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magallanes\Documents\GitHub\ASIES\introOptimization\"/>
    </mc:Choice>
  </mc:AlternateContent>
  <xr:revisionPtr revIDLastSave="0" documentId="13_ncr:1_{0D89FAE8-F7C0-43FC-B5C3-A6FBE76F1EB8}" xr6:coauthVersionLast="36" xr6:coauthVersionMax="45" xr10:uidLastSave="{00000000-0000-0000-0000-000000000000}"/>
  <bookViews>
    <workbookView xWindow="0" yWindow="0" windowWidth="20490" windowHeight="7545" tabRatio="849" firstSheet="1" activeTab="1" xr2:uid="{80639697-FF86-44F9-9DF1-5B9D55444172}"/>
  </bookViews>
  <sheets>
    <sheet name="Cost Mini-Original" sheetId="1" state="hidden" r:id="rId1"/>
    <sheet name="data" sheetId="62" r:id="rId2"/>
    <sheet name="DEA Bardstown" sheetId="50" r:id="rId3"/>
    <sheet name="Answer Bardstown" sheetId="51" r:id="rId4"/>
    <sheet name="Sensitivity Bardstown" sheetId="52" r:id="rId5"/>
    <sheet name="DEA Clarksville" sheetId="38" r:id="rId6"/>
    <sheet name="Answer Clarksville" sheetId="48" r:id="rId7"/>
    <sheet name="Sensitivity Clarksville" sheetId="49" r:id="rId8"/>
    <sheet name="DEA Jeffersonville" sheetId="53" r:id="rId9"/>
    <sheet name="Answer Jeffersonville" sheetId="54" r:id="rId10"/>
    <sheet name="Sensitivity Jeffersonville" sheetId="55" r:id="rId11"/>
    <sheet name="DEA New Albany" sheetId="56" r:id="rId12"/>
    <sheet name="Answer New Albany" sheetId="57" r:id="rId13"/>
    <sheet name="Sensitivity New Albany" sheetId="58" r:id="rId14"/>
    <sheet name="DEA StMatthews" sheetId="59" r:id="rId15"/>
    <sheet name="Answer StMatthews" sheetId="60" r:id="rId16"/>
    <sheet name="Sensitivity StMatthews" sheetId="61" r:id="rId17"/>
  </sheets>
  <definedNames>
    <definedName name="solver_adj" localSheetId="0" hidden="1">'Cost Mini-Original'!$C$4:$M$4</definedName>
    <definedName name="solver_adj" localSheetId="2" hidden="1">'DEA Bardstown'!$C$4:$H$4</definedName>
    <definedName name="solver_adj" localSheetId="5" hidden="1">'DEA Clarksville'!$C$4:$H$4</definedName>
    <definedName name="solver_adj" localSheetId="8" hidden="1">'DEA Jeffersonville'!$C$4:$H$4</definedName>
    <definedName name="solver_adj" localSheetId="11" hidden="1">'DEA New Albany'!$C$4:$H$4</definedName>
    <definedName name="solver_adj" localSheetId="14" hidden="1">'DEA StMatthews'!$C$4:$H$4</definedName>
    <definedName name="solver_cvg" localSheetId="0" hidden="1">0.0001</definedName>
    <definedName name="solver_cvg" localSheetId="2" hidden="1">0.0001</definedName>
    <definedName name="solver_cvg" localSheetId="5" hidden="1">0.0001</definedName>
    <definedName name="solver_cvg" localSheetId="8" hidden="1">0.0001</definedName>
    <definedName name="solver_cvg" localSheetId="11" hidden="1">0.0001</definedName>
    <definedName name="solver_cvg" localSheetId="14" hidden="1">0.0001</definedName>
    <definedName name="solver_drv" localSheetId="0" hidden="1">2</definedName>
    <definedName name="solver_drv" localSheetId="2" hidden="1">2</definedName>
    <definedName name="solver_drv" localSheetId="5" hidden="1">2</definedName>
    <definedName name="solver_drv" localSheetId="8" hidden="1">2</definedName>
    <definedName name="solver_drv" localSheetId="11" hidden="1">2</definedName>
    <definedName name="solver_drv" localSheetId="14" hidden="1">2</definedName>
    <definedName name="solver_eng" localSheetId="0" hidden="1">2</definedName>
    <definedName name="solver_eng" localSheetId="2" hidden="1">2</definedName>
    <definedName name="solver_eng" localSheetId="5" hidden="1">2</definedName>
    <definedName name="solver_eng" localSheetId="8" hidden="1">2</definedName>
    <definedName name="solver_eng" localSheetId="11" hidden="1">2</definedName>
    <definedName name="solver_eng" localSheetId="14" hidden="1">2</definedName>
    <definedName name="solver_est" localSheetId="0" hidden="1">1</definedName>
    <definedName name="solver_est" localSheetId="2" hidden="1">1</definedName>
    <definedName name="solver_est" localSheetId="5" hidden="1">1</definedName>
    <definedName name="solver_est" localSheetId="8" hidden="1">1</definedName>
    <definedName name="solver_est" localSheetId="11" hidden="1">1</definedName>
    <definedName name="solver_est" localSheetId="14" hidden="1">1</definedName>
    <definedName name="solver_itr" localSheetId="0" hidden="1">2147483647</definedName>
    <definedName name="solver_itr" localSheetId="2" hidden="1">2147483647</definedName>
    <definedName name="solver_itr" localSheetId="5" hidden="1">2147483647</definedName>
    <definedName name="solver_itr" localSheetId="8" hidden="1">2147483647</definedName>
    <definedName name="solver_itr" localSheetId="11" hidden="1">2147483647</definedName>
    <definedName name="solver_itr" localSheetId="14" hidden="1">2147483647</definedName>
    <definedName name="solver_lhs1" localSheetId="0" hidden="1">'Cost Mini-Original'!$P$5:$P$15</definedName>
    <definedName name="solver_lhs1" localSheetId="2" hidden="1">'DEA Bardstown'!$K$5</definedName>
    <definedName name="solver_lhs1" localSheetId="5" hidden="1">'DEA Clarksville'!$K$5</definedName>
    <definedName name="solver_lhs1" localSheetId="8" hidden="1">'DEA Jeffersonville'!$K$5</definedName>
    <definedName name="solver_lhs1" localSheetId="11" hidden="1">'DEA New Albany'!$K$5</definedName>
    <definedName name="solver_lhs1" localSheetId="14" hidden="1">'DEA StMatthews'!$K$5</definedName>
    <definedName name="solver_lhs2" localSheetId="0" hidden="1">'Cost Mini-Original'!$P$8:$P$10</definedName>
    <definedName name="solver_lhs2" localSheetId="2" hidden="1">'DEA Bardstown'!$K$6:$K$8</definedName>
    <definedName name="solver_lhs2" localSheetId="5" hidden="1">'DEA Clarksville'!$K$6:$K$8</definedName>
    <definedName name="solver_lhs2" localSheetId="8" hidden="1">'DEA Jeffersonville'!$K$6:$K$8</definedName>
    <definedName name="solver_lhs2" localSheetId="11" hidden="1">'DEA New Albany'!$K$6:$K$8</definedName>
    <definedName name="solver_lhs2" localSheetId="14" hidden="1">'DEA StMatthews'!$K$6:$K$8</definedName>
    <definedName name="solver_lhs3" localSheetId="2" hidden="1">'DEA Bardstown'!$K$9:$K$11</definedName>
    <definedName name="solver_lhs3" localSheetId="5" hidden="1">'DEA Clarksville'!$K$9:$K$11</definedName>
    <definedName name="solver_lhs3" localSheetId="8" hidden="1">'DEA Jeffersonville'!$K$9:$K$11</definedName>
    <definedName name="solver_lhs3" localSheetId="11" hidden="1">'DEA New Albany'!$K$9:$K$11</definedName>
    <definedName name="solver_lhs3" localSheetId="14" hidden="1">'DEA StMatthews'!$K$9:$K$11</definedName>
    <definedName name="solver_mip" localSheetId="0" hidden="1">2147483647</definedName>
    <definedName name="solver_mip" localSheetId="2" hidden="1">2147483647</definedName>
    <definedName name="solver_mip" localSheetId="5" hidden="1">2147483647</definedName>
    <definedName name="solver_mip" localSheetId="8" hidden="1">2147483647</definedName>
    <definedName name="solver_mip" localSheetId="11" hidden="1">2147483647</definedName>
    <definedName name="solver_mip" localSheetId="14" hidden="1">2147483647</definedName>
    <definedName name="solver_mni" localSheetId="0" hidden="1">30</definedName>
    <definedName name="solver_mni" localSheetId="2" hidden="1">30</definedName>
    <definedName name="solver_mni" localSheetId="5" hidden="1">30</definedName>
    <definedName name="solver_mni" localSheetId="8" hidden="1">30</definedName>
    <definedName name="solver_mni" localSheetId="11" hidden="1">30</definedName>
    <definedName name="solver_mni" localSheetId="14" hidden="1">30</definedName>
    <definedName name="solver_mrt" localSheetId="0" hidden="1">0.075</definedName>
    <definedName name="solver_mrt" localSheetId="2" hidden="1">0.075</definedName>
    <definedName name="solver_mrt" localSheetId="5" hidden="1">0.075</definedName>
    <definedName name="solver_mrt" localSheetId="8" hidden="1">0.075</definedName>
    <definedName name="solver_mrt" localSheetId="11" hidden="1">0.075</definedName>
    <definedName name="solver_mrt" localSheetId="14" hidden="1">0.075</definedName>
    <definedName name="solver_msl" localSheetId="0" hidden="1">2</definedName>
    <definedName name="solver_msl" localSheetId="2" hidden="1">2</definedName>
    <definedName name="solver_msl" localSheetId="5" hidden="1">2</definedName>
    <definedName name="solver_msl" localSheetId="8" hidden="1">2</definedName>
    <definedName name="solver_msl" localSheetId="11" hidden="1">2</definedName>
    <definedName name="solver_msl" localSheetId="14" hidden="1">2</definedName>
    <definedName name="solver_neg" localSheetId="0" hidden="1">1</definedName>
    <definedName name="solver_neg" localSheetId="2" hidden="1">1</definedName>
    <definedName name="solver_neg" localSheetId="5" hidden="1">1</definedName>
    <definedName name="solver_neg" localSheetId="8" hidden="1">1</definedName>
    <definedName name="solver_neg" localSheetId="11" hidden="1">1</definedName>
    <definedName name="solver_neg" localSheetId="14" hidden="1">1</definedName>
    <definedName name="solver_nod" localSheetId="0" hidden="1">2147483647</definedName>
    <definedName name="solver_nod" localSheetId="2" hidden="1">2147483647</definedName>
    <definedName name="solver_nod" localSheetId="5" hidden="1">2147483647</definedName>
    <definedName name="solver_nod" localSheetId="8" hidden="1">2147483647</definedName>
    <definedName name="solver_nod" localSheetId="11" hidden="1">2147483647</definedName>
    <definedName name="solver_nod" localSheetId="14" hidden="1">2147483647</definedName>
    <definedName name="solver_num" localSheetId="0" hidden="1">1</definedName>
    <definedName name="solver_num" localSheetId="2" hidden="1">3</definedName>
    <definedName name="solver_num" localSheetId="5" hidden="1">3</definedName>
    <definedName name="solver_num" localSheetId="8" hidden="1">3</definedName>
    <definedName name="solver_num" localSheetId="11" hidden="1">3</definedName>
    <definedName name="solver_num" localSheetId="14" hidden="1">3</definedName>
    <definedName name="solver_nwt" localSheetId="0" hidden="1">1</definedName>
    <definedName name="solver_nwt" localSheetId="2" hidden="1">1</definedName>
    <definedName name="solver_nwt" localSheetId="5" hidden="1">1</definedName>
    <definedName name="solver_nwt" localSheetId="8" hidden="1">1</definedName>
    <definedName name="solver_nwt" localSheetId="11" hidden="1">1</definedName>
    <definedName name="solver_nwt" localSheetId="14" hidden="1">1</definedName>
    <definedName name="solver_opt" localSheetId="0" hidden="1">'Cost Mini-Original'!$P$16</definedName>
    <definedName name="solver_opt" localSheetId="2" hidden="1">'DEA Bardstown'!$K$12</definedName>
    <definedName name="solver_opt" localSheetId="5" hidden="1">'DEA Clarksville'!$K$12</definedName>
    <definedName name="solver_opt" localSheetId="8" hidden="1">'DEA Jeffersonville'!$K$12</definedName>
    <definedName name="solver_opt" localSheetId="11" hidden="1">'DEA New Albany'!$K$12</definedName>
    <definedName name="solver_opt" localSheetId="14" hidden="1">'DEA StMatthews'!$K$12</definedName>
    <definedName name="solver_pre" localSheetId="0" hidden="1">0.000001</definedName>
    <definedName name="solver_pre" localSheetId="2" hidden="1">0.000001</definedName>
    <definedName name="solver_pre" localSheetId="5" hidden="1">0.000001</definedName>
    <definedName name="solver_pre" localSheetId="8" hidden="1">0.000001</definedName>
    <definedName name="solver_pre" localSheetId="11" hidden="1">0.000001</definedName>
    <definedName name="solver_pre" localSheetId="14" hidden="1">0.000001</definedName>
    <definedName name="solver_rbv" localSheetId="0" hidden="1">2</definedName>
    <definedName name="solver_rbv" localSheetId="2" hidden="1">2</definedName>
    <definedName name="solver_rbv" localSheetId="5" hidden="1">2</definedName>
    <definedName name="solver_rbv" localSheetId="8" hidden="1">2</definedName>
    <definedName name="solver_rbv" localSheetId="11" hidden="1">2</definedName>
    <definedName name="solver_rbv" localSheetId="14" hidden="1">2</definedName>
    <definedName name="solver_rel1" localSheetId="0" hidden="1">3</definedName>
    <definedName name="solver_rel1" localSheetId="2" hidden="1">2</definedName>
    <definedName name="solver_rel1" localSheetId="5" hidden="1">2</definedName>
    <definedName name="solver_rel1" localSheetId="8" hidden="1">2</definedName>
    <definedName name="solver_rel1" localSheetId="11" hidden="1">2</definedName>
    <definedName name="solver_rel1" localSheetId="14" hidden="1">2</definedName>
    <definedName name="solver_rel2" localSheetId="0" hidden="1">1</definedName>
    <definedName name="solver_rel2" localSheetId="2" hidden="1">3</definedName>
    <definedName name="solver_rel2" localSheetId="5" hidden="1">3</definedName>
    <definedName name="solver_rel2" localSheetId="8" hidden="1">3</definedName>
    <definedName name="solver_rel2" localSheetId="11" hidden="1">3</definedName>
    <definedName name="solver_rel2" localSheetId="14" hidden="1">3</definedName>
    <definedName name="solver_rel3" localSheetId="2" hidden="1">1</definedName>
    <definedName name="solver_rel3" localSheetId="5" hidden="1">1</definedName>
    <definedName name="solver_rel3" localSheetId="8" hidden="1">1</definedName>
    <definedName name="solver_rel3" localSheetId="11" hidden="1">1</definedName>
    <definedName name="solver_rel3" localSheetId="14" hidden="1">1</definedName>
    <definedName name="solver_rhs1" localSheetId="0" hidden="1">'Cost Mini-Original'!$O$5:$O$15</definedName>
    <definedName name="solver_rhs1" localSheetId="2" hidden="1">'DEA Bardstown'!$J$5</definedName>
    <definedName name="solver_rhs1" localSheetId="5" hidden="1">'DEA Clarksville'!$J$5</definedName>
    <definedName name="solver_rhs1" localSheetId="8" hidden="1">'DEA Jeffersonville'!$J$5</definedName>
    <definedName name="solver_rhs1" localSheetId="11" hidden="1">'DEA New Albany'!$J$5</definedName>
    <definedName name="solver_rhs1" localSheetId="14" hidden="1">'DEA StMatthews'!$J$5</definedName>
    <definedName name="solver_rhs2" localSheetId="0" hidden="1">'Cost Mini-Original'!$O$8:$O$10</definedName>
    <definedName name="solver_rhs2" localSheetId="2" hidden="1">'DEA Bardstown'!$J$6:$J$8</definedName>
    <definedName name="solver_rhs2" localSheetId="5" hidden="1">'DEA Clarksville'!$J$6:$J$8</definedName>
    <definedName name="solver_rhs2" localSheetId="8" hidden="1">'DEA Jeffersonville'!$J$6:$J$8</definedName>
    <definedName name="solver_rhs2" localSheetId="11" hidden="1">'DEA New Albany'!$J$6:$J$8</definedName>
    <definedName name="solver_rhs2" localSheetId="14" hidden="1">'DEA StMatthews'!$J$6:$J$8</definedName>
    <definedName name="solver_rhs3" localSheetId="2" hidden="1">'DEA Bardstown'!$J$9:$J$11</definedName>
    <definedName name="solver_rhs3" localSheetId="5" hidden="1">'DEA Clarksville'!$J$9:$J$11</definedName>
    <definedName name="solver_rhs3" localSheetId="8" hidden="1">'DEA Jeffersonville'!$J$9:$J$11</definedName>
    <definedName name="solver_rhs3" localSheetId="11" hidden="1">'DEA New Albany'!$J$9:$J$11</definedName>
    <definedName name="solver_rhs3" localSheetId="14" hidden="1">'DEA StMatthews'!$J$9:$J$11</definedName>
    <definedName name="solver_rlx" localSheetId="0" hidden="1">2</definedName>
    <definedName name="solver_rlx" localSheetId="2" hidden="1">2</definedName>
    <definedName name="solver_rlx" localSheetId="5" hidden="1">2</definedName>
    <definedName name="solver_rlx" localSheetId="8" hidden="1">2</definedName>
    <definedName name="solver_rlx" localSheetId="11" hidden="1">2</definedName>
    <definedName name="solver_rlx" localSheetId="14" hidden="1">2</definedName>
    <definedName name="solver_rsd" localSheetId="0" hidden="1">0</definedName>
    <definedName name="solver_rsd" localSheetId="2" hidden="1">0</definedName>
    <definedName name="solver_rsd" localSheetId="5" hidden="1">0</definedName>
    <definedName name="solver_rsd" localSheetId="8" hidden="1">0</definedName>
    <definedName name="solver_rsd" localSheetId="11" hidden="1">0</definedName>
    <definedName name="solver_rsd" localSheetId="14" hidden="1">0</definedName>
    <definedName name="solver_scl" localSheetId="0" hidden="1">1</definedName>
    <definedName name="solver_scl" localSheetId="2" hidden="1">1</definedName>
    <definedName name="solver_scl" localSheetId="5" hidden="1">1</definedName>
    <definedName name="solver_scl" localSheetId="8" hidden="1">1</definedName>
    <definedName name="solver_scl" localSheetId="11" hidden="1">1</definedName>
    <definedName name="solver_scl" localSheetId="14" hidden="1">1</definedName>
    <definedName name="solver_sho" localSheetId="0" hidden="1">2</definedName>
    <definedName name="solver_sho" localSheetId="2" hidden="1">2</definedName>
    <definedName name="solver_sho" localSheetId="5" hidden="1">2</definedName>
    <definedName name="solver_sho" localSheetId="8" hidden="1">2</definedName>
    <definedName name="solver_sho" localSheetId="11" hidden="1">2</definedName>
    <definedName name="solver_sho" localSheetId="14" hidden="1">2</definedName>
    <definedName name="solver_ssz" localSheetId="0" hidden="1">100</definedName>
    <definedName name="solver_ssz" localSheetId="2" hidden="1">100</definedName>
    <definedName name="solver_ssz" localSheetId="5" hidden="1">100</definedName>
    <definedName name="solver_ssz" localSheetId="8" hidden="1">100</definedName>
    <definedName name="solver_ssz" localSheetId="11" hidden="1">100</definedName>
    <definedName name="solver_ssz" localSheetId="14" hidden="1">100</definedName>
    <definedName name="solver_tim" localSheetId="0" hidden="1">2147483647</definedName>
    <definedName name="solver_tim" localSheetId="2" hidden="1">2147483647</definedName>
    <definedName name="solver_tim" localSheetId="5" hidden="1">2147483647</definedName>
    <definedName name="solver_tim" localSheetId="8" hidden="1">2147483647</definedName>
    <definedName name="solver_tim" localSheetId="11" hidden="1">2147483647</definedName>
    <definedName name="solver_tim" localSheetId="14" hidden="1">2147483647</definedName>
    <definedName name="solver_tol" localSheetId="0" hidden="1">0.01</definedName>
    <definedName name="solver_tol" localSheetId="2" hidden="1">0.01</definedName>
    <definedName name="solver_tol" localSheetId="5" hidden="1">0.01</definedName>
    <definedName name="solver_tol" localSheetId="8" hidden="1">0.01</definedName>
    <definedName name="solver_tol" localSheetId="11" hidden="1">0.01</definedName>
    <definedName name="solver_tol" localSheetId="14" hidden="1">0.01</definedName>
    <definedName name="solver_typ" localSheetId="0" hidden="1">2</definedName>
    <definedName name="solver_typ" localSheetId="2" hidden="1">2</definedName>
    <definedName name="solver_typ" localSheetId="5" hidden="1">2</definedName>
    <definedName name="solver_typ" localSheetId="8" hidden="1">2</definedName>
    <definedName name="solver_typ" localSheetId="11" hidden="1">2</definedName>
    <definedName name="solver_typ" localSheetId="14" hidden="1">2</definedName>
    <definedName name="solver_val" localSheetId="0" hidden="1">0</definedName>
    <definedName name="solver_val" localSheetId="2" hidden="1">0</definedName>
    <definedName name="solver_val" localSheetId="5" hidden="1">0</definedName>
    <definedName name="solver_val" localSheetId="8" hidden="1">0</definedName>
    <definedName name="solver_val" localSheetId="11" hidden="1">0</definedName>
    <definedName name="solver_val" localSheetId="14" hidden="1">0</definedName>
    <definedName name="solver_ver" localSheetId="0" hidden="1">3</definedName>
    <definedName name="solver_ver" localSheetId="2" hidden="1">3</definedName>
    <definedName name="solver_ver" localSheetId="5" hidden="1">3</definedName>
    <definedName name="solver_ver" localSheetId="8" hidden="1">3</definedName>
    <definedName name="solver_ver" localSheetId="11" hidden="1">3</definedName>
    <definedName name="solver_ver" localSheetId="14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59" l="1"/>
  <c r="K11" i="59"/>
  <c r="H11" i="59"/>
  <c r="K10" i="59"/>
  <c r="H10" i="59"/>
  <c r="K9" i="59"/>
  <c r="H9" i="59"/>
  <c r="K8" i="59"/>
  <c r="K7" i="59"/>
  <c r="K6" i="59"/>
  <c r="K5" i="59"/>
  <c r="K12" i="56" l="1"/>
  <c r="K11" i="56"/>
  <c r="H11" i="56"/>
  <c r="K10" i="56"/>
  <c r="H10" i="56"/>
  <c r="K9" i="56"/>
  <c r="H9" i="56"/>
  <c r="K8" i="56"/>
  <c r="K7" i="56"/>
  <c r="K6" i="56"/>
  <c r="K5" i="56"/>
  <c r="K12" i="53" l="1"/>
  <c r="K11" i="53"/>
  <c r="H11" i="53"/>
  <c r="K10" i="53"/>
  <c r="H10" i="53"/>
  <c r="K9" i="53"/>
  <c r="H9" i="53"/>
  <c r="K8" i="53"/>
  <c r="K7" i="53"/>
  <c r="K6" i="53"/>
  <c r="K5" i="53"/>
  <c r="K12" i="50" l="1"/>
  <c r="K11" i="50"/>
  <c r="H11" i="50"/>
  <c r="H10" i="50"/>
  <c r="K10" i="50" s="1"/>
  <c r="K9" i="50"/>
  <c r="H9" i="50"/>
  <c r="K8" i="50"/>
  <c r="K7" i="50"/>
  <c r="K6" i="50"/>
  <c r="K5" i="50"/>
  <c r="K12" i="38" l="1"/>
  <c r="K11" i="38"/>
  <c r="K5" i="38"/>
  <c r="K6" i="38"/>
  <c r="K7" i="38"/>
  <c r="K8" i="38"/>
  <c r="K9" i="38"/>
  <c r="K10" i="38"/>
  <c r="M2" i="1" l="1"/>
  <c r="L2" i="1"/>
  <c r="K2" i="1"/>
  <c r="J2" i="1"/>
  <c r="I2" i="1"/>
  <c r="H2" i="1"/>
  <c r="G2" i="1"/>
  <c r="F2" i="1"/>
  <c r="E2" i="1"/>
  <c r="D2" i="1"/>
  <c r="C2" i="1"/>
  <c r="P15" i="1" l="1"/>
  <c r="P14" i="1"/>
  <c r="P13" i="1"/>
  <c r="P12" i="1"/>
  <c r="P11" i="1"/>
  <c r="P10" i="1"/>
  <c r="P9" i="1"/>
  <c r="P8" i="1"/>
  <c r="P7" i="1"/>
  <c r="P6" i="1"/>
  <c r="P16" i="1"/>
  <c r="P5" i="1"/>
</calcChain>
</file>

<file path=xl/sharedStrings.xml><?xml version="1.0" encoding="utf-8"?>
<sst xmlns="http://schemas.openxmlformats.org/spreadsheetml/2006/main" count="1063" uniqueCount="137">
  <si>
    <t>Objective Coefficients</t>
  </si>
  <si>
    <t>Decision Variable</t>
  </si>
  <si>
    <t>Objective Function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</si>
  <si>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</si>
  <si>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</si>
  <si>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</si>
  <si>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</si>
  <si>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</si>
  <si>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</si>
  <si>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</si>
  <si>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</si>
  <si>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</si>
  <si>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t110</t>
  </si>
  <si>
    <t>t111</t>
  </si>
  <si>
    <t>&gt;=</t>
  </si>
  <si>
    <t>11AM-12PM</t>
  </si>
  <si>
    <t>12PM-1PM</t>
  </si>
  <si>
    <t>1PM-2PM</t>
  </si>
  <si>
    <t>2PM-3PM</t>
  </si>
  <si>
    <t>3PM-4PM</t>
  </si>
  <si>
    <t>4PM-5PM</t>
  </si>
  <si>
    <t>5PM-6PM</t>
  </si>
  <si>
    <t>6PM-7PM</t>
  </si>
  <si>
    <t>7PM-8PM</t>
  </si>
  <si>
    <t>8PM-9PM</t>
  </si>
  <si>
    <t>9PM-10PM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</si>
  <si>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</si>
  <si>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</si>
  <si>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</si>
  <si>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</si>
  <si>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</si>
  <si>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</si>
  <si>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</si>
  <si>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</si>
  <si>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</si>
  <si>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</si>
  <si>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</si>
  <si>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</si>
  <si>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</si>
  <si>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</si>
  <si>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</si>
  <si>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</si>
  <si>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</si>
  <si>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</si>
  <si>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$C$4</t>
  </si>
  <si>
    <t>Contin</t>
  </si>
  <si>
    <t>$D$4</t>
  </si>
  <si>
    <t>$E$4</t>
  </si>
  <si>
    <t>$F$4</t>
  </si>
  <si>
    <t>$G$4</t>
  </si>
  <si>
    <t>Not Binding</t>
  </si>
  <si>
    <t>Binding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</si>
  <si>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</si>
  <si>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</si>
  <si>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</si>
  <si>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</si>
  <si>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</si>
  <si>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</si>
  <si>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</si>
  <si>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</si>
  <si>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</si>
  <si>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</si>
  <si>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</si>
  <si>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</si>
  <si>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</si>
  <si>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</si>
  <si>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Constraint-1</t>
  </si>
  <si>
    <t>&lt;=</t>
  </si>
  <si>
    <t>Constraint-2</t>
  </si>
  <si>
    <t>Constraint-3</t>
  </si>
  <si>
    <t>Constraint-4</t>
  </si>
  <si>
    <t>Constraint-6</t>
  </si>
  <si>
    <t>Constraint-7</t>
  </si>
  <si>
    <t>Constraint-8</t>
  </si>
  <si>
    <t>wc</t>
  </si>
  <si>
    <t>E</t>
  </si>
  <si>
    <t>=</t>
  </si>
  <si>
    <t>Objective Cell (Min)</t>
  </si>
  <si>
    <t>Decision Variable wc</t>
  </si>
  <si>
    <t>Decision Variable E</t>
  </si>
  <si>
    <t>wb</t>
  </si>
  <si>
    <t>wj</t>
  </si>
  <si>
    <t>wn</t>
  </si>
  <si>
    <t>wm</t>
  </si>
  <si>
    <t>Bardstown</t>
  </si>
  <si>
    <t>Clarksville</t>
  </si>
  <si>
    <t>Jeffersonville</t>
  </si>
  <si>
    <t>New Albany</t>
  </si>
  <si>
    <t>St. Matthews</t>
  </si>
  <si>
    <t>Weekly Profit</t>
  </si>
  <si>
    <t>Market Share</t>
  </si>
  <si>
    <t>Growth Rate</t>
  </si>
  <si>
    <t>Hours Ops</t>
  </si>
  <si>
    <t>FTE</t>
  </si>
  <si>
    <t>Supplies</t>
  </si>
  <si>
    <t>Output</t>
  </si>
  <si>
    <t>Input</t>
  </si>
  <si>
    <t>Worksheet: [Ch5_04_RanchHouseInc.xlsx]DEA Min E</t>
  </si>
  <si>
    <t>Report Created: 11/20/2020 4:53:58 PM</t>
  </si>
  <si>
    <t>Solution Time: 0.016 Seconds.</t>
  </si>
  <si>
    <t>Iterations: 9 Subproblems: 0</t>
  </si>
  <si>
    <t>$K$12</t>
  </si>
  <si>
    <t>Decision Variable wb</t>
  </si>
  <si>
    <t>Decision Variable wj</t>
  </si>
  <si>
    <t>Decision Variable wn</t>
  </si>
  <si>
    <t>Decision Variable wm</t>
  </si>
  <si>
    <t>$H$4</t>
  </si>
  <si>
    <t>$K$5</t>
  </si>
  <si>
    <t>$K$5=$J$5</t>
  </si>
  <si>
    <t>$K$6</t>
  </si>
  <si>
    <t>$K$6&gt;=$J$6</t>
  </si>
  <si>
    <t>$K$7</t>
  </si>
  <si>
    <t>$K$7&gt;=$J$7</t>
  </si>
  <si>
    <t>$K$8</t>
  </si>
  <si>
    <t>$K$8&gt;=$J$8</t>
  </si>
  <si>
    <t>$K$9</t>
  </si>
  <si>
    <t>$K$9&lt;=$J$9</t>
  </si>
  <si>
    <t>$K$10</t>
  </si>
  <si>
    <t>$K$10&lt;=$J$10</t>
  </si>
  <si>
    <t>$K$11</t>
  </si>
  <si>
    <t>$K$11&lt;=$J$11</t>
  </si>
  <si>
    <t>Output Measure</t>
  </si>
  <si>
    <t>Input Measure</t>
  </si>
  <si>
    <t>Worksheet: [Ch5_04_RanchHouseInc_Bardstown.xlsx]DEA Min E</t>
  </si>
  <si>
    <t>Report Created: 11/20/2020 5:03:49 PM</t>
  </si>
  <si>
    <t>Solution Time: 0.031 Seconds.</t>
  </si>
  <si>
    <t>Worksheet: [Ch5_04_RanchHouseInc_Jeffersonville.xlsx]DEA Min E</t>
  </si>
  <si>
    <t>Report Created: 11/20/2020 5:05:59 PM</t>
  </si>
  <si>
    <t>Iterations: 8 Subproblems: 0</t>
  </si>
  <si>
    <t>Worksheet: [Ch5_04_RanchHouseInc_New Albany.xlsx]DEA Min E</t>
  </si>
  <si>
    <t>Report Created: 11/20/2020 5:07:57 PM</t>
  </si>
  <si>
    <t>Worksheet: [Ch5_04_RanchHouseInc_StMatthews.xlsx]DEA Min E</t>
  </si>
  <si>
    <t>Report Created: 11/20/2020 5:10:20 PM</t>
  </si>
  <si>
    <t>HoursOps</t>
  </si>
  <si>
    <t>WeeklyProfit</t>
  </si>
  <si>
    <t>MarketShare</t>
  </si>
  <si>
    <t>GrowthRate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</si>
</sst>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&quot;$&quot;#,##0"/>
    <numFmt numFmtId="166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2" borderId="1" xfId="0" applyNumberFormat="1" applyFill="1" applyBorder="1" applyAlignment="1">
      <alignment horizontal="center" vertical="center"/>
    </xf>
    <xf numFmtId="165" fontId="1" fillId="3" borderId="2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ont="1" applyFill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0" xfId="0" quotePrefix="1"/>
    <xf numFmtId="0" fontId="0" fillId="0" borderId="0" xfId="1" applyNumberFormat="1" applyFont="1" applyAlignment="1">
      <alignment horizontal="center" vertical="center"/>
    </xf>
    <xf numFmtId="166" fontId="1" fillId="3" borderId="2" xfId="0" applyNumberFormat="1" applyFont="1" applyFill="1" applyBorder="1" applyAlignment="1">
      <alignment horizontal="center" vertical="center"/>
    </xf>
    <xf numFmtId="166" fontId="0" fillId="0" borderId="6" xfId="0" applyNumberFormat="1" applyFill="1" applyBorder="1" applyAlignment="1"/>
    <xf numFmtId="166" fontId="0" fillId="0" borderId="7" xfId="0" applyNumberFormat="1" applyFill="1" applyBorder="1" applyAlignment="1"/>
    <xf numFmtId="2" fontId="0" fillId="0" borderId="7" xfId="0" applyNumberFormat="1" applyFill="1" applyBorder="1" applyAlignment="1"/>
    <xf numFmtId="2" fontId="0" fillId="0" borderId="0" xfId="0" applyNumberFormat="1" applyFont="1" applyFill="1" applyAlignment="1">
      <alignment horizontal="center"/>
    </xf>
    <xf numFmtId="0" fontId="0" fillId="3" borderId="7" xfId="0" applyFill="1" applyBorder="1" applyAlignment="1"/>
    <xf numFmtId="2" fontId="0" fillId="3" borderId="7" xfId="0" applyNumberFormat="1" applyFill="1" applyBorder="1" applyAlignment="1"/>
    <xf numFmtId="166" fontId="0" fillId="2" borderId="16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1" fillId="0" borderId="0" xfId="0" applyFont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0" fillId="4" borderId="7" xfId="0" applyFill="1" applyBorder="1" applyAlignment="1"/>
    <xf numFmtId="2" fontId="0" fillId="4" borderId="7" xfId="0" applyNumberFormat="1" applyFill="1" applyBorder="1" applyAlignment="1"/>
    <xf numFmtId="0" fontId="0" fillId="4" borderId="6" xfId="0" applyFill="1" applyBorder="1" applyAlignment="1"/>
    <xf numFmtId="2" fontId="0" fillId="4" borderId="6" xfId="0" applyNumberFormat="1" applyFill="1" applyBorder="1" applyAlignment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0" fillId="0" borderId="6" xfId="0" applyBorder="1"/>
    <xf numFmtId="166" fontId="0" fillId="0" borderId="6" xfId="0" applyNumberFormat="1" applyBorder="1"/>
    <xf numFmtId="0" fontId="0" fillId="0" borderId="7" xfId="0" applyBorder="1"/>
    <xf numFmtId="166" fontId="0" fillId="0" borderId="7" xfId="0" applyNumberFormat="1" applyBorder="1"/>
    <xf numFmtId="2" fontId="0" fillId="0" borderId="7" xfId="0" applyNumberFormat="1" applyBorder="1"/>
    <xf numFmtId="0" fontId="0" fillId="3" borderId="7" xfId="0" applyFill="1" applyBorder="1"/>
    <xf numFmtId="2" fontId="0" fillId="3" borderId="7" xfId="0" applyNumberFormat="1" applyFill="1" applyBorder="1"/>
    <xf numFmtId="0" fontId="0" fillId="5" borderId="7" xfId="0" applyFill="1" applyBorder="1"/>
    <xf numFmtId="2" fontId="0" fillId="5" borderId="7" xfId="0" applyNumberFormat="1" applyFill="1" applyBorder="1"/>
    <xf numFmtId="0" fontId="0" fillId="5" borderId="6" xfId="0" applyFill="1" applyBorder="1"/>
    <xf numFmtId="2" fontId="0" fillId="5" borderId="6" xfId="0" applyNumberFormat="1" applyFill="1" applyBorder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6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611AE-0256-4153-8E8E-EDA0BD384BA1}">
  <dimension ref="B1:P16"/>
  <sheetViews>
    <sheetView showGridLines="0" zoomScale="110" zoomScaleNormal="110" workbookViewId="0">
      <selection activeCell="C2" sqref="C2"/>
    </sheetView>
  </sheetViews>
  <sheetFormatPr baseColWidth="10" defaultColWidth="9.140625" defaultRowHeight="15" x14ac:dyDescent="0.25"/>
  <cols>
    <col min="1" max="1" width="3" customWidth="1"/>
    <col min="2" max="2" width="18" bestFit="1" customWidth="1"/>
    <col min="5" max="13" width="9.140625" customWidth="1"/>
    <col min="14" max="14" width="5.140625" customWidth="1"/>
    <col min="16" max="16" width="12.140625" customWidth="1"/>
  </cols>
  <sheetData>
    <row r="1" spans="2:16" x14ac:dyDescent="0.25">
      <c r="C1" s="9" t="s">
        <v>15</v>
      </c>
      <c r="D1" s="9" t="s">
        <v>16</v>
      </c>
      <c r="E1" s="9" t="s">
        <v>17</v>
      </c>
      <c r="F1" s="9" t="s">
        <v>18</v>
      </c>
      <c r="G1" s="9" t="s">
        <v>19</v>
      </c>
      <c r="H1" s="9" t="s">
        <v>20</v>
      </c>
      <c r="I1" s="9" t="s">
        <v>21</v>
      </c>
      <c r="J1" s="9" t="s">
        <v>22</v>
      </c>
      <c r="K1" s="9" t="s">
        <v>23</v>
      </c>
      <c r="L1" s="9" t="s">
        <v>24</v>
      </c>
      <c r="M1" s="9" t="s">
        <v>25</v>
      </c>
    </row>
    <row r="2" spans="2:16" ht="30" x14ac:dyDescent="0.25">
      <c r="B2" s="1" t="s">
        <v>0</v>
      </c>
      <c r="C2" s="2">
        <f>7.6*4</f>
        <v>30.4</v>
      </c>
      <c r="D2" s="2">
        <f t="shared" ref="D2:M2" si="0">7.6*4</f>
        <v>30.4</v>
      </c>
      <c r="E2" s="2">
        <f t="shared" si="0"/>
        <v>30.4</v>
      </c>
      <c r="F2" s="2">
        <f t="shared" si="0"/>
        <v>30.4</v>
      </c>
      <c r="G2" s="2">
        <f t="shared" si="0"/>
        <v>30.4</v>
      </c>
      <c r="H2" s="2">
        <f t="shared" si="0"/>
        <v>30.4</v>
      </c>
      <c r="I2" s="2">
        <f t="shared" si="0"/>
        <v>30.4</v>
      </c>
      <c r="J2" s="2">
        <f t="shared" si="0"/>
        <v>30.4</v>
      </c>
      <c r="K2" s="2">
        <f t="shared" si="0"/>
        <v>30.4</v>
      </c>
      <c r="L2" s="2">
        <f t="shared" si="0"/>
        <v>30.4</v>
      </c>
      <c r="M2" s="2">
        <f t="shared" si="0"/>
        <v>30.4</v>
      </c>
      <c r="N2" s="2"/>
      <c r="O2" s="2"/>
    </row>
    <row r="3" spans="2:16" x14ac:dyDescent="0.25"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/>
    </row>
    <row r="4" spans="2:16" x14ac:dyDescent="0.25">
      <c r="B4" t="s">
        <v>1</v>
      </c>
      <c r="C4" s="7">
        <v>9</v>
      </c>
      <c r="D4" s="7">
        <v>9</v>
      </c>
      <c r="E4" s="7">
        <v>9</v>
      </c>
      <c r="F4" s="7">
        <v>3</v>
      </c>
      <c r="G4" s="7">
        <v>3</v>
      </c>
      <c r="H4" s="7">
        <v>3</v>
      </c>
      <c r="I4" s="7">
        <v>6</v>
      </c>
      <c r="J4" s="7">
        <v>12</v>
      </c>
      <c r="K4" s="7">
        <v>12</v>
      </c>
      <c r="L4" s="7">
        <v>7</v>
      </c>
      <c r="M4" s="7">
        <v>7</v>
      </c>
      <c r="N4" s="2"/>
    </row>
    <row r="5" spans="2:16" x14ac:dyDescent="0.25">
      <c r="B5" t="s">
        <v>15</v>
      </c>
      <c r="C5" s="2">
        <v>1</v>
      </c>
      <c r="D5" s="2"/>
      <c r="E5" s="2"/>
      <c r="F5" s="2"/>
      <c r="G5" s="2"/>
      <c r="H5" s="2"/>
      <c r="I5" s="2"/>
      <c r="J5" s="2"/>
      <c r="K5" s="2"/>
      <c r="L5" s="2"/>
      <c r="M5" s="2"/>
      <c r="N5" t="s">
        <v>14</v>
      </c>
      <c r="O5" s="6">
        <v>9</v>
      </c>
      <c r="P5" s="2">
        <f>SUMPRODUCT(C4:M4,C5:M5)</f>
        <v>9</v>
      </c>
    </row>
    <row r="6" spans="2:16" x14ac:dyDescent="0.25">
      <c r="B6" t="s">
        <v>16</v>
      </c>
      <c r="C6" s="2"/>
      <c r="D6" s="2">
        <v>1</v>
      </c>
      <c r="E6" s="2"/>
      <c r="F6" s="2"/>
      <c r="G6" s="2"/>
      <c r="H6" s="2"/>
      <c r="I6" s="2"/>
      <c r="J6" s="2"/>
      <c r="K6" s="2"/>
      <c r="L6" s="2"/>
      <c r="M6" s="2"/>
      <c r="N6" t="s">
        <v>14</v>
      </c>
      <c r="O6" s="6">
        <v>9</v>
      </c>
      <c r="P6" s="2">
        <f>SUMPRODUCT(C4:M4,C6:M6)</f>
        <v>9</v>
      </c>
    </row>
    <row r="7" spans="2:16" x14ac:dyDescent="0.25">
      <c r="B7" t="s">
        <v>17</v>
      </c>
      <c r="C7" s="2"/>
      <c r="D7" s="2"/>
      <c r="E7" s="2">
        <v>1</v>
      </c>
      <c r="F7" s="2"/>
      <c r="G7" s="2"/>
      <c r="H7" s="2"/>
      <c r="I7" s="2"/>
      <c r="J7" s="2"/>
      <c r="K7" s="2"/>
      <c r="L7" s="2"/>
      <c r="M7" s="2"/>
      <c r="N7" t="s">
        <v>14</v>
      </c>
      <c r="O7" s="6">
        <v>9</v>
      </c>
      <c r="P7" s="2">
        <f>SUMPRODUCT(C4:M4,C7:M7)</f>
        <v>9</v>
      </c>
    </row>
    <row r="8" spans="2:16" x14ac:dyDescent="0.25">
      <c r="B8" t="s">
        <v>18</v>
      </c>
      <c r="C8" s="5"/>
      <c r="D8" s="2"/>
      <c r="F8" s="2">
        <v>1</v>
      </c>
      <c r="G8" s="5"/>
      <c r="H8" s="5"/>
      <c r="I8" s="5"/>
      <c r="J8" s="5"/>
      <c r="K8" s="5"/>
      <c r="L8" s="5"/>
      <c r="M8" s="5"/>
      <c r="N8" t="s">
        <v>14</v>
      </c>
      <c r="O8" s="6">
        <v>3</v>
      </c>
      <c r="P8" s="2">
        <f>SUMPRODUCT(C4:M4,C8:M8)</f>
        <v>3</v>
      </c>
    </row>
    <row r="9" spans="2:16" x14ac:dyDescent="0.25">
      <c r="B9" t="s">
        <v>19</v>
      </c>
      <c r="C9" s="5"/>
      <c r="D9" s="5"/>
      <c r="E9" s="2"/>
      <c r="G9" s="2">
        <v>1</v>
      </c>
      <c r="H9" s="2"/>
      <c r="I9" s="2"/>
      <c r="J9" s="2"/>
      <c r="K9" s="2"/>
      <c r="L9" s="2"/>
      <c r="M9" s="2"/>
      <c r="N9" t="s">
        <v>14</v>
      </c>
      <c r="O9" s="6">
        <v>3</v>
      </c>
      <c r="P9" s="2">
        <f>SUMPRODUCT(C4:M4,C9:M9)</f>
        <v>3</v>
      </c>
    </row>
    <row r="10" spans="2:16" x14ac:dyDescent="0.25">
      <c r="B10" t="s">
        <v>20</v>
      </c>
      <c r="C10" s="5"/>
      <c r="D10" s="5"/>
      <c r="E10" s="2"/>
      <c r="F10" s="2"/>
      <c r="G10" s="2"/>
      <c r="H10" s="2">
        <v>1</v>
      </c>
      <c r="I10" s="2"/>
      <c r="J10" s="2"/>
      <c r="K10" s="2"/>
      <c r="L10" s="2"/>
      <c r="M10" s="2"/>
      <c r="N10" t="s">
        <v>14</v>
      </c>
      <c r="O10" s="6">
        <v>3</v>
      </c>
      <c r="P10" s="2">
        <f>SUMPRODUCT(C4:M4,C10:M10)</f>
        <v>3</v>
      </c>
    </row>
    <row r="11" spans="2:16" x14ac:dyDescent="0.25">
      <c r="B11" t="s">
        <v>21</v>
      </c>
      <c r="C11" s="5"/>
      <c r="D11" s="5"/>
      <c r="E11" s="2"/>
      <c r="F11" s="2"/>
      <c r="G11" s="2"/>
      <c r="H11" s="2"/>
      <c r="I11" s="2">
        <v>1</v>
      </c>
      <c r="J11" s="2"/>
      <c r="K11" s="2"/>
      <c r="L11" s="2"/>
      <c r="M11" s="2"/>
      <c r="N11" t="s">
        <v>14</v>
      </c>
      <c r="O11" s="6">
        <v>6</v>
      </c>
      <c r="P11" s="2">
        <f>SUMPRODUCT(C4:M4,C11:M11)</f>
        <v>6</v>
      </c>
    </row>
    <row r="12" spans="2:16" x14ac:dyDescent="0.25">
      <c r="B12" t="s">
        <v>22</v>
      </c>
      <c r="C12" s="5"/>
      <c r="D12" s="5"/>
      <c r="E12" s="2"/>
      <c r="F12" s="2"/>
      <c r="G12" s="2"/>
      <c r="H12" s="2"/>
      <c r="I12" s="2"/>
      <c r="J12" s="2">
        <v>1</v>
      </c>
      <c r="K12" s="2"/>
      <c r="L12" s="2"/>
      <c r="M12" s="2"/>
      <c r="N12" t="s">
        <v>14</v>
      </c>
      <c r="O12" s="6">
        <v>12</v>
      </c>
      <c r="P12" s="2">
        <f>SUMPRODUCT(C4:M4,C12:M12)</f>
        <v>12</v>
      </c>
    </row>
    <row r="13" spans="2:16" x14ac:dyDescent="0.25">
      <c r="B13" t="s">
        <v>23</v>
      </c>
      <c r="C13" s="5"/>
      <c r="D13" s="5"/>
      <c r="E13" s="2"/>
      <c r="F13" s="2"/>
      <c r="G13" s="2"/>
      <c r="H13" s="2"/>
      <c r="I13" s="2"/>
      <c r="J13" s="2"/>
      <c r="K13" s="2">
        <v>1</v>
      </c>
      <c r="L13" s="2"/>
      <c r="M13" s="2"/>
      <c r="N13" t="s">
        <v>14</v>
      </c>
      <c r="O13" s="6">
        <v>12</v>
      </c>
      <c r="P13" s="2">
        <f>SUMPRODUCT(C4:M4,C13:M13)</f>
        <v>12</v>
      </c>
    </row>
    <row r="14" spans="2:16" x14ac:dyDescent="0.25">
      <c r="B14" t="s">
        <v>24</v>
      </c>
      <c r="C14" s="5"/>
      <c r="D14" s="5"/>
      <c r="E14" s="2"/>
      <c r="F14" s="2"/>
      <c r="G14" s="2"/>
      <c r="H14" s="2"/>
      <c r="I14" s="2"/>
      <c r="J14" s="2"/>
      <c r="K14" s="2"/>
      <c r="L14" s="2">
        <v>1</v>
      </c>
      <c r="M14" s="2"/>
      <c r="N14" t="s">
        <v>14</v>
      </c>
      <c r="O14" s="6">
        <v>7</v>
      </c>
      <c r="P14" s="2">
        <f>SUMPRODUCT(C4:M4,C14:M14)</f>
        <v>7</v>
      </c>
    </row>
    <row r="15" spans="2:16" ht="15.75" thickBot="1" x14ac:dyDescent="0.3">
      <c r="B15" t="s">
        <v>25</v>
      </c>
      <c r="C15" s="5"/>
      <c r="D15" s="5"/>
      <c r="E15" s="2"/>
      <c r="F15" s="2"/>
      <c r="G15" s="2"/>
      <c r="H15" s="2"/>
      <c r="I15" s="2"/>
      <c r="J15" s="2"/>
      <c r="K15" s="2"/>
      <c r="L15" s="2"/>
      <c r="M15" s="2">
        <v>1</v>
      </c>
      <c r="N15" t="s">
        <v>14</v>
      </c>
      <c r="O15" s="6">
        <v>7</v>
      </c>
      <c r="P15" s="2">
        <f>SUMPRODUCT(C4:M4,C15:M15)</f>
        <v>7</v>
      </c>
    </row>
    <row r="16" spans="2:16" ht="21.75" thickBot="1" x14ac:dyDescent="0.3">
      <c r="B16" s="3" t="s">
        <v>2</v>
      </c>
      <c r="E16" s="4"/>
      <c r="F16" s="4"/>
      <c r="G16" s="4"/>
      <c r="H16" s="4"/>
      <c r="I16" s="4"/>
      <c r="J16" s="4"/>
      <c r="K16" s="4"/>
      <c r="L16" s="4"/>
      <c r="M16" s="4"/>
      <c r="N16" s="4"/>
      <c r="P16" s="8">
        <f>SUMPRODUCT(C4:M4,C2:M2)</f>
        <v>2432.0000000000005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E7C59-DA07-4DE5-8316-6B13C121E0FE}">
  <dimension ref="A1:I37"/>
  <sheetViews>
    <sheetView showGridLines="0" topLeftCell="A22" workbookViewId="0">
      <selection activeCell="L36" sqref="L36"/>
    </sheetView>
  </sheetViews>
  <sheetFormatPr baseColWidth="10" defaultColWidth="9.140625" defaultRowHeight="15" x14ac:dyDescent="0.25"/>
  <cols>
    <col min="1" max="1" width="2.28515625" customWidth="1"/>
    <col min="2" max="2" width="6.140625" bestFit="1" customWidth="1"/>
    <col min="3" max="3" width="20.42578125" bestFit="1" customWidth="1"/>
    <col min="4" max="4" width="13.7109375" bestFit="1" customWidth="1"/>
    <col min="5" max="5" width="12.85546875" bestFit="1" customWidth="1"/>
    <col min="6" max="6" width="7.7109375" bestFit="1" customWidth="1"/>
    <col min="7" max="7" width="5.42578125" bestFit="1" customWidth="1"/>
    <col min="8" max="8" width="13.28515625" bestFit="1" customWidth="1"/>
    <col min="9" max="9" width="15.5703125" bestFit="1" customWidth="1"/>
  </cols>
  <sheetData>
    <row r="1" spans="1:5" x14ac:dyDescent="0.25">
      <c r="A1" s="3" t="s">
        <v>26</v>
      </c>
    </row>
    <row r="2" spans="1:5" x14ac:dyDescent="0.25">
      <c r="A2" s="3" t="s">
        <v>126</v>
      </c>
    </row>
    <row r="3" spans="1:5" x14ac:dyDescent="0.25">
      <c r="A3" s="3" t="s">
        <v>127</v>
      </c>
    </row>
    <row r="4" spans="1:5" x14ac:dyDescent="0.25">
      <c r="A4" s="3" t="s">
        <v>27</v>
      </c>
    </row>
    <row r="5" spans="1:5" x14ac:dyDescent="0.25">
      <c r="A5" s="3" t="s">
        <v>28</v>
      </c>
    </row>
    <row r="6" spans="1:5" x14ac:dyDescent="0.25">
      <c r="A6" s="3"/>
      <c r="B6" t="s">
        <v>29</v>
      </c>
    </row>
    <row r="7" spans="1:5" x14ac:dyDescent="0.25">
      <c r="A7" s="3"/>
      <c r="B7" t="s">
        <v>99</v>
      </c>
    </row>
    <row r="8" spans="1:5" x14ac:dyDescent="0.25">
      <c r="A8" s="3"/>
      <c r="B8" t="s">
        <v>128</v>
      </c>
    </row>
    <row r="9" spans="1:5" x14ac:dyDescent="0.25">
      <c r="A9" s="3" t="s">
        <v>30</v>
      </c>
    </row>
    <row r="10" spans="1:5" x14ac:dyDescent="0.25">
      <c r="B10" t="s">
        <v>31</v>
      </c>
    </row>
    <row r="11" spans="1:5" x14ac:dyDescent="0.25">
      <c r="B11" t="s">
        <v>32</v>
      </c>
    </row>
    <row r="14" spans="1:5" ht="15.75" thickBot="1" x14ac:dyDescent="0.3">
      <c r="A14" t="s">
        <v>77</v>
      </c>
    </row>
    <row r="15" spans="1:5" ht="15.75" thickBot="1" x14ac:dyDescent="0.3">
      <c r="B15" s="53" t="s">
        <v>33</v>
      </c>
      <c r="C15" s="53" t="s">
        <v>34</v>
      </c>
      <c r="D15" s="53" t="s">
        <v>35</v>
      </c>
      <c r="E15" s="53" t="s">
        <v>36</v>
      </c>
    </row>
    <row r="16" spans="1:5" ht="15.75" thickBot="1" x14ac:dyDescent="0.3">
      <c r="B16" s="54" t="s">
        <v>101</v>
      </c>
      <c r="C16" s="54" t="s">
        <v>2</v>
      </c>
      <c r="D16" s="55">
        <v>0</v>
      </c>
      <c r="E16" s="55">
        <v>1.0000000000000004</v>
      </c>
    </row>
    <row r="19" spans="1:9" ht="15.75" thickBot="1" x14ac:dyDescent="0.3">
      <c r="A19" t="s">
        <v>37</v>
      </c>
    </row>
    <row r="20" spans="1:9" ht="15.75" thickBot="1" x14ac:dyDescent="0.3">
      <c r="B20" s="53" t="s">
        <v>33</v>
      </c>
      <c r="C20" s="53" t="s">
        <v>34</v>
      </c>
      <c r="D20" s="53" t="s">
        <v>35</v>
      </c>
      <c r="E20" s="53" t="s">
        <v>36</v>
      </c>
      <c r="F20" s="53" t="s">
        <v>38</v>
      </c>
    </row>
    <row r="21" spans="1:9" x14ac:dyDescent="0.25">
      <c r="B21" s="56" t="s">
        <v>44</v>
      </c>
      <c r="C21" s="56" t="s">
        <v>102</v>
      </c>
      <c r="D21" s="57">
        <v>0</v>
      </c>
      <c r="E21" s="57">
        <v>-1.6653345369377348E-16</v>
      </c>
      <c r="F21" s="56" t="s">
        <v>45</v>
      </c>
    </row>
    <row r="22" spans="1:9" x14ac:dyDescent="0.25">
      <c r="B22" s="56" t="s">
        <v>46</v>
      </c>
      <c r="C22" s="56" t="s">
        <v>78</v>
      </c>
      <c r="D22" s="57">
        <v>0</v>
      </c>
      <c r="E22" s="57">
        <v>0</v>
      </c>
      <c r="F22" s="56" t="s">
        <v>45</v>
      </c>
    </row>
    <row r="23" spans="1:9" x14ac:dyDescent="0.25">
      <c r="B23" s="56" t="s">
        <v>47</v>
      </c>
      <c r="C23" s="56" t="s">
        <v>103</v>
      </c>
      <c r="D23" s="57">
        <v>0</v>
      </c>
      <c r="E23" s="57">
        <v>0.999999999999999</v>
      </c>
      <c r="F23" s="56" t="s">
        <v>45</v>
      </c>
    </row>
    <row r="24" spans="1:9" x14ac:dyDescent="0.25">
      <c r="B24" s="56" t="s">
        <v>48</v>
      </c>
      <c r="C24" s="56" t="s">
        <v>104</v>
      </c>
      <c r="D24" s="57">
        <v>0</v>
      </c>
      <c r="E24" s="57">
        <v>0</v>
      </c>
      <c r="F24" s="56" t="s">
        <v>45</v>
      </c>
    </row>
    <row r="25" spans="1:9" x14ac:dyDescent="0.25">
      <c r="B25" s="56" t="s">
        <v>49</v>
      </c>
      <c r="C25" s="56" t="s">
        <v>105</v>
      </c>
      <c r="D25" s="57">
        <v>0</v>
      </c>
      <c r="E25" s="57">
        <v>0</v>
      </c>
      <c r="F25" s="56" t="s">
        <v>45</v>
      </c>
    </row>
    <row r="26" spans="1:9" ht="15.75" thickBot="1" x14ac:dyDescent="0.3">
      <c r="B26" s="54" t="s">
        <v>106</v>
      </c>
      <c r="C26" s="54" t="s">
        <v>79</v>
      </c>
      <c r="D26" s="55">
        <v>0</v>
      </c>
      <c r="E26" s="55">
        <v>1.0000000000000004</v>
      </c>
      <c r="F26" s="54" t="s">
        <v>45</v>
      </c>
    </row>
    <row r="29" spans="1:9" ht="15.75" thickBot="1" x14ac:dyDescent="0.3">
      <c r="A29" t="s">
        <v>39</v>
      </c>
    </row>
    <row r="30" spans="1:9" ht="15.75" thickBot="1" x14ac:dyDescent="0.3">
      <c r="B30" s="53" t="s">
        <v>33</v>
      </c>
      <c r="C30" s="53" t="s">
        <v>34</v>
      </c>
      <c r="D30" s="53" t="s">
        <v>40</v>
      </c>
      <c r="E30" s="53" t="s">
        <v>41</v>
      </c>
      <c r="F30" s="53" t="s">
        <v>42</v>
      </c>
      <c r="G30" s="53" t="s">
        <v>43</v>
      </c>
    </row>
    <row r="31" spans="1:9" x14ac:dyDescent="0.25">
      <c r="B31" s="56" t="s">
        <v>107</v>
      </c>
      <c r="C31" s="56" t="s">
        <v>76</v>
      </c>
      <c r="D31" s="58">
        <v>0.99999999999999889</v>
      </c>
      <c r="E31" s="56" t="s">
        <v>108</v>
      </c>
      <c r="F31" s="56" t="s">
        <v>51</v>
      </c>
      <c r="G31" s="56">
        <v>0</v>
      </c>
    </row>
    <row r="32" spans="1:9" x14ac:dyDescent="0.25">
      <c r="B32" s="56" t="s">
        <v>109</v>
      </c>
      <c r="C32" s="56" t="s">
        <v>14</v>
      </c>
      <c r="D32" s="58">
        <v>4399.9999999999945</v>
      </c>
      <c r="E32" s="56" t="s">
        <v>110</v>
      </c>
      <c r="F32" s="56" t="s">
        <v>51</v>
      </c>
      <c r="G32" s="58">
        <v>0</v>
      </c>
      <c r="H32" t="s">
        <v>89</v>
      </c>
      <c r="I32" t="s">
        <v>121</v>
      </c>
    </row>
    <row r="33" spans="2:9" x14ac:dyDescent="0.25">
      <c r="B33" s="56" t="s">
        <v>111</v>
      </c>
      <c r="C33" s="56" t="s">
        <v>14</v>
      </c>
      <c r="D33" s="58">
        <v>34.999999999999957</v>
      </c>
      <c r="E33" s="56" t="s">
        <v>112</v>
      </c>
      <c r="F33" s="56" t="s">
        <v>51</v>
      </c>
      <c r="G33" s="58">
        <v>0</v>
      </c>
      <c r="H33" t="s">
        <v>90</v>
      </c>
      <c r="I33" t="s">
        <v>121</v>
      </c>
    </row>
    <row r="34" spans="2:9" x14ac:dyDescent="0.25">
      <c r="B34" s="56" t="s">
        <v>113</v>
      </c>
      <c r="C34" s="56" t="s">
        <v>14</v>
      </c>
      <c r="D34" s="58">
        <v>7.9999999999999911</v>
      </c>
      <c r="E34" s="56" t="s">
        <v>114</v>
      </c>
      <c r="F34" s="56" t="s">
        <v>51</v>
      </c>
      <c r="G34" s="58">
        <v>0</v>
      </c>
      <c r="H34" t="s">
        <v>91</v>
      </c>
      <c r="I34" t="s">
        <v>121</v>
      </c>
    </row>
    <row r="35" spans="2:9" x14ac:dyDescent="0.25">
      <c r="B35" s="56" t="s">
        <v>115</v>
      </c>
      <c r="C35" s="56" t="s">
        <v>67</v>
      </c>
      <c r="D35" s="58">
        <v>-1.5631940186722204E-13</v>
      </c>
      <c r="E35" s="56" t="s">
        <v>116</v>
      </c>
      <c r="F35" s="56" t="s">
        <v>51</v>
      </c>
      <c r="G35" s="56">
        <v>0</v>
      </c>
      <c r="H35" t="s">
        <v>92</v>
      </c>
      <c r="I35" t="s">
        <v>122</v>
      </c>
    </row>
    <row r="36" spans="2:9" x14ac:dyDescent="0.25">
      <c r="B36" s="56" t="s">
        <v>117</v>
      </c>
      <c r="C36" s="56" t="s">
        <v>67</v>
      </c>
      <c r="D36" s="58">
        <v>-2.8421709430404007E-14</v>
      </c>
      <c r="E36" s="56" t="s">
        <v>118</v>
      </c>
      <c r="F36" s="56" t="s">
        <v>51</v>
      </c>
      <c r="G36" s="56">
        <v>0</v>
      </c>
      <c r="H36" t="s">
        <v>93</v>
      </c>
      <c r="I36" t="s">
        <v>122</v>
      </c>
    </row>
    <row r="37" spans="2:9" ht="15.75" thickBot="1" x14ac:dyDescent="0.3">
      <c r="B37" s="54" t="s">
        <v>119</v>
      </c>
      <c r="C37" s="54" t="s">
        <v>67</v>
      </c>
      <c r="D37" s="70">
        <v>-1.8189894035458565E-12</v>
      </c>
      <c r="E37" s="54" t="s">
        <v>120</v>
      </c>
      <c r="F37" s="54" t="s">
        <v>51</v>
      </c>
      <c r="G37" s="54">
        <v>0</v>
      </c>
      <c r="H37" t="s">
        <v>94</v>
      </c>
      <c r="I37" t="s">
        <v>122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244A1-DF80-472E-92DD-C29CF54A8249}">
  <dimension ref="A1:J25"/>
  <sheetViews>
    <sheetView showGridLines="0" topLeftCell="A10" workbookViewId="0">
      <selection activeCell="O21" sqref="O21"/>
    </sheetView>
  </sheetViews>
  <sheetFormatPr baseColWidth="10" defaultColWidth="9.140625" defaultRowHeight="15" x14ac:dyDescent="0.25"/>
  <cols>
    <col min="1" max="1" width="2.28515625" customWidth="1"/>
    <col min="2" max="2" width="6.140625" bestFit="1" customWidth="1"/>
    <col min="3" max="3" width="20.42578125" bestFit="1" customWidth="1"/>
    <col min="4" max="4" width="12.7109375" bestFit="1" customWidth="1"/>
    <col min="5" max="5" width="8.7109375" bestFit="1" customWidth="1"/>
    <col min="6" max="6" width="10.85546875" bestFit="1" customWidth="1"/>
    <col min="7" max="8" width="12" bestFit="1" customWidth="1"/>
    <col min="9" max="9" width="13.28515625" bestFit="1" customWidth="1"/>
    <col min="10" max="10" width="15.5703125" bestFit="1" customWidth="1"/>
  </cols>
  <sheetData>
    <row r="1" spans="1:8" x14ac:dyDescent="0.25">
      <c r="A1" s="3" t="s">
        <v>52</v>
      </c>
    </row>
    <row r="2" spans="1:8" x14ac:dyDescent="0.25">
      <c r="A2" s="3" t="s">
        <v>126</v>
      </c>
    </row>
    <row r="3" spans="1:8" x14ac:dyDescent="0.25">
      <c r="A3" s="3" t="s">
        <v>127</v>
      </c>
    </row>
    <row r="6" spans="1:8" ht="15.75" thickBot="1" x14ac:dyDescent="0.3">
      <c r="A6" t="s">
        <v>37</v>
      </c>
    </row>
    <row r="7" spans="1:8" x14ac:dyDescent="0.25">
      <c r="B7" s="65"/>
      <c r="C7" s="65"/>
      <c r="D7" s="65" t="s">
        <v>53</v>
      </c>
      <c r="E7" s="65" t="s">
        <v>55</v>
      </c>
      <c r="F7" s="65" t="s">
        <v>57</v>
      </c>
      <c r="G7" s="65" t="s">
        <v>59</v>
      </c>
      <c r="H7" s="65" t="s">
        <v>59</v>
      </c>
    </row>
    <row r="8" spans="1:8" ht="15.75" thickBot="1" x14ac:dyDescent="0.3">
      <c r="B8" s="66" t="s">
        <v>33</v>
      </c>
      <c r="C8" s="66" t="s">
        <v>34</v>
      </c>
      <c r="D8" s="66" t="s">
        <v>54</v>
      </c>
      <c r="E8" s="66" t="s">
        <v>56</v>
      </c>
      <c r="F8" s="66" t="s">
        <v>58</v>
      </c>
      <c r="G8" s="66" t="s">
        <v>60</v>
      </c>
      <c r="H8" s="66" t="s">
        <v>61</v>
      </c>
    </row>
    <row r="9" spans="1:8" x14ac:dyDescent="0.25">
      <c r="B9" s="56" t="s">
        <v>44</v>
      </c>
      <c r="C9" s="56" t="s">
        <v>102</v>
      </c>
      <c r="D9" s="56">
        <v>-1.6653345369377348E-16</v>
      </c>
      <c r="E9" s="56">
        <v>0</v>
      </c>
      <c r="F9" s="56">
        <v>0</v>
      </c>
      <c r="G9" s="56">
        <v>3.9999999999999897E-2</v>
      </c>
      <c r="H9" s="56">
        <v>1E+30</v>
      </c>
    </row>
    <row r="10" spans="1:8" x14ac:dyDescent="0.25">
      <c r="B10" s="56" t="s">
        <v>46</v>
      </c>
      <c r="C10" s="56" t="s">
        <v>78</v>
      </c>
      <c r="D10" s="56">
        <v>0</v>
      </c>
      <c r="E10" s="56">
        <v>0.11199999999999989</v>
      </c>
      <c r="F10" s="56">
        <v>0</v>
      </c>
      <c r="G10" s="56">
        <v>1E+30</v>
      </c>
      <c r="H10" s="56">
        <v>0.11199999999999989</v>
      </c>
    </row>
    <row r="11" spans="1:8" x14ac:dyDescent="0.25">
      <c r="B11" s="56" t="s">
        <v>47</v>
      </c>
      <c r="C11" s="56" t="s">
        <v>103</v>
      </c>
      <c r="D11" s="56">
        <v>0.999999999999999</v>
      </c>
      <c r="E11" s="56">
        <v>0</v>
      </c>
      <c r="F11" s="56">
        <v>0</v>
      </c>
      <c r="G11" s="56">
        <v>0.15999999999999986</v>
      </c>
      <c r="H11" s="56">
        <v>3.9999999999999897E-2</v>
      </c>
    </row>
    <row r="12" spans="1:8" x14ac:dyDescent="0.25">
      <c r="B12" s="56" t="s">
        <v>48</v>
      </c>
      <c r="C12" s="56" t="s">
        <v>104</v>
      </c>
      <c r="D12" s="56">
        <v>0</v>
      </c>
      <c r="E12" s="56">
        <v>0.26999999999999991</v>
      </c>
      <c r="F12" s="56">
        <v>0</v>
      </c>
      <c r="G12" s="56">
        <v>1E+30</v>
      </c>
      <c r="H12" s="56">
        <v>0.26999999999999991</v>
      </c>
    </row>
    <row r="13" spans="1:8" x14ac:dyDescent="0.25">
      <c r="B13" s="56" t="s">
        <v>49</v>
      </c>
      <c r="C13" s="56" t="s">
        <v>105</v>
      </c>
      <c r="D13" s="56">
        <v>0</v>
      </c>
      <c r="E13" s="56">
        <v>0.22799999999999979</v>
      </c>
      <c r="F13" s="56">
        <v>0</v>
      </c>
      <c r="G13" s="56">
        <v>1E+30</v>
      </c>
      <c r="H13" s="56">
        <v>0.22799999999999979</v>
      </c>
    </row>
    <row r="14" spans="1:8" ht="15.75" thickBot="1" x14ac:dyDescent="0.3">
      <c r="B14" s="54" t="s">
        <v>106</v>
      </c>
      <c r="C14" s="54" t="s">
        <v>79</v>
      </c>
      <c r="D14" s="54">
        <v>1.0000000000000004</v>
      </c>
      <c r="E14" s="54">
        <v>0</v>
      </c>
      <c r="F14" s="54">
        <v>1</v>
      </c>
      <c r="G14" s="54">
        <v>1E+30</v>
      </c>
      <c r="H14" s="54">
        <v>1</v>
      </c>
    </row>
    <row r="16" spans="1:8" ht="15.75" thickBot="1" x14ac:dyDescent="0.3">
      <c r="A16" t="s">
        <v>39</v>
      </c>
    </row>
    <row r="17" spans="2:10" x14ac:dyDescent="0.25">
      <c r="B17" s="65"/>
      <c r="C17" s="65"/>
      <c r="D17" s="65" t="s">
        <v>53</v>
      </c>
      <c r="E17" s="65" t="s">
        <v>62</v>
      </c>
      <c r="F17" s="65" t="s">
        <v>64</v>
      </c>
      <c r="G17" s="65" t="s">
        <v>59</v>
      </c>
      <c r="H17" s="65" t="s">
        <v>59</v>
      </c>
    </row>
    <row r="18" spans="2:10" ht="15.75" thickBot="1" x14ac:dyDescent="0.3">
      <c r="B18" s="66" t="s">
        <v>33</v>
      </c>
      <c r="C18" s="66" t="s">
        <v>34</v>
      </c>
      <c r="D18" s="66" t="s">
        <v>54</v>
      </c>
      <c r="E18" s="66" t="s">
        <v>63</v>
      </c>
      <c r="F18" s="66" t="s">
        <v>65</v>
      </c>
      <c r="G18" s="66" t="s">
        <v>60</v>
      </c>
      <c r="H18" s="66" t="s">
        <v>61</v>
      </c>
    </row>
    <row r="19" spans="2:10" x14ac:dyDescent="0.25">
      <c r="B19" s="56" t="s">
        <v>107</v>
      </c>
      <c r="C19" s="56" t="s">
        <v>76</v>
      </c>
      <c r="D19" s="56">
        <v>0.99999999999999889</v>
      </c>
      <c r="E19" s="56">
        <v>0.86000000000000076</v>
      </c>
      <c r="F19" s="56">
        <v>1</v>
      </c>
      <c r="G19" s="56">
        <v>0.39999999999999952</v>
      </c>
      <c r="H19" s="56">
        <v>0</v>
      </c>
    </row>
    <row r="20" spans="2:10" x14ac:dyDescent="0.25">
      <c r="B20" s="56" t="s">
        <v>109</v>
      </c>
      <c r="C20" s="56" t="s">
        <v>14</v>
      </c>
      <c r="D20" s="56">
        <v>4399.9999999999945</v>
      </c>
      <c r="E20" s="56">
        <v>0</v>
      </c>
      <c r="F20" s="56">
        <v>4400</v>
      </c>
      <c r="G20" s="56">
        <v>2.2737367544323206E-12</v>
      </c>
      <c r="H20" s="56">
        <v>1E+30</v>
      </c>
      <c r="I20" t="s">
        <v>89</v>
      </c>
      <c r="J20" t="s">
        <v>121</v>
      </c>
    </row>
    <row r="21" spans="2:10" x14ac:dyDescent="0.25">
      <c r="B21" s="56" t="s">
        <v>111</v>
      </c>
      <c r="C21" s="56" t="s">
        <v>14</v>
      </c>
      <c r="D21" s="56">
        <v>34.999999999999957</v>
      </c>
      <c r="E21" s="56">
        <v>3.9999999999999897E-3</v>
      </c>
      <c r="F21" s="56">
        <v>35</v>
      </c>
      <c r="G21" s="56">
        <v>0</v>
      </c>
      <c r="H21" s="56">
        <v>3.7895612573872109E-14</v>
      </c>
      <c r="I21" t="s">
        <v>90</v>
      </c>
      <c r="J21" t="s">
        <v>121</v>
      </c>
    </row>
    <row r="22" spans="2:10" x14ac:dyDescent="0.25">
      <c r="B22" s="56" t="s">
        <v>113</v>
      </c>
      <c r="C22" s="56" t="s">
        <v>14</v>
      </c>
      <c r="D22" s="56">
        <v>7.9999999999999911</v>
      </c>
      <c r="E22" s="56">
        <v>0</v>
      </c>
      <c r="F22" s="56">
        <v>8</v>
      </c>
      <c r="G22" s="56">
        <v>1.9984014443252818E-15</v>
      </c>
      <c r="H22" s="56">
        <v>1E+30</v>
      </c>
      <c r="I22" t="s">
        <v>91</v>
      </c>
      <c r="J22" t="s">
        <v>121</v>
      </c>
    </row>
    <row r="23" spans="2:10" x14ac:dyDescent="0.25">
      <c r="B23" s="56" t="s">
        <v>115</v>
      </c>
      <c r="C23" s="56" t="s">
        <v>67</v>
      </c>
      <c r="D23" s="56">
        <v>-1.5631940186722204E-13</v>
      </c>
      <c r="E23" s="56">
        <v>-1.0000000000000009E-2</v>
      </c>
      <c r="F23" s="56">
        <v>0</v>
      </c>
      <c r="G23" s="56">
        <v>1.4210854715202002E-14</v>
      </c>
      <c r="H23" s="56">
        <v>1E+30</v>
      </c>
      <c r="I23" t="s">
        <v>92</v>
      </c>
      <c r="J23" t="s">
        <v>122</v>
      </c>
    </row>
    <row r="24" spans="2:10" x14ac:dyDescent="0.25">
      <c r="B24" s="56" t="s">
        <v>117</v>
      </c>
      <c r="C24" s="56" t="s">
        <v>67</v>
      </c>
      <c r="D24" s="56">
        <v>-2.8421709430404007E-14</v>
      </c>
      <c r="E24" s="56">
        <v>0</v>
      </c>
      <c r="F24" s="56">
        <v>0</v>
      </c>
      <c r="G24" s="56">
        <v>1E+30</v>
      </c>
      <c r="H24" s="56">
        <v>3.1974423109204508E-14</v>
      </c>
      <c r="I24" t="s">
        <v>93</v>
      </c>
      <c r="J24" t="s">
        <v>122</v>
      </c>
    </row>
    <row r="25" spans="2:10" ht="15.75" thickBot="1" x14ac:dyDescent="0.3">
      <c r="B25" s="54" t="s">
        <v>119</v>
      </c>
      <c r="C25" s="54" t="s">
        <v>67</v>
      </c>
      <c r="D25" s="54">
        <v>-1.8189894035458565E-12</v>
      </c>
      <c r="E25" s="54">
        <v>0</v>
      </c>
      <c r="F25" s="54">
        <v>0</v>
      </c>
      <c r="G25" s="54">
        <v>1E+30</v>
      </c>
      <c r="H25" s="54">
        <v>1.7053025658242404E-13</v>
      </c>
      <c r="I25" t="s">
        <v>94</v>
      </c>
      <c r="J25" t="s">
        <v>122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99D04-2019-4B94-892A-205DE64DDB09}">
  <dimension ref="B2:P12"/>
  <sheetViews>
    <sheetView showGridLines="0" zoomScale="90" zoomScaleNormal="90" workbookViewId="0">
      <selection activeCell="Q15" sqref="Q15"/>
    </sheetView>
  </sheetViews>
  <sheetFormatPr baseColWidth="10" defaultColWidth="9.140625" defaultRowHeight="15" x14ac:dyDescent="0.25"/>
  <cols>
    <col min="1" max="1" width="3" customWidth="1"/>
    <col min="2" max="2" width="18" bestFit="1" customWidth="1"/>
    <col min="5" max="8" width="9.140625" customWidth="1"/>
    <col min="9" max="9" width="5.140625" customWidth="1"/>
    <col min="11" max="11" width="12.140625" customWidth="1"/>
    <col min="12" max="12" width="12.28515625" bestFit="1" customWidth="1"/>
    <col min="16" max="16" width="13.28515625" bestFit="1" customWidth="1"/>
  </cols>
  <sheetData>
    <row r="2" spans="2:16" ht="30" x14ac:dyDescent="0.25">
      <c r="B2" s="1" t="s">
        <v>0</v>
      </c>
      <c r="C2" s="22"/>
      <c r="D2" s="22"/>
      <c r="E2" s="22"/>
      <c r="F2" s="22"/>
      <c r="H2" s="22">
        <v>1</v>
      </c>
      <c r="I2" s="2"/>
      <c r="J2" s="2"/>
    </row>
    <row r="3" spans="2:16" x14ac:dyDescent="0.25">
      <c r="C3" s="2" t="s">
        <v>80</v>
      </c>
      <c r="D3" s="2" t="s">
        <v>74</v>
      </c>
      <c r="E3" s="2" t="s">
        <v>81</v>
      </c>
      <c r="F3" s="34" t="s">
        <v>82</v>
      </c>
      <c r="G3" s="2" t="s">
        <v>83</v>
      </c>
      <c r="H3" s="2" t="s">
        <v>75</v>
      </c>
      <c r="I3" s="2"/>
      <c r="O3" s="31" t="s">
        <v>80</v>
      </c>
      <c r="P3" s="32" t="s">
        <v>84</v>
      </c>
    </row>
    <row r="4" spans="2:16" x14ac:dyDescent="0.25">
      <c r="B4" t="s">
        <v>1</v>
      </c>
      <c r="C4" s="30">
        <v>0</v>
      </c>
      <c r="D4" s="30">
        <v>0</v>
      </c>
      <c r="E4" s="30">
        <v>0</v>
      </c>
      <c r="F4" s="30">
        <v>1</v>
      </c>
      <c r="G4" s="30">
        <v>0</v>
      </c>
      <c r="H4" s="30">
        <v>1</v>
      </c>
      <c r="I4" s="2"/>
      <c r="O4" s="31" t="s">
        <v>74</v>
      </c>
      <c r="P4" s="32" t="s">
        <v>85</v>
      </c>
    </row>
    <row r="5" spans="2:16" x14ac:dyDescent="0.25">
      <c r="B5" t="s">
        <v>66</v>
      </c>
      <c r="C5" s="44">
        <v>1</v>
      </c>
      <c r="D5" s="45">
        <v>1</v>
      </c>
      <c r="E5" s="45">
        <v>1</v>
      </c>
      <c r="F5" s="45">
        <v>1</v>
      </c>
      <c r="G5" s="45">
        <v>1</v>
      </c>
      <c r="H5" s="46"/>
      <c r="I5" s="21" t="s">
        <v>76</v>
      </c>
      <c r="J5" s="6">
        <v>1</v>
      </c>
      <c r="K5" s="47">
        <f>SUMPRODUCT(C4:H4,C5:H5)</f>
        <v>1</v>
      </c>
      <c r="O5" s="31" t="s">
        <v>81</v>
      </c>
      <c r="P5" s="32" t="s">
        <v>86</v>
      </c>
    </row>
    <row r="6" spans="2:16" x14ac:dyDescent="0.25">
      <c r="B6" t="s">
        <v>68</v>
      </c>
      <c r="C6" s="67">
        <v>3800</v>
      </c>
      <c r="D6" s="2">
        <v>4600</v>
      </c>
      <c r="E6" s="2">
        <v>4400</v>
      </c>
      <c r="F6" s="68">
        <v>6500</v>
      </c>
      <c r="G6" s="2">
        <v>6000</v>
      </c>
      <c r="H6" s="49"/>
      <c r="I6" t="s">
        <v>14</v>
      </c>
      <c r="J6" s="6">
        <v>6500</v>
      </c>
      <c r="K6" s="47">
        <f>SUMPRODUCT(C4:H4,C6:H6)</f>
        <v>6500</v>
      </c>
      <c r="L6" t="s">
        <v>89</v>
      </c>
      <c r="M6" t="s">
        <v>95</v>
      </c>
      <c r="O6" s="31" t="s">
        <v>82</v>
      </c>
      <c r="P6" s="33" t="s">
        <v>87</v>
      </c>
    </row>
    <row r="7" spans="2:16" x14ac:dyDescent="0.25">
      <c r="B7" t="s">
        <v>69</v>
      </c>
      <c r="C7" s="67">
        <v>25</v>
      </c>
      <c r="D7" s="2">
        <v>32</v>
      </c>
      <c r="E7" s="2">
        <v>35</v>
      </c>
      <c r="F7" s="68">
        <v>30</v>
      </c>
      <c r="G7" s="2">
        <v>28</v>
      </c>
      <c r="H7" s="49"/>
      <c r="I7" t="s">
        <v>14</v>
      </c>
      <c r="J7" s="6">
        <v>30</v>
      </c>
      <c r="K7" s="47">
        <f>SUMPRODUCT(C4:H4,C7:H7)</f>
        <v>30</v>
      </c>
      <c r="L7" t="s">
        <v>90</v>
      </c>
      <c r="M7" t="s">
        <v>95</v>
      </c>
      <c r="O7" s="31" t="s">
        <v>83</v>
      </c>
      <c r="P7" s="32" t="s">
        <v>88</v>
      </c>
    </row>
    <row r="8" spans="2:16" x14ac:dyDescent="0.25">
      <c r="B8" t="s">
        <v>70</v>
      </c>
      <c r="C8" s="67">
        <v>8</v>
      </c>
      <c r="D8" s="2">
        <v>8.5</v>
      </c>
      <c r="E8" s="2">
        <v>8</v>
      </c>
      <c r="F8" s="68">
        <v>10</v>
      </c>
      <c r="G8" s="2">
        <v>9</v>
      </c>
      <c r="H8" s="49"/>
      <c r="I8" t="s">
        <v>14</v>
      </c>
      <c r="J8" s="6">
        <v>10</v>
      </c>
      <c r="K8" s="47">
        <f>SUMPRODUCT(C4:H4,C8:H8)</f>
        <v>10</v>
      </c>
      <c r="L8" t="s">
        <v>91</v>
      </c>
      <c r="M8" t="s">
        <v>95</v>
      </c>
    </row>
    <row r="9" spans="2:16" x14ac:dyDescent="0.25">
      <c r="B9" t="s">
        <v>71</v>
      </c>
      <c r="C9" s="67">
        <v>96</v>
      </c>
      <c r="D9" s="2">
        <v>110</v>
      </c>
      <c r="E9" s="2">
        <v>100</v>
      </c>
      <c r="F9" s="68">
        <v>125</v>
      </c>
      <c r="G9" s="2">
        <v>120</v>
      </c>
      <c r="H9" s="49">
        <f>-F9</f>
        <v>-125</v>
      </c>
      <c r="I9" t="s">
        <v>67</v>
      </c>
      <c r="J9" s="6">
        <v>0</v>
      </c>
      <c r="K9" s="47">
        <f>SUMPRODUCT(C4:H4,C9:H9)</f>
        <v>0</v>
      </c>
      <c r="L9" t="s">
        <v>92</v>
      </c>
      <c r="M9" t="s">
        <v>96</v>
      </c>
    </row>
    <row r="10" spans="2:16" x14ac:dyDescent="0.25">
      <c r="B10" t="s">
        <v>72</v>
      </c>
      <c r="C10" s="67">
        <v>16</v>
      </c>
      <c r="D10" s="2">
        <v>22</v>
      </c>
      <c r="E10" s="2">
        <v>18</v>
      </c>
      <c r="F10" s="68">
        <v>25</v>
      </c>
      <c r="G10" s="2">
        <v>24</v>
      </c>
      <c r="H10" s="49">
        <f t="shared" ref="H10:H11" si="0">-F10</f>
        <v>-25</v>
      </c>
      <c r="I10" t="s">
        <v>67</v>
      </c>
      <c r="J10" s="6">
        <v>0</v>
      </c>
      <c r="K10" s="47">
        <f>SUMPRODUCT(C4:H4,C10:H10)</f>
        <v>0</v>
      </c>
      <c r="L10" t="s">
        <v>93</v>
      </c>
      <c r="M10" t="s">
        <v>96</v>
      </c>
    </row>
    <row r="11" spans="2:16" ht="15.75" thickBot="1" x14ac:dyDescent="0.3">
      <c r="B11" t="s">
        <v>73</v>
      </c>
      <c r="C11" s="69">
        <v>850</v>
      </c>
      <c r="D11" s="51">
        <v>1400</v>
      </c>
      <c r="E11" s="51">
        <v>1200</v>
      </c>
      <c r="F11" s="36">
        <v>1500</v>
      </c>
      <c r="G11" s="51">
        <v>1600</v>
      </c>
      <c r="H11" s="52">
        <f t="shared" si="0"/>
        <v>-1500</v>
      </c>
      <c r="I11" t="s">
        <v>67</v>
      </c>
      <c r="J11" s="6">
        <v>0</v>
      </c>
      <c r="K11" s="47">
        <f>SUMPRODUCT(C4:H4,C11:H11)</f>
        <v>0</v>
      </c>
      <c r="L11" t="s">
        <v>94</v>
      </c>
      <c r="M11" t="s">
        <v>96</v>
      </c>
    </row>
    <row r="12" spans="2:16" ht="21.75" thickBot="1" x14ac:dyDescent="0.3">
      <c r="B12" s="3" t="s">
        <v>2</v>
      </c>
      <c r="E12" s="4"/>
      <c r="F12" s="4"/>
      <c r="G12" s="4"/>
      <c r="H12" s="4"/>
      <c r="I12" s="4"/>
      <c r="K12" s="23">
        <f>SUMPRODUCT(C4:H4,C2:H2)</f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6D782-0014-4D19-9B79-5242AFC7ED60}">
  <dimension ref="A1:I37"/>
  <sheetViews>
    <sheetView showGridLines="0" topLeftCell="A25" workbookViewId="0">
      <selection activeCell="L38" sqref="L38"/>
    </sheetView>
  </sheetViews>
  <sheetFormatPr baseColWidth="10" defaultColWidth="9.140625" defaultRowHeight="15" x14ac:dyDescent="0.25"/>
  <cols>
    <col min="1" max="1" width="2.28515625" customWidth="1"/>
    <col min="2" max="2" width="6.140625" bestFit="1" customWidth="1"/>
    <col min="3" max="3" width="20.42578125" bestFit="1" customWidth="1"/>
    <col min="4" max="4" width="13.7109375" bestFit="1" customWidth="1"/>
    <col min="5" max="5" width="12.85546875" bestFit="1" customWidth="1"/>
    <col min="6" max="6" width="7.7109375" bestFit="1" customWidth="1"/>
    <col min="7" max="7" width="5.42578125" bestFit="1" customWidth="1"/>
    <col min="8" max="8" width="13.28515625" bestFit="1" customWidth="1"/>
    <col min="9" max="9" width="15.5703125" bestFit="1" customWidth="1"/>
  </cols>
  <sheetData>
    <row r="1" spans="1:5" x14ac:dyDescent="0.25">
      <c r="A1" s="3" t="s">
        <v>26</v>
      </c>
    </row>
    <row r="2" spans="1:5" x14ac:dyDescent="0.25">
      <c r="A2" s="3" t="s">
        <v>129</v>
      </c>
    </row>
    <row r="3" spans="1:5" x14ac:dyDescent="0.25">
      <c r="A3" s="3" t="s">
        <v>130</v>
      </c>
    </row>
    <row r="4" spans="1:5" x14ac:dyDescent="0.25">
      <c r="A4" s="3" t="s">
        <v>27</v>
      </c>
    </row>
    <row r="5" spans="1:5" x14ac:dyDescent="0.25">
      <c r="A5" s="3" t="s">
        <v>28</v>
      </c>
    </row>
    <row r="6" spans="1:5" x14ac:dyDescent="0.25">
      <c r="A6" s="3"/>
      <c r="B6" t="s">
        <v>29</v>
      </c>
    </row>
    <row r="7" spans="1:5" x14ac:dyDescent="0.25">
      <c r="A7" s="3"/>
      <c r="B7" t="s">
        <v>125</v>
      </c>
    </row>
    <row r="8" spans="1:5" x14ac:dyDescent="0.25">
      <c r="A8" s="3"/>
      <c r="B8" t="s">
        <v>100</v>
      </c>
    </row>
    <row r="9" spans="1:5" x14ac:dyDescent="0.25">
      <c r="A9" s="3" t="s">
        <v>30</v>
      </c>
    </row>
    <row r="10" spans="1:5" x14ac:dyDescent="0.25">
      <c r="B10" t="s">
        <v>31</v>
      </c>
    </row>
    <row r="11" spans="1:5" x14ac:dyDescent="0.25">
      <c r="B11" t="s">
        <v>32</v>
      </c>
    </row>
    <row r="14" spans="1:5" ht="15.75" thickBot="1" x14ac:dyDescent="0.3">
      <c r="A14" t="s">
        <v>77</v>
      </c>
    </row>
    <row r="15" spans="1:5" ht="15.75" thickBot="1" x14ac:dyDescent="0.3">
      <c r="B15" s="53" t="s">
        <v>33</v>
      </c>
      <c r="C15" s="53" t="s">
        <v>34</v>
      </c>
      <c r="D15" s="53" t="s">
        <v>35</v>
      </c>
      <c r="E15" s="53" t="s">
        <v>36</v>
      </c>
    </row>
    <row r="16" spans="1:5" ht="15.75" thickBot="1" x14ac:dyDescent="0.3">
      <c r="B16" s="54" t="s">
        <v>101</v>
      </c>
      <c r="C16" s="54" t="s">
        <v>2</v>
      </c>
      <c r="D16" s="55">
        <v>0</v>
      </c>
      <c r="E16" s="55">
        <v>1</v>
      </c>
    </row>
    <row r="19" spans="1:9" ht="15.75" thickBot="1" x14ac:dyDescent="0.3">
      <c r="A19" t="s">
        <v>37</v>
      </c>
    </row>
    <row r="20" spans="1:9" ht="15.75" thickBot="1" x14ac:dyDescent="0.3">
      <c r="B20" s="53" t="s">
        <v>33</v>
      </c>
      <c r="C20" s="53" t="s">
        <v>34</v>
      </c>
      <c r="D20" s="53" t="s">
        <v>35</v>
      </c>
      <c r="E20" s="53" t="s">
        <v>36</v>
      </c>
      <c r="F20" s="53" t="s">
        <v>38</v>
      </c>
    </row>
    <row r="21" spans="1:9" x14ac:dyDescent="0.25">
      <c r="B21" s="56" t="s">
        <v>44</v>
      </c>
      <c r="C21" s="56" t="s">
        <v>102</v>
      </c>
      <c r="D21" s="57">
        <v>0</v>
      </c>
      <c r="E21" s="57">
        <v>0</v>
      </c>
      <c r="F21" s="56" t="s">
        <v>45</v>
      </c>
    </row>
    <row r="22" spans="1:9" x14ac:dyDescent="0.25">
      <c r="B22" s="56" t="s">
        <v>46</v>
      </c>
      <c r="C22" s="56" t="s">
        <v>78</v>
      </c>
      <c r="D22" s="57">
        <v>0</v>
      </c>
      <c r="E22" s="57">
        <v>0</v>
      </c>
      <c r="F22" s="56" t="s">
        <v>45</v>
      </c>
    </row>
    <row r="23" spans="1:9" x14ac:dyDescent="0.25">
      <c r="B23" s="56" t="s">
        <v>47</v>
      </c>
      <c r="C23" s="56" t="s">
        <v>103</v>
      </c>
      <c r="D23" s="57">
        <v>0</v>
      </c>
      <c r="E23" s="57">
        <v>0</v>
      </c>
      <c r="F23" s="56" t="s">
        <v>45</v>
      </c>
    </row>
    <row r="24" spans="1:9" x14ac:dyDescent="0.25">
      <c r="B24" s="56" t="s">
        <v>48</v>
      </c>
      <c r="C24" s="56" t="s">
        <v>104</v>
      </c>
      <c r="D24" s="57">
        <v>0</v>
      </c>
      <c r="E24" s="57">
        <v>1</v>
      </c>
      <c r="F24" s="56" t="s">
        <v>45</v>
      </c>
    </row>
    <row r="25" spans="1:9" x14ac:dyDescent="0.25">
      <c r="B25" s="56" t="s">
        <v>49</v>
      </c>
      <c r="C25" s="56" t="s">
        <v>105</v>
      </c>
      <c r="D25" s="57">
        <v>0</v>
      </c>
      <c r="E25" s="57">
        <v>0</v>
      </c>
      <c r="F25" s="56" t="s">
        <v>45</v>
      </c>
    </row>
    <row r="26" spans="1:9" ht="15.75" thickBot="1" x14ac:dyDescent="0.3">
      <c r="B26" s="54" t="s">
        <v>106</v>
      </c>
      <c r="C26" s="54" t="s">
        <v>79</v>
      </c>
      <c r="D26" s="55">
        <v>0</v>
      </c>
      <c r="E26" s="55">
        <v>1</v>
      </c>
      <c r="F26" s="54" t="s">
        <v>45</v>
      </c>
    </row>
    <row r="29" spans="1:9" ht="15.75" thickBot="1" x14ac:dyDescent="0.3">
      <c r="A29" t="s">
        <v>39</v>
      </c>
    </row>
    <row r="30" spans="1:9" ht="15.75" thickBot="1" x14ac:dyDescent="0.3">
      <c r="B30" s="53" t="s">
        <v>33</v>
      </c>
      <c r="C30" s="53" t="s">
        <v>34</v>
      </c>
      <c r="D30" s="53" t="s">
        <v>40</v>
      </c>
      <c r="E30" s="53" t="s">
        <v>41</v>
      </c>
      <c r="F30" s="53" t="s">
        <v>42</v>
      </c>
      <c r="G30" s="53" t="s">
        <v>43</v>
      </c>
    </row>
    <row r="31" spans="1:9" x14ac:dyDescent="0.25">
      <c r="B31" s="56" t="s">
        <v>107</v>
      </c>
      <c r="C31" s="56" t="s">
        <v>76</v>
      </c>
      <c r="D31" s="58">
        <v>1</v>
      </c>
      <c r="E31" s="56" t="s">
        <v>108</v>
      </c>
      <c r="F31" s="56" t="s">
        <v>51</v>
      </c>
      <c r="G31" s="56">
        <v>0</v>
      </c>
    </row>
    <row r="32" spans="1:9" x14ac:dyDescent="0.25">
      <c r="B32" s="56" t="s">
        <v>109</v>
      </c>
      <c r="C32" s="56" t="s">
        <v>14</v>
      </c>
      <c r="D32" s="58">
        <v>6500</v>
      </c>
      <c r="E32" s="56" t="s">
        <v>110</v>
      </c>
      <c r="F32" s="56" t="s">
        <v>51</v>
      </c>
      <c r="G32" s="58">
        <v>0</v>
      </c>
      <c r="H32" t="s">
        <v>89</v>
      </c>
      <c r="I32" t="s">
        <v>121</v>
      </c>
    </row>
    <row r="33" spans="2:9" x14ac:dyDescent="0.25">
      <c r="B33" s="56" t="s">
        <v>111</v>
      </c>
      <c r="C33" s="56" t="s">
        <v>14</v>
      </c>
      <c r="D33" s="58">
        <v>30</v>
      </c>
      <c r="E33" s="56" t="s">
        <v>112</v>
      </c>
      <c r="F33" s="56" t="s">
        <v>51</v>
      </c>
      <c r="G33" s="58">
        <v>0</v>
      </c>
      <c r="H33" t="s">
        <v>90</v>
      </c>
      <c r="I33" t="s">
        <v>121</v>
      </c>
    </row>
    <row r="34" spans="2:9" x14ac:dyDescent="0.25">
      <c r="B34" s="56" t="s">
        <v>113</v>
      </c>
      <c r="C34" s="56" t="s">
        <v>14</v>
      </c>
      <c r="D34" s="58">
        <v>10</v>
      </c>
      <c r="E34" s="56" t="s">
        <v>114</v>
      </c>
      <c r="F34" s="56" t="s">
        <v>51</v>
      </c>
      <c r="G34" s="58">
        <v>0</v>
      </c>
      <c r="H34" t="s">
        <v>91</v>
      </c>
      <c r="I34" t="s">
        <v>121</v>
      </c>
    </row>
    <row r="35" spans="2:9" x14ac:dyDescent="0.25">
      <c r="B35" s="56" t="s">
        <v>115</v>
      </c>
      <c r="C35" s="56" t="s">
        <v>67</v>
      </c>
      <c r="D35" s="58">
        <v>0</v>
      </c>
      <c r="E35" s="56" t="s">
        <v>116</v>
      </c>
      <c r="F35" s="56" t="s">
        <v>51</v>
      </c>
      <c r="G35" s="56">
        <v>0</v>
      </c>
      <c r="H35" t="s">
        <v>92</v>
      </c>
      <c r="I35" t="s">
        <v>122</v>
      </c>
    </row>
    <row r="36" spans="2:9" x14ac:dyDescent="0.25">
      <c r="B36" s="56" t="s">
        <v>117</v>
      </c>
      <c r="C36" s="56" t="s">
        <v>67</v>
      </c>
      <c r="D36" s="58">
        <v>0</v>
      </c>
      <c r="E36" s="56" t="s">
        <v>118</v>
      </c>
      <c r="F36" s="56" t="s">
        <v>51</v>
      </c>
      <c r="G36" s="56">
        <v>0</v>
      </c>
      <c r="H36" t="s">
        <v>93</v>
      </c>
      <c r="I36" t="s">
        <v>122</v>
      </c>
    </row>
    <row r="37" spans="2:9" ht="15.75" thickBot="1" x14ac:dyDescent="0.3">
      <c r="B37" s="54" t="s">
        <v>119</v>
      </c>
      <c r="C37" s="54" t="s">
        <v>67</v>
      </c>
      <c r="D37" s="70">
        <v>0</v>
      </c>
      <c r="E37" s="54" t="s">
        <v>120</v>
      </c>
      <c r="F37" s="54" t="s">
        <v>51</v>
      </c>
      <c r="G37" s="54">
        <v>0</v>
      </c>
      <c r="H37" t="s">
        <v>94</v>
      </c>
      <c r="I37" t="s">
        <v>122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3AD63-0E16-4C4B-8D30-CEF8D537F949}">
  <dimension ref="A1:J25"/>
  <sheetViews>
    <sheetView showGridLines="0" topLeftCell="A13" workbookViewId="0">
      <selection activeCell="M24" sqref="M24"/>
    </sheetView>
  </sheetViews>
  <sheetFormatPr baseColWidth="10" defaultColWidth="9.140625" defaultRowHeight="15" x14ac:dyDescent="0.25"/>
  <cols>
    <col min="1" max="1" width="2.28515625" customWidth="1"/>
    <col min="2" max="2" width="6.140625" bestFit="1" customWidth="1"/>
    <col min="3" max="3" width="20.42578125" bestFit="1" customWidth="1"/>
    <col min="4" max="4" width="6.140625" bestFit="1" customWidth="1"/>
    <col min="5" max="5" width="8.7109375" bestFit="1" customWidth="1"/>
    <col min="6" max="6" width="10.85546875" bestFit="1" customWidth="1"/>
    <col min="7" max="7" width="12" bestFit="1" customWidth="1"/>
    <col min="8" max="8" width="10" bestFit="1" customWidth="1"/>
    <col min="9" max="9" width="13.28515625" bestFit="1" customWidth="1"/>
    <col min="10" max="10" width="15.5703125" bestFit="1" customWidth="1"/>
  </cols>
  <sheetData>
    <row r="1" spans="1:8" x14ac:dyDescent="0.25">
      <c r="A1" s="3" t="s">
        <v>52</v>
      </c>
    </row>
    <row r="2" spans="1:8" x14ac:dyDescent="0.25">
      <c r="A2" s="3" t="s">
        <v>129</v>
      </c>
    </row>
    <row r="3" spans="1:8" x14ac:dyDescent="0.25">
      <c r="A3" s="3" t="s">
        <v>130</v>
      </c>
    </row>
    <row r="6" spans="1:8" ht="15.75" thickBot="1" x14ac:dyDescent="0.3">
      <c r="A6" t="s">
        <v>37</v>
      </c>
    </row>
    <row r="7" spans="1:8" x14ac:dyDescent="0.25">
      <c r="B7" s="65"/>
      <c r="C7" s="65"/>
      <c r="D7" s="65" t="s">
        <v>53</v>
      </c>
      <c r="E7" s="65" t="s">
        <v>55</v>
      </c>
      <c r="F7" s="65" t="s">
        <v>57</v>
      </c>
      <c r="G7" s="65" t="s">
        <v>59</v>
      </c>
      <c r="H7" s="65" t="s">
        <v>59</v>
      </c>
    </row>
    <row r="8" spans="1:8" ht="15.75" thickBot="1" x14ac:dyDescent="0.3">
      <c r="B8" s="66" t="s">
        <v>33</v>
      </c>
      <c r="C8" s="66" t="s">
        <v>34</v>
      </c>
      <c r="D8" s="66" t="s">
        <v>54</v>
      </c>
      <c r="E8" s="66" t="s">
        <v>56</v>
      </c>
      <c r="F8" s="66" t="s">
        <v>58</v>
      </c>
      <c r="G8" s="66" t="s">
        <v>60</v>
      </c>
      <c r="H8" s="66" t="s">
        <v>61</v>
      </c>
    </row>
    <row r="9" spans="1:8" x14ac:dyDescent="0.25">
      <c r="B9" s="56" t="s">
        <v>44</v>
      </c>
      <c r="C9" s="56" t="s">
        <v>102</v>
      </c>
      <c r="D9" s="56">
        <v>0</v>
      </c>
      <c r="E9" s="56">
        <v>0</v>
      </c>
      <c r="F9" s="56">
        <v>0</v>
      </c>
      <c r="G9" s="56">
        <v>3.1999999999999994E-2</v>
      </c>
      <c r="H9" s="56">
        <v>1E+30</v>
      </c>
    </row>
    <row r="10" spans="1:8" x14ac:dyDescent="0.25">
      <c r="B10" s="56" t="s">
        <v>46</v>
      </c>
      <c r="C10" s="56" t="s">
        <v>78</v>
      </c>
      <c r="D10" s="56">
        <v>0</v>
      </c>
      <c r="E10" s="56">
        <v>3.5599999999999965E-2</v>
      </c>
      <c r="F10" s="56">
        <v>0</v>
      </c>
      <c r="G10" s="56">
        <v>1E+30</v>
      </c>
      <c r="H10" s="56">
        <v>3.5599999999999965E-2</v>
      </c>
    </row>
    <row r="11" spans="1:8" x14ac:dyDescent="0.25">
      <c r="B11" s="56" t="s">
        <v>47</v>
      </c>
      <c r="C11" s="56" t="s">
        <v>103</v>
      </c>
      <c r="D11" s="56">
        <v>0</v>
      </c>
      <c r="E11" s="56">
        <v>0</v>
      </c>
      <c r="F11" s="56">
        <v>0</v>
      </c>
      <c r="G11" s="56">
        <v>6.1913043478260828E-2</v>
      </c>
      <c r="H11" s="56">
        <v>3.1999999999999994E-2</v>
      </c>
    </row>
    <row r="12" spans="1:8" x14ac:dyDescent="0.25">
      <c r="B12" s="56" t="s">
        <v>48</v>
      </c>
      <c r="C12" s="56" t="s">
        <v>104</v>
      </c>
      <c r="D12" s="56">
        <v>1</v>
      </c>
      <c r="E12" s="56">
        <v>0</v>
      </c>
      <c r="F12" s="56">
        <v>0</v>
      </c>
      <c r="G12" s="56">
        <v>0.1424000000000003</v>
      </c>
      <c r="H12" s="56">
        <v>0.21599999999999991</v>
      </c>
    </row>
    <row r="13" spans="1:8" x14ac:dyDescent="0.25">
      <c r="B13" s="56" t="s">
        <v>49</v>
      </c>
      <c r="C13" s="56" t="s">
        <v>105</v>
      </c>
      <c r="D13" s="56">
        <v>0</v>
      </c>
      <c r="E13" s="56">
        <v>7.4399999999999883E-2</v>
      </c>
      <c r="F13" s="56">
        <v>0</v>
      </c>
      <c r="G13" s="56">
        <v>1E+30</v>
      </c>
      <c r="H13" s="56">
        <v>7.4399999999999883E-2</v>
      </c>
    </row>
    <row r="14" spans="1:8" ht="15.75" thickBot="1" x14ac:dyDescent="0.3">
      <c r="B14" s="54" t="s">
        <v>106</v>
      </c>
      <c r="C14" s="54" t="s">
        <v>79</v>
      </c>
      <c r="D14" s="54">
        <v>1</v>
      </c>
      <c r="E14" s="54">
        <v>0</v>
      </c>
      <c r="F14" s="54">
        <v>1</v>
      </c>
      <c r="G14" s="54">
        <v>1E+30</v>
      </c>
      <c r="H14" s="54">
        <v>1</v>
      </c>
    </row>
    <row r="16" spans="1:8" ht="15.75" thickBot="1" x14ac:dyDescent="0.3">
      <c r="A16" t="s">
        <v>39</v>
      </c>
    </row>
    <row r="17" spans="2:10" x14ac:dyDescent="0.25">
      <c r="B17" s="65"/>
      <c r="C17" s="65"/>
      <c r="D17" s="65" t="s">
        <v>53</v>
      </c>
      <c r="E17" s="65" t="s">
        <v>62</v>
      </c>
      <c r="F17" s="65" t="s">
        <v>64</v>
      </c>
      <c r="G17" s="65" t="s">
        <v>59</v>
      </c>
      <c r="H17" s="65" t="s">
        <v>59</v>
      </c>
    </row>
    <row r="18" spans="2:10" ht="15.75" thickBot="1" x14ac:dyDescent="0.3">
      <c r="B18" s="66" t="s">
        <v>33</v>
      </c>
      <c r="C18" s="66" t="s">
        <v>34</v>
      </c>
      <c r="D18" s="66" t="s">
        <v>54</v>
      </c>
      <c r="E18" s="66" t="s">
        <v>63</v>
      </c>
      <c r="F18" s="66" t="s">
        <v>65</v>
      </c>
      <c r="G18" s="66" t="s">
        <v>60</v>
      </c>
      <c r="H18" s="66" t="s">
        <v>61</v>
      </c>
    </row>
    <row r="19" spans="2:10" x14ac:dyDescent="0.25">
      <c r="B19" s="56" t="s">
        <v>107</v>
      </c>
      <c r="C19" s="56" t="s">
        <v>76</v>
      </c>
      <c r="D19" s="56">
        <v>1</v>
      </c>
      <c r="E19" s="56">
        <v>-0.17600000000000016</v>
      </c>
      <c r="F19" s="56">
        <v>1</v>
      </c>
      <c r="G19" s="56">
        <v>0</v>
      </c>
      <c r="H19" s="56">
        <v>0</v>
      </c>
    </row>
    <row r="20" spans="2:10" x14ac:dyDescent="0.25">
      <c r="B20" s="56" t="s">
        <v>109</v>
      </c>
      <c r="C20" s="56" t="s">
        <v>14</v>
      </c>
      <c r="D20" s="56">
        <v>6500</v>
      </c>
      <c r="E20" s="56">
        <v>0</v>
      </c>
      <c r="F20" s="56">
        <v>6500</v>
      </c>
      <c r="G20" s="56">
        <v>0</v>
      </c>
      <c r="H20" s="56">
        <v>1E+30</v>
      </c>
      <c r="I20" t="s">
        <v>89</v>
      </c>
      <c r="J20" t="s">
        <v>121</v>
      </c>
    </row>
    <row r="21" spans="2:10" x14ac:dyDescent="0.25">
      <c r="B21" s="56" t="s">
        <v>111</v>
      </c>
      <c r="C21" s="56" t="s">
        <v>14</v>
      </c>
      <c r="D21" s="56">
        <v>30</v>
      </c>
      <c r="E21" s="56">
        <v>3.199999999999998E-3</v>
      </c>
      <c r="F21" s="56">
        <v>30</v>
      </c>
      <c r="G21" s="56">
        <v>0</v>
      </c>
      <c r="H21" s="56">
        <v>0</v>
      </c>
      <c r="I21" t="s">
        <v>90</v>
      </c>
      <c r="J21" t="s">
        <v>121</v>
      </c>
    </row>
    <row r="22" spans="2:10" x14ac:dyDescent="0.25">
      <c r="B22" s="56" t="s">
        <v>113</v>
      </c>
      <c r="C22" s="56" t="s">
        <v>14</v>
      </c>
      <c r="D22" s="56">
        <v>10</v>
      </c>
      <c r="E22" s="56">
        <v>0.108</v>
      </c>
      <c r="F22" s="56">
        <v>10</v>
      </c>
      <c r="G22" s="56">
        <v>0</v>
      </c>
      <c r="H22" s="56">
        <v>0</v>
      </c>
      <c r="I22" t="s">
        <v>91</v>
      </c>
      <c r="J22" t="s">
        <v>121</v>
      </c>
    </row>
    <row r="23" spans="2:10" x14ac:dyDescent="0.25">
      <c r="B23" s="56" t="s">
        <v>115</v>
      </c>
      <c r="C23" s="56" t="s">
        <v>67</v>
      </c>
      <c r="D23" s="56">
        <v>0</v>
      </c>
      <c r="E23" s="56">
        <v>-8.0000000000000036E-3</v>
      </c>
      <c r="F23" s="56">
        <v>0</v>
      </c>
      <c r="G23" s="56">
        <v>0</v>
      </c>
      <c r="H23" s="56">
        <v>1E+30</v>
      </c>
      <c r="I23" t="s">
        <v>92</v>
      </c>
      <c r="J23" t="s">
        <v>122</v>
      </c>
    </row>
    <row r="24" spans="2:10" x14ac:dyDescent="0.25">
      <c r="B24" s="56" t="s">
        <v>117</v>
      </c>
      <c r="C24" s="56" t="s">
        <v>67</v>
      </c>
      <c r="D24" s="56">
        <v>0</v>
      </c>
      <c r="E24" s="56">
        <v>0</v>
      </c>
      <c r="F24" s="56">
        <v>0</v>
      </c>
      <c r="G24" s="56">
        <v>1E+30</v>
      </c>
      <c r="H24" s="56">
        <v>0</v>
      </c>
      <c r="I24" t="s">
        <v>93</v>
      </c>
      <c r="J24" t="s">
        <v>122</v>
      </c>
    </row>
    <row r="25" spans="2:10" ht="15.75" thickBot="1" x14ac:dyDescent="0.3">
      <c r="B25" s="54" t="s">
        <v>119</v>
      </c>
      <c r="C25" s="54" t="s">
        <v>67</v>
      </c>
      <c r="D25" s="54">
        <v>0</v>
      </c>
      <c r="E25" s="54">
        <v>0</v>
      </c>
      <c r="F25" s="54">
        <v>0</v>
      </c>
      <c r="G25" s="54">
        <v>1E+30</v>
      </c>
      <c r="H25" s="54">
        <v>0</v>
      </c>
      <c r="I25" t="s">
        <v>94</v>
      </c>
      <c r="J25" t="s">
        <v>122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0F90E-1D09-426E-BBF2-BB3C3DFE9286}">
  <dimension ref="B2:P12"/>
  <sheetViews>
    <sheetView showGridLines="0" zoomScale="90" zoomScaleNormal="90" workbookViewId="0">
      <selection activeCell="P11" sqref="P11"/>
    </sheetView>
  </sheetViews>
  <sheetFormatPr baseColWidth="10" defaultColWidth="9.140625" defaultRowHeight="15" x14ac:dyDescent="0.25"/>
  <cols>
    <col min="1" max="1" width="3" customWidth="1"/>
    <col min="2" max="2" width="18" bestFit="1" customWidth="1"/>
    <col min="5" max="8" width="9.140625" customWidth="1"/>
    <col min="9" max="9" width="5.140625" customWidth="1"/>
    <col min="11" max="11" width="12.140625" customWidth="1"/>
    <col min="12" max="12" width="12.28515625" bestFit="1" customWidth="1"/>
    <col min="16" max="16" width="13.28515625" bestFit="1" customWidth="1"/>
  </cols>
  <sheetData>
    <row r="2" spans="2:16" ht="30" x14ac:dyDescent="0.25">
      <c r="B2" s="1" t="s">
        <v>0</v>
      </c>
      <c r="C2" s="22"/>
      <c r="D2" s="22"/>
      <c r="E2" s="22"/>
      <c r="F2" s="22"/>
      <c r="H2" s="22">
        <v>1</v>
      </c>
      <c r="I2" s="2"/>
      <c r="J2" s="2"/>
    </row>
    <row r="3" spans="2:16" x14ac:dyDescent="0.25">
      <c r="C3" s="2" t="s">
        <v>80</v>
      </c>
      <c r="D3" s="2" t="s">
        <v>74</v>
      </c>
      <c r="E3" s="2" t="s">
        <v>81</v>
      </c>
      <c r="F3" s="2" t="s">
        <v>82</v>
      </c>
      <c r="G3" s="34" t="s">
        <v>83</v>
      </c>
      <c r="H3" s="2" t="s">
        <v>75</v>
      </c>
      <c r="I3" s="2"/>
      <c r="O3" s="31" t="s">
        <v>80</v>
      </c>
      <c r="P3" s="32" t="s">
        <v>84</v>
      </c>
    </row>
    <row r="4" spans="2:16" x14ac:dyDescent="0.25">
      <c r="B4" t="s">
        <v>1</v>
      </c>
      <c r="C4" s="30">
        <v>0</v>
      </c>
      <c r="D4" s="30">
        <v>0</v>
      </c>
      <c r="E4" s="30">
        <v>0.23809523809523747</v>
      </c>
      <c r="F4" s="30">
        <v>0.76190476190476253</v>
      </c>
      <c r="G4" s="30">
        <v>0</v>
      </c>
      <c r="H4" s="30">
        <v>0.99206349206349231</v>
      </c>
      <c r="I4" s="2"/>
      <c r="O4" s="31" t="s">
        <v>74</v>
      </c>
      <c r="P4" s="32" t="s">
        <v>85</v>
      </c>
    </row>
    <row r="5" spans="2:16" x14ac:dyDescent="0.25">
      <c r="B5" t="s">
        <v>66</v>
      </c>
      <c r="C5" s="44">
        <v>1</v>
      </c>
      <c r="D5" s="45">
        <v>1</v>
      </c>
      <c r="E5" s="45">
        <v>1</v>
      </c>
      <c r="F5" s="45">
        <v>1</v>
      </c>
      <c r="G5" s="45">
        <v>1</v>
      </c>
      <c r="H5" s="46"/>
      <c r="I5" s="21" t="s">
        <v>76</v>
      </c>
      <c r="J5" s="6">
        <v>1</v>
      </c>
      <c r="K5" s="47">
        <f>SUMPRODUCT(C4:H4,C5:H5)</f>
        <v>1</v>
      </c>
      <c r="O5" s="31" t="s">
        <v>81</v>
      </c>
      <c r="P5" s="32" t="s">
        <v>86</v>
      </c>
    </row>
    <row r="6" spans="2:16" x14ac:dyDescent="0.25">
      <c r="B6" t="s">
        <v>68</v>
      </c>
      <c r="C6" s="67">
        <v>3800</v>
      </c>
      <c r="D6" s="2">
        <v>4600</v>
      </c>
      <c r="E6" s="2">
        <v>4400</v>
      </c>
      <c r="F6" s="2">
        <v>6500</v>
      </c>
      <c r="G6" s="68">
        <v>6000</v>
      </c>
      <c r="H6" s="49"/>
      <c r="I6" t="s">
        <v>14</v>
      </c>
      <c r="J6" s="6">
        <v>6000</v>
      </c>
      <c r="K6" s="47">
        <f>SUMPRODUCT(C4:H4,C6:H6)</f>
        <v>6000.0000000000018</v>
      </c>
      <c r="L6" t="s">
        <v>89</v>
      </c>
      <c r="M6" t="s">
        <v>95</v>
      </c>
      <c r="O6" s="31" t="s">
        <v>82</v>
      </c>
      <c r="P6" s="32" t="s">
        <v>87</v>
      </c>
    </row>
    <row r="7" spans="2:16" x14ac:dyDescent="0.25">
      <c r="B7" t="s">
        <v>69</v>
      </c>
      <c r="C7" s="67">
        <v>25</v>
      </c>
      <c r="D7" s="2">
        <v>32</v>
      </c>
      <c r="E7" s="2">
        <v>35</v>
      </c>
      <c r="F7" s="2">
        <v>30</v>
      </c>
      <c r="G7" s="68">
        <v>28</v>
      </c>
      <c r="H7" s="49"/>
      <c r="I7" t="s">
        <v>14</v>
      </c>
      <c r="J7" s="6">
        <v>28</v>
      </c>
      <c r="K7" s="47">
        <f>SUMPRODUCT(C4:H4,C7:H7)</f>
        <v>31.190476190476186</v>
      </c>
      <c r="L7" t="s">
        <v>90</v>
      </c>
      <c r="M7" t="s">
        <v>95</v>
      </c>
      <c r="O7" s="31" t="s">
        <v>83</v>
      </c>
      <c r="P7" s="33" t="s">
        <v>88</v>
      </c>
    </row>
    <row r="8" spans="2:16" x14ac:dyDescent="0.25">
      <c r="B8" t="s">
        <v>70</v>
      </c>
      <c r="C8" s="67">
        <v>8</v>
      </c>
      <c r="D8" s="2">
        <v>8.5</v>
      </c>
      <c r="E8" s="2">
        <v>8</v>
      </c>
      <c r="F8" s="2">
        <v>10</v>
      </c>
      <c r="G8" s="68">
        <v>9</v>
      </c>
      <c r="H8" s="49"/>
      <c r="I8" t="s">
        <v>14</v>
      </c>
      <c r="J8" s="6">
        <v>9</v>
      </c>
      <c r="K8" s="47">
        <f>SUMPRODUCT(C4:H4,C8:H8)</f>
        <v>9.5238095238095255</v>
      </c>
      <c r="L8" t="s">
        <v>91</v>
      </c>
      <c r="M8" t="s">
        <v>95</v>
      </c>
    </row>
    <row r="9" spans="2:16" x14ac:dyDescent="0.25">
      <c r="B9" t="s">
        <v>71</v>
      </c>
      <c r="C9" s="67">
        <v>96</v>
      </c>
      <c r="D9" s="2">
        <v>110</v>
      </c>
      <c r="E9" s="2">
        <v>100</v>
      </c>
      <c r="F9" s="2">
        <v>125</v>
      </c>
      <c r="G9" s="68">
        <v>120</v>
      </c>
      <c r="H9" s="49">
        <f>-G9</f>
        <v>-120</v>
      </c>
      <c r="I9" t="s">
        <v>67</v>
      </c>
      <c r="J9" s="6">
        <v>0</v>
      </c>
      <c r="K9" s="47">
        <f>SUMPRODUCT(C4:H4,C9:H9)</f>
        <v>-1.4210854715202004E-14</v>
      </c>
      <c r="L9" t="s">
        <v>92</v>
      </c>
      <c r="M9" t="s">
        <v>96</v>
      </c>
    </row>
    <row r="10" spans="2:16" x14ac:dyDescent="0.25">
      <c r="B10" t="s">
        <v>72</v>
      </c>
      <c r="C10" s="67">
        <v>16</v>
      </c>
      <c r="D10" s="2">
        <v>22</v>
      </c>
      <c r="E10" s="2">
        <v>18</v>
      </c>
      <c r="F10" s="2">
        <v>25</v>
      </c>
      <c r="G10" s="68">
        <v>24</v>
      </c>
      <c r="H10" s="49">
        <f t="shared" ref="H10:H11" si="0">-G10</f>
        <v>-24</v>
      </c>
      <c r="I10" t="s">
        <v>67</v>
      </c>
      <c r="J10" s="6">
        <v>0</v>
      </c>
      <c r="K10" s="47">
        <f>SUMPRODUCT(C4:H4,C10:H10)</f>
        <v>-0.4761904761904816</v>
      </c>
      <c r="L10" t="s">
        <v>93</v>
      </c>
      <c r="M10" t="s">
        <v>96</v>
      </c>
    </row>
    <row r="11" spans="2:16" ht="15.75" thickBot="1" x14ac:dyDescent="0.3">
      <c r="B11" t="s">
        <v>73</v>
      </c>
      <c r="C11" s="69">
        <v>850</v>
      </c>
      <c r="D11" s="51">
        <v>1400</v>
      </c>
      <c r="E11" s="51">
        <v>1200</v>
      </c>
      <c r="F11" s="51">
        <v>1500</v>
      </c>
      <c r="G11" s="36">
        <v>1600</v>
      </c>
      <c r="H11" s="52">
        <f t="shared" si="0"/>
        <v>-1600</v>
      </c>
      <c r="I11" t="s">
        <v>67</v>
      </c>
      <c r="J11" s="6">
        <v>0</v>
      </c>
      <c r="K11" s="47">
        <f>SUMPRODUCT(C4:H4,C11:H11)</f>
        <v>-158.73015873015879</v>
      </c>
      <c r="L11" t="s">
        <v>94</v>
      </c>
      <c r="M11" t="s">
        <v>96</v>
      </c>
    </row>
    <row r="12" spans="2:16" ht="21.75" thickBot="1" x14ac:dyDescent="0.3">
      <c r="B12" s="3" t="s">
        <v>2</v>
      </c>
      <c r="E12" s="4"/>
      <c r="F12" s="4"/>
      <c r="G12" s="4"/>
      <c r="H12" s="4"/>
      <c r="I12" s="4"/>
      <c r="K12" s="23">
        <f>SUMPRODUCT(C4:H4,C2:H2)</f>
        <v>0.99206349206349231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62276-84CF-43C8-890D-AA1313F39255}">
  <dimension ref="A1:I37"/>
  <sheetViews>
    <sheetView showGridLines="0" topLeftCell="A25" workbookViewId="0">
      <selection activeCell="M36" sqref="M36"/>
    </sheetView>
  </sheetViews>
  <sheetFormatPr baseColWidth="10" defaultColWidth="9.140625" defaultRowHeight="15" x14ac:dyDescent="0.25"/>
  <cols>
    <col min="1" max="1" width="2.28515625" customWidth="1"/>
    <col min="2" max="2" width="6.140625" bestFit="1" customWidth="1"/>
    <col min="3" max="3" width="20.42578125" bestFit="1" customWidth="1"/>
    <col min="4" max="4" width="13.7109375" bestFit="1" customWidth="1"/>
    <col min="5" max="5" width="12.85546875" bestFit="1" customWidth="1"/>
    <col min="6" max="6" width="11.42578125" bestFit="1" customWidth="1"/>
    <col min="7" max="7" width="6.5703125" bestFit="1" customWidth="1"/>
    <col min="8" max="8" width="13.28515625" bestFit="1" customWidth="1"/>
    <col min="9" max="9" width="15.5703125" bestFit="1" customWidth="1"/>
  </cols>
  <sheetData>
    <row r="1" spans="1:5" x14ac:dyDescent="0.25">
      <c r="A1" s="3" t="s">
        <v>26</v>
      </c>
    </row>
    <row r="2" spans="1:5" x14ac:dyDescent="0.25">
      <c r="A2" s="3" t="s">
        <v>131</v>
      </c>
    </row>
    <row r="3" spans="1:5" x14ac:dyDescent="0.25">
      <c r="A3" s="3" t="s">
        <v>132</v>
      </c>
    </row>
    <row r="4" spans="1:5" x14ac:dyDescent="0.25">
      <c r="A4" s="3" t="s">
        <v>27</v>
      </c>
    </row>
    <row r="5" spans="1:5" x14ac:dyDescent="0.25">
      <c r="A5" s="3" t="s">
        <v>28</v>
      </c>
    </row>
    <row r="6" spans="1:5" x14ac:dyDescent="0.25">
      <c r="A6" s="3"/>
      <c r="B6" t="s">
        <v>29</v>
      </c>
    </row>
    <row r="7" spans="1:5" x14ac:dyDescent="0.25">
      <c r="A7" s="3"/>
      <c r="B7" t="s">
        <v>99</v>
      </c>
    </row>
    <row r="8" spans="1:5" x14ac:dyDescent="0.25">
      <c r="A8" s="3"/>
      <c r="B8" t="s">
        <v>100</v>
      </c>
    </row>
    <row r="9" spans="1:5" x14ac:dyDescent="0.25">
      <c r="A9" s="3" t="s">
        <v>30</v>
      </c>
    </row>
    <row r="10" spans="1:5" x14ac:dyDescent="0.25">
      <c r="B10" t="s">
        <v>31</v>
      </c>
    </row>
    <row r="11" spans="1:5" x14ac:dyDescent="0.25">
      <c r="B11" t="s">
        <v>32</v>
      </c>
    </row>
    <row r="14" spans="1:5" ht="15.75" thickBot="1" x14ac:dyDescent="0.3">
      <c r="A14" t="s">
        <v>77</v>
      </c>
    </row>
    <row r="15" spans="1:5" ht="15.75" thickBot="1" x14ac:dyDescent="0.3">
      <c r="B15" s="53" t="s">
        <v>33</v>
      </c>
      <c r="C15" s="53" t="s">
        <v>34</v>
      </c>
      <c r="D15" s="53" t="s">
        <v>35</v>
      </c>
      <c r="E15" s="53" t="s">
        <v>36</v>
      </c>
    </row>
    <row r="16" spans="1:5" ht="15.75" thickBot="1" x14ac:dyDescent="0.3">
      <c r="B16" s="54" t="s">
        <v>101</v>
      </c>
      <c r="C16" s="54" t="s">
        <v>2</v>
      </c>
      <c r="D16" s="55">
        <v>0</v>
      </c>
      <c r="E16" s="55">
        <v>0.99206349206349231</v>
      </c>
    </row>
    <row r="19" spans="1:9" ht="15.75" thickBot="1" x14ac:dyDescent="0.3">
      <c r="A19" t="s">
        <v>37</v>
      </c>
    </row>
    <row r="20" spans="1:9" ht="15.75" thickBot="1" x14ac:dyDescent="0.3">
      <c r="B20" s="53" t="s">
        <v>33</v>
      </c>
      <c r="C20" s="53" t="s">
        <v>34</v>
      </c>
      <c r="D20" s="53" t="s">
        <v>35</v>
      </c>
      <c r="E20" s="53" t="s">
        <v>36</v>
      </c>
      <c r="F20" s="53" t="s">
        <v>38</v>
      </c>
    </row>
    <row r="21" spans="1:9" x14ac:dyDescent="0.25">
      <c r="B21" s="56" t="s">
        <v>44</v>
      </c>
      <c r="C21" s="56" t="s">
        <v>102</v>
      </c>
      <c r="D21" s="57">
        <v>0</v>
      </c>
      <c r="E21" s="57">
        <v>0</v>
      </c>
      <c r="F21" s="56" t="s">
        <v>45</v>
      </c>
    </row>
    <row r="22" spans="1:9" x14ac:dyDescent="0.25">
      <c r="B22" s="56" t="s">
        <v>46</v>
      </c>
      <c r="C22" s="56" t="s">
        <v>78</v>
      </c>
      <c r="D22" s="57">
        <v>0</v>
      </c>
      <c r="E22" s="57">
        <v>0</v>
      </c>
      <c r="F22" s="56" t="s">
        <v>45</v>
      </c>
    </row>
    <row r="23" spans="1:9" x14ac:dyDescent="0.25">
      <c r="B23" s="56" t="s">
        <v>47</v>
      </c>
      <c r="C23" s="56" t="s">
        <v>103</v>
      </c>
      <c r="D23" s="57">
        <v>0</v>
      </c>
      <c r="E23" s="57">
        <v>0.23809523809523747</v>
      </c>
      <c r="F23" s="56" t="s">
        <v>45</v>
      </c>
    </row>
    <row r="24" spans="1:9" x14ac:dyDescent="0.25">
      <c r="B24" s="56" t="s">
        <v>48</v>
      </c>
      <c r="C24" s="56" t="s">
        <v>104</v>
      </c>
      <c r="D24" s="57">
        <v>0</v>
      </c>
      <c r="E24" s="57">
        <v>0.76190476190476253</v>
      </c>
      <c r="F24" s="56" t="s">
        <v>45</v>
      </c>
    </row>
    <row r="25" spans="1:9" x14ac:dyDescent="0.25">
      <c r="B25" s="56" t="s">
        <v>49</v>
      </c>
      <c r="C25" s="56" t="s">
        <v>105</v>
      </c>
      <c r="D25" s="57">
        <v>0</v>
      </c>
      <c r="E25" s="57">
        <v>0</v>
      </c>
      <c r="F25" s="56" t="s">
        <v>45</v>
      </c>
    </row>
    <row r="26" spans="1:9" ht="15.75" thickBot="1" x14ac:dyDescent="0.3">
      <c r="B26" s="54" t="s">
        <v>106</v>
      </c>
      <c r="C26" s="54" t="s">
        <v>79</v>
      </c>
      <c r="D26" s="55">
        <v>0</v>
      </c>
      <c r="E26" s="55">
        <v>0.99206349206349231</v>
      </c>
      <c r="F26" s="54" t="s">
        <v>45</v>
      </c>
    </row>
    <row r="29" spans="1:9" ht="15.75" thickBot="1" x14ac:dyDescent="0.3">
      <c r="A29" t="s">
        <v>39</v>
      </c>
    </row>
    <row r="30" spans="1:9" ht="15.75" thickBot="1" x14ac:dyDescent="0.3">
      <c r="B30" s="53" t="s">
        <v>33</v>
      </c>
      <c r="C30" s="53" t="s">
        <v>34</v>
      </c>
      <c r="D30" s="53" t="s">
        <v>40</v>
      </c>
      <c r="E30" s="53" t="s">
        <v>41</v>
      </c>
      <c r="F30" s="53" t="s">
        <v>42</v>
      </c>
      <c r="G30" s="53" t="s">
        <v>43</v>
      </c>
    </row>
    <row r="31" spans="1:9" x14ac:dyDescent="0.25">
      <c r="B31" s="56" t="s">
        <v>107</v>
      </c>
      <c r="C31" s="56" t="s">
        <v>76</v>
      </c>
      <c r="D31" s="58">
        <v>1</v>
      </c>
      <c r="E31" s="56" t="s">
        <v>108</v>
      </c>
      <c r="F31" s="56" t="s">
        <v>51</v>
      </c>
      <c r="G31" s="56">
        <v>0</v>
      </c>
    </row>
    <row r="32" spans="1:9" x14ac:dyDescent="0.25">
      <c r="B32" s="56" t="s">
        <v>109</v>
      </c>
      <c r="C32" s="56" t="s">
        <v>14</v>
      </c>
      <c r="D32" s="58">
        <v>6000.0000000000018</v>
      </c>
      <c r="E32" s="56" t="s">
        <v>110</v>
      </c>
      <c r="F32" s="56" t="s">
        <v>51</v>
      </c>
      <c r="G32" s="58">
        <v>0</v>
      </c>
      <c r="H32" t="s">
        <v>89</v>
      </c>
      <c r="I32" t="s">
        <v>121</v>
      </c>
    </row>
    <row r="33" spans="2:9" x14ac:dyDescent="0.25">
      <c r="B33" s="56" t="s">
        <v>111</v>
      </c>
      <c r="C33" s="56" t="s">
        <v>14</v>
      </c>
      <c r="D33" s="58">
        <v>31.190476190476186</v>
      </c>
      <c r="E33" s="56" t="s">
        <v>112</v>
      </c>
      <c r="F33" s="56" t="s">
        <v>50</v>
      </c>
      <c r="G33" s="58">
        <v>3.1904761904761862</v>
      </c>
      <c r="H33" t="s">
        <v>90</v>
      </c>
      <c r="I33" t="s">
        <v>121</v>
      </c>
    </row>
    <row r="34" spans="2:9" x14ac:dyDescent="0.25">
      <c r="B34" s="56" t="s">
        <v>113</v>
      </c>
      <c r="C34" s="56" t="s">
        <v>14</v>
      </c>
      <c r="D34" s="58">
        <v>9.5238095238095255</v>
      </c>
      <c r="E34" s="56" t="s">
        <v>114</v>
      </c>
      <c r="F34" s="56" t="s">
        <v>50</v>
      </c>
      <c r="G34" s="58">
        <v>0.5238095238095255</v>
      </c>
      <c r="H34" t="s">
        <v>91</v>
      </c>
      <c r="I34" t="s">
        <v>121</v>
      </c>
    </row>
    <row r="35" spans="2:9" x14ac:dyDescent="0.25">
      <c r="B35" s="56" t="s">
        <v>115</v>
      </c>
      <c r="C35" s="56" t="s">
        <v>67</v>
      </c>
      <c r="D35" s="58">
        <v>-1.4210854715202004E-14</v>
      </c>
      <c r="E35" s="56" t="s">
        <v>116</v>
      </c>
      <c r="F35" s="56" t="s">
        <v>51</v>
      </c>
      <c r="G35" s="56">
        <v>0</v>
      </c>
      <c r="H35" t="s">
        <v>92</v>
      </c>
      <c r="I35" t="s">
        <v>122</v>
      </c>
    </row>
    <row r="36" spans="2:9" x14ac:dyDescent="0.25">
      <c r="B36" s="56" t="s">
        <v>117</v>
      </c>
      <c r="C36" s="56" t="s">
        <v>67</v>
      </c>
      <c r="D36" s="58">
        <v>-0.4761904761904816</v>
      </c>
      <c r="E36" s="56" t="s">
        <v>118</v>
      </c>
      <c r="F36" s="56" t="s">
        <v>50</v>
      </c>
      <c r="G36" s="58">
        <v>0.4761904761904816</v>
      </c>
      <c r="H36" t="s">
        <v>93</v>
      </c>
      <c r="I36" t="s">
        <v>122</v>
      </c>
    </row>
    <row r="37" spans="2:9" ht="15.75" thickBot="1" x14ac:dyDescent="0.3">
      <c r="B37" s="54" t="s">
        <v>119</v>
      </c>
      <c r="C37" s="54" t="s">
        <v>67</v>
      </c>
      <c r="D37" s="70">
        <v>-158.73015873015879</v>
      </c>
      <c r="E37" s="54" t="s">
        <v>120</v>
      </c>
      <c r="F37" s="54" t="s">
        <v>50</v>
      </c>
      <c r="G37" s="70">
        <v>158.73015873015879</v>
      </c>
      <c r="H37" t="s">
        <v>94</v>
      </c>
      <c r="I37" t="s">
        <v>122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42506-E884-4681-90DD-075848B060F7}">
  <dimension ref="A1:J25"/>
  <sheetViews>
    <sheetView showGridLines="0" topLeftCell="A10" workbookViewId="0">
      <selection activeCell="M18" sqref="M18"/>
    </sheetView>
  </sheetViews>
  <sheetFormatPr baseColWidth="10" defaultColWidth="9.140625" defaultRowHeight="15" x14ac:dyDescent="0.25"/>
  <cols>
    <col min="1" max="1" width="2.28515625" customWidth="1"/>
    <col min="2" max="2" width="6.140625" bestFit="1" customWidth="1"/>
    <col min="3" max="3" width="20.42578125" bestFit="1" customWidth="1"/>
    <col min="4" max="5" width="12.7109375" bestFit="1" customWidth="1"/>
    <col min="6" max="6" width="10.85546875" bestFit="1" customWidth="1"/>
    <col min="7" max="8" width="12" bestFit="1" customWidth="1"/>
    <col min="9" max="9" width="13.28515625" bestFit="1" customWidth="1"/>
    <col min="10" max="10" width="15.5703125" bestFit="1" customWidth="1"/>
  </cols>
  <sheetData>
    <row r="1" spans="1:8" x14ac:dyDescent="0.25">
      <c r="A1" s="3" t="s">
        <v>52</v>
      </c>
    </row>
    <row r="2" spans="1:8" x14ac:dyDescent="0.25">
      <c r="A2" s="3" t="s">
        <v>131</v>
      </c>
    </row>
    <row r="3" spans="1:8" x14ac:dyDescent="0.25">
      <c r="A3" s="3" t="s">
        <v>132</v>
      </c>
    </row>
    <row r="6" spans="1:8" ht="15.75" thickBot="1" x14ac:dyDescent="0.3">
      <c r="A6" t="s">
        <v>37</v>
      </c>
    </row>
    <row r="7" spans="1:8" x14ac:dyDescent="0.25">
      <c r="B7" s="65"/>
      <c r="C7" s="65"/>
      <c r="D7" s="65" t="s">
        <v>53</v>
      </c>
      <c r="E7" s="65" t="s">
        <v>55</v>
      </c>
      <c r="F7" s="65" t="s">
        <v>57</v>
      </c>
      <c r="G7" s="65" t="s">
        <v>59</v>
      </c>
      <c r="H7" s="65" t="s">
        <v>59</v>
      </c>
    </row>
    <row r="8" spans="1:8" ht="15.75" thickBot="1" x14ac:dyDescent="0.3">
      <c r="B8" s="66" t="s">
        <v>33</v>
      </c>
      <c r="C8" s="66" t="s">
        <v>34</v>
      </c>
      <c r="D8" s="66" t="s">
        <v>54</v>
      </c>
      <c r="E8" s="66" t="s">
        <v>56</v>
      </c>
      <c r="F8" s="66" t="s">
        <v>58</v>
      </c>
      <c r="G8" s="66" t="s">
        <v>60</v>
      </c>
      <c r="H8" s="66" t="s">
        <v>61</v>
      </c>
    </row>
    <row r="9" spans="1:8" x14ac:dyDescent="0.25">
      <c r="B9" s="56" t="s">
        <v>44</v>
      </c>
      <c r="C9" s="56" t="s">
        <v>102</v>
      </c>
      <c r="D9" s="56">
        <v>0</v>
      </c>
      <c r="E9" s="56">
        <v>2.6190476190476243E-2</v>
      </c>
      <c r="F9" s="56">
        <v>0</v>
      </c>
      <c r="G9" s="56">
        <v>1E+30</v>
      </c>
      <c r="H9" s="56">
        <v>2.6190476190476243E-2</v>
      </c>
    </row>
    <row r="10" spans="1:8" x14ac:dyDescent="0.25">
      <c r="B10" s="56" t="s">
        <v>46</v>
      </c>
      <c r="C10" s="56" t="s">
        <v>78</v>
      </c>
      <c r="D10" s="56">
        <v>0</v>
      </c>
      <c r="E10" s="56">
        <v>6.3492063492063516E-2</v>
      </c>
      <c r="F10" s="56">
        <v>0</v>
      </c>
      <c r="G10" s="56">
        <v>1E+30</v>
      </c>
      <c r="H10" s="56">
        <v>6.3492063492063516E-2</v>
      </c>
    </row>
    <row r="11" spans="1:8" x14ac:dyDescent="0.25">
      <c r="B11" s="56" t="s">
        <v>47</v>
      </c>
      <c r="C11" s="56" t="s">
        <v>103</v>
      </c>
      <c r="D11" s="56">
        <v>0.23809523809523747</v>
      </c>
      <c r="E11" s="56">
        <v>0</v>
      </c>
      <c r="F11" s="56">
        <v>0</v>
      </c>
      <c r="G11" s="56">
        <v>2.0370370370370393E-2</v>
      </c>
      <c r="H11" s="56">
        <v>1E+30</v>
      </c>
    </row>
    <row r="12" spans="1:8" x14ac:dyDescent="0.25">
      <c r="B12" s="56" t="s">
        <v>48</v>
      </c>
      <c r="C12" s="56" t="s">
        <v>104</v>
      </c>
      <c r="D12" s="56">
        <v>0.76190476190476253</v>
      </c>
      <c r="E12" s="56">
        <v>0</v>
      </c>
      <c r="F12" s="56">
        <v>0</v>
      </c>
      <c r="G12" s="56">
        <v>1.0416666666666411E-2</v>
      </c>
      <c r="H12" s="56">
        <v>9.1666666666666397E-2</v>
      </c>
    </row>
    <row r="13" spans="1:8" x14ac:dyDescent="0.25">
      <c r="B13" s="56" t="s">
        <v>49</v>
      </c>
      <c r="C13" s="56" t="s">
        <v>105</v>
      </c>
      <c r="D13" s="56">
        <v>0</v>
      </c>
      <c r="E13" s="56">
        <v>7.9365079365077487E-3</v>
      </c>
      <c r="F13" s="56">
        <v>0</v>
      </c>
      <c r="G13" s="56">
        <v>1E+30</v>
      </c>
      <c r="H13" s="56">
        <v>7.9365079365077487E-3</v>
      </c>
    </row>
    <row r="14" spans="1:8" ht="15.75" thickBot="1" x14ac:dyDescent="0.3">
      <c r="B14" s="54" t="s">
        <v>106</v>
      </c>
      <c r="C14" s="54" t="s">
        <v>79</v>
      </c>
      <c r="D14" s="54">
        <v>0.99206349206349231</v>
      </c>
      <c r="E14" s="54">
        <v>0</v>
      </c>
      <c r="F14" s="54">
        <v>1</v>
      </c>
      <c r="G14" s="54">
        <v>1E+30</v>
      </c>
      <c r="H14" s="54">
        <v>1</v>
      </c>
    </row>
    <row r="16" spans="1:8" ht="15.75" thickBot="1" x14ac:dyDescent="0.3">
      <c r="A16" t="s">
        <v>39</v>
      </c>
    </row>
    <row r="17" spans="2:10" x14ac:dyDescent="0.25">
      <c r="B17" s="65"/>
      <c r="C17" s="65"/>
      <c r="D17" s="65" t="s">
        <v>53</v>
      </c>
      <c r="E17" s="65" t="s">
        <v>62</v>
      </c>
      <c r="F17" s="65" t="s">
        <v>64</v>
      </c>
      <c r="G17" s="65" t="s">
        <v>59</v>
      </c>
      <c r="H17" s="65" t="s">
        <v>59</v>
      </c>
    </row>
    <row r="18" spans="2:10" ht="15.75" thickBot="1" x14ac:dyDescent="0.3">
      <c r="B18" s="66" t="s">
        <v>33</v>
      </c>
      <c r="C18" s="66" t="s">
        <v>34</v>
      </c>
      <c r="D18" s="66" t="s">
        <v>54</v>
      </c>
      <c r="E18" s="66" t="s">
        <v>63</v>
      </c>
      <c r="F18" s="66" t="s">
        <v>65</v>
      </c>
      <c r="G18" s="66" t="s">
        <v>60</v>
      </c>
      <c r="H18" s="66" t="s">
        <v>61</v>
      </c>
    </row>
    <row r="19" spans="2:10" x14ac:dyDescent="0.25">
      <c r="B19" s="56" t="s">
        <v>107</v>
      </c>
      <c r="C19" s="56" t="s">
        <v>76</v>
      </c>
      <c r="D19" s="56">
        <v>1</v>
      </c>
      <c r="E19" s="56">
        <v>0.39682539682539697</v>
      </c>
      <c r="F19" s="56">
        <v>1</v>
      </c>
      <c r="G19" s="56">
        <v>0.36363636363636415</v>
      </c>
      <c r="H19" s="56">
        <v>7.0157068062827233E-2</v>
      </c>
    </row>
    <row r="20" spans="2:10" x14ac:dyDescent="0.25">
      <c r="B20" s="56" t="s">
        <v>109</v>
      </c>
      <c r="C20" s="56" t="s">
        <v>14</v>
      </c>
      <c r="D20" s="56">
        <v>6000.0000000000018</v>
      </c>
      <c r="E20" s="56">
        <v>9.9206349206349193E-5</v>
      </c>
      <c r="F20" s="56">
        <v>6000</v>
      </c>
      <c r="G20" s="56">
        <v>499.99999999999875</v>
      </c>
      <c r="H20" s="56">
        <v>549.99999999999943</v>
      </c>
      <c r="I20" t="s">
        <v>89</v>
      </c>
      <c r="J20" t="s">
        <v>121</v>
      </c>
    </row>
    <row r="21" spans="2:10" x14ac:dyDescent="0.25">
      <c r="B21" s="56" t="s">
        <v>111</v>
      </c>
      <c r="C21" s="56" t="s">
        <v>14</v>
      </c>
      <c r="D21" s="56">
        <v>31.190476190476186</v>
      </c>
      <c r="E21" s="56">
        <v>0</v>
      </c>
      <c r="F21" s="56">
        <v>28</v>
      </c>
      <c r="G21" s="56">
        <v>3.1904761904761902</v>
      </c>
      <c r="H21" s="56">
        <v>1E+30</v>
      </c>
      <c r="I21" t="s">
        <v>90</v>
      </c>
      <c r="J21" t="s">
        <v>121</v>
      </c>
    </row>
    <row r="22" spans="2:10" x14ac:dyDescent="0.25">
      <c r="B22" s="56" t="s">
        <v>113</v>
      </c>
      <c r="C22" s="56" t="s">
        <v>14</v>
      </c>
      <c r="D22" s="56">
        <v>9.5238095238095255</v>
      </c>
      <c r="E22" s="56">
        <v>0</v>
      </c>
      <c r="F22" s="56">
        <v>9</v>
      </c>
      <c r="G22" s="56">
        <v>0.52380952380952328</v>
      </c>
      <c r="H22" s="56">
        <v>1E+30</v>
      </c>
      <c r="I22" t="s">
        <v>91</v>
      </c>
      <c r="J22" t="s">
        <v>121</v>
      </c>
    </row>
    <row r="23" spans="2:10" x14ac:dyDescent="0.25">
      <c r="B23" s="56" t="s">
        <v>115</v>
      </c>
      <c r="C23" s="56" t="s">
        <v>67</v>
      </c>
      <c r="D23" s="56">
        <v>-1.4210854715202004E-14</v>
      </c>
      <c r="E23" s="56">
        <v>-8.3333333333333367E-3</v>
      </c>
      <c r="F23" s="56">
        <v>0</v>
      </c>
      <c r="G23" s="56">
        <v>2.3809523809523809</v>
      </c>
      <c r="H23" s="56">
        <v>2965333087980563</v>
      </c>
      <c r="I23" t="s">
        <v>92</v>
      </c>
      <c r="J23" t="s">
        <v>122</v>
      </c>
    </row>
    <row r="24" spans="2:10" x14ac:dyDescent="0.25">
      <c r="B24" s="56" t="s">
        <v>117</v>
      </c>
      <c r="C24" s="56" t="s">
        <v>67</v>
      </c>
      <c r="D24" s="56">
        <v>-0.4761904761904816</v>
      </c>
      <c r="E24" s="56">
        <v>0</v>
      </c>
      <c r="F24" s="56">
        <v>0</v>
      </c>
      <c r="G24" s="56">
        <v>1E+30</v>
      </c>
      <c r="H24" s="56">
        <v>0.47619047619047572</v>
      </c>
      <c r="I24" t="s">
        <v>93</v>
      </c>
      <c r="J24" t="s">
        <v>122</v>
      </c>
    </row>
    <row r="25" spans="2:10" ht="15.75" thickBot="1" x14ac:dyDescent="0.3">
      <c r="B25" s="54" t="s">
        <v>119</v>
      </c>
      <c r="C25" s="54" t="s">
        <v>67</v>
      </c>
      <c r="D25" s="54">
        <v>-158.73015873015879</v>
      </c>
      <c r="E25" s="54">
        <v>0</v>
      </c>
      <c r="F25" s="54">
        <v>0</v>
      </c>
      <c r="G25" s="54">
        <v>1E+30</v>
      </c>
      <c r="H25" s="54">
        <v>158.73015873015893</v>
      </c>
      <c r="I25" t="s">
        <v>94</v>
      </c>
      <c r="J25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958C4-682C-47DD-A4D9-C5D0B9EB6EEC}">
  <dimension ref="A1:G6"/>
  <sheetViews>
    <sheetView tabSelected="1" workbookViewId="0">
      <selection activeCell="I13" sqref="I13"/>
    </sheetView>
  </sheetViews>
  <sheetFormatPr baseColWidth="10" defaultRowHeight="15" x14ac:dyDescent="0.25"/>
  <sheetData>
    <row r="1" spans="1:7" x14ac:dyDescent="0.25">
      <c r="B1" t="s">
        <v>133</v>
      </c>
      <c r="C1" t="s">
        <v>93</v>
      </c>
      <c r="D1" t="s">
        <v>94</v>
      </c>
      <c r="E1" t="s">
        <v>134</v>
      </c>
      <c r="F1" t="s">
        <v>135</v>
      </c>
      <c r="G1" t="s">
        <v>136</v>
      </c>
    </row>
    <row r="2" spans="1:7" x14ac:dyDescent="0.25">
      <c r="A2" s="33" t="s">
        <v>84</v>
      </c>
      <c r="B2">
        <v>96</v>
      </c>
      <c r="C2">
        <v>16</v>
      </c>
      <c r="D2">
        <v>850</v>
      </c>
      <c r="E2">
        <v>3800</v>
      </c>
      <c r="F2">
        <v>25</v>
      </c>
      <c r="G2">
        <v>8</v>
      </c>
    </row>
    <row r="3" spans="1:7" x14ac:dyDescent="0.25">
      <c r="A3" s="32" t="s">
        <v>85</v>
      </c>
      <c r="B3">
        <v>110</v>
      </c>
      <c r="C3">
        <v>22</v>
      </c>
      <c r="D3">
        <v>1400</v>
      </c>
      <c r="E3">
        <v>4600</v>
      </c>
      <c r="F3">
        <v>32</v>
      </c>
      <c r="G3">
        <v>8.5</v>
      </c>
    </row>
    <row r="4" spans="1:7" x14ac:dyDescent="0.25">
      <c r="A4" s="32" t="s">
        <v>86</v>
      </c>
      <c r="B4">
        <v>100</v>
      </c>
      <c r="C4">
        <v>18</v>
      </c>
      <c r="D4">
        <v>1200</v>
      </c>
      <c r="E4">
        <v>4400</v>
      </c>
      <c r="F4">
        <v>35</v>
      </c>
      <c r="G4">
        <v>8</v>
      </c>
    </row>
    <row r="5" spans="1:7" x14ac:dyDescent="0.25">
      <c r="A5" s="32" t="s">
        <v>87</v>
      </c>
      <c r="B5">
        <v>125</v>
      </c>
      <c r="C5">
        <v>25</v>
      </c>
      <c r="D5">
        <v>1500</v>
      </c>
      <c r="E5">
        <v>6500</v>
      </c>
      <c r="F5">
        <v>30</v>
      </c>
      <c r="G5">
        <v>10</v>
      </c>
    </row>
    <row r="6" spans="1:7" x14ac:dyDescent="0.25">
      <c r="A6" s="32" t="s">
        <v>88</v>
      </c>
      <c r="B6">
        <v>120</v>
      </c>
      <c r="C6">
        <v>24</v>
      </c>
      <c r="D6">
        <v>1600</v>
      </c>
      <c r="E6">
        <v>6000</v>
      </c>
      <c r="F6">
        <v>28</v>
      </c>
      <c r="G6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E3E2A-6FDF-4F0D-B85B-98EFDCD6B736}">
  <dimension ref="B2:P12"/>
  <sheetViews>
    <sheetView showGridLines="0" zoomScale="90" zoomScaleNormal="90" workbookViewId="0">
      <selection activeCell="L6" sqref="L6:L11"/>
    </sheetView>
  </sheetViews>
  <sheetFormatPr baseColWidth="10" defaultColWidth="9.140625" defaultRowHeight="15" x14ac:dyDescent="0.25"/>
  <cols>
    <col min="1" max="1" width="3" customWidth="1"/>
    <col min="2" max="2" width="18" bestFit="1" customWidth="1"/>
    <col min="5" max="8" width="9.140625" customWidth="1"/>
    <col min="9" max="9" width="5.140625" customWidth="1"/>
    <col min="11" max="11" width="12.140625" customWidth="1"/>
    <col min="12" max="12" width="12.28515625" bestFit="1" customWidth="1"/>
    <col min="16" max="16" width="13.28515625" bestFit="1" customWidth="1"/>
  </cols>
  <sheetData>
    <row r="2" spans="2:16" ht="30" x14ac:dyDescent="0.25">
      <c r="B2" s="1" t="s">
        <v>0</v>
      </c>
      <c r="C2" s="22"/>
      <c r="D2" s="22"/>
      <c r="E2" s="22"/>
      <c r="F2" s="22"/>
      <c r="H2" s="22">
        <v>1</v>
      </c>
      <c r="I2" s="2"/>
      <c r="J2" s="2"/>
    </row>
    <row r="3" spans="2:16" x14ac:dyDescent="0.25">
      <c r="C3" s="34" t="s">
        <v>80</v>
      </c>
      <c r="D3" s="2" t="s">
        <v>74</v>
      </c>
      <c r="E3" s="2" t="s">
        <v>81</v>
      </c>
      <c r="F3" s="2" t="s">
        <v>82</v>
      </c>
      <c r="G3" s="2" t="s">
        <v>83</v>
      </c>
      <c r="H3" s="2" t="s">
        <v>75</v>
      </c>
      <c r="I3" s="2"/>
      <c r="O3" s="31" t="s">
        <v>80</v>
      </c>
      <c r="P3" s="33" t="s">
        <v>84</v>
      </c>
    </row>
    <row r="4" spans="2:16" x14ac:dyDescent="0.25">
      <c r="B4" t="s">
        <v>1</v>
      </c>
      <c r="C4" s="30">
        <v>1</v>
      </c>
      <c r="D4" s="30">
        <v>0</v>
      </c>
      <c r="E4" s="30">
        <v>0</v>
      </c>
      <c r="F4" s="30">
        <v>0</v>
      </c>
      <c r="G4" s="30">
        <v>0</v>
      </c>
      <c r="H4" s="30">
        <v>1</v>
      </c>
      <c r="I4" s="2"/>
      <c r="O4" s="31" t="s">
        <v>74</v>
      </c>
      <c r="P4" s="32" t="s">
        <v>85</v>
      </c>
    </row>
    <row r="5" spans="2:16" x14ac:dyDescent="0.25">
      <c r="B5" t="s">
        <v>66</v>
      </c>
      <c r="C5" s="44">
        <v>1</v>
      </c>
      <c r="D5" s="45">
        <v>1</v>
      </c>
      <c r="E5" s="45">
        <v>1</v>
      </c>
      <c r="F5" s="45">
        <v>1</v>
      </c>
      <c r="G5" s="45">
        <v>1</v>
      </c>
      <c r="H5" s="46"/>
      <c r="I5" s="21" t="s">
        <v>76</v>
      </c>
      <c r="J5" s="6">
        <v>1</v>
      </c>
      <c r="K5" s="47">
        <f>SUMPRODUCT(C4:H4,C5:H5)</f>
        <v>1</v>
      </c>
      <c r="O5" s="31" t="s">
        <v>81</v>
      </c>
      <c r="P5" s="32" t="s">
        <v>86</v>
      </c>
    </row>
    <row r="6" spans="2:16" x14ac:dyDescent="0.25">
      <c r="B6" t="s">
        <v>68</v>
      </c>
      <c r="C6" s="48">
        <v>3800</v>
      </c>
      <c r="D6" s="2">
        <v>4600</v>
      </c>
      <c r="E6" s="2">
        <v>4400</v>
      </c>
      <c r="F6" s="2">
        <v>6500</v>
      </c>
      <c r="G6" s="2">
        <v>6000</v>
      </c>
      <c r="H6" s="49"/>
      <c r="I6" t="s">
        <v>14</v>
      </c>
      <c r="J6" s="6">
        <v>3800</v>
      </c>
      <c r="K6" s="47">
        <f>SUMPRODUCT(C4:H4,C6:H6)</f>
        <v>3800</v>
      </c>
      <c r="L6" t="s">
        <v>89</v>
      </c>
      <c r="M6" t="s">
        <v>95</v>
      </c>
      <c r="O6" s="31" t="s">
        <v>82</v>
      </c>
      <c r="P6" s="32" t="s">
        <v>87</v>
      </c>
    </row>
    <row r="7" spans="2:16" x14ac:dyDescent="0.25">
      <c r="B7" t="s">
        <v>69</v>
      </c>
      <c r="C7" s="48">
        <v>25</v>
      </c>
      <c r="D7" s="2">
        <v>32</v>
      </c>
      <c r="E7" s="2">
        <v>35</v>
      </c>
      <c r="F7" s="2">
        <v>30</v>
      </c>
      <c r="G7" s="2">
        <v>28</v>
      </c>
      <c r="H7" s="49"/>
      <c r="I7" t="s">
        <v>14</v>
      </c>
      <c r="J7" s="6">
        <v>25</v>
      </c>
      <c r="K7" s="47">
        <f>SUMPRODUCT(C4:H4,C7:H7)</f>
        <v>25</v>
      </c>
      <c r="L7" t="s">
        <v>90</v>
      </c>
      <c r="M7" t="s">
        <v>95</v>
      </c>
      <c r="O7" s="31" t="s">
        <v>83</v>
      </c>
      <c r="P7" s="32" t="s">
        <v>88</v>
      </c>
    </row>
    <row r="8" spans="2:16" x14ac:dyDescent="0.25">
      <c r="B8" t="s">
        <v>70</v>
      </c>
      <c r="C8" s="48">
        <v>8</v>
      </c>
      <c r="D8" s="2">
        <v>8.5</v>
      </c>
      <c r="E8" s="2">
        <v>8</v>
      </c>
      <c r="F8" s="2">
        <v>10</v>
      </c>
      <c r="G8" s="2">
        <v>9</v>
      </c>
      <c r="H8" s="49"/>
      <c r="I8" t="s">
        <v>14</v>
      </c>
      <c r="J8" s="6">
        <v>8</v>
      </c>
      <c r="K8" s="47">
        <f>SUMPRODUCT(C4:H4,C8:H8)</f>
        <v>8</v>
      </c>
      <c r="L8" t="s">
        <v>91</v>
      </c>
      <c r="M8" t="s">
        <v>95</v>
      </c>
    </row>
    <row r="9" spans="2:16" x14ac:dyDescent="0.25">
      <c r="B9" t="s">
        <v>71</v>
      </c>
      <c r="C9" s="48">
        <v>96</v>
      </c>
      <c r="D9" s="2">
        <v>110</v>
      </c>
      <c r="E9" s="2">
        <v>100</v>
      </c>
      <c r="F9" s="2">
        <v>125</v>
      </c>
      <c r="G9" s="2">
        <v>120</v>
      </c>
      <c r="H9" s="49">
        <f>-C9</f>
        <v>-96</v>
      </c>
      <c r="I9" t="s">
        <v>67</v>
      </c>
      <c r="J9" s="6">
        <v>0</v>
      </c>
      <c r="K9" s="47">
        <f>SUMPRODUCT(C4:H4,C9:H9)</f>
        <v>0</v>
      </c>
      <c r="L9" t="s">
        <v>92</v>
      </c>
      <c r="M9" t="s">
        <v>96</v>
      </c>
    </row>
    <row r="10" spans="2:16" x14ac:dyDescent="0.25">
      <c r="B10" t="s">
        <v>72</v>
      </c>
      <c r="C10" s="48">
        <v>16</v>
      </c>
      <c r="D10" s="2">
        <v>22</v>
      </c>
      <c r="E10" s="2">
        <v>18</v>
      </c>
      <c r="F10" s="2">
        <v>25</v>
      </c>
      <c r="G10" s="2">
        <v>24</v>
      </c>
      <c r="H10" s="49">
        <f t="shared" ref="H10:H11" si="0">-C10</f>
        <v>-16</v>
      </c>
      <c r="I10" t="s">
        <v>67</v>
      </c>
      <c r="J10" s="6">
        <v>0</v>
      </c>
      <c r="K10" s="47">
        <f>SUMPRODUCT(C4:H4,C10:H10)</f>
        <v>0</v>
      </c>
      <c r="L10" t="s">
        <v>93</v>
      </c>
      <c r="M10" t="s">
        <v>96</v>
      </c>
    </row>
    <row r="11" spans="2:16" ht="15.75" thickBot="1" x14ac:dyDescent="0.3">
      <c r="B11" t="s">
        <v>73</v>
      </c>
      <c r="C11" s="50">
        <v>850</v>
      </c>
      <c r="D11" s="51">
        <v>1400</v>
      </c>
      <c r="E11" s="51">
        <v>1200</v>
      </c>
      <c r="F11" s="51">
        <v>1500</v>
      </c>
      <c r="G11" s="51">
        <v>1600</v>
      </c>
      <c r="H11" s="52">
        <f t="shared" si="0"/>
        <v>-850</v>
      </c>
      <c r="I11" t="s">
        <v>67</v>
      </c>
      <c r="J11" s="6">
        <v>0</v>
      </c>
      <c r="K11" s="47">
        <f>SUMPRODUCT(C4:H4,C11:H11)</f>
        <v>0</v>
      </c>
      <c r="L11" t="s">
        <v>94</v>
      </c>
      <c r="M11" t="s">
        <v>96</v>
      </c>
    </row>
    <row r="12" spans="2:16" ht="21.75" thickBot="1" x14ac:dyDescent="0.3">
      <c r="B12" s="3" t="s">
        <v>2</v>
      </c>
      <c r="E12" s="4"/>
      <c r="F12" s="4"/>
      <c r="G12" s="4"/>
      <c r="H12" s="4"/>
      <c r="I12" s="4"/>
      <c r="K12" s="23">
        <f>SUMPRODUCT(C4:H4,C2:H2)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1AAB8-529F-40C4-9973-63D455535E2C}">
  <dimension ref="A1:I37"/>
  <sheetViews>
    <sheetView showGridLines="0" topLeftCell="A4" workbookViewId="0">
      <selection activeCell="K32" sqref="K32"/>
    </sheetView>
  </sheetViews>
  <sheetFormatPr baseColWidth="10" defaultColWidth="9.140625" defaultRowHeight="15" x14ac:dyDescent="0.25"/>
  <cols>
    <col min="1" max="1" width="2.28515625" customWidth="1"/>
    <col min="2" max="2" width="6.140625" bestFit="1" customWidth="1"/>
    <col min="3" max="3" width="20.42578125" bestFit="1" customWidth="1"/>
    <col min="4" max="4" width="13.7109375" bestFit="1" customWidth="1"/>
    <col min="5" max="5" width="12.85546875" bestFit="1" customWidth="1"/>
    <col min="6" max="6" width="7.7109375" bestFit="1" customWidth="1"/>
    <col min="7" max="7" width="5.42578125" bestFit="1" customWidth="1"/>
    <col min="8" max="8" width="13.28515625" bestFit="1" customWidth="1"/>
    <col min="9" max="9" width="15.5703125" bestFit="1" customWidth="1"/>
  </cols>
  <sheetData>
    <row r="1" spans="1:5" x14ac:dyDescent="0.25">
      <c r="A1" s="3" t="s">
        <v>26</v>
      </c>
    </row>
    <row r="2" spans="1:5" x14ac:dyDescent="0.25">
      <c r="A2" s="3" t="s">
        <v>123</v>
      </c>
    </row>
    <row r="3" spans="1:5" x14ac:dyDescent="0.25">
      <c r="A3" s="3" t="s">
        <v>124</v>
      </c>
    </row>
    <row r="4" spans="1:5" x14ac:dyDescent="0.25">
      <c r="A4" s="3" t="s">
        <v>27</v>
      </c>
    </row>
    <row r="5" spans="1:5" x14ac:dyDescent="0.25">
      <c r="A5" s="3" t="s">
        <v>28</v>
      </c>
    </row>
    <row r="6" spans="1:5" x14ac:dyDescent="0.25">
      <c r="A6" s="3"/>
      <c r="B6" t="s">
        <v>29</v>
      </c>
    </row>
    <row r="7" spans="1:5" x14ac:dyDescent="0.25">
      <c r="A7" s="3"/>
      <c r="B7" t="s">
        <v>125</v>
      </c>
    </row>
    <row r="8" spans="1:5" x14ac:dyDescent="0.25">
      <c r="A8" s="3"/>
      <c r="B8" t="s">
        <v>100</v>
      </c>
    </row>
    <row r="9" spans="1:5" x14ac:dyDescent="0.25">
      <c r="A9" s="3" t="s">
        <v>30</v>
      </c>
    </row>
    <row r="10" spans="1:5" x14ac:dyDescent="0.25">
      <c r="B10" t="s">
        <v>31</v>
      </c>
    </row>
    <row r="11" spans="1:5" x14ac:dyDescent="0.25">
      <c r="B11" t="s">
        <v>32</v>
      </c>
    </row>
    <row r="14" spans="1:5" ht="15.75" thickBot="1" x14ac:dyDescent="0.3">
      <c r="A14" t="s">
        <v>77</v>
      </c>
    </row>
    <row r="15" spans="1:5" ht="15.75" thickBot="1" x14ac:dyDescent="0.3">
      <c r="B15" s="53" t="s">
        <v>33</v>
      </c>
      <c r="C15" s="53" t="s">
        <v>34</v>
      </c>
      <c r="D15" s="53" t="s">
        <v>35</v>
      </c>
      <c r="E15" s="53" t="s">
        <v>36</v>
      </c>
    </row>
    <row r="16" spans="1:5" ht="15.75" thickBot="1" x14ac:dyDescent="0.3">
      <c r="B16" s="54" t="s">
        <v>101</v>
      </c>
      <c r="C16" s="54" t="s">
        <v>2</v>
      </c>
      <c r="D16" s="55">
        <v>0</v>
      </c>
      <c r="E16" s="55">
        <v>1</v>
      </c>
    </row>
    <row r="19" spans="1:9" ht="15.75" thickBot="1" x14ac:dyDescent="0.3">
      <c r="A19" t="s">
        <v>37</v>
      </c>
    </row>
    <row r="20" spans="1:9" ht="15.75" thickBot="1" x14ac:dyDescent="0.3">
      <c r="B20" s="53" t="s">
        <v>33</v>
      </c>
      <c r="C20" s="53" t="s">
        <v>34</v>
      </c>
      <c r="D20" s="53" t="s">
        <v>35</v>
      </c>
      <c r="E20" s="53" t="s">
        <v>36</v>
      </c>
      <c r="F20" s="53" t="s">
        <v>38</v>
      </c>
    </row>
    <row r="21" spans="1:9" x14ac:dyDescent="0.25">
      <c r="B21" s="56" t="s">
        <v>44</v>
      </c>
      <c r="C21" s="56" t="s">
        <v>102</v>
      </c>
      <c r="D21" s="57">
        <v>0</v>
      </c>
      <c r="E21" s="57">
        <v>1</v>
      </c>
      <c r="F21" s="56" t="s">
        <v>45</v>
      </c>
    </row>
    <row r="22" spans="1:9" x14ac:dyDescent="0.25">
      <c r="B22" s="56" t="s">
        <v>46</v>
      </c>
      <c r="C22" s="56" t="s">
        <v>78</v>
      </c>
      <c r="D22" s="57">
        <v>0</v>
      </c>
      <c r="E22" s="57">
        <v>0</v>
      </c>
      <c r="F22" s="56" t="s">
        <v>45</v>
      </c>
    </row>
    <row r="23" spans="1:9" x14ac:dyDescent="0.25">
      <c r="B23" s="56" t="s">
        <v>47</v>
      </c>
      <c r="C23" s="56" t="s">
        <v>103</v>
      </c>
      <c r="D23" s="57">
        <v>0</v>
      </c>
      <c r="E23" s="57">
        <v>0</v>
      </c>
      <c r="F23" s="56" t="s">
        <v>45</v>
      </c>
    </row>
    <row r="24" spans="1:9" x14ac:dyDescent="0.25">
      <c r="B24" s="56" t="s">
        <v>48</v>
      </c>
      <c r="C24" s="56" t="s">
        <v>104</v>
      </c>
      <c r="D24" s="57">
        <v>0</v>
      </c>
      <c r="E24" s="57">
        <v>0</v>
      </c>
      <c r="F24" s="56" t="s">
        <v>45</v>
      </c>
    </row>
    <row r="25" spans="1:9" x14ac:dyDescent="0.25">
      <c r="B25" s="56" t="s">
        <v>49</v>
      </c>
      <c r="C25" s="56" t="s">
        <v>105</v>
      </c>
      <c r="D25" s="57">
        <v>0</v>
      </c>
      <c r="E25" s="57">
        <v>0</v>
      </c>
      <c r="F25" s="56" t="s">
        <v>45</v>
      </c>
    </row>
    <row r="26" spans="1:9" ht="15.75" thickBot="1" x14ac:dyDescent="0.3">
      <c r="B26" s="54" t="s">
        <v>106</v>
      </c>
      <c r="C26" s="54" t="s">
        <v>79</v>
      </c>
      <c r="D26" s="55">
        <v>0</v>
      </c>
      <c r="E26" s="55">
        <v>1</v>
      </c>
      <c r="F26" s="54" t="s">
        <v>45</v>
      </c>
    </row>
    <row r="29" spans="1:9" ht="15.75" thickBot="1" x14ac:dyDescent="0.3">
      <c r="A29" t="s">
        <v>39</v>
      </c>
    </row>
    <row r="30" spans="1:9" ht="15.75" thickBot="1" x14ac:dyDescent="0.3">
      <c r="B30" s="53" t="s">
        <v>33</v>
      </c>
      <c r="C30" s="53" t="s">
        <v>34</v>
      </c>
      <c r="D30" s="53" t="s">
        <v>40</v>
      </c>
      <c r="E30" s="53" t="s">
        <v>41</v>
      </c>
      <c r="F30" s="53" t="s">
        <v>42</v>
      </c>
      <c r="G30" s="53" t="s">
        <v>43</v>
      </c>
    </row>
    <row r="31" spans="1:9" x14ac:dyDescent="0.25">
      <c r="B31" s="56" t="s">
        <v>107</v>
      </c>
      <c r="C31" s="56" t="s">
        <v>76</v>
      </c>
      <c r="D31" s="58">
        <v>1</v>
      </c>
      <c r="E31" s="56" t="s">
        <v>108</v>
      </c>
      <c r="F31" s="56" t="s">
        <v>51</v>
      </c>
      <c r="G31" s="56">
        <v>0</v>
      </c>
    </row>
    <row r="32" spans="1:9" x14ac:dyDescent="0.25">
      <c r="B32" s="59" t="s">
        <v>109</v>
      </c>
      <c r="C32" s="59" t="s">
        <v>14</v>
      </c>
      <c r="D32" s="60">
        <v>3800</v>
      </c>
      <c r="E32" s="59" t="s">
        <v>110</v>
      </c>
      <c r="F32" s="59" t="s">
        <v>51</v>
      </c>
      <c r="G32" s="60">
        <v>0</v>
      </c>
      <c r="H32" t="s">
        <v>89</v>
      </c>
      <c r="I32" t="s">
        <v>121</v>
      </c>
    </row>
    <row r="33" spans="2:9" x14ac:dyDescent="0.25">
      <c r="B33" s="59" t="s">
        <v>111</v>
      </c>
      <c r="C33" s="59" t="s">
        <v>14</v>
      </c>
      <c r="D33" s="60">
        <v>25</v>
      </c>
      <c r="E33" s="59" t="s">
        <v>112</v>
      </c>
      <c r="F33" s="59" t="s">
        <v>51</v>
      </c>
      <c r="G33" s="60">
        <v>0</v>
      </c>
      <c r="H33" t="s">
        <v>90</v>
      </c>
      <c r="I33" t="s">
        <v>121</v>
      </c>
    </row>
    <row r="34" spans="2:9" x14ac:dyDescent="0.25">
      <c r="B34" s="59" t="s">
        <v>113</v>
      </c>
      <c r="C34" s="59" t="s">
        <v>14</v>
      </c>
      <c r="D34" s="60">
        <v>8</v>
      </c>
      <c r="E34" s="59" t="s">
        <v>114</v>
      </c>
      <c r="F34" s="59" t="s">
        <v>51</v>
      </c>
      <c r="G34" s="60">
        <v>0</v>
      </c>
      <c r="H34" t="s">
        <v>91</v>
      </c>
      <c r="I34" t="s">
        <v>121</v>
      </c>
    </row>
    <row r="35" spans="2:9" x14ac:dyDescent="0.25">
      <c r="B35" s="61" t="s">
        <v>115</v>
      </c>
      <c r="C35" s="61" t="s">
        <v>67</v>
      </c>
      <c r="D35" s="62">
        <v>0</v>
      </c>
      <c r="E35" s="61" t="s">
        <v>116</v>
      </c>
      <c r="F35" s="61" t="s">
        <v>51</v>
      </c>
      <c r="G35" s="61">
        <v>0</v>
      </c>
      <c r="H35" t="s">
        <v>92</v>
      </c>
      <c r="I35" t="s">
        <v>122</v>
      </c>
    </row>
    <row r="36" spans="2:9" x14ac:dyDescent="0.25">
      <c r="B36" s="61" t="s">
        <v>117</v>
      </c>
      <c r="C36" s="61" t="s">
        <v>67</v>
      </c>
      <c r="D36" s="62">
        <v>0</v>
      </c>
      <c r="E36" s="61" t="s">
        <v>118</v>
      </c>
      <c r="F36" s="61" t="s">
        <v>51</v>
      </c>
      <c r="G36" s="61">
        <v>0</v>
      </c>
      <c r="H36" t="s">
        <v>93</v>
      </c>
      <c r="I36" t="s">
        <v>122</v>
      </c>
    </row>
    <row r="37" spans="2:9" ht="15.75" thickBot="1" x14ac:dyDescent="0.3">
      <c r="B37" s="63" t="s">
        <v>119</v>
      </c>
      <c r="C37" s="63" t="s">
        <v>67</v>
      </c>
      <c r="D37" s="64">
        <v>0</v>
      </c>
      <c r="E37" s="63" t="s">
        <v>120</v>
      </c>
      <c r="F37" s="63" t="s">
        <v>51</v>
      </c>
      <c r="G37" s="63">
        <v>0</v>
      </c>
      <c r="H37" t="s">
        <v>94</v>
      </c>
      <c r="I37" t="s">
        <v>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BBA6-2CCE-424D-8F29-8036DDB9766D}">
  <dimension ref="A1:J25"/>
  <sheetViews>
    <sheetView showGridLines="0" workbookViewId="0">
      <selection activeCell="I20" sqref="I20"/>
    </sheetView>
  </sheetViews>
  <sheetFormatPr baseColWidth="10" defaultColWidth="9.140625" defaultRowHeight="15" x14ac:dyDescent="0.25"/>
  <cols>
    <col min="1" max="1" width="2.28515625" customWidth="1"/>
    <col min="2" max="2" width="6.140625" bestFit="1" customWidth="1"/>
    <col min="3" max="3" width="20.42578125" bestFit="1" customWidth="1"/>
    <col min="4" max="4" width="6.140625" bestFit="1" customWidth="1"/>
    <col min="5" max="5" width="12.7109375" bestFit="1" customWidth="1"/>
    <col min="6" max="6" width="10.85546875" bestFit="1" customWidth="1"/>
    <col min="7" max="8" width="12" bestFit="1" customWidth="1"/>
    <col min="9" max="9" width="13.28515625" bestFit="1" customWidth="1"/>
    <col min="10" max="10" width="15.5703125" bestFit="1" customWidth="1"/>
  </cols>
  <sheetData>
    <row r="1" spans="1:8" x14ac:dyDescent="0.25">
      <c r="A1" s="3" t="s">
        <v>52</v>
      </c>
    </row>
    <row r="2" spans="1:8" x14ac:dyDescent="0.25">
      <c r="A2" s="3" t="s">
        <v>123</v>
      </c>
    </row>
    <row r="3" spans="1:8" x14ac:dyDescent="0.25">
      <c r="A3" s="3" t="s">
        <v>124</v>
      </c>
    </row>
    <row r="6" spans="1:8" ht="15.75" thickBot="1" x14ac:dyDescent="0.3">
      <c r="A6" t="s">
        <v>37</v>
      </c>
    </row>
    <row r="7" spans="1:8" x14ac:dyDescent="0.25">
      <c r="B7" s="65"/>
      <c r="C7" s="65"/>
      <c r="D7" s="65" t="s">
        <v>53</v>
      </c>
      <c r="E7" s="65" t="s">
        <v>55</v>
      </c>
      <c r="F7" s="65" t="s">
        <v>57</v>
      </c>
      <c r="G7" s="65" t="s">
        <v>59</v>
      </c>
      <c r="H7" s="65" t="s">
        <v>59</v>
      </c>
    </row>
    <row r="8" spans="1:8" ht="15.75" thickBot="1" x14ac:dyDescent="0.3">
      <c r="B8" s="66" t="s">
        <v>33</v>
      </c>
      <c r="C8" s="66" t="s">
        <v>34</v>
      </c>
      <c r="D8" s="66" t="s">
        <v>54</v>
      </c>
      <c r="E8" s="66" t="s">
        <v>56</v>
      </c>
      <c r="F8" s="66" t="s">
        <v>58</v>
      </c>
      <c r="G8" s="66" t="s">
        <v>60</v>
      </c>
      <c r="H8" s="66" t="s">
        <v>61</v>
      </c>
    </row>
    <row r="9" spans="1:8" x14ac:dyDescent="0.25">
      <c r="B9" s="56" t="s">
        <v>44</v>
      </c>
      <c r="C9" s="56" t="s">
        <v>102</v>
      </c>
      <c r="D9" s="56">
        <v>1</v>
      </c>
      <c r="E9" s="56">
        <v>0</v>
      </c>
      <c r="F9" s="56">
        <v>0</v>
      </c>
      <c r="G9" s="56">
        <v>4.1666666666667233E-2</v>
      </c>
      <c r="H9" s="56">
        <v>1E+30</v>
      </c>
    </row>
    <row r="10" spans="1:8" x14ac:dyDescent="0.25">
      <c r="B10" s="56" t="s">
        <v>46</v>
      </c>
      <c r="C10" s="56" t="s">
        <v>78</v>
      </c>
      <c r="D10" s="56">
        <v>0</v>
      </c>
      <c r="E10" s="56">
        <v>4.6354166666666669E-2</v>
      </c>
      <c r="F10" s="56">
        <v>0</v>
      </c>
      <c r="G10" s="56">
        <v>1E+30</v>
      </c>
      <c r="H10" s="56">
        <v>4.6354166666666669E-2</v>
      </c>
    </row>
    <row r="11" spans="1:8" x14ac:dyDescent="0.25">
      <c r="B11" s="56" t="s">
        <v>47</v>
      </c>
      <c r="C11" s="56" t="s">
        <v>103</v>
      </c>
      <c r="D11" s="56">
        <v>0</v>
      </c>
      <c r="E11" s="56">
        <v>0</v>
      </c>
      <c r="F11" s="56">
        <v>0</v>
      </c>
      <c r="G11" s="56">
        <v>8.0615942028985504E-2</v>
      </c>
      <c r="H11" s="56">
        <v>4.1666666666667219E-2</v>
      </c>
    </row>
    <row r="12" spans="1:8" x14ac:dyDescent="0.25">
      <c r="B12" s="56" t="s">
        <v>48</v>
      </c>
      <c r="C12" s="56" t="s">
        <v>104</v>
      </c>
      <c r="D12" s="56">
        <v>0</v>
      </c>
      <c r="E12" s="56">
        <v>0</v>
      </c>
      <c r="F12" s="56">
        <v>0</v>
      </c>
      <c r="G12" s="56">
        <v>0.18541666666666701</v>
      </c>
      <c r="H12" s="56">
        <v>0.28125000000000006</v>
      </c>
    </row>
    <row r="13" spans="1:8" x14ac:dyDescent="0.25">
      <c r="B13" s="56" t="s">
        <v>49</v>
      </c>
      <c r="C13" s="56" t="s">
        <v>105</v>
      </c>
      <c r="D13" s="56">
        <v>0</v>
      </c>
      <c r="E13" s="56">
        <v>9.6874999999999711E-2</v>
      </c>
      <c r="F13" s="56">
        <v>0</v>
      </c>
      <c r="G13" s="56">
        <v>1E+30</v>
      </c>
      <c r="H13" s="56">
        <v>9.6874999999999711E-2</v>
      </c>
    </row>
    <row r="14" spans="1:8" ht="15.75" thickBot="1" x14ac:dyDescent="0.3">
      <c r="B14" s="54" t="s">
        <v>106</v>
      </c>
      <c r="C14" s="54" t="s">
        <v>79</v>
      </c>
      <c r="D14" s="54">
        <v>1</v>
      </c>
      <c r="E14" s="54">
        <v>0</v>
      </c>
      <c r="F14" s="54">
        <v>1</v>
      </c>
      <c r="G14" s="54">
        <v>1E+30</v>
      </c>
      <c r="H14" s="54">
        <v>1</v>
      </c>
    </row>
    <row r="16" spans="1:8" ht="15.75" thickBot="1" x14ac:dyDescent="0.3">
      <c r="A16" t="s">
        <v>39</v>
      </c>
    </row>
    <row r="17" spans="2:10" x14ac:dyDescent="0.25">
      <c r="B17" s="65"/>
      <c r="C17" s="65"/>
      <c r="D17" s="65" t="s">
        <v>53</v>
      </c>
      <c r="E17" s="65" t="s">
        <v>62</v>
      </c>
      <c r="F17" s="65" t="s">
        <v>64</v>
      </c>
      <c r="G17" s="65" t="s">
        <v>59</v>
      </c>
      <c r="H17" s="65" t="s">
        <v>59</v>
      </c>
    </row>
    <row r="18" spans="2:10" ht="15.75" thickBot="1" x14ac:dyDescent="0.3">
      <c r="B18" s="66" t="s">
        <v>33</v>
      </c>
      <c r="C18" s="66" t="s">
        <v>34</v>
      </c>
      <c r="D18" s="66" t="s">
        <v>54</v>
      </c>
      <c r="E18" s="66" t="s">
        <v>63</v>
      </c>
      <c r="F18" s="66" t="s">
        <v>65</v>
      </c>
      <c r="G18" s="66" t="s">
        <v>60</v>
      </c>
      <c r="H18" s="66" t="s">
        <v>61</v>
      </c>
    </row>
    <row r="19" spans="2:10" x14ac:dyDescent="0.25">
      <c r="B19" s="56" t="s">
        <v>107</v>
      </c>
      <c r="C19" s="56" t="s">
        <v>76</v>
      </c>
      <c r="D19" s="56">
        <v>1</v>
      </c>
      <c r="E19" s="56">
        <v>-0.22916666666666896</v>
      </c>
      <c r="F19" s="56">
        <v>1</v>
      </c>
      <c r="G19" s="56">
        <v>0</v>
      </c>
      <c r="H19" s="56">
        <v>0</v>
      </c>
    </row>
    <row r="20" spans="2:10" x14ac:dyDescent="0.25">
      <c r="B20" s="59" t="s">
        <v>109</v>
      </c>
      <c r="C20" s="59" t="s">
        <v>14</v>
      </c>
      <c r="D20" s="59">
        <v>3800</v>
      </c>
      <c r="E20" s="59">
        <v>0</v>
      </c>
      <c r="F20" s="59">
        <v>3800</v>
      </c>
      <c r="G20" s="59">
        <v>0</v>
      </c>
      <c r="H20" s="59">
        <v>1E+30</v>
      </c>
      <c r="I20" t="s">
        <v>89</v>
      </c>
      <c r="J20" t="s">
        <v>121</v>
      </c>
    </row>
    <row r="21" spans="2:10" x14ac:dyDescent="0.25">
      <c r="B21" s="59" t="s">
        <v>111</v>
      </c>
      <c r="C21" s="59" t="s">
        <v>14</v>
      </c>
      <c r="D21" s="59">
        <v>25</v>
      </c>
      <c r="E21" s="59">
        <v>4.1666666666667213E-3</v>
      </c>
      <c r="F21" s="59">
        <v>25</v>
      </c>
      <c r="G21" s="59">
        <v>0</v>
      </c>
      <c r="H21" s="59">
        <v>0</v>
      </c>
      <c r="I21" t="s">
        <v>90</v>
      </c>
      <c r="J21" t="s">
        <v>121</v>
      </c>
    </row>
    <row r="22" spans="2:10" x14ac:dyDescent="0.25">
      <c r="B22" s="59" t="s">
        <v>113</v>
      </c>
      <c r="C22" s="59" t="s">
        <v>14</v>
      </c>
      <c r="D22" s="59">
        <v>8</v>
      </c>
      <c r="E22" s="59">
        <v>0.14062500000000003</v>
      </c>
      <c r="F22" s="59">
        <v>8</v>
      </c>
      <c r="G22" s="59">
        <v>0</v>
      </c>
      <c r="H22" s="59">
        <v>0</v>
      </c>
      <c r="I22" t="s">
        <v>91</v>
      </c>
      <c r="J22" t="s">
        <v>121</v>
      </c>
    </row>
    <row r="23" spans="2:10" x14ac:dyDescent="0.25">
      <c r="B23" s="61" t="s">
        <v>115</v>
      </c>
      <c r="C23" s="61" t="s">
        <v>67</v>
      </c>
      <c r="D23" s="61">
        <v>0</v>
      </c>
      <c r="E23" s="61">
        <v>-1.0416666666666663E-2</v>
      </c>
      <c r="F23" s="61">
        <v>0</v>
      </c>
      <c r="G23" s="61">
        <v>0</v>
      </c>
      <c r="H23" s="61">
        <v>0</v>
      </c>
      <c r="I23" t="s">
        <v>92</v>
      </c>
      <c r="J23" t="s">
        <v>122</v>
      </c>
    </row>
    <row r="24" spans="2:10" x14ac:dyDescent="0.25">
      <c r="B24" s="61" t="s">
        <v>117</v>
      </c>
      <c r="C24" s="61" t="s">
        <v>67</v>
      </c>
      <c r="D24" s="61">
        <v>0</v>
      </c>
      <c r="E24" s="61">
        <v>0</v>
      </c>
      <c r="F24" s="61">
        <v>0</v>
      </c>
      <c r="G24" s="61">
        <v>1E+30</v>
      </c>
      <c r="H24" s="61">
        <v>0</v>
      </c>
      <c r="I24" t="s">
        <v>93</v>
      </c>
      <c r="J24" t="s">
        <v>122</v>
      </c>
    </row>
    <row r="25" spans="2:10" ht="15.75" thickBot="1" x14ac:dyDescent="0.3">
      <c r="B25" s="63" t="s">
        <v>119</v>
      </c>
      <c r="C25" s="63" t="s">
        <v>67</v>
      </c>
      <c r="D25" s="63">
        <v>0</v>
      </c>
      <c r="E25" s="63">
        <v>0</v>
      </c>
      <c r="F25" s="63">
        <v>0</v>
      </c>
      <c r="G25" s="63">
        <v>1E+30</v>
      </c>
      <c r="H25" s="63">
        <v>0</v>
      </c>
      <c r="I25" t="s">
        <v>94</v>
      </c>
      <c r="J25" t="s">
        <v>122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647F4-19EB-4720-85CD-17B40ED67357}">
  <dimension ref="B2:P12"/>
  <sheetViews>
    <sheetView showGridLines="0" zoomScale="90" zoomScaleNormal="90" workbookViewId="0">
      <selection activeCell="D17" sqref="D17"/>
    </sheetView>
  </sheetViews>
  <sheetFormatPr baseColWidth="10" defaultColWidth="9.140625" defaultRowHeight="15" x14ac:dyDescent="0.25"/>
  <cols>
    <col min="1" max="1" width="3" customWidth="1"/>
    <col min="2" max="2" width="18" bestFit="1" customWidth="1"/>
    <col min="5" max="8" width="9.140625" customWidth="1"/>
    <col min="9" max="9" width="5.140625" customWidth="1"/>
    <col min="11" max="11" width="12.140625" customWidth="1"/>
    <col min="12" max="12" width="12.28515625" bestFit="1" customWidth="1"/>
    <col min="14" max="14" width="1.7109375" customWidth="1"/>
    <col min="16" max="16" width="13.28515625" bestFit="1" customWidth="1"/>
  </cols>
  <sheetData>
    <row r="2" spans="2:16" ht="30" x14ac:dyDescent="0.25">
      <c r="B2" s="1" t="s">
        <v>0</v>
      </c>
      <c r="C2" s="22"/>
      <c r="D2" s="22"/>
      <c r="E2" s="22"/>
      <c r="F2" s="22"/>
      <c r="H2" s="22">
        <v>1</v>
      </c>
      <c r="I2" s="2"/>
      <c r="J2" s="2"/>
    </row>
    <row r="3" spans="2:16" x14ac:dyDescent="0.25">
      <c r="C3" s="2" t="s">
        <v>80</v>
      </c>
      <c r="D3" s="34" t="s">
        <v>74</v>
      </c>
      <c r="E3" s="2" t="s">
        <v>81</v>
      </c>
      <c r="F3" s="2" t="s">
        <v>82</v>
      </c>
      <c r="G3" s="2" t="s">
        <v>83</v>
      </c>
      <c r="H3" s="2" t="s">
        <v>75</v>
      </c>
      <c r="I3" s="2"/>
      <c r="O3" s="31" t="s">
        <v>80</v>
      </c>
      <c r="P3" s="32" t="s">
        <v>84</v>
      </c>
    </row>
    <row r="4" spans="2:16" x14ac:dyDescent="0.25">
      <c r="B4" t="s">
        <v>1</v>
      </c>
      <c r="C4" s="30">
        <v>0.17500000000000004</v>
      </c>
      <c r="D4" s="30">
        <v>0</v>
      </c>
      <c r="E4" s="30">
        <v>0.57499999999999951</v>
      </c>
      <c r="F4" s="30">
        <v>0.25000000000000028</v>
      </c>
      <c r="G4" s="30">
        <v>0</v>
      </c>
      <c r="H4" s="30">
        <v>0.95954545454545459</v>
      </c>
      <c r="I4" s="2"/>
      <c r="O4" s="31" t="s">
        <v>74</v>
      </c>
      <c r="P4" s="33" t="s">
        <v>85</v>
      </c>
    </row>
    <row r="5" spans="2:16" x14ac:dyDescent="0.25">
      <c r="B5" t="s">
        <v>66</v>
      </c>
      <c r="C5" s="13">
        <v>1</v>
      </c>
      <c r="D5" s="14">
        <v>1</v>
      </c>
      <c r="E5" s="14">
        <v>1</v>
      </c>
      <c r="F5" s="14">
        <v>1</v>
      </c>
      <c r="G5" s="14">
        <v>1</v>
      </c>
      <c r="H5" s="15"/>
      <c r="I5" s="21" t="s">
        <v>76</v>
      </c>
      <c r="J5" s="12">
        <v>1</v>
      </c>
      <c r="K5" s="27">
        <f>SUMPRODUCT(C4:H4,C5:H5)</f>
        <v>0.99999999999999978</v>
      </c>
      <c r="O5" s="31" t="s">
        <v>81</v>
      </c>
      <c r="P5" s="32" t="s">
        <v>86</v>
      </c>
    </row>
    <row r="6" spans="2:16" x14ac:dyDescent="0.25">
      <c r="B6" t="s">
        <v>68</v>
      </c>
      <c r="C6" s="16">
        <v>3800</v>
      </c>
      <c r="D6" s="35">
        <v>4600</v>
      </c>
      <c r="E6" s="5">
        <v>4400</v>
      </c>
      <c r="F6" s="5">
        <v>6500</v>
      </c>
      <c r="G6" s="5">
        <v>6000</v>
      </c>
      <c r="H6" s="17"/>
      <c r="I6" t="s">
        <v>14</v>
      </c>
      <c r="J6" s="12">
        <v>4600</v>
      </c>
      <c r="K6" s="27">
        <f>SUMPRODUCT(C4:H4,C6:H6)</f>
        <v>4820</v>
      </c>
      <c r="L6" t="s">
        <v>89</v>
      </c>
      <c r="M6" t="s">
        <v>95</v>
      </c>
      <c r="O6" s="31" t="s">
        <v>82</v>
      </c>
      <c r="P6" s="32" t="s">
        <v>87</v>
      </c>
    </row>
    <row r="7" spans="2:16" x14ac:dyDescent="0.25">
      <c r="B7" t="s">
        <v>69</v>
      </c>
      <c r="C7" s="16">
        <v>25</v>
      </c>
      <c r="D7" s="35">
        <v>32</v>
      </c>
      <c r="E7" s="5">
        <v>35</v>
      </c>
      <c r="F7" s="5">
        <v>30</v>
      </c>
      <c r="G7" s="5">
        <v>28</v>
      </c>
      <c r="H7" s="17"/>
      <c r="I7" t="s">
        <v>14</v>
      </c>
      <c r="J7" s="12">
        <v>32</v>
      </c>
      <c r="K7" s="27">
        <f>SUMPRODUCT(C4:H4,C7:H7)</f>
        <v>31.999999999999989</v>
      </c>
      <c r="L7" t="s">
        <v>90</v>
      </c>
      <c r="M7" t="s">
        <v>95</v>
      </c>
      <c r="O7" s="31" t="s">
        <v>83</v>
      </c>
      <c r="P7" s="32" t="s">
        <v>88</v>
      </c>
    </row>
    <row r="8" spans="2:16" x14ac:dyDescent="0.25">
      <c r="B8" t="s">
        <v>70</v>
      </c>
      <c r="C8" s="16">
        <v>8</v>
      </c>
      <c r="D8" s="35">
        <v>8.5</v>
      </c>
      <c r="E8" s="5">
        <v>8</v>
      </c>
      <c r="F8" s="5">
        <v>10</v>
      </c>
      <c r="G8" s="5">
        <v>9</v>
      </c>
      <c r="H8" s="17"/>
      <c r="I8" t="s">
        <v>14</v>
      </c>
      <c r="J8" s="12">
        <v>8.5</v>
      </c>
      <c r="K8" s="27">
        <f>SUMPRODUCT(C4:H4,C8:H8)</f>
        <v>8.5</v>
      </c>
      <c r="L8" t="s">
        <v>91</v>
      </c>
      <c r="M8" t="s">
        <v>95</v>
      </c>
    </row>
    <row r="9" spans="2:16" x14ac:dyDescent="0.25">
      <c r="B9" t="s">
        <v>71</v>
      </c>
      <c r="C9" s="16">
        <v>96</v>
      </c>
      <c r="D9" s="35">
        <v>110</v>
      </c>
      <c r="E9" s="5">
        <v>100</v>
      </c>
      <c r="F9" s="5">
        <v>125</v>
      </c>
      <c r="G9" s="5">
        <v>120</v>
      </c>
      <c r="H9" s="17">
        <v>-110</v>
      </c>
      <c r="I9" t="s">
        <v>67</v>
      </c>
      <c r="J9" s="12">
        <v>0</v>
      </c>
      <c r="K9" s="27">
        <f>SUMPRODUCT(C4:H4,C9:H9)</f>
        <v>-2.8421709430404007E-14</v>
      </c>
      <c r="L9" t="s">
        <v>92</v>
      </c>
      <c r="M9" t="s">
        <v>96</v>
      </c>
    </row>
    <row r="10" spans="2:16" x14ac:dyDescent="0.25">
      <c r="B10" t="s">
        <v>72</v>
      </c>
      <c r="C10" s="16">
        <v>16</v>
      </c>
      <c r="D10" s="35">
        <v>22</v>
      </c>
      <c r="E10" s="5">
        <v>18</v>
      </c>
      <c r="F10" s="5">
        <v>25</v>
      </c>
      <c r="G10" s="5">
        <v>24</v>
      </c>
      <c r="H10" s="17">
        <v>-22</v>
      </c>
      <c r="I10" t="s">
        <v>67</v>
      </c>
      <c r="J10" s="12">
        <v>0</v>
      </c>
      <c r="K10" s="27">
        <f>SUMPRODUCT(C4:H4,C10:H10)</f>
        <v>-1.7100000000000009</v>
      </c>
      <c r="L10" t="s">
        <v>93</v>
      </c>
      <c r="M10" t="s">
        <v>96</v>
      </c>
    </row>
    <row r="11" spans="2:16" ht="15.75" thickBot="1" x14ac:dyDescent="0.3">
      <c r="B11" t="s">
        <v>73</v>
      </c>
      <c r="C11" s="18">
        <v>850</v>
      </c>
      <c r="D11" s="36">
        <v>1400</v>
      </c>
      <c r="E11" s="19">
        <v>1200</v>
      </c>
      <c r="F11" s="19">
        <v>1500</v>
      </c>
      <c r="G11" s="19">
        <v>1600</v>
      </c>
      <c r="H11" s="20">
        <v>-1400</v>
      </c>
      <c r="I11" t="s">
        <v>67</v>
      </c>
      <c r="J11" s="12">
        <v>0</v>
      </c>
      <c r="K11" s="27">
        <f>SUMPRODUCT(C4:H4,C11:H11)</f>
        <v>-129.61363636363672</v>
      </c>
      <c r="L11" t="s">
        <v>94</v>
      </c>
      <c r="M11" t="s">
        <v>96</v>
      </c>
    </row>
    <row r="12" spans="2:16" ht="21.75" thickBot="1" x14ac:dyDescent="0.3">
      <c r="B12" s="3" t="s">
        <v>2</v>
      </c>
      <c r="E12" s="4"/>
      <c r="F12" s="4"/>
      <c r="G12" s="4"/>
      <c r="H12" s="4"/>
      <c r="I12" s="4"/>
      <c r="K12" s="23">
        <f>SUMPRODUCT(C4:H4,C2:H2)</f>
        <v>0.95954545454545459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1B74D-43BB-47A3-8031-B20925E08272}">
  <dimension ref="A1:I37"/>
  <sheetViews>
    <sheetView showGridLines="0" topLeftCell="A25" workbookViewId="0">
      <selection activeCell="L33" sqref="L33"/>
    </sheetView>
  </sheetViews>
  <sheetFormatPr baseColWidth="10" defaultColWidth="9.140625" defaultRowHeight="15" x14ac:dyDescent="0.25"/>
  <cols>
    <col min="1" max="1" width="2.28515625" customWidth="1"/>
    <col min="2" max="2" width="6.140625" bestFit="1" customWidth="1"/>
    <col min="3" max="3" width="20.42578125" bestFit="1" customWidth="1"/>
    <col min="4" max="4" width="13.7109375" bestFit="1" customWidth="1"/>
    <col min="5" max="5" width="12.85546875" bestFit="1" customWidth="1"/>
    <col min="6" max="6" width="11.42578125" bestFit="1" customWidth="1"/>
    <col min="7" max="7" width="12" bestFit="1" customWidth="1"/>
    <col min="8" max="8" width="13.28515625" bestFit="1" customWidth="1"/>
    <col min="9" max="9" width="15.5703125" bestFit="1" customWidth="1"/>
  </cols>
  <sheetData>
    <row r="1" spans="1:5" x14ac:dyDescent="0.25">
      <c r="A1" s="3" t="s">
        <v>26</v>
      </c>
    </row>
    <row r="2" spans="1:5" x14ac:dyDescent="0.25">
      <c r="A2" s="3" t="s">
        <v>97</v>
      </c>
    </row>
    <row r="3" spans="1:5" x14ac:dyDescent="0.25">
      <c r="A3" s="3" t="s">
        <v>98</v>
      </c>
    </row>
    <row r="4" spans="1:5" x14ac:dyDescent="0.25">
      <c r="A4" s="3" t="s">
        <v>27</v>
      </c>
    </row>
    <row r="5" spans="1:5" x14ac:dyDescent="0.25">
      <c r="A5" s="3" t="s">
        <v>28</v>
      </c>
    </row>
    <row r="6" spans="1:5" x14ac:dyDescent="0.25">
      <c r="A6" s="3"/>
      <c r="B6" t="s">
        <v>29</v>
      </c>
    </row>
    <row r="7" spans="1:5" x14ac:dyDescent="0.25">
      <c r="A7" s="3"/>
      <c r="B7" t="s">
        <v>99</v>
      </c>
    </row>
    <row r="8" spans="1:5" x14ac:dyDescent="0.25">
      <c r="A8" s="3"/>
      <c r="B8" t="s">
        <v>100</v>
      </c>
    </row>
    <row r="9" spans="1:5" x14ac:dyDescent="0.25">
      <c r="A9" s="3" t="s">
        <v>30</v>
      </c>
    </row>
    <row r="10" spans="1:5" x14ac:dyDescent="0.25">
      <c r="B10" t="s">
        <v>31</v>
      </c>
    </row>
    <row r="11" spans="1:5" x14ac:dyDescent="0.25">
      <c r="B11" t="s">
        <v>32</v>
      </c>
    </row>
    <row r="14" spans="1:5" ht="15.75" thickBot="1" x14ac:dyDescent="0.3">
      <c r="A14" t="s">
        <v>77</v>
      </c>
    </row>
    <row r="15" spans="1:5" ht="15.75" thickBot="1" x14ac:dyDescent="0.3">
      <c r="B15" s="37" t="s">
        <v>33</v>
      </c>
      <c r="C15" s="37" t="s">
        <v>34</v>
      </c>
      <c r="D15" s="37" t="s">
        <v>35</v>
      </c>
      <c r="E15" s="37" t="s">
        <v>36</v>
      </c>
    </row>
    <row r="16" spans="1:5" ht="15.75" thickBot="1" x14ac:dyDescent="0.3">
      <c r="B16" s="10" t="s">
        <v>101</v>
      </c>
      <c r="C16" s="10" t="s">
        <v>2</v>
      </c>
      <c r="D16" s="24">
        <v>0</v>
      </c>
      <c r="E16" s="24">
        <v>0.95954545454545459</v>
      </c>
    </row>
    <row r="19" spans="1:9" ht="15.75" thickBot="1" x14ac:dyDescent="0.3">
      <c r="A19" t="s">
        <v>37</v>
      </c>
    </row>
    <row r="20" spans="1:9" ht="15.75" thickBot="1" x14ac:dyDescent="0.3">
      <c r="B20" s="37" t="s">
        <v>33</v>
      </c>
      <c r="C20" s="37" t="s">
        <v>34</v>
      </c>
      <c r="D20" s="37" t="s">
        <v>35</v>
      </c>
      <c r="E20" s="37" t="s">
        <v>36</v>
      </c>
      <c r="F20" s="37" t="s">
        <v>38</v>
      </c>
    </row>
    <row r="21" spans="1:9" x14ac:dyDescent="0.25">
      <c r="B21" s="11" t="s">
        <v>44</v>
      </c>
      <c r="C21" s="11" t="s">
        <v>102</v>
      </c>
      <c r="D21" s="25">
        <v>0</v>
      </c>
      <c r="E21" s="25">
        <v>0.17500000000000004</v>
      </c>
      <c r="F21" s="11" t="s">
        <v>45</v>
      </c>
    </row>
    <row r="22" spans="1:9" x14ac:dyDescent="0.25">
      <c r="B22" s="11" t="s">
        <v>46</v>
      </c>
      <c r="C22" s="11" t="s">
        <v>78</v>
      </c>
      <c r="D22" s="25">
        <v>0</v>
      </c>
      <c r="E22" s="25">
        <v>0</v>
      </c>
      <c r="F22" s="11" t="s">
        <v>45</v>
      </c>
    </row>
    <row r="23" spans="1:9" x14ac:dyDescent="0.25">
      <c r="B23" s="11" t="s">
        <v>47</v>
      </c>
      <c r="C23" s="11" t="s">
        <v>103</v>
      </c>
      <c r="D23" s="25">
        <v>0</v>
      </c>
      <c r="E23" s="25">
        <v>0.57499999999999951</v>
      </c>
      <c r="F23" s="11" t="s">
        <v>45</v>
      </c>
    </row>
    <row r="24" spans="1:9" x14ac:dyDescent="0.25">
      <c r="B24" s="11" t="s">
        <v>48</v>
      </c>
      <c r="C24" s="11" t="s">
        <v>104</v>
      </c>
      <c r="D24" s="25">
        <v>0</v>
      </c>
      <c r="E24" s="25">
        <v>0.25000000000000028</v>
      </c>
      <c r="F24" s="11" t="s">
        <v>45</v>
      </c>
    </row>
    <row r="25" spans="1:9" x14ac:dyDescent="0.25">
      <c r="B25" s="11" t="s">
        <v>49</v>
      </c>
      <c r="C25" s="11" t="s">
        <v>105</v>
      </c>
      <c r="D25" s="25">
        <v>0</v>
      </c>
      <c r="E25" s="25">
        <v>0</v>
      </c>
      <c r="F25" s="11" t="s">
        <v>45</v>
      </c>
    </row>
    <row r="26" spans="1:9" ht="15.75" thickBot="1" x14ac:dyDescent="0.3">
      <c r="B26" s="10" t="s">
        <v>106</v>
      </c>
      <c r="C26" s="10" t="s">
        <v>79</v>
      </c>
      <c r="D26" s="24">
        <v>0</v>
      </c>
      <c r="E26" s="24">
        <v>0.95954545454545459</v>
      </c>
      <c r="F26" s="10" t="s">
        <v>45</v>
      </c>
    </row>
    <row r="29" spans="1:9" ht="15.75" thickBot="1" x14ac:dyDescent="0.3">
      <c r="A29" t="s">
        <v>39</v>
      </c>
    </row>
    <row r="30" spans="1:9" ht="15.75" thickBot="1" x14ac:dyDescent="0.3">
      <c r="B30" s="37" t="s">
        <v>33</v>
      </c>
      <c r="C30" s="37" t="s">
        <v>34</v>
      </c>
      <c r="D30" s="37" t="s">
        <v>40</v>
      </c>
      <c r="E30" s="37" t="s">
        <v>41</v>
      </c>
      <c r="F30" s="37" t="s">
        <v>42</v>
      </c>
      <c r="G30" s="37" t="s">
        <v>43</v>
      </c>
    </row>
    <row r="31" spans="1:9" x14ac:dyDescent="0.25">
      <c r="B31" s="11" t="s">
        <v>107</v>
      </c>
      <c r="C31" s="11" t="s">
        <v>76</v>
      </c>
      <c r="D31" s="26">
        <v>0.99999999999999978</v>
      </c>
      <c r="E31" s="11" t="s">
        <v>108</v>
      </c>
      <c r="F31" s="11" t="s">
        <v>51</v>
      </c>
      <c r="G31" s="11">
        <v>0</v>
      </c>
    </row>
    <row r="32" spans="1:9" x14ac:dyDescent="0.25">
      <c r="B32" s="28" t="s">
        <v>109</v>
      </c>
      <c r="C32" s="28" t="s">
        <v>14</v>
      </c>
      <c r="D32" s="29">
        <v>4820</v>
      </c>
      <c r="E32" s="28" t="s">
        <v>110</v>
      </c>
      <c r="F32" s="28" t="s">
        <v>50</v>
      </c>
      <c r="G32" s="29">
        <v>220</v>
      </c>
      <c r="H32" t="s">
        <v>89</v>
      </c>
      <c r="I32" t="s">
        <v>121</v>
      </c>
    </row>
    <row r="33" spans="2:9" x14ac:dyDescent="0.25">
      <c r="B33" s="28" t="s">
        <v>111</v>
      </c>
      <c r="C33" s="28" t="s">
        <v>14</v>
      </c>
      <c r="D33" s="29">
        <v>31.999999999999989</v>
      </c>
      <c r="E33" s="28" t="s">
        <v>112</v>
      </c>
      <c r="F33" s="28" t="s">
        <v>51</v>
      </c>
      <c r="G33" s="29">
        <v>0</v>
      </c>
      <c r="H33" t="s">
        <v>90</v>
      </c>
      <c r="I33" t="s">
        <v>121</v>
      </c>
    </row>
    <row r="34" spans="2:9" x14ac:dyDescent="0.25">
      <c r="B34" s="28" t="s">
        <v>113</v>
      </c>
      <c r="C34" s="28" t="s">
        <v>14</v>
      </c>
      <c r="D34" s="29">
        <v>8.5</v>
      </c>
      <c r="E34" s="28" t="s">
        <v>114</v>
      </c>
      <c r="F34" s="28" t="s">
        <v>51</v>
      </c>
      <c r="G34" s="29">
        <v>0</v>
      </c>
      <c r="H34" t="s">
        <v>91</v>
      </c>
      <c r="I34" t="s">
        <v>121</v>
      </c>
    </row>
    <row r="35" spans="2:9" x14ac:dyDescent="0.25">
      <c r="B35" s="40" t="s">
        <v>115</v>
      </c>
      <c r="C35" s="40" t="s">
        <v>67</v>
      </c>
      <c r="D35" s="41">
        <v>-2.8421709430404007E-14</v>
      </c>
      <c r="E35" s="40" t="s">
        <v>116</v>
      </c>
      <c r="F35" s="40" t="s">
        <v>51</v>
      </c>
      <c r="G35" s="40">
        <v>0</v>
      </c>
      <c r="H35" t="s">
        <v>92</v>
      </c>
      <c r="I35" t="s">
        <v>122</v>
      </c>
    </row>
    <row r="36" spans="2:9" x14ac:dyDescent="0.25">
      <c r="B36" s="40" t="s">
        <v>117</v>
      </c>
      <c r="C36" s="40" t="s">
        <v>67</v>
      </c>
      <c r="D36" s="41">
        <v>-1.7100000000000009</v>
      </c>
      <c r="E36" s="40" t="s">
        <v>118</v>
      </c>
      <c r="F36" s="40" t="s">
        <v>50</v>
      </c>
      <c r="G36" s="40">
        <v>1.7100000000000009</v>
      </c>
      <c r="H36" t="s">
        <v>93</v>
      </c>
      <c r="I36" t="s">
        <v>122</v>
      </c>
    </row>
    <row r="37" spans="2:9" ht="15.75" thickBot="1" x14ac:dyDescent="0.3">
      <c r="B37" s="42" t="s">
        <v>119</v>
      </c>
      <c r="C37" s="42" t="s">
        <v>67</v>
      </c>
      <c r="D37" s="43">
        <v>-129.61363636363672</v>
      </c>
      <c r="E37" s="42" t="s">
        <v>120</v>
      </c>
      <c r="F37" s="42" t="s">
        <v>50</v>
      </c>
      <c r="G37" s="43">
        <v>129.61363636363672</v>
      </c>
      <c r="H37" t="s">
        <v>94</v>
      </c>
      <c r="I37" t="s">
        <v>122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FA1F2-4326-4AD3-A065-216BD2EC869D}">
  <dimension ref="A1:J25"/>
  <sheetViews>
    <sheetView showGridLines="0" workbookViewId="0">
      <selection activeCell="I20" sqref="I20:J25"/>
    </sheetView>
  </sheetViews>
  <sheetFormatPr baseColWidth="10" defaultColWidth="9.140625" defaultRowHeight="15" x14ac:dyDescent="0.25"/>
  <cols>
    <col min="1" max="1" width="2.28515625" customWidth="1"/>
    <col min="2" max="2" width="6.140625" bestFit="1" customWidth="1"/>
    <col min="3" max="3" width="20.42578125" bestFit="1" customWidth="1"/>
    <col min="4" max="5" width="12.7109375" bestFit="1" customWidth="1"/>
    <col min="6" max="6" width="10.85546875" bestFit="1" customWidth="1"/>
    <col min="7" max="8" width="12" bestFit="1" customWidth="1"/>
    <col min="9" max="9" width="13.28515625" bestFit="1" customWidth="1"/>
    <col min="10" max="10" width="15.5703125" bestFit="1" customWidth="1"/>
  </cols>
  <sheetData>
    <row r="1" spans="1:8" x14ac:dyDescent="0.25">
      <c r="A1" s="3" t="s">
        <v>52</v>
      </c>
    </row>
    <row r="2" spans="1:8" x14ac:dyDescent="0.25">
      <c r="A2" s="3" t="s">
        <v>97</v>
      </c>
    </row>
    <row r="3" spans="1:8" x14ac:dyDescent="0.25">
      <c r="A3" s="3" t="s">
        <v>98</v>
      </c>
    </row>
    <row r="6" spans="1:8" ht="15.75" thickBot="1" x14ac:dyDescent="0.3">
      <c r="A6" t="s">
        <v>37</v>
      </c>
    </row>
    <row r="7" spans="1:8" x14ac:dyDescent="0.25">
      <c r="B7" s="38"/>
      <c r="C7" s="38"/>
      <c r="D7" s="38" t="s">
        <v>53</v>
      </c>
      <c r="E7" s="38" t="s">
        <v>55</v>
      </c>
      <c r="F7" s="38" t="s">
        <v>57</v>
      </c>
      <c r="G7" s="38" t="s">
        <v>59</v>
      </c>
      <c r="H7" s="38" t="s">
        <v>59</v>
      </c>
    </row>
    <row r="8" spans="1:8" ht="15.75" thickBot="1" x14ac:dyDescent="0.3">
      <c r="B8" s="39" t="s">
        <v>33</v>
      </c>
      <c r="C8" s="39" t="s">
        <v>34</v>
      </c>
      <c r="D8" s="39" t="s">
        <v>54</v>
      </c>
      <c r="E8" s="39" t="s">
        <v>56</v>
      </c>
      <c r="F8" s="39" t="s">
        <v>58</v>
      </c>
      <c r="G8" s="39" t="s">
        <v>60</v>
      </c>
      <c r="H8" s="39" t="s">
        <v>61</v>
      </c>
    </row>
    <row r="9" spans="1:8" x14ac:dyDescent="0.25">
      <c r="B9" s="11" t="s">
        <v>44</v>
      </c>
      <c r="C9" s="11" t="s">
        <v>102</v>
      </c>
      <c r="D9" s="11">
        <v>0.17500000000000004</v>
      </c>
      <c r="E9" s="11">
        <v>0</v>
      </c>
      <c r="F9" s="11">
        <v>0</v>
      </c>
      <c r="G9" s="11">
        <v>3.6363636363636487E-2</v>
      </c>
      <c r="H9" s="11">
        <v>1E+30</v>
      </c>
    </row>
    <row r="10" spans="1:8" x14ac:dyDescent="0.25">
      <c r="B10" s="11" t="s">
        <v>46</v>
      </c>
      <c r="C10" s="11" t="s">
        <v>78</v>
      </c>
      <c r="D10" s="11">
        <v>0</v>
      </c>
      <c r="E10" s="11">
        <v>4.0454545454545431E-2</v>
      </c>
      <c r="F10" s="11">
        <v>0</v>
      </c>
      <c r="G10" s="11">
        <v>1E+30</v>
      </c>
      <c r="H10" s="11">
        <v>4.0454545454545431E-2</v>
      </c>
    </row>
    <row r="11" spans="1:8" x14ac:dyDescent="0.25">
      <c r="B11" s="11" t="s">
        <v>47</v>
      </c>
      <c r="C11" s="11" t="s">
        <v>103</v>
      </c>
      <c r="D11" s="11">
        <v>0.57499999999999951</v>
      </c>
      <c r="E11" s="11">
        <v>0</v>
      </c>
      <c r="F11" s="11">
        <v>0</v>
      </c>
      <c r="G11" s="11">
        <v>7.0355731225296467E-2</v>
      </c>
      <c r="H11" s="11">
        <v>3.6363636363636445E-2</v>
      </c>
    </row>
    <row r="12" spans="1:8" x14ac:dyDescent="0.25">
      <c r="B12" s="11" t="s">
        <v>48</v>
      </c>
      <c r="C12" s="11" t="s">
        <v>104</v>
      </c>
      <c r="D12" s="11">
        <v>0.25000000000000028</v>
      </c>
      <c r="E12" s="11">
        <v>0</v>
      </c>
      <c r="F12" s="11">
        <v>0</v>
      </c>
      <c r="G12" s="11">
        <v>0.16181818181818156</v>
      </c>
      <c r="H12" s="11">
        <v>0.24545454545454543</v>
      </c>
    </row>
    <row r="13" spans="1:8" x14ac:dyDescent="0.25">
      <c r="B13" s="11" t="s">
        <v>49</v>
      </c>
      <c r="C13" s="11" t="s">
        <v>105</v>
      </c>
      <c r="D13" s="11">
        <v>0</v>
      </c>
      <c r="E13" s="11">
        <v>8.4545454545454174E-2</v>
      </c>
      <c r="F13" s="11">
        <v>0</v>
      </c>
      <c r="G13" s="11">
        <v>1E+30</v>
      </c>
      <c r="H13" s="11">
        <v>8.4545454545454174E-2</v>
      </c>
    </row>
    <row r="14" spans="1:8" ht="15.75" thickBot="1" x14ac:dyDescent="0.3">
      <c r="B14" s="10" t="s">
        <v>106</v>
      </c>
      <c r="C14" s="10" t="s">
        <v>79</v>
      </c>
      <c r="D14" s="10">
        <v>0.95954545454545459</v>
      </c>
      <c r="E14" s="10">
        <v>0</v>
      </c>
      <c r="F14" s="10">
        <v>1</v>
      </c>
      <c r="G14" s="10">
        <v>1E+30</v>
      </c>
      <c r="H14" s="10">
        <v>1</v>
      </c>
    </row>
    <row r="16" spans="1:8" ht="15.75" thickBot="1" x14ac:dyDescent="0.3">
      <c r="A16" t="s">
        <v>39</v>
      </c>
    </row>
    <row r="17" spans="2:10" x14ac:dyDescent="0.25">
      <c r="B17" s="38"/>
      <c r="C17" s="38"/>
      <c r="D17" s="38" t="s">
        <v>53</v>
      </c>
      <c r="E17" s="38" t="s">
        <v>62</v>
      </c>
      <c r="F17" s="38" t="s">
        <v>64</v>
      </c>
      <c r="G17" s="38" t="s">
        <v>59</v>
      </c>
      <c r="H17" s="38" t="s">
        <v>59</v>
      </c>
    </row>
    <row r="18" spans="2:10" ht="15.75" thickBot="1" x14ac:dyDescent="0.3">
      <c r="B18" s="39" t="s">
        <v>33</v>
      </c>
      <c r="C18" s="39" t="s">
        <v>34</v>
      </c>
      <c r="D18" s="39" t="s">
        <v>54</v>
      </c>
      <c r="E18" s="39" t="s">
        <v>63</v>
      </c>
      <c r="F18" s="39" t="s">
        <v>65</v>
      </c>
      <c r="G18" s="39" t="s">
        <v>60</v>
      </c>
      <c r="H18" s="39" t="s">
        <v>61</v>
      </c>
    </row>
    <row r="19" spans="2:10" x14ac:dyDescent="0.25">
      <c r="B19" s="11" t="s">
        <v>107</v>
      </c>
      <c r="C19" s="11" t="s">
        <v>76</v>
      </c>
      <c r="D19" s="11">
        <v>0.99999999999999978</v>
      </c>
      <c r="E19" s="11">
        <v>-0.19999999999999915</v>
      </c>
      <c r="F19" s="11">
        <v>1</v>
      </c>
      <c r="G19" s="11">
        <v>3.0136986301369861E-2</v>
      </c>
      <c r="H19" s="11">
        <v>3.1818181818181857E-2</v>
      </c>
    </row>
    <row r="20" spans="2:10" x14ac:dyDescent="0.25">
      <c r="B20" s="28" t="s">
        <v>109</v>
      </c>
      <c r="C20" s="28" t="s">
        <v>14</v>
      </c>
      <c r="D20" s="28">
        <v>4820</v>
      </c>
      <c r="E20" s="28">
        <v>0</v>
      </c>
      <c r="F20" s="28">
        <v>4600</v>
      </c>
      <c r="G20" s="28">
        <v>219.9999999999996</v>
      </c>
      <c r="H20" s="28">
        <v>1E+30</v>
      </c>
      <c r="I20" t="s">
        <v>89</v>
      </c>
      <c r="J20" t="s">
        <v>121</v>
      </c>
    </row>
    <row r="21" spans="2:10" x14ac:dyDescent="0.25">
      <c r="B21" s="28" t="s">
        <v>111</v>
      </c>
      <c r="C21" s="28" t="s">
        <v>14</v>
      </c>
      <c r="D21" s="28">
        <v>31.999999999999989</v>
      </c>
      <c r="E21" s="29">
        <v>3.6363636363636424E-3</v>
      </c>
      <c r="F21" s="28">
        <v>32</v>
      </c>
      <c r="G21" s="28">
        <v>1.7500000000000036</v>
      </c>
      <c r="H21" s="29">
        <v>3.6666666666666776</v>
      </c>
      <c r="I21" t="s">
        <v>90</v>
      </c>
      <c r="J21" t="s">
        <v>121</v>
      </c>
    </row>
    <row r="22" spans="2:10" x14ac:dyDescent="0.25">
      <c r="B22" s="28" t="s">
        <v>113</v>
      </c>
      <c r="C22" s="28" t="s">
        <v>14</v>
      </c>
      <c r="D22" s="28">
        <v>8.5</v>
      </c>
      <c r="E22" s="29">
        <v>0.12272727272727262</v>
      </c>
      <c r="F22" s="28">
        <v>8.5</v>
      </c>
      <c r="G22" s="28">
        <v>0.70000000000000018</v>
      </c>
      <c r="H22" s="29">
        <v>0.18333333333333307</v>
      </c>
      <c r="I22" t="s">
        <v>91</v>
      </c>
      <c r="J22" t="s">
        <v>121</v>
      </c>
    </row>
    <row r="23" spans="2:10" x14ac:dyDescent="0.25">
      <c r="B23" s="40" t="s">
        <v>115</v>
      </c>
      <c r="C23" s="40" t="s">
        <v>67</v>
      </c>
      <c r="D23" s="40">
        <v>-2.8421709430404007E-14</v>
      </c>
      <c r="E23" s="41">
        <v>-9.0909090909091113E-3</v>
      </c>
      <c r="F23" s="40">
        <v>0</v>
      </c>
      <c r="G23" s="40">
        <v>8.5500000000000167</v>
      </c>
      <c r="H23" s="40">
        <v>4203359652212464</v>
      </c>
      <c r="I23" t="s">
        <v>92</v>
      </c>
      <c r="J23" t="s">
        <v>122</v>
      </c>
    </row>
    <row r="24" spans="2:10" x14ac:dyDescent="0.25">
      <c r="B24" s="40" t="s">
        <v>117</v>
      </c>
      <c r="C24" s="40" t="s">
        <v>67</v>
      </c>
      <c r="D24" s="40">
        <v>-1.7100000000000009</v>
      </c>
      <c r="E24" s="40">
        <v>0</v>
      </c>
      <c r="F24" s="40">
        <v>0</v>
      </c>
      <c r="G24" s="40">
        <v>1E+30</v>
      </c>
      <c r="H24" s="40">
        <v>1.7100000000000013</v>
      </c>
      <c r="I24" t="s">
        <v>93</v>
      </c>
      <c r="J24" t="s">
        <v>122</v>
      </c>
    </row>
    <row r="25" spans="2:10" ht="15.75" thickBot="1" x14ac:dyDescent="0.3">
      <c r="B25" s="42" t="s">
        <v>119</v>
      </c>
      <c r="C25" s="42" t="s">
        <v>67</v>
      </c>
      <c r="D25" s="43">
        <v>-129.61363636363672</v>
      </c>
      <c r="E25" s="42">
        <v>0</v>
      </c>
      <c r="F25" s="42">
        <v>0</v>
      </c>
      <c r="G25" s="42">
        <v>1E+30</v>
      </c>
      <c r="H25" s="43">
        <v>129.61363636363643</v>
      </c>
      <c r="I25" t="s">
        <v>94</v>
      </c>
      <c r="J25" t="s">
        <v>122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8C81F-9A55-4436-BE65-FD615A784318}">
  <dimension ref="B2:P12"/>
  <sheetViews>
    <sheetView showGridLines="0" zoomScale="90" zoomScaleNormal="90" workbookViewId="0">
      <selection activeCell="P12" sqref="P12"/>
    </sheetView>
  </sheetViews>
  <sheetFormatPr baseColWidth="10" defaultColWidth="9.140625" defaultRowHeight="15" x14ac:dyDescent="0.25"/>
  <cols>
    <col min="1" max="1" width="3" customWidth="1"/>
    <col min="2" max="2" width="18" bestFit="1" customWidth="1"/>
    <col min="5" max="8" width="9.140625" customWidth="1"/>
    <col min="9" max="9" width="5.140625" customWidth="1"/>
    <col min="11" max="11" width="12.140625" customWidth="1"/>
    <col min="12" max="12" width="12.28515625" bestFit="1" customWidth="1"/>
    <col min="16" max="16" width="13.28515625" bestFit="1" customWidth="1"/>
  </cols>
  <sheetData>
    <row r="2" spans="2:16" ht="30" x14ac:dyDescent="0.25">
      <c r="B2" s="1" t="s">
        <v>0</v>
      </c>
      <c r="C2" s="22"/>
      <c r="D2" s="22"/>
      <c r="E2" s="22"/>
      <c r="F2" s="22"/>
      <c r="H2" s="22">
        <v>1</v>
      </c>
      <c r="I2" s="2"/>
      <c r="J2" s="2"/>
    </row>
    <row r="3" spans="2:16" x14ac:dyDescent="0.25">
      <c r="C3" s="34" t="s">
        <v>80</v>
      </c>
      <c r="D3" s="2" t="s">
        <v>74</v>
      </c>
      <c r="E3" s="2" t="s">
        <v>81</v>
      </c>
      <c r="F3" s="2" t="s">
        <v>82</v>
      </c>
      <c r="G3" s="2" t="s">
        <v>83</v>
      </c>
      <c r="H3" s="2" t="s">
        <v>75</v>
      </c>
      <c r="I3" s="2"/>
      <c r="O3" s="31" t="s">
        <v>80</v>
      </c>
      <c r="P3" s="33" t="s">
        <v>84</v>
      </c>
    </row>
    <row r="4" spans="2:16" x14ac:dyDescent="0.25">
      <c r="B4" t="s">
        <v>1</v>
      </c>
      <c r="C4" s="30">
        <v>-1.6653345369377348E-16</v>
      </c>
      <c r="D4" s="30">
        <v>0</v>
      </c>
      <c r="E4" s="30">
        <v>0.999999999999999</v>
      </c>
      <c r="F4" s="30">
        <v>0</v>
      </c>
      <c r="G4" s="30">
        <v>0</v>
      </c>
      <c r="H4" s="30">
        <v>1.0000000000000004</v>
      </c>
      <c r="I4" s="2"/>
      <c r="O4" s="31" t="s">
        <v>74</v>
      </c>
      <c r="P4" s="32" t="s">
        <v>85</v>
      </c>
    </row>
    <row r="5" spans="2:16" x14ac:dyDescent="0.25">
      <c r="B5" t="s">
        <v>66</v>
      </c>
      <c r="C5" s="44">
        <v>1</v>
      </c>
      <c r="D5" s="45">
        <v>1</v>
      </c>
      <c r="E5" s="45">
        <v>1</v>
      </c>
      <c r="F5" s="45">
        <v>1</v>
      </c>
      <c r="G5" s="45">
        <v>1</v>
      </c>
      <c r="H5" s="46"/>
      <c r="I5" s="21" t="s">
        <v>76</v>
      </c>
      <c r="J5" s="6">
        <v>1</v>
      </c>
      <c r="K5" s="47">
        <f>SUMPRODUCT(C4:H4,C5:H5)</f>
        <v>0.99999999999999889</v>
      </c>
      <c r="O5" s="31" t="s">
        <v>81</v>
      </c>
      <c r="P5" s="32" t="s">
        <v>86</v>
      </c>
    </row>
    <row r="6" spans="2:16" x14ac:dyDescent="0.25">
      <c r="B6" t="s">
        <v>68</v>
      </c>
      <c r="C6" s="67">
        <v>3800</v>
      </c>
      <c r="D6" s="2">
        <v>4600</v>
      </c>
      <c r="E6" s="68">
        <v>4400</v>
      </c>
      <c r="F6" s="2">
        <v>6500</v>
      </c>
      <c r="G6" s="2">
        <v>6000</v>
      </c>
      <c r="H6" s="49"/>
      <c r="I6" t="s">
        <v>14</v>
      </c>
      <c r="J6" s="6">
        <v>4400</v>
      </c>
      <c r="K6" s="47">
        <f>SUMPRODUCT(C4:H4,C6:H6)</f>
        <v>4399.9999999999945</v>
      </c>
      <c r="L6" t="s">
        <v>89</v>
      </c>
      <c r="M6" t="s">
        <v>95</v>
      </c>
      <c r="O6" s="31" t="s">
        <v>82</v>
      </c>
      <c r="P6" s="32" t="s">
        <v>87</v>
      </c>
    </row>
    <row r="7" spans="2:16" x14ac:dyDescent="0.25">
      <c r="B7" t="s">
        <v>69</v>
      </c>
      <c r="C7" s="67">
        <v>25</v>
      </c>
      <c r="D7" s="2">
        <v>32</v>
      </c>
      <c r="E7" s="68">
        <v>35</v>
      </c>
      <c r="F7" s="2">
        <v>30</v>
      </c>
      <c r="G7" s="2">
        <v>28</v>
      </c>
      <c r="H7" s="49"/>
      <c r="I7" t="s">
        <v>14</v>
      </c>
      <c r="J7" s="6">
        <v>35</v>
      </c>
      <c r="K7" s="47">
        <f>SUMPRODUCT(C4:H4,C7:H7)</f>
        <v>34.999999999999957</v>
      </c>
      <c r="L7" t="s">
        <v>90</v>
      </c>
      <c r="M7" t="s">
        <v>95</v>
      </c>
      <c r="O7" s="31" t="s">
        <v>83</v>
      </c>
      <c r="P7" s="32" t="s">
        <v>88</v>
      </c>
    </row>
    <row r="8" spans="2:16" x14ac:dyDescent="0.25">
      <c r="B8" t="s">
        <v>70</v>
      </c>
      <c r="C8" s="67">
        <v>8</v>
      </c>
      <c r="D8" s="2">
        <v>8.5</v>
      </c>
      <c r="E8" s="68">
        <v>8</v>
      </c>
      <c r="F8" s="2">
        <v>10</v>
      </c>
      <c r="G8" s="2">
        <v>9</v>
      </c>
      <c r="H8" s="49"/>
      <c r="I8" t="s">
        <v>14</v>
      </c>
      <c r="J8" s="6">
        <v>8</v>
      </c>
      <c r="K8" s="47">
        <f>SUMPRODUCT(C4:H4,C8:H8)</f>
        <v>7.9999999999999911</v>
      </c>
      <c r="L8" t="s">
        <v>91</v>
      </c>
      <c r="M8" t="s">
        <v>95</v>
      </c>
    </row>
    <row r="9" spans="2:16" x14ac:dyDescent="0.25">
      <c r="B9" t="s">
        <v>71</v>
      </c>
      <c r="C9" s="67">
        <v>96</v>
      </c>
      <c r="D9" s="2">
        <v>110</v>
      </c>
      <c r="E9" s="68">
        <v>100</v>
      </c>
      <c r="F9" s="2">
        <v>125</v>
      </c>
      <c r="G9" s="2">
        <v>120</v>
      </c>
      <c r="H9" s="49">
        <f>-E9</f>
        <v>-100</v>
      </c>
      <c r="I9" t="s">
        <v>67</v>
      </c>
      <c r="J9" s="6">
        <v>0</v>
      </c>
      <c r="K9" s="47">
        <f>SUMPRODUCT(C4:H4,C9:H9)</f>
        <v>-1.5631940186722204E-13</v>
      </c>
      <c r="L9" t="s">
        <v>92</v>
      </c>
      <c r="M9" t="s">
        <v>96</v>
      </c>
    </row>
    <row r="10" spans="2:16" x14ac:dyDescent="0.25">
      <c r="B10" t="s">
        <v>72</v>
      </c>
      <c r="C10" s="67">
        <v>16</v>
      </c>
      <c r="D10" s="2">
        <v>22</v>
      </c>
      <c r="E10" s="68">
        <v>18</v>
      </c>
      <c r="F10" s="2">
        <v>25</v>
      </c>
      <c r="G10" s="2">
        <v>24</v>
      </c>
      <c r="H10" s="49">
        <f t="shared" ref="H10:H11" si="0">-E10</f>
        <v>-18</v>
      </c>
      <c r="I10" t="s">
        <v>67</v>
      </c>
      <c r="J10" s="6">
        <v>0</v>
      </c>
      <c r="K10" s="47">
        <f>SUMPRODUCT(C4:H4,C10:H10)</f>
        <v>-2.8421709430404007E-14</v>
      </c>
      <c r="L10" t="s">
        <v>93</v>
      </c>
      <c r="M10" t="s">
        <v>96</v>
      </c>
    </row>
    <row r="11" spans="2:16" ht="15.75" thickBot="1" x14ac:dyDescent="0.3">
      <c r="B11" t="s">
        <v>73</v>
      </c>
      <c r="C11" s="69">
        <v>850</v>
      </c>
      <c r="D11" s="51">
        <v>1400</v>
      </c>
      <c r="E11" s="36">
        <v>1200</v>
      </c>
      <c r="F11" s="51">
        <v>1500</v>
      </c>
      <c r="G11" s="51">
        <v>1600</v>
      </c>
      <c r="H11" s="52">
        <f t="shared" si="0"/>
        <v>-1200</v>
      </c>
      <c r="I11" t="s">
        <v>67</v>
      </c>
      <c r="J11" s="6">
        <v>0</v>
      </c>
      <c r="K11" s="47">
        <f>SUMPRODUCT(C4:H4,C11:H11)</f>
        <v>-1.8189894035458565E-12</v>
      </c>
      <c r="L11" t="s">
        <v>94</v>
      </c>
      <c r="M11" t="s">
        <v>96</v>
      </c>
    </row>
    <row r="12" spans="2:16" ht="21.75" thickBot="1" x14ac:dyDescent="0.3">
      <c r="B12" s="3" t="s">
        <v>2</v>
      </c>
      <c r="E12" s="4"/>
      <c r="F12" s="4"/>
      <c r="G12" s="4"/>
      <c r="H12" s="4"/>
      <c r="I12" s="4"/>
      <c r="K12" s="23">
        <f>SUMPRODUCT(C4:H4,C2:H2)</f>
        <v>1.0000000000000004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Cost Mini-Original</vt:lpstr>
      <vt:lpstr>data</vt:lpstr>
      <vt:lpstr>DEA Bardstown</vt:lpstr>
      <vt:lpstr>Answer Bardstown</vt:lpstr>
      <vt:lpstr>Sensitivity Bardstown</vt:lpstr>
      <vt:lpstr>DEA Clarksville</vt:lpstr>
      <vt:lpstr>Answer Clarksville</vt:lpstr>
      <vt:lpstr>Sensitivity Clarksville</vt:lpstr>
      <vt:lpstr>DEA Jeffersonville</vt:lpstr>
      <vt:lpstr>Answer Jeffersonville</vt:lpstr>
      <vt:lpstr>Sensitivity Jeffersonville</vt:lpstr>
      <vt:lpstr>DEA New Albany</vt:lpstr>
      <vt:lpstr>Answer New Albany</vt:lpstr>
      <vt:lpstr>Sensitivity New Albany</vt:lpstr>
      <vt:lpstr>DEA StMatthews</vt:lpstr>
      <vt:lpstr>Answer StMatthews</vt:lpstr>
      <vt:lpstr>Sensitivity StMatthews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Debjani</dc:creator>
  <cp:lastModifiedBy>José Manuel Magallanes Reyes</cp:lastModifiedBy>
  <dcterms:created xsi:type="dcterms:W3CDTF">2020-10-20T11:53:07Z</dcterms:created>
  <dcterms:modified xsi:type="dcterms:W3CDTF">2024-11-04T14:07:55Z</dcterms:modified>
</cp:coreProperties>
</file>