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erad\Desktop\Github\"/>
    </mc:Choice>
  </mc:AlternateContent>
  <bookViews>
    <workbookView xWindow="0" yWindow="0" windowWidth="20490" windowHeight="7620"/>
  </bookViews>
  <sheets>
    <sheet name="2019" sheetId="1" r:id="rId1"/>
  </sheets>
  <definedNames>
    <definedName name="_xlnm._FilterDatabase" localSheetId="0" hidden="1">'2019'!$A$1:$O$613</definedName>
    <definedName name="_xlnm.Extract" localSheetId="0">'2019'!#REF!</definedName>
    <definedName name="Sales2019">Sales_2019[]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14" i="1" l="1"/>
  <c r="E614" i="1"/>
  <c r="O611" i="1"/>
  <c r="P611" i="1" s="1"/>
  <c r="G611" i="1"/>
  <c r="Q611" i="1" s="1"/>
  <c r="Q599" i="1"/>
  <c r="O599" i="1"/>
  <c r="P599" i="1" s="1"/>
  <c r="G599" i="1"/>
  <c r="O596" i="1"/>
  <c r="P596" i="1" s="1"/>
  <c r="G596" i="1"/>
  <c r="Q596" i="1" s="1"/>
  <c r="O595" i="1"/>
  <c r="P595" i="1" s="1"/>
  <c r="G595" i="1"/>
  <c r="Q595" i="1" s="1"/>
  <c r="Q594" i="1"/>
  <c r="O594" i="1"/>
  <c r="P594" i="1" s="1"/>
  <c r="G594" i="1"/>
  <c r="Q593" i="1"/>
  <c r="O593" i="1"/>
  <c r="P593" i="1" s="1"/>
  <c r="G593" i="1"/>
  <c r="O592" i="1"/>
  <c r="P592" i="1" s="1"/>
  <c r="G592" i="1"/>
  <c r="Q592" i="1" s="1"/>
  <c r="O591" i="1"/>
  <c r="P591" i="1" s="1"/>
  <c r="G591" i="1"/>
  <c r="Q591" i="1" s="1"/>
  <c r="Q590" i="1"/>
  <c r="O590" i="1"/>
  <c r="P590" i="1" s="1"/>
  <c r="G590" i="1"/>
  <c r="Q589" i="1"/>
  <c r="O589" i="1"/>
  <c r="P589" i="1" s="1"/>
  <c r="G589" i="1"/>
  <c r="O588" i="1"/>
  <c r="P588" i="1" s="1"/>
  <c r="G588" i="1"/>
  <c r="Q588" i="1" s="1"/>
  <c r="O587" i="1"/>
  <c r="P587" i="1" s="1"/>
  <c r="G587" i="1"/>
  <c r="Q587" i="1" s="1"/>
  <c r="Q586" i="1"/>
  <c r="O586" i="1"/>
  <c r="P586" i="1" s="1"/>
  <c r="G586" i="1"/>
  <c r="Q585" i="1"/>
  <c r="O585" i="1"/>
  <c r="P585" i="1" s="1"/>
  <c r="G585" i="1"/>
  <c r="O584" i="1"/>
  <c r="P584" i="1" s="1"/>
  <c r="G584" i="1"/>
  <c r="Q584" i="1" s="1"/>
  <c r="O583" i="1"/>
  <c r="P583" i="1" s="1"/>
  <c r="G583" i="1"/>
  <c r="Q583" i="1" s="1"/>
  <c r="Q582" i="1"/>
  <c r="O582" i="1"/>
  <c r="P582" i="1" s="1"/>
  <c r="G582" i="1"/>
  <c r="Q581" i="1"/>
  <c r="O581" i="1"/>
  <c r="P581" i="1" s="1"/>
  <c r="G581" i="1"/>
  <c r="O580" i="1"/>
  <c r="P580" i="1" s="1"/>
  <c r="G580" i="1"/>
  <c r="Q580" i="1" s="1"/>
  <c r="O579" i="1"/>
  <c r="P579" i="1" s="1"/>
  <c r="G579" i="1"/>
  <c r="Q579" i="1" s="1"/>
  <c r="Q578" i="1"/>
  <c r="O578" i="1"/>
  <c r="P578" i="1" s="1"/>
  <c r="G578" i="1"/>
  <c r="Q577" i="1"/>
  <c r="O577" i="1"/>
  <c r="P577" i="1" s="1"/>
  <c r="G577" i="1"/>
  <c r="O576" i="1"/>
  <c r="P576" i="1" s="1"/>
  <c r="G576" i="1"/>
  <c r="Q576" i="1" s="1"/>
  <c r="O575" i="1"/>
  <c r="P575" i="1" s="1"/>
  <c r="G575" i="1"/>
  <c r="Q575" i="1" s="1"/>
  <c r="Q574" i="1"/>
  <c r="O574" i="1"/>
  <c r="P574" i="1" s="1"/>
  <c r="G574" i="1"/>
  <c r="Q573" i="1"/>
  <c r="O573" i="1"/>
  <c r="P573" i="1" s="1"/>
  <c r="G573" i="1"/>
  <c r="O572" i="1"/>
  <c r="P572" i="1" s="1"/>
  <c r="G572" i="1"/>
  <c r="Q572" i="1" s="1"/>
  <c r="O571" i="1"/>
  <c r="P571" i="1" s="1"/>
  <c r="G571" i="1"/>
  <c r="Q571" i="1" s="1"/>
  <c r="Q570" i="1"/>
  <c r="O570" i="1"/>
  <c r="P570" i="1" s="1"/>
  <c r="G570" i="1"/>
  <c r="Q569" i="1"/>
  <c r="O569" i="1"/>
  <c r="P569" i="1" s="1"/>
  <c r="G569" i="1"/>
  <c r="O568" i="1"/>
  <c r="P568" i="1" s="1"/>
  <c r="G568" i="1"/>
  <c r="Q568" i="1" s="1"/>
  <c r="O567" i="1"/>
  <c r="P567" i="1" s="1"/>
  <c r="G567" i="1"/>
  <c r="Q567" i="1" s="1"/>
  <c r="Q566" i="1"/>
  <c r="O566" i="1"/>
  <c r="P566" i="1" s="1"/>
  <c r="G566" i="1"/>
  <c r="Q565" i="1"/>
  <c r="O565" i="1"/>
  <c r="P565" i="1" s="1"/>
  <c r="G565" i="1"/>
  <c r="O564" i="1"/>
  <c r="P564" i="1" s="1"/>
  <c r="G564" i="1"/>
  <c r="Q564" i="1" s="1"/>
  <c r="O563" i="1"/>
  <c r="P563" i="1" s="1"/>
  <c r="G563" i="1"/>
  <c r="Q563" i="1" s="1"/>
  <c r="Q562" i="1"/>
  <c r="O562" i="1"/>
  <c r="P562" i="1" s="1"/>
  <c r="G562" i="1"/>
  <c r="Q561" i="1"/>
  <c r="O561" i="1"/>
  <c r="P561" i="1" s="1"/>
  <c r="G561" i="1"/>
  <c r="O560" i="1"/>
  <c r="P560" i="1" s="1"/>
  <c r="G560" i="1"/>
  <c r="Q560" i="1" s="1"/>
  <c r="O559" i="1"/>
  <c r="P559" i="1" s="1"/>
  <c r="G559" i="1"/>
  <c r="Q559" i="1" s="1"/>
  <c r="Q558" i="1"/>
  <c r="O558" i="1"/>
  <c r="P558" i="1" s="1"/>
  <c r="G558" i="1"/>
  <c r="Q557" i="1"/>
  <c r="O557" i="1"/>
  <c r="P557" i="1" s="1"/>
  <c r="G557" i="1"/>
  <c r="O556" i="1"/>
  <c r="P556" i="1" s="1"/>
  <c r="G556" i="1"/>
  <c r="Q556" i="1" s="1"/>
  <c r="O555" i="1"/>
  <c r="P555" i="1" s="1"/>
  <c r="G555" i="1"/>
  <c r="Q555" i="1" s="1"/>
  <c r="Q554" i="1"/>
  <c r="O554" i="1"/>
  <c r="P554" i="1" s="1"/>
  <c r="G554" i="1"/>
  <c r="Q553" i="1"/>
  <c r="O553" i="1"/>
  <c r="P553" i="1" s="1"/>
  <c r="G553" i="1"/>
  <c r="O552" i="1"/>
  <c r="P552" i="1" s="1"/>
  <c r="G552" i="1"/>
  <c r="Q552" i="1" s="1"/>
  <c r="O551" i="1"/>
  <c r="P551" i="1" s="1"/>
  <c r="G551" i="1"/>
  <c r="Q551" i="1" s="1"/>
  <c r="Q550" i="1"/>
  <c r="O550" i="1"/>
  <c r="P550" i="1" s="1"/>
  <c r="G550" i="1"/>
  <c r="Q549" i="1"/>
  <c r="O549" i="1"/>
  <c r="P549" i="1" s="1"/>
  <c r="G549" i="1"/>
  <c r="O548" i="1"/>
  <c r="P548" i="1" s="1"/>
  <c r="G548" i="1"/>
  <c r="Q548" i="1" s="1"/>
  <c r="O547" i="1"/>
  <c r="P547" i="1" s="1"/>
  <c r="G547" i="1"/>
  <c r="Q547" i="1" s="1"/>
  <c r="Q542" i="1"/>
  <c r="O542" i="1"/>
  <c r="P542" i="1" s="1"/>
  <c r="G542" i="1"/>
  <c r="Q541" i="1"/>
  <c r="O541" i="1"/>
  <c r="P541" i="1" s="1"/>
  <c r="G541" i="1"/>
  <c r="O447" i="1"/>
  <c r="P447" i="1" s="1"/>
  <c r="G447" i="1"/>
  <c r="Q447" i="1" s="1"/>
  <c r="O444" i="1"/>
  <c r="P444" i="1" s="1"/>
  <c r="G444" i="1"/>
  <c r="Q444" i="1" s="1"/>
  <c r="Q443" i="1"/>
  <c r="O443" i="1"/>
  <c r="P443" i="1" s="1"/>
  <c r="G443" i="1"/>
  <c r="Q442" i="1"/>
  <c r="O442" i="1"/>
  <c r="P442" i="1" s="1"/>
  <c r="G442" i="1"/>
  <c r="O441" i="1"/>
  <c r="P441" i="1" s="1"/>
  <c r="G441" i="1"/>
  <c r="Q441" i="1" s="1"/>
  <c r="O440" i="1"/>
  <c r="P440" i="1" s="1"/>
  <c r="G440" i="1"/>
  <c r="Q440" i="1" s="1"/>
  <c r="Q439" i="1"/>
  <c r="O439" i="1"/>
  <c r="P439" i="1" s="1"/>
  <c r="G439" i="1"/>
  <c r="Q438" i="1"/>
  <c r="O438" i="1"/>
  <c r="P438" i="1" s="1"/>
  <c r="G438" i="1"/>
  <c r="O437" i="1"/>
  <c r="P437" i="1" s="1"/>
  <c r="G437" i="1"/>
  <c r="Q437" i="1" s="1"/>
  <c r="O436" i="1"/>
  <c r="P436" i="1" s="1"/>
  <c r="G436" i="1"/>
  <c r="Q436" i="1" s="1"/>
  <c r="Q435" i="1"/>
  <c r="O435" i="1"/>
  <c r="P435" i="1" s="1"/>
  <c r="G435" i="1"/>
  <c r="Q434" i="1"/>
  <c r="O434" i="1"/>
  <c r="P434" i="1" s="1"/>
  <c r="G434" i="1"/>
  <c r="O433" i="1"/>
  <c r="P433" i="1" s="1"/>
  <c r="G433" i="1"/>
  <c r="Q433" i="1" s="1"/>
  <c r="O432" i="1"/>
  <c r="P432" i="1" s="1"/>
  <c r="G432" i="1"/>
  <c r="Q432" i="1" s="1"/>
  <c r="Q428" i="1"/>
  <c r="O428" i="1"/>
  <c r="P428" i="1" s="1"/>
  <c r="G428" i="1"/>
  <c r="Q427" i="1"/>
  <c r="O427" i="1"/>
  <c r="P427" i="1" s="1"/>
  <c r="G427" i="1"/>
  <c r="O426" i="1"/>
  <c r="P426" i="1" s="1"/>
  <c r="G426" i="1"/>
  <c r="Q426" i="1" s="1"/>
  <c r="O395" i="1"/>
  <c r="P395" i="1" s="1"/>
  <c r="G395" i="1"/>
  <c r="Q395" i="1" s="1"/>
  <c r="Q354" i="1"/>
  <c r="O354" i="1"/>
  <c r="P354" i="1" s="1"/>
  <c r="G354" i="1"/>
  <c r="Q351" i="1"/>
  <c r="O351" i="1"/>
  <c r="P351" i="1" s="1"/>
  <c r="G351" i="1"/>
  <c r="O344" i="1"/>
  <c r="P344" i="1" s="1"/>
  <c r="G344" i="1"/>
  <c r="Q344" i="1" s="1"/>
  <c r="O187" i="1"/>
  <c r="P187" i="1" s="1"/>
  <c r="G187" i="1"/>
  <c r="Q187" i="1" s="1"/>
  <c r="Q343" i="1"/>
  <c r="O343" i="1"/>
  <c r="P343" i="1" s="1"/>
  <c r="G343" i="1"/>
  <c r="Q330" i="1"/>
  <c r="O330" i="1"/>
  <c r="P330" i="1" s="1"/>
  <c r="G330" i="1"/>
  <c r="O325" i="1"/>
  <c r="P325" i="1" s="1"/>
  <c r="G325" i="1"/>
  <c r="Q325" i="1" s="1"/>
  <c r="O316" i="1"/>
  <c r="P316" i="1" s="1"/>
  <c r="G316" i="1"/>
  <c r="Q316" i="1" s="1"/>
  <c r="Q297" i="1"/>
  <c r="O297" i="1"/>
  <c r="P297" i="1" s="1"/>
  <c r="G297" i="1"/>
  <c r="Q291" i="1"/>
  <c r="O291" i="1"/>
  <c r="P291" i="1" s="1"/>
  <c r="G291" i="1"/>
  <c r="O290" i="1"/>
  <c r="P290" i="1" s="1"/>
  <c r="G290" i="1"/>
  <c r="Q290" i="1" s="1"/>
  <c r="O289" i="1"/>
  <c r="P289" i="1" s="1"/>
  <c r="G289" i="1"/>
  <c r="Q289" i="1" s="1"/>
  <c r="Q288" i="1"/>
  <c r="O288" i="1"/>
  <c r="P288" i="1" s="1"/>
  <c r="G288" i="1"/>
  <c r="Q287" i="1"/>
  <c r="O287" i="1"/>
  <c r="P287" i="1" s="1"/>
  <c r="G287" i="1"/>
  <c r="Q279" i="1"/>
  <c r="O279" i="1"/>
  <c r="P279" i="1" s="1"/>
  <c r="G279" i="1"/>
  <c r="Q261" i="1"/>
  <c r="O261" i="1"/>
  <c r="P261" i="1" s="1"/>
  <c r="G261" i="1"/>
  <c r="Q259" i="1"/>
  <c r="O259" i="1"/>
  <c r="P259" i="1" s="1"/>
  <c r="G259" i="1"/>
  <c r="Q258" i="1"/>
  <c r="O258" i="1"/>
  <c r="P258" i="1" s="1"/>
  <c r="G258" i="1"/>
  <c r="Q252" i="1"/>
  <c r="O252" i="1"/>
  <c r="P252" i="1" s="1"/>
  <c r="G252" i="1"/>
  <c r="Q249" i="1"/>
  <c r="O249" i="1"/>
  <c r="P249" i="1" s="1"/>
  <c r="G249" i="1"/>
  <c r="Q247" i="1"/>
  <c r="O247" i="1"/>
  <c r="P247" i="1" s="1"/>
  <c r="G247" i="1"/>
  <c r="Q238" i="1"/>
  <c r="O238" i="1"/>
  <c r="P238" i="1" s="1"/>
  <c r="G238" i="1"/>
  <c r="Q232" i="1"/>
  <c r="O232" i="1"/>
  <c r="P232" i="1" s="1"/>
  <c r="G232" i="1"/>
  <c r="Q228" i="1"/>
  <c r="O228" i="1"/>
  <c r="P228" i="1" s="1"/>
  <c r="G228" i="1"/>
  <c r="Q224" i="1"/>
  <c r="O224" i="1"/>
  <c r="P224" i="1" s="1"/>
  <c r="G224" i="1"/>
  <c r="Q212" i="1"/>
  <c r="O212" i="1"/>
  <c r="P212" i="1" s="1"/>
  <c r="G212" i="1"/>
  <c r="Q201" i="1"/>
  <c r="O201" i="1"/>
  <c r="P201" i="1" s="1"/>
  <c r="G201" i="1"/>
  <c r="Q197" i="1"/>
  <c r="O197" i="1"/>
  <c r="P197" i="1" s="1"/>
  <c r="G197" i="1"/>
  <c r="Q196" i="1"/>
  <c r="O196" i="1"/>
  <c r="P196" i="1" s="1"/>
  <c r="G196" i="1"/>
  <c r="Q194" i="1"/>
  <c r="O194" i="1"/>
  <c r="P194" i="1" s="1"/>
  <c r="G194" i="1"/>
  <c r="Q190" i="1"/>
  <c r="O190" i="1"/>
  <c r="P190" i="1" s="1"/>
  <c r="G190" i="1"/>
  <c r="Q160" i="1"/>
  <c r="O160" i="1"/>
  <c r="P160" i="1" s="1"/>
  <c r="G160" i="1"/>
  <c r="Q151" i="1"/>
  <c r="O151" i="1"/>
  <c r="P151" i="1" s="1"/>
  <c r="G151" i="1"/>
  <c r="Q147" i="1"/>
  <c r="O147" i="1"/>
  <c r="P147" i="1" s="1"/>
  <c r="G147" i="1"/>
  <c r="Q134" i="1"/>
  <c r="O134" i="1"/>
  <c r="P134" i="1" s="1"/>
  <c r="G134" i="1"/>
  <c r="Q128" i="1"/>
  <c r="O128" i="1"/>
  <c r="P128" i="1" s="1"/>
  <c r="G128" i="1"/>
  <c r="Q80" i="1"/>
  <c r="O80" i="1"/>
  <c r="P80" i="1" s="1"/>
  <c r="G80" i="1"/>
  <c r="Q64" i="1"/>
  <c r="O64" i="1"/>
  <c r="P64" i="1" s="1"/>
  <c r="G64" i="1"/>
  <c r="Q60" i="1"/>
  <c r="O60" i="1"/>
  <c r="P60" i="1" s="1"/>
  <c r="G60" i="1"/>
  <c r="Q56" i="1"/>
  <c r="O56" i="1"/>
  <c r="P56" i="1" s="1"/>
  <c r="G56" i="1"/>
  <c r="Q51" i="1"/>
  <c r="O51" i="1"/>
  <c r="P51" i="1" s="1"/>
  <c r="G51" i="1"/>
  <c r="Q41" i="1"/>
  <c r="O41" i="1"/>
  <c r="P41" i="1" s="1"/>
  <c r="G41" i="1"/>
  <c r="Q17" i="1"/>
  <c r="O17" i="1"/>
  <c r="P17" i="1" s="1"/>
  <c r="G17" i="1"/>
  <c r="Q501" i="1"/>
  <c r="O501" i="1"/>
  <c r="P501" i="1" s="1"/>
  <c r="G501" i="1"/>
  <c r="Q18" i="1"/>
  <c r="O18" i="1"/>
  <c r="P18" i="1" s="1"/>
  <c r="G18" i="1"/>
  <c r="Q420" i="1"/>
  <c r="O420" i="1"/>
  <c r="P420" i="1" s="1"/>
  <c r="G420" i="1"/>
  <c r="Q358" i="1"/>
  <c r="O358" i="1"/>
  <c r="P358" i="1" s="1"/>
  <c r="G358" i="1"/>
  <c r="Q448" i="1"/>
  <c r="O448" i="1"/>
  <c r="P448" i="1" s="1"/>
  <c r="G448" i="1"/>
  <c r="Q248" i="1"/>
  <c r="O248" i="1"/>
  <c r="P248" i="1" s="1"/>
  <c r="G248" i="1"/>
  <c r="Q281" i="1"/>
  <c r="O281" i="1"/>
  <c r="P281" i="1" s="1"/>
  <c r="G281" i="1"/>
  <c r="Q334" i="1"/>
  <c r="O334" i="1"/>
  <c r="P334" i="1" s="1"/>
  <c r="G334" i="1"/>
  <c r="Q16" i="1"/>
  <c r="O16" i="1"/>
  <c r="P16" i="1" s="1"/>
  <c r="G16" i="1"/>
  <c r="Q46" i="1"/>
  <c r="O46" i="1"/>
  <c r="P46" i="1" s="1"/>
  <c r="G46" i="1"/>
  <c r="Q12" i="1"/>
  <c r="O12" i="1"/>
  <c r="P12" i="1" s="1"/>
  <c r="G12" i="1"/>
  <c r="Q314" i="1"/>
  <c r="O314" i="1"/>
  <c r="P314" i="1" s="1"/>
  <c r="G314" i="1"/>
  <c r="Q11" i="1"/>
  <c r="O11" i="1"/>
  <c r="P11" i="1" s="1"/>
  <c r="G11" i="1"/>
  <c r="Q218" i="1"/>
  <c r="O218" i="1"/>
  <c r="P218" i="1" s="1"/>
  <c r="G218" i="1"/>
  <c r="Q341" i="1"/>
  <c r="O341" i="1"/>
  <c r="P341" i="1" s="1"/>
  <c r="G341" i="1"/>
  <c r="Q92" i="1"/>
  <c r="O92" i="1"/>
  <c r="P92" i="1" s="1"/>
  <c r="G92" i="1"/>
  <c r="P400" i="1"/>
  <c r="O400" i="1"/>
  <c r="G400" i="1"/>
  <c r="F400" i="1" s="1"/>
  <c r="Q400" i="1" s="1"/>
  <c r="Q251" i="1"/>
  <c r="O251" i="1"/>
  <c r="P251" i="1" s="1"/>
  <c r="G251" i="1"/>
  <c r="Q504" i="1"/>
  <c r="O504" i="1"/>
  <c r="P504" i="1" s="1"/>
  <c r="G504" i="1"/>
  <c r="Q9" i="1"/>
  <c r="O9" i="1"/>
  <c r="P9" i="1" s="1"/>
  <c r="G9" i="1"/>
  <c r="Q600" i="1"/>
  <c r="O600" i="1"/>
  <c r="P600" i="1" s="1"/>
  <c r="G600" i="1"/>
  <c r="Q235" i="1"/>
  <c r="O235" i="1"/>
  <c r="P235" i="1" s="1"/>
  <c r="G235" i="1"/>
  <c r="Q54" i="1"/>
  <c r="O54" i="1"/>
  <c r="P54" i="1" s="1"/>
  <c r="G54" i="1"/>
  <c r="P177" i="1"/>
  <c r="O177" i="1"/>
  <c r="G177" i="1"/>
  <c r="F177" i="1" s="1"/>
  <c r="Q177" i="1" s="1"/>
  <c r="P521" i="1"/>
  <c r="O521" i="1"/>
  <c r="G521" i="1"/>
  <c r="Q521" i="1" s="1"/>
  <c r="O608" i="1"/>
  <c r="P608" i="1" s="1"/>
  <c r="G608" i="1"/>
  <c r="Q608" i="1" s="1"/>
  <c r="P539" i="1"/>
  <c r="O539" i="1"/>
  <c r="G539" i="1"/>
  <c r="Q539" i="1" s="1"/>
  <c r="O606" i="1"/>
  <c r="P606" i="1" s="1"/>
  <c r="G606" i="1"/>
  <c r="Q606" i="1" s="1"/>
  <c r="P546" i="1"/>
  <c r="O546" i="1"/>
  <c r="G546" i="1"/>
  <c r="Q546" i="1" s="1"/>
  <c r="O545" i="1"/>
  <c r="P545" i="1" s="1"/>
  <c r="G545" i="1"/>
  <c r="Q545" i="1" s="1"/>
  <c r="P612" i="1"/>
  <c r="O612" i="1"/>
  <c r="G612" i="1"/>
  <c r="Q612" i="1" s="1"/>
  <c r="O610" i="1"/>
  <c r="P610" i="1" s="1"/>
  <c r="G610" i="1"/>
  <c r="Q610" i="1" s="1"/>
  <c r="P206" i="1"/>
  <c r="O206" i="1"/>
  <c r="G206" i="1"/>
  <c r="Q206" i="1" s="1"/>
  <c r="O242" i="1"/>
  <c r="P242" i="1" s="1"/>
  <c r="G242" i="1"/>
  <c r="Q242" i="1" s="1"/>
  <c r="P332" i="1"/>
  <c r="O332" i="1"/>
  <c r="G332" i="1"/>
  <c r="Q332" i="1" s="1"/>
  <c r="O409" i="1"/>
  <c r="P409" i="1" s="1"/>
  <c r="G409" i="1"/>
  <c r="Q409" i="1" s="1"/>
  <c r="P408" i="1"/>
  <c r="O408" i="1"/>
  <c r="G408" i="1"/>
  <c r="Q408" i="1" s="1"/>
  <c r="O407" i="1"/>
  <c r="P407" i="1" s="1"/>
  <c r="G407" i="1"/>
  <c r="Q407" i="1" s="1"/>
  <c r="P406" i="1"/>
  <c r="O406" i="1"/>
  <c r="G406" i="1"/>
  <c r="Q406" i="1" s="1"/>
  <c r="O360" i="1"/>
  <c r="P360" i="1" s="1"/>
  <c r="G360" i="1"/>
  <c r="Q360" i="1" s="1"/>
  <c r="P318" i="1"/>
  <c r="O318" i="1"/>
  <c r="G318" i="1"/>
  <c r="Q318" i="1" s="1"/>
  <c r="O471" i="1"/>
  <c r="P471" i="1" s="1"/>
  <c r="G471" i="1"/>
  <c r="Q471" i="1" s="1"/>
  <c r="P470" i="1"/>
  <c r="O470" i="1"/>
  <c r="G470" i="1"/>
  <c r="Q470" i="1" s="1"/>
  <c r="O469" i="1"/>
  <c r="P469" i="1" s="1"/>
  <c r="G469" i="1"/>
  <c r="Q469" i="1" s="1"/>
  <c r="P468" i="1"/>
  <c r="O468" i="1"/>
  <c r="G468" i="1"/>
  <c r="Q468" i="1" s="1"/>
  <c r="O467" i="1"/>
  <c r="P467" i="1" s="1"/>
  <c r="G467" i="1"/>
  <c r="Q467" i="1" s="1"/>
  <c r="P466" i="1"/>
  <c r="O466" i="1"/>
  <c r="G466" i="1"/>
  <c r="Q466" i="1" s="1"/>
  <c r="O465" i="1"/>
  <c r="P465" i="1" s="1"/>
  <c r="G465" i="1"/>
  <c r="Q465" i="1" s="1"/>
  <c r="P464" i="1"/>
  <c r="O464" i="1"/>
  <c r="G464" i="1"/>
  <c r="Q464" i="1" s="1"/>
  <c r="O463" i="1"/>
  <c r="P463" i="1" s="1"/>
  <c r="G463" i="1"/>
  <c r="Q463" i="1" s="1"/>
  <c r="P462" i="1"/>
  <c r="O462" i="1"/>
  <c r="G462" i="1"/>
  <c r="Q462" i="1" s="1"/>
  <c r="O461" i="1"/>
  <c r="P461" i="1" s="1"/>
  <c r="G461" i="1"/>
  <c r="Q461" i="1" s="1"/>
  <c r="P460" i="1"/>
  <c r="O460" i="1"/>
  <c r="G460" i="1"/>
  <c r="Q460" i="1" s="1"/>
  <c r="O459" i="1"/>
  <c r="P459" i="1" s="1"/>
  <c r="G459" i="1"/>
  <c r="Q459" i="1" s="1"/>
  <c r="P534" i="1"/>
  <c r="O534" i="1"/>
  <c r="G534" i="1"/>
  <c r="Q534" i="1" s="1"/>
  <c r="O533" i="1"/>
  <c r="P533" i="1" s="1"/>
  <c r="G533" i="1"/>
  <c r="Q533" i="1" s="1"/>
  <c r="P532" i="1"/>
  <c r="O532" i="1"/>
  <c r="G532" i="1"/>
  <c r="Q532" i="1" s="1"/>
  <c r="O531" i="1"/>
  <c r="P531" i="1" s="1"/>
  <c r="G531" i="1"/>
  <c r="Q531" i="1" s="1"/>
  <c r="P530" i="1"/>
  <c r="O530" i="1"/>
  <c r="G530" i="1"/>
  <c r="Q530" i="1" s="1"/>
  <c r="O404" i="1"/>
  <c r="P404" i="1" s="1"/>
  <c r="G404" i="1"/>
  <c r="Q404" i="1" s="1"/>
  <c r="P369" i="1"/>
  <c r="O369" i="1"/>
  <c r="G369" i="1"/>
  <c r="Q369" i="1" s="1"/>
  <c r="O211" i="1"/>
  <c r="P211" i="1" s="1"/>
  <c r="G211" i="1"/>
  <c r="Q211" i="1" s="1"/>
  <c r="P370" i="1"/>
  <c r="O370" i="1"/>
  <c r="G370" i="1"/>
  <c r="Q370" i="1" s="1"/>
  <c r="O276" i="1"/>
  <c r="P276" i="1" s="1"/>
  <c r="G276" i="1"/>
  <c r="Q276" i="1" s="1"/>
  <c r="P111" i="1"/>
  <c r="O111" i="1"/>
  <c r="G111" i="1"/>
  <c r="Q111" i="1" s="1"/>
  <c r="O117" i="1"/>
  <c r="P117" i="1" s="1"/>
  <c r="G117" i="1"/>
  <c r="Q117" i="1" s="1"/>
  <c r="P424" i="1"/>
  <c r="O424" i="1"/>
  <c r="G424" i="1"/>
  <c r="Q424" i="1" s="1"/>
  <c r="O449" i="1"/>
  <c r="P449" i="1" s="1"/>
  <c r="G449" i="1"/>
  <c r="Q449" i="1" s="1"/>
  <c r="O266" i="1"/>
  <c r="P266" i="1" s="1"/>
  <c r="G266" i="1"/>
  <c r="Q266" i="1" s="1"/>
  <c r="P374" i="1"/>
  <c r="O374" i="1"/>
  <c r="G374" i="1"/>
  <c r="Q374" i="1" s="1"/>
  <c r="O200" i="1"/>
  <c r="P200" i="1" s="1"/>
  <c r="G200" i="1"/>
  <c r="Q200" i="1" s="1"/>
  <c r="P173" i="1"/>
  <c r="O173" i="1"/>
  <c r="G173" i="1"/>
  <c r="Q173" i="1" s="1"/>
  <c r="O172" i="1"/>
  <c r="P172" i="1" s="1"/>
  <c r="G172" i="1"/>
  <c r="Q172" i="1" s="1"/>
  <c r="P171" i="1"/>
  <c r="O171" i="1"/>
  <c r="G171" i="1"/>
  <c r="Q171" i="1" s="1"/>
  <c r="O346" i="1"/>
  <c r="P346" i="1" s="1"/>
  <c r="G346" i="1"/>
  <c r="Q346" i="1" s="1"/>
  <c r="P453" i="1"/>
  <c r="O453" i="1"/>
  <c r="G453" i="1"/>
  <c r="Q453" i="1" s="1"/>
  <c r="O166" i="1"/>
  <c r="P166" i="1" s="1"/>
  <c r="G166" i="1"/>
  <c r="Q166" i="1" s="1"/>
  <c r="P372" i="1"/>
  <c r="O372" i="1"/>
  <c r="G372" i="1"/>
  <c r="Q372" i="1" s="1"/>
  <c r="O227" i="1"/>
  <c r="P227" i="1" s="1"/>
  <c r="G227" i="1"/>
  <c r="Q227" i="1" s="1"/>
  <c r="P500" i="1"/>
  <c r="O500" i="1"/>
  <c r="G500" i="1"/>
  <c r="Q500" i="1" s="1"/>
  <c r="O157" i="1"/>
  <c r="P157" i="1" s="1"/>
  <c r="G157" i="1"/>
  <c r="Q157" i="1" s="1"/>
  <c r="P42" i="1"/>
  <c r="O42" i="1"/>
  <c r="G42" i="1"/>
  <c r="Q42" i="1" s="1"/>
  <c r="O163" i="1"/>
  <c r="P163" i="1" s="1"/>
  <c r="G163" i="1"/>
  <c r="Q163" i="1" s="1"/>
  <c r="P204" i="1"/>
  <c r="O204" i="1"/>
  <c r="G204" i="1"/>
  <c r="Q204" i="1" s="1"/>
  <c r="O179" i="1"/>
  <c r="P179" i="1" s="1"/>
  <c r="G179" i="1"/>
  <c r="Q179" i="1" s="1"/>
  <c r="O299" i="1"/>
  <c r="P299" i="1" s="1"/>
  <c r="G299" i="1"/>
  <c r="Q299" i="1" s="1"/>
  <c r="O273" i="1"/>
  <c r="P273" i="1" s="1"/>
  <c r="G273" i="1"/>
  <c r="Q273" i="1" s="1"/>
  <c r="P257" i="1"/>
  <c r="O257" i="1"/>
  <c r="G257" i="1"/>
  <c r="Q257" i="1" s="1"/>
  <c r="O283" i="1"/>
  <c r="P283" i="1" s="1"/>
  <c r="G283" i="1"/>
  <c r="Q283" i="1" s="1"/>
  <c r="O135" i="1"/>
  <c r="P135" i="1" s="1"/>
  <c r="G135" i="1"/>
  <c r="Q135" i="1" s="1"/>
  <c r="O203" i="1"/>
  <c r="P203" i="1" s="1"/>
  <c r="G203" i="1"/>
  <c r="Q203" i="1" s="1"/>
  <c r="O202" i="1"/>
  <c r="P202" i="1" s="1"/>
  <c r="G202" i="1"/>
  <c r="Q202" i="1" s="1"/>
  <c r="O452" i="1"/>
  <c r="P452" i="1" s="1"/>
  <c r="G452" i="1"/>
  <c r="Q452" i="1" s="1"/>
  <c r="O609" i="1"/>
  <c r="P609" i="1" s="1"/>
  <c r="G609" i="1"/>
  <c r="Q609" i="1" s="1"/>
  <c r="O139" i="1"/>
  <c r="P139" i="1" s="1"/>
  <c r="G139" i="1"/>
  <c r="Q139" i="1" s="1"/>
  <c r="P446" i="1"/>
  <c r="O446" i="1"/>
  <c r="G446" i="1"/>
  <c r="Q446" i="1" s="1"/>
  <c r="O602" i="1"/>
  <c r="P602" i="1" s="1"/>
  <c r="G602" i="1"/>
  <c r="Q602" i="1" s="1"/>
  <c r="O236" i="1"/>
  <c r="P236" i="1" s="1"/>
  <c r="G236" i="1"/>
  <c r="Q236" i="1" s="1"/>
  <c r="O205" i="1"/>
  <c r="P205" i="1" s="1"/>
  <c r="G205" i="1"/>
  <c r="Q205" i="1" s="1"/>
  <c r="O458" i="1"/>
  <c r="P458" i="1" s="1"/>
  <c r="G458" i="1"/>
  <c r="Q458" i="1" s="1"/>
  <c r="O457" i="1"/>
  <c r="P457" i="1" s="1"/>
  <c r="G457" i="1"/>
  <c r="Q457" i="1" s="1"/>
  <c r="O456" i="1"/>
  <c r="P456" i="1" s="1"/>
  <c r="G456" i="1"/>
  <c r="Q456" i="1" s="1"/>
  <c r="O455" i="1"/>
  <c r="P455" i="1" s="1"/>
  <c r="G455" i="1"/>
  <c r="Q455" i="1" s="1"/>
  <c r="P597" i="1"/>
  <c r="O597" i="1"/>
  <c r="G597" i="1"/>
  <c r="Q597" i="1" s="1"/>
  <c r="O507" i="1"/>
  <c r="P507" i="1" s="1"/>
  <c r="G507" i="1"/>
  <c r="Q507" i="1" s="1"/>
  <c r="O506" i="1"/>
  <c r="P506" i="1" s="1"/>
  <c r="G506" i="1"/>
  <c r="Q506" i="1" s="1"/>
  <c r="O505" i="1"/>
  <c r="P505" i="1" s="1"/>
  <c r="G505" i="1"/>
  <c r="Q505" i="1" s="1"/>
  <c r="O359" i="1"/>
  <c r="P359" i="1" s="1"/>
  <c r="G359" i="1"/>
  <c r="Q359" i="1" s="1"/>
  <c r="O282" i="1"/>
  <c r="P282" i="1" s="1"/>
  <c r="G282" i="1"/>
  <c r="Q282" i="1" s="1"/>
  <c r="Q337" i="1"/>
  <c r="O337" i="1"/>
  <c r="P337" i="1" s="1"/>
  <c r="G337" i="1"/>
  <c r="Q107" i="1"/>
  <c r="O107" i="1"/>
  <c r="P107" i="1" s="1"/>
  <c r="G107" i="1"/>
  <c r="O535" i="1"/>
  <c r="P535" i="1" s="1"/>
  <c r="G535" i="1"/>
  <c r="Q535" i="1" s="1"/>
  <c r="O472" i="1"/>
  <c r="P472" i="1" s="1"/>
  <c r="G472" i="1"/>
  <c r="Q472" i="1" s="1"/>
  <c r="Q415" i="1"/>
  <c r="O415" i="1"/>
  <c r="P415" i="1" s="1"/>
  <c r="G415" i="1"/>
  <c r="Q414" i="1"/>
  <c r="O414" i="1"/>
  <c r="P414" i="1" s="1"/>
  <c r="G414" i="1"/>
  <c r="O499" i="1"/>
  <c r="P499" i="1" s="1"/>
  <c r="G499" i="1"/>
  <c r="Q499" i="1" s="1"/>
  <c r="O516" i="1"/>
  <c r="P516" i="1" s="1"/>
  <c r="G516" i="1"/>
  <c r="Q516" i="1" s="1"/>
  <c r="Q515" i="1"/>
  <c r="O515" i="1"/>
  <c r="P515" i="1" s="1"/>
  <c r="G515" i="1"/>
  <c r="Q514" i="1"/>
  <c r="O514" i="1"/>
  <c r="P514" i="1" s="1"/>
  <c r="G514" i="1"/>
  <c r="O513" i="1"/>
  <c r="P513" i="1" s="1"/>
  <c r="G513" i="1"/>
  <c r="Q513" i="1" s="1"/>
  <c r="O512" i="1"/>
  <c r="P512" i="1" s="1"/>
  <c r="G512" i="1"/>
  <c r="Q512" i="1" s="1"/>
  <c r="Q511" i="1"/>
  <c r="O511" i="1"/>
  <c r="P511" i="1" s="1"/>
  <c r="G511" i="1"/>
  <c r="Q510" i="1"/>
  <c r="O510" i="1"/>
  <c r="P510" i="1" s="1"/>
  <c r="G510" i="1"/>
  <c r="O509" i="1"/>
  <c r="P509" i="1" s="1"/>
  <c r="G509" i="1"/>
  <c r="Q509" i="1" s="1"/>
  <c r="O508" i="1"/>
  <c r="P508" i="1" s="1"/>
  <c r="G508" i="1"/>
  <c r="Q508" i="1" s="1"/>
  <c r="Q320" i="1"/>
  <c r="O320" i="1"/>
  <c r="P320" i="1" s="1"/>
  <c r="G320" i="1"/>
  <c r="Q319" i="1"/>
  <c r="O319" i="1"/>
  <c r="P319" i="1" s="1"/>
  <c r="G319" i="1"/>
  <c r="O76" i="1"/>
  <c r="P76" i="1" s="1"/>
  <c r="G76" i="1"/>
  <c r="Q76" i="1" s="1"/>
  <c r="O165" i="1"/>
  <c r="P165" i="1" s="1"/>
  <c r="G165" i="1"/>
  <c r="Q165" i="1" s="1"/>
  <c r="Q25" i="1"/>
  <c r="O25" i="1"/>
  <c r="P25" i="1" s="1"/>
  <c r="G25" i="1"/>
  <c r="Q529" i="1"/>
  <c r="O529" i="1"/>
  <c r="P529" i="1" s="1"/>
  <c r="G529" i="1"/>
  <c r="O150" i="1"/>
  <c r="P150" i="1" s="1"/>
  <c r="G150" i="1"/>
  <c r="Q150" i="1" s="1"/>
  <c r="O53" i="1"/>
  <c r="P53" i="1" s="1"/>
  <c r="G53" i="1"/>
  <c r="Q53" i="1" s="1"/>
  <c r="O26" i="1"/>
  <c r="P26" i="1" s="1"/>
  <c r="G26" i="1"/>
  <c r="F26" i="1"/>
  <c r="Q26" i="1" s="1"/>
  <c r="P313" i="1"/>
  <c r="O313" i="1"/>
  <c r="G313" i="1"/>
  <c r="Q313" i="1" s="1"/>
  <c r="P167" i="1"/>
  <c r="O167" i="1"/>
  <c r="G167" i="1"/>
  <c r="Q167" i="1" s="1"/>
  <c r="P402" i="1"/>
  <c r="O402" i="1"/>
  <c r="G402" i="1"/>
  <c r="Q402" i="1" s="1"/>
  <c r="P375" i="1"/>
  <c r="O375" i="1"/>
  <c r="G375" i="1"/>
  <c r="Q375" i="1" s="1"/>
  <c r="P339" i="1"/>
  <c r="O339" i="1"/>
  <c r="G339" i="1"/>
  <c r="Q339" i="1" s="1"/>
  <c r="P490" i="1"/>
  <c r="O490" i="1"/>
  <c r="G490" i="1"/>
  <c r="Q490" i="1" s="1"/>
  <c r="P380" i="1"/>
  <c r="O380" i="1"/>
  <c r="G380" i="1"/>
  <c r="Q380" i="1" s="1"/>
  <c r="P312" i="1"/>
  <c r="O312" i="1"/>
  <c r="G312" i="1"/>
  <c r="Q312" i="1" s="1"/>
  <c r="P170" i="1"/>
  <c r="O170" i="1"/>
  <c r="G170" i="1"/>
  <c r="Q170" i="1" s="1"/>
  <c r="P31" i="1"/>
  <c r="O31" i="1"/>
  <c r="G31" i="1"/>
  <c r="Q31" i="1" s="1"/>
  <c r="P182" i="1"/>
  <c r="O182" i="1"/>
  <c r="G182" i="1"/>
  <c r="Q182" i="1" s="1"/>
  <c r="P338" i="1"/>
  <c r="O338" i="1"/>
  <c r="G338" i="1"/>
  <c r="Q338" i="1" s="1"/>
  <c r="P401" i="1"/>
  <c r="O401" i="1"/>
  <c r="G401" i="1"/>
  <c r="Q401" i="1" s="1"/>
  <c r="P5" i="1"/>
  <c r="O5" i="1"/>
  <c r="G5" i="1"/>
  <c r="Q5" i="1" s="1"/>
  <c r="P489" i="1"/>
  <c r="O489" i="1"/>
  <c r="G489" i="1"/>
  <c r="Q489" i="1" s="1"/>
  <c r="P44" i="1"/>
  <c r="O44" i="1"/>
  <c r="G44" i="1"/>
  <c r="Q44" i="1" s="1"/>
  <c r="P122" i="1"/>
  <c r="O122" i="1"/>
  <c r="G122" i="1"/>
  <c r="Q122" i="1" s="1"/>
  <c r="P40" i="1"/>
  <c r="O40" i="1"/>
  <c r="G40" i="1"/>
  <c r="Q40" i="1" s="1"/>
  <c r="P210" i="1"/>
  <c r="O210" i="1"/>
  <c r="G210" i="1"/>
  <c r="Q210" i="1" s="1"/>
  <c r="P368" i="1"/>
  <c r="O368" i="1"/>
  <c r="G368" i="1"/>
  <c r="Q368" i="1" s="1"/>
  <c r="P240" i="1"/>
  <c r="O240" i="1"/>
  <c r="G240" i="1"/>
  <c r="Q240" i="1" s="1"/>
  <c r="P35" i="1"/>
  <c r="O35" i="1"/>
  <c r="G35" i="1"/>
  <c r="Q35" i="1" s="1"/>
  <c r="P101" i="1"/>
  <c r="O101" i="1"/>
  <c r="G101" i="1"/>
  <c r="Q101" i="1" s="1"/>
  <c r="P398" i="1"/>
  <c r="O398" i="1"/>
  <c r="G398" i="1"/>
  <c r="Q398" i="1" s="1"/>
  <c r="P73" i="1"/>
  <c r="O73" i="1"/>
  <c r="G73" i="1"/>
  <c r="Q73" i="1" s="1"/>
  <c r="P383" i="1"/>
  <c r="O383" i="1"/>
  <c r="G383" i="1"/>
  <c r="Q383" i="1" s="1"/>
  <c r="P284" i="1"/>
  <c r="O284" i="1"/>
  <c r="G284" i="1"/>
  <c r="Q284" i="1" s="1"/>
  <c r="P528" i="1"/>
  <c r="O528" i="1"/>
  <c r="G528" i="1"/>
  <c r="Q528" i="1" s="1"/>
  <c r="P217" i="1"/>
  <c r="O217" i="1"/>
  <c r="G217" i="1"/>
  <c r="Q217" i="1" s="1"/>
  <c r="P74" i="1"/>
  <c r="O74" i="1"/>
  <c r="G74" i="1"/>
  <c r="Q74" i="1" s="1"/>
  <c r="P21" i="1"/>
  <c r="O21" i="1"/>
  <c r="G21" i="1"/>
  <c r="Q21" i="1" s="1"/>
  <c r="P413" i="1"/>
  <c r="O413" i="1"/>
  <c r="G413" i="1"/>
  <c r="Q413" i="1" s="1"/>
  <c r="P136" i="1"/>
  <c r="O136" i="1"/>
  <c r="G136" i="1"/>
  <c r="Q136" i="1" s="1"/>
  <c r="P342" i="1"/>
  <c r="O342" i="1"/>
  <c r="G342" i="1"/>
  <c r="Q342" i="1" s="1"/>
  <c r="P55" i="1"/>
  <c r="O55" i="1"/>
  <c r="G55" i="1"/>
  <c r="Q55" i="1" s="1"/>
  <c r="P116" i="1"/>
  <c r="O116" i="1"/>
  <c r="G116" i="1"/>
  <c r="Q116" i="1" s="1"/>
  <c r="P412" i="1"/>
  <c r="O412" i="1"/>
  <c r="G412" i="1"/>
  <c r="Q412" i="1" s="1"/>
  <c r="P333" i="1"/>
  <c r="O333" i="1"/>
  <c r="G333" i="1"/>
  <c r="Q333" i="1" s="1"/>
  <c r="P377" i="1"/>
  <c r="O377" i="1"/>
  <c r="G377" i="1"/>
  <c r="Q377" i="1" s="1"/>
  <c r="O4" i="1"/>
  <c r="P4" i="1" s="1"/>
  <c r="G4" i="1"/>
  <c r="Q4" i="1" s="1"/>
  <c r="P79" i="1"/>
  <c r="O79" i="1"/>
  <c r="G79" i="1"/>
  <c r="Q79" i="1" s="1"/>
  <c r="O239" i="1"/>
  <c r="P239" i="1" s="1"/>
  <c r="G239" i="1"/>
  <c r="Q239" i="1" s="1"/>
  <c r="P256" i="1"/>
  <c r="O256" i="1"/>
  <c r="G256" i="1"/>
  <c r="Q256" i="1" s="1"/>
  <c r="O305" i="1"/>
  <c r="P305" i="1" s="1"/>
  <c r="G305" i="1"/>
  <c r="Q305" i="1" s="1"/>
  <c r="P540" i="1"/>
  <c r="O540" i="1"/>
  <c r="G540" i="1"/>
  <c r="Q540" i="1" s="1"/>
  <c r="O14" i="1"/>
  <c r="P14" i="1" s="1"/>
  <c r="G14" i="1"/>
  <c r="Q14" i="1" s="1"/>
  <c r="P24" i="1"/>
  <c r="O24" i="1"/>
  <c r="G24" i="1"/>
  <c r="Q24" i="1" s="1"/>
  <c r="O33" i="1"/>
  <c r="P33" i="1" s="1"/>
  <c r="G33" i="1"/>
  <c r="Q33" i="1" s="1"/>
  <c r="P137" i="1"/>
  <c r="O137" i="1"/>
  <c r="G137" i="1"/>
  <c r="Q137" i="1" s="1"/>
  <c r="O221" i="1"/>
  <c r="P221" i="1" s="1"/>
  <c r="G221" i="1"/>
  <c r="Q221" i="1" s="1"/>
  <c r="P71" i="1"/>
  <c r="O71" i="1"/>
  <c r="G71" i="1"/>
  <c r="Q71" i="1" s="1"/>
  <c r="O307" i="1"/>
  <c r="P307" i="1" s="1"/>
  <c r="G307" i="1"/>
  <c r="Q307" i="1" s="1"/>
  <c r="P349" i="1"/>
  <c r="O349" i="1"/>
  <c r="G349" i="1"/>
  <c r="Q349" i="1" s="1"/>
  <c r="O75" i="1"/>
  <c r="P75" i="1" s="1"/>
  <c r="G75" i="1"/>
  <c r="Q75" i="1" s="1"/>
  <c r="P105" i="1"/>
  <c r="O105" i="1"/>
  <c r="G105" i="1"/>
  <c r="Q105" i="1" s="1"/>
  <c r="O348" i="1"/>
  <c r="P348" i="1" s="1"/>
  <c r="G348" i="1"/>
  <c r="Q348" i="1" s="1"/>
  <c r="P219" i="1"/>
  <c r="O219" i="1"/>
  <c r="G219" i="1"/>
  <c r="Q219" i="1" s="1"/>
  <c r="O34" i="1"/>
  <c r="P34" i="1" s="1"/>
  <c r="G34" i="1"/>
  <c r="Q34" i="1" s="1"/>
  <c r="P503" i="1"/>
  <c r="O503" i="1"/>
  <c r="G503" i="1"/>
  <c r="Q503" i="1" s="1"/>
  <c r="O96" i="1"/>
  <c r="P96" i="1" s="1"/>
  <c r="G96" i="1"/>
  <c r="Q96" i="1" s="1"/>
  <c r="P213" i="1"/>
  <c r="O213" i="1"/>
  <c r="G213" i="1"/>
  <c r="Q213" i="1" s="1"/>
  <c r="O607" i="1"/>
  <c r="P607" i="1" s="1"/>
  <c r="G607" i="1"/>
  <c r="Q607" i="1" s="1"/>
  <c r="P373" i="1"/>
  <c r="O373" i="1"/>
  <c r="G373" i="1"/>
  <c r="Q373" i="1" s="1"/>
  <c r="O120" i="1"/>
  <c r="P120" i="1" s="1"/>
  <c r="G120" i="1"/>
  <c r="Q120" i="1" s="1"/>
  <c r="P23" i="1"/>
  <c r="O23" i="1"/>
  <c r="G23" i="1"/>
  <c r="Q23" i="1" s="1"/>
  <c r="O364" i="1"/>
  <c r="P364" i="1" s="1"/>
  <c r="G364" i="1"/>
  <c r="Q364" i="1" s="1"/>
  <c r="P114" i="1"/>
  <c r="O114" i="1"/>
  <c r="G114" i="1"/>
  <c r="Q114" i="1" s="1"/>
  <c r="O39" i="1"/>
  <c r="P39" i="1" s="1"/>
  <c r="G39" i="1"/>
  <c r="Q39" i="1" s="1"/>
  <c r="P486" i="1"/>
  <c r="O486" i="1"/>
  <c r="G486" i="1"/>
  <c r="Q486" i="1" s="1"/>
  <c r="O132" i="1"/>
  <c r="P132" i="1" s="1"/>
  <c r="G132" i="1"/>
  <c r="Q132" i="1" s="1"/>
  <c r="P178" i="1"/>
  <c r="O178" i="1"/>
  <c r="G178" i="1"/>
  <c r="Q178" i="1" s="1"/>
  <c r="O497" i="1"/>
  <c r="P497" i="1" s="1"/>
  <c r="G497" i="1"/>
  <c r="Q497" i="1" s="1"/>
  <c r="P517" i="1"/>
  <c r="O517" i="1"/>
  <c r="G517" i="1"/>
  <c r="Q517" i="1" s="1"/>
  <c r="O526" i="1"/>
  <c r="P526" i="1" s="1"/>
  <c r="G526" i="1"/>
  <c r="Q526" i="1" s="1"/>
  <c r="P296" i="1"/>
  <c r="O296" i="1"/>
  <c r="G296" i="1"/>
  <c r="Q296" i="1" s="1"/>
  <c r="O159" i="1"/>
  <c r="P159" i="1" s="1"/>
  <c r="G159" i="1"/>
  <c r="Q159" i="1" s="1"/>
  <c r="P209" i="1"/>
  <c r="O209" i="1"/>
  <c r="G209" i="1"/>
  <c r="Q209" i="1" s="1"/>
  <c r="P208" i="1"/>
  <c r="O208" i="1"/>
  <c r="G208" i="1"/>
  <c r="Q208" i="1" s="1"/>
  <c r="P544" i="1"/>
  <c r="O544" i="1"/>
  <c r="G544" i="1"/>
  <c r="Q544" i="1" s="1"/>
  <c r="P543" i="1"/>
  <c r="O543" i="1"/>
  <c r="G543" i="1"/>
  <c r="Q543" i="1" s="1"/>
  <c r="P431" i="1"/>
  <c r="O431" i="1"/>
  <c r="G431" i="1"/>
  <c r="Q431" i="1" s="1"/>
  <c r="P430" i="1"/>
  <c r="O430" i="1"/>
  <c r="G430" i="1"/>
  <c r="Q430" i="1" s="1"/>
  <c r="P429" i="1"/>
  <c r="O429" i="1"/>
  <c r="G429" i="1"/>
  <c r="Q429" i="1" s="1"/>
  <c r="P496" i="1"/>
  <c r="O496" i="1"/>
  <c r="G496" i="1"/>
  <c r="Q496" i="1" s="1"/>
  <c r="P495" i="1"/>
  <c r="O495" i="1"/>
  <c r="G495" i="1"/>
  <c r="Q495" i="1" s="1"/>
  <c r="P494" i="1"/>
  <c r="O494" i="1"/>
  <c r="G494" i="1"/>
  <c r="Q494" i="1" s="1"/>
  <c r="P493" i="1"/>
  <c r="O493" i="1"/>
  <c r="G493" i="1"/>
  <c r="Q493" i="1" s="1"/>
  <c r="P492" i="1"/>
  <c r="O492" i="1"/>
  <c r="G492" i="1"/>
  <c r="Q492" i="1" s="1"/>
  <c r="P491" i="1"/>
  <c r="O491" i="1"/>
  <c r="G491" i="1"/>
  <c r="Q491" i="1" s="1"/>
  <c r="P601" i="1"/>
  <c r="O601" i="1"/>
  <c r="G601" i="1"/>
  <c r="Q601" i="1" s="1"/>
  <c r="P220" i="1"/>
  <c r="O220" i="1"/>
  <c r="G220" i="1"/>
  <c r="Q220" i="1" s="1"/>
  <c r="P237" i="1"/>
  <c r="O237" i="1"/>
  <c r="G237" i="1"/>
  <c r="Q237" i="1" s="1"/>
  <c r="P331" i="1"/>
  <c r="O331" i="1"/>
  <c r="G331" i="1"/>
  <c r="Q331" i="1" s="1"/>
  <c r="P310" i="1"/>
  <c r="O310" i="1"/>
  <c r="G310" i="1"/>
  <c r="Q310" i="1" s="1"/>
  <c r="P162" i="1"/>
  <c r="O162" i="1"/>
  <c r="G162" i="1"/>
  <c r="Q162" i="1" s="1"/>
  <c r="P161" i="1"/>
  <c r="O161" i="1"/>
  <c r="G161" i="1"/>
  <c r="Q161" i="1" s="1"/>
  <c r="P309" i="1"/>
  <c r="O309" i="1"/>
  <c r="G309" i="1"/>
  <c r="Q309" i="1" s="1"/>
  <c r="P119" i="1"/>
  <c r="O119" i="1"/>
  <c r="G119" i="1"/>
  <c r="Q119" i="1" s="1"/>
  <c r="P69" i="1"/>
  <c r="O69" i="1"/>
  <c r="G69" i="1"/>
  <c r="Q69" i="1" s="1"/>
  <c r="P125" i="1"/>
  <c r="O125" i="1"/>
  <c r="G125" i="1"/>
  <c r="Q125" i="1" s="1"/>
  <c r="P124" i="1"/>
  <c r="O124" i="1"/>
  <c r="G124" i="1"/>
  <c r="Q124" i="1" s="1"/>
  <c r="P363" i="1"/>
  <c r="O363" i="1"/>
  <c r="G363" i="1"/>
  <c r="Q363" i="1" s="1"/>
  <c r="P193" i="1"/>
  <c r="O193" i="1"/>
  <c r="G193" i="1"/>
  <c r="Q193" i="1" s="1"/>
  <c r="P323" i="1"/>
  <c r="O323" i="1"/>
  <c r="G323" i="1"/>
  <c r="Q323" i="1" s="1"/>
  <c r="P264" i="1"/>
  <c r="O264" i="1"/>
  <c r="G264" i="1"/>
  <c r="Q264" i="1" s="1"/>
  <c r="P263" i="1"/>
  <c r="O263" i="1"/>
  <c r="G263" i="1"/>
  <c r="Q263" i="1" s="1"/>
  <c r="P250" i="1"/>
  <c r="O250" i="1"/>
  <c r="G250" i="1"/>
  <c r="Q250" i="1" s="1"/>
  <c r="O192" i="1"/>
  <c r="P192" i="1" s="1"/>
  <c r="G192" i="1"/>
  <c r="Q192" i="1" s="1"/>
  <c r="O191" i="1"/>
  <c r="P191" i="1" s="1"/>
  <c r="G191" i="1"/>
  <c r="Q191" i="1" s="1"/>
  <c r="O271" i="1"/>
  <c r="P271" i="1" s="1"/>
  <c r="G271" i="1"/>
  <c r="Q271" i="1" s="1"/>
  <c r="P270" i="1"/>
  <c r="O270" i="1"/>
  <c r="G270" i="1"/>
  <c r="Q270" i="1" s="1"/>
  <c r="O598" i="1"/>
  <c r="P598" i="1" s="1"/>
  <c r="G598" i="1"/>
  <c r="Q598" i="1" s="1"/>
  <c r="O378" i="1"/>
  <c r="P378" i="1" s="1"/>
  <c r="G378" i="1"/>
  <c r="Q378" i="1" s="1"/>
  <c r="O367" i="1"/>
  <c r="P367" i="1" s="1"/>
  <c r="G367" i="1"/>
  <c r="Q367" i="1" s="1"/>
  <c r="P148" i="1"/>
  <c r="O148" i="1"/>
  <c r="G148" i="1"/>
  <c r="Q148" i="1" s="1"/>
  <c r="O126" i="1"/>
  <c r="P126" i="1" s="1"/>
  <c r="G126" i="1"/>
  <c r="Q126" i="1" s="1"/>
  <c r="O29" i="1"/>
  <c r="P29" i="1" s="1"/>
  <c r="G29" i="1"/>
  <c r="Q29" i="1" s="1"/>
  <c r="O328" i="1"/>
  <c r="P328" i="1" s="1"/>
  <c r="G328" i="1"/>
  <c r="Q328" i="1" s="1"/>
  <c r="P277" i="1"/>
  <c r="O277" i="1"/>
  <c r="G277" i="1"/>
  <c r="Q277" i="1" s="1"/>
  <c r="O91" i="1"/>
  <c r="P91" i="1" s="1"/>
  <c r="G91" i="1"/>
  <c r="Q91" i="1" s="1"/>
  <c r="O216" i="1"/>
  <c r="P216" i="1" s="1"/>
  <c r="G216" i="1"/>
  <c r="Q216" i="1" s="1"/>
  <c r="O376" i="1"/>
  <c r="P376" i="1" s="1"/>
  <c r="G376" i="1"/>
  <c r="Q376" i="1" s="1"/>
  <c r="P311" i="1"/>
  <c r="O311" i="1"/>
  <c r="G311" i="1"/>
  <c r="Q311" i="1" s="1"/>
  <c r="O100" i="1"/>
  <c r="P100" i="1" s="1"/>
  <c r="G100" i="1"/>
  <c r="Q100" i="1" s="1"/>
  <c r="O188" i="1"/>
  <c r="P188" i="1" s="1"/>
  <c r="G188" i="1"/>
  <c r="Q188" i="1" s="1"/>
  <c r="O110" i="1"/>
  <c r="P110" i="1" s="1"/>
  <c r="G110" i="1"/>
  <c r="Q110" i="1" s="1"/>
  <c r="P66" i="1"/>
  <c r="O66" i="1"/>
  <c r="G66" i="1"/>
  <c r="Q66" i="1" s="1"/>
  <c r="O520" i="1"/>
  <c r="P520" i="1" s="1"/>
  <c r="G520" i="1"/>
  <c r="Q520" i="1" s="1"/>
  <c r="P502" i="1"/>
  <c r="O502" i="1"/>
  <c r="G502" i="1"/>
  <c r="Q502" i="1" s="1"/>
  <c r="O488" i="1"/>
  <c r="P488" i="1" s="1"/>
  <c r="G488" i="1"/>
  <c r="Q488" i="1" s="1"/>
  <c r="P156" i="1"/>
  <c r="O156" i="1"/>
  <c r="G156" i="1"/>
  <c r="Q156" i="1" s="1"/>
  <c r="O353" i="1"/>
  <c r="P353" i="1" s="1"/>
  <c r="G353" i="1"/>
  <c r="Q353" i="1" s="1"/>
  <c r="P68" i="1"/>
  <c r="O68" i="1"/>
  <c r="G68" i="1"/>
  <c r="Q68" i="1" s="1"/>
  <c r="O605" i="1"/>
  <c r="P605" i="1" s="1"/>
  <c r="G605" i="1"/>
  <c r="Q605" i="1" s="1"/>
  <c r="P280" i="1"/>
  <c r="O280" i="1"/>
  <c r="G280" i="1"/>
  <c r="Q280" i="1" s="1"/>
  <c r="O345" i="1"/>
  <c r="P345" i="1" s="1"/>
  <c r="G345" i="1"/>
  <c r="Q345" i="1" s="1"/>
  <c r="P109" i="1"/>
  <c r="O109" i="1"/>
  <c r="G109" i="1"/>
  <c r="Q109" i="1" s="1"/>
  <c r="O2" i="1"/>
  <c r="P2" i="1" s="1"/>
  <c r="G2" i="1"/>
  <c r="Q2" i="1" s="1"/>
  <c r="P15" i="1"/>
  <c r="O15" i="1"/>
  <c r="G15" i="1"/>
  <c r="Q15" i="1" s="1"/>
  <c r="O98" i="1"/>
  <c r="P98" i="1" s="1"/>
  <c r="G98" i="1"/>
  <c r="Q98" i="1" s="1"/>
  <c r="P527" i="1"/>
  <c r="O527" i="1"/>
  <c r="G527" i="1"/>
  <c r="Q527" i="1" s="1"/>
  <c r="O286" i="1"/>
  <c r="P286" i="1" s="1"/>
  <c r="G286" i="1"/>
  <c r="Q286" i="1" s="1"/>
  <c r="P484" i="1"/>
  <c r="O484" i="1"/>
  <c r="G484" i="1"/>
  <c r="Q484" i="1" s="1"/>
  <c r="O483" i="1"/>
  <c r="P483" i="1" s="1"/>
  <c r="G483" i="1"/>
  <c r="Q483" i="1" s="1"/>
  <c r="P482" i="1"/>
  <c r="O482" i="1"/>
  <c r="G482" i="1"/>
  <c r="Q482" i="1" s="1"/>
  <c r="O481" i="1"/>
  <c r="P481" i="1" s="1"/>
  <c r="G481" i="1"/>
  <c r="Q481" i="1" s="1"/>
  <c r="P480" i="1"/>
  <c r="O480" i="1"/>
  <c r="G480" i="1"/>
  <c r="Q480" i="1" s="1"/>
  <c r="O382" i="1"/>
  <c r="P382" i="1" s="1"/>
  <c r="G382" i="1"/>
  <c r="Q382" i="1" s="1"/>
  <c r="P207" i="1"/>
  <c r="O207" i="1"/>
  <c r="G207" i="1"/>
  <c r="Q207" i="1" s="1"/>
  <c r="O315" i="1"/>
  <c r="P315" i="1" s="1"/>
  <c r="G315" i="1"/>
  <c r="Q315" i="1" s="1"/>
  <c r="P421" i="1"/>
  <c r="O421" i="1"/>
  <c r="G421" i="1"/>
  <c r="Q421" i="1" s="1"/>
  <c r="O65" i="1"/>
  <c r="P65" i="1" s="1"/>
  <c r="G65" i="1"/>
  <c r="Q65" i="1" s="1"/>
  <c r="P390" i="1"/>
  <c r="O390" i="1"/>
  <c r="G390" i="1"/>
  <c r="Q390" i="1" s="1"/>
  <c r="P389" i="1"/>
  <c r="O389" i="1"/>
  <c r="G389" i="1"/>
  <c r="Q389" i="1" s="1"/>
  <c r="P422" i="1"/>
  <c r="O422" i="1"/>
  <c r="G422" i="1"/>
  <c r="Q422" i="1" s="1"/>
  <c r="P352" i="1"/>
  <c r="O352" i="1"/>
  <c r="G352" i="1"/>
  <c r="Q352" i="1" s="1"/>
  <c r="P285" i="1"/>
  <c r="O285" i="1"/>
  <c r="G285" i="1"/>
  <c r="Q285" i="1" s="1"/>
  <c r="P538" i="1"/>
  <c r="O538" i="1"/>
  <c r="G538" i="1"/>
  <c r="Q538" i="1" s="1"/>
  <c r="P537" i="1"/>
  <c r="O537" i="1"/>
  <c r="G537" i="1"/>
  <c r="Q537" i="1" s="1"/>
  <c r="P487" i="1"/>
  <c r="O487" i="1"/>
  <c r="G487" i="1"/>
  <c r="Q487" i="1" s="1"/>
  <c r="P335" i="1"/>
  <c r="O335" i="1"/>
  <c r="G335" i="1"/>
  <c r="Q335" i="1" s="1"/>
  <c r="P336" i="1"/>
  <c r="O336" i="1"/>
  <c r="G336" i="1"/>
  <c r="Q336" i="1" s="1"/>
  <c r="P388" i="1"/>
  <c r="O388" i="1"/>
  <c r="G388" i="1"/>
  <c r="Q388" i="1" s="1"/>
  <c r="P387" i="1"/>
  <c r="O387" i="1"/>
  <c r="G387" i="1"/>
  <c r="Q387" i="1" s="1"/>
  <c r="P386" i="1"/>
  <c r="O386" i="1"/>
  <c r="G386" i="1"/>
  <c r="Q386" i="1" s="1"/>
  <c r="P385" i="1"/>
  <c r="O385" i="1"/>
  <c r="G385" i="1"/>
  <c r="Q385" i="1" s="1"/>
  <c r="P152" i="1"/>
  <c r="O152" i="1"/>
  <c r="G152" i="1"/>
  <c r="Q152" i="1" s="1"/>
  <c r="P268" i="1"/>
  <c r="O268" i="1"/>
  <c r="G268" i="1"/>
  <c r="Q268" i="1" s="1"/>
  <c r="P613" i="1"/>
  <c r="O613" i="1"/>
  <c r="G613" i="1"/>
  <c r="Q613" i="1" s="1"/>
  <c r="P525" i="1"/>
  <c r="O525" i="1"/>
  <c r="G525" i="1"/>
  <c r="Q525" i="1" s="1"/>
  <c r="P524" i="1"/>
  <c r="O524" i="1"/>
  <c r="G524" i="1"/>
  <c r="Q524" i="1" s="1"/>
  <c r="P451" i="1"/>
  <c r="O451" i="1"/>
  <c r="G451" i="1"/>
  <c r="Q451" i="1" s="1"/>
  <c r="P450" i="1"/>
  <c r="O450" i="1"/>
  <c r="G450" i="1"/>
  <c r="Q450" i="1" s="1"/>
  <c r="P479" i="1"/>
  <c r="O479" i="1"/>
  <c r="G479" i="1"/>
  <c r="Q479" i="1" s="1"/>
  <c r="P478" i="1"/>
  <c r="O478" i="1"/>
  <c r="G478" i="1"/>
  <c r="Q478" i="1" s="1"/>
  <c r="P477" i="1"/>
  <c r="O477" i="1"/>
  <c r="G477" i="1"/>
  <c r="Q477" i="1" s="1"/>
  <c r="P476" i="1"/>
  <c r="O476" i="1"/>
  <c r="G476" i="1"/>
  <c r="Q476" i="1" s="1"/>
  <c r="P475" i="1"/>
  <c r="O475" i="1"/>
  <c r="G475" i="1"/>
  <c r="Q475" i="1" s="1"/>
  <c r="P474" i="1"/>
  <c r="O474" i="1"/>
  <c r="G474" i="1"/>
  <c r="Q474" i="1" s="1"/>
  <c r="P473" i="1"/>
  <c r="O473" i="1"/>
  <c r="G473" i="1"/>
  <c r="Q473" i="1" s="1"/>
  <c r="P229" i="1"/>
  <c r="O229" i="1"/>
  <c r="G229" i="1"/>
  <c r="Q229" i="1" s="1"/>
  <c r="P278" i="1"/>
  <c r="O278" i="1"/>
  <c r="G278" i="1"/>
  <c r="Q278" i="1" s="1"/>
  <c r="P50" i="1"/>
  <c r="O50" i="1"/>
  <c r="G50" i="1"/>
  <c r="Q50" i="1" s="1"/>
  <c r="P104" i="1"/>
  <c r="O104" i="1"/>
  <c r="G104" i="1"/>
  <c r="Q104" i="1" s="1"/>
  <c r="O140" i="1"/>
  <c r="P140" i="1" s="1"/>
  <c r="G140" i="1"/>
  <c r="Q140" i="1" s="1"/>
  <c r="O265" i="1"/>
  <c r="P265" i="1" s="1"/>
  <c r="G265" i="1"/>
  <c r="Q265" i="1" s="1"/>
  <c r="Q97" i="1"/>
  <c r="O97" i="1"/>
  <c r="P97" i="1" s="1"/>
  <c r="G97" i="1"/>
  <c r="Q63" i="1"/>
  <c r="O63" i="1"/>
  <c r="P63" i="1" s="1"/>
  <c r="G63" i="1"/>
  <c r="O347" i="1"/>
  <c r="P347" i="1" s="1"/>
  <c r="G347" i="1"/>
  <c r="Q347" i="1" s="1"/>
  <c r="O181" i="1"/>
  <c r="P181" i="1" s="1"/>
  <c r="G181" i="1"/>
  <c r="Q181" i="1" s="1"/>
  <c r="Q155" i="1"/>
  <c r="O155" i="1"/>
  <c r="P155" i="1" s="1"/>
  <c r="G155" i="1"/>
  <c r="Q189" i="1"/>
  <c r="O189" i="1"/>
  <c r="P189" i="1" s="1"/>
  <c r="G189" i="1"/>
  <c r="O214" i="1"/>
  <c r="P214" i="1" s="1"/>
  <c r="G214" i="1"/>
  <c r="Q214" i="1" s="1"/>
  <c r="O144" i="1"/>
  <c r="P144" i="1" s="1"/>
  <c r="G144" i="1"/>
  <c r="Q144" i="1" s="1"/>
  <c r="Q43" i="1"/>
  <c r="O43" i="1"/>
  <c r="P43" i="1" s="1"/>
  <c r="G43" i="1"/>
  <c r="Q85" i="1"/>
  <c r="O85" i="1"/>
  <c r="P85" i="1" s="1"/>
  <c r="G85" i="1"/>
  <c r="O99" i="1"/>
  <c r="P99" i="1" s="1"/>
  <c r="G99" i="1"/>
  <c r="Q99" i="1" s="1"/>
  <c r="O108" i="1"/>
  <c r="P108" i="1" s="1"/>
  <c r="G108" i="1"/>
  <c r="Q108" i="1" s="1"/>
  <c r="Q485" i="1"/>
  <c r="O485" i="1"/>
  <c r="P485" i="1" s="1"/>
  <c r="G485" i="1"/>
  <c r="Q411" i="1"/>
  <c r="O411" i="1"/>
  <c r="P411" i="1" s="1"/>
  <c r="G411" i="1"/>
  <c r="O19" i="1"/>
  <c r="P19" i="1" s="1"/>
  <c r="G19" i="1"/>
  <c r="Q19" i="1" s="1"/>
  <c r="O397" i="1"/>
  <c r="P397" i="1" s="1"/>
  <c r="G397" i="1"/>
  <c r="Q397" i="1" s="1"/>
  <c r="Q6" i="1"/>
  <c r="O6" i="1"/>
  <c r="P6" i="1" s="1"/>
  <c r="G6" i="1"/>
  <c r="Q123" i="1"/>
  <c r="O123" i="1"/>
  <c r="P123" i="1" s="1"/>
  <c r="G123" i="1"/>
  <c r="O294" i="1"/>
  <c r="P294" i="1" s="1"/>
  <c r="G294" i="1"/>
  <c r="Q294" i="1" s="1"/>
  <c r="O292" i="1"/>
  <c r="P292" i="1" s="1"/>
  <c r="G292" i="1"/>
  <c r="Q292" i="1" s="1"/>
  <c r="Q454" i="1"/>
  <c r="O454" i="1"/>
  <c r="P454" i="1" s="1"/>
  <c r="G454" i="1"/>
  <c r="Q396" i="1"/>
  <c r="O396" i="1"/>
  <c r="P396" i="1" s="1"/>
  <c r="G396" i="1"/>
  <c r="O199" i="1"/>
  <c r="P199" i="1" s="1"/>
  <c r="G199" i="1"/>
  <c r="Q199" i="1" s="1"/>
  <c r="O384" i="1"/>
  <c r="P384" i="1" s="1"/>
  <c r="G384" i="1"/>
  <c r="Q384" i="1" s="1"/>
  <c r="Q164" i="1"/>
  <c r="O164" i="1"/>
  <c r="P164" i="1" s="1"/>
  <c r="G164" i="1"/>
  <c r="O498" i="1"/>
  <c r="P498" i="1" s="1"/>
  <c r="I498" i="1"/>
  <c r="I614" i="1" s="1"/>
  <c r="P260" i="1"/>
  <c r="O260" i="1"/>
  <c r="G260" i="1"/>
  <c r="Q260" i="1" s="1"/>
  <c r="P523" i="1"/>
  <c r="O523" i="1"/>
  <c r="G523" i="1"/>
  <c r="Q523" i="1" s="1"/>
  <c r="P381" i="1"/>
  <c r="O381" i="1"/>
  <c r="G381" i="1"/>
  <c r="Q381" i="1" s="1"/>
  <c r="P102" i="1"/>
  <c r="O102" i="1"/>
  <c r="G102" i="1"/>
  <c r="Q102" i="1" s="1"/>
  <c r="P522" i="1"/>
  <c r="O522" i="1"/>
  <c r="G522" i="1"/>
  <c r="Q522" i="1" s="1"/>
  <c r="P399" i="1"/>
  <c r="O399" i="1"/>
  <c r="G399" i="1"/>
  <c r="Q399" i="1" s="1"/>
  <c r="P417" i="1"/>
  <c r="O417" i="1"/>
  <c r="G417" i="1"/>
  <c r="Q417" i="1" s="1"/>
  <c r="P293" i="1"/>
  <c r="O293" i="1"/>
  <c r="G293" i="1"/>
  <c r="Q293" i="1" s="1"/>
  <c r="P78" i="1"/>
  <c r="O78" i="1"/>
  <c r="G78" i="1"/>
  <c r="Q78" i="1" s="1"/>
  <c r="P410" i="1"/>
  <c r="O410" i="1"/>
  <c r="G410" i="1"/>
  <c r="Q410" i="1" s="1"/>
  <c r="P308" i="1"/>
  <c r="O308" i="1"/>
  <c r="G308" i="1"/>
  <c r="Q308" i="1" s="1"/>
  <c r="P231" i="1"/>
  <c r="O231" i="1"/>
  <c r="G231" i="1"/>
  <c r="Q231" i="1" s="1"/>
  <c r="P149" i="1"/>
  <c r="O149" i="1"/>
  <c r="G149" i="1"/>
  <c r="Q149" i="1" s="1"/>
  <c r="P27" i="1"/>
  <c r="O27" i="1"/>
  <c r="G27" i="1"/>
  <c r="Q27" i="1" s="1"/>
  <c r="O49" i="1"/>
  <c r="P49" i="1" s="1"/>
  <c r="G49" i="1"/>
  <c r="F49" i="1"/>
  <c r="F614" i="1" s="1"/>
  <c r="O267" i="1"/>
  <c r="P267" i="1" s="1"/>
  <c r="G267" i="1"/>
  <c r="Q267" i="1" s="1"/>
  <c r="O419" i="1"/>
  <c r="P419" i="1" s="1"/>
  <c r="G419" i="1"/>
  <c r="Q419" i="1" s="1"/>
  <c r="O275" i="1"/>
  <c r="P275" i="1" s="1"/>
  <c r="G275" i="1"/>
  <c r="Q275" i="1" s="1"/>
  <c r="O59" i="1"/>
  <c r="P59" i="1" s="1"/>
  <c r="G59" i="1"/>
  <c r="Q59" i="1" s="1"/>
  <c r="Q168" i="1"/>
  <c r="O168" i="1"/>
  <c r="P168" i="1" s="1"/>
  <c r="G168" i="1"/>
  <c r="Q300" i="1"/>
  <c r="O300" i="1"/>
  <c r="P300" i="1" s="1"/>
  <c r="G300" i="1"/>
  <c r="O58" i="1"/>
  <c r="P58" i="1" s="1"/>
  <c r="G58" i="1"/>
  <c r="Q58" i="1" s="1"/>
  <c r="O418" i="1"/>
  <c r="P418" i="1" s="1"/>
  <c r="G418" i="1"/>
  <c r="Q418" i="1" s="1"/>
  <c r="O61" i="1"/>
  <c r="P61" i="1" s="1"/>
  <c r="G61" i="1"/>
  <c r="Q61" i="1" s="1"/>
  <c r="O131" i="1"/>
  <c r="P131" i="1" s="1"/>
  <c r="G131" i="1"/>
  <c r="Q131" i="1" s="1"/>
  <c r="O215" i="1"/>
  <c r="P215" i="1" s="1"/>
  <c r="G215" i="1"/>
  <c r="Q215" i="1" s="1"/>
  <c r="O113" i="1"/>
  <c r="P113" i="1" s="1"/>
  <c r="G113" i="1"/>
  <c r="Q113" i="1" s="1"/>
  <c r="Q77" i="1"/>
  <c r="O77" i="1"/>
  <c r="P77" i="1" s="1"/>
  <c r="G77" i="1"/>
  <c r="Q95" i="1"/>
  <c r="O95" i="1"/>
  <c r="P95" i="1" s="1"/>
  <c r="G95" i="1"/>
  <c r="O130" i="1"/>
  <c r="P130" i="1" s="1"/>
  <c r="G130" i="1"/>
  <c r="Q130" i="1" s="1"/>
  <c r="O519" i="1"/>
  <c r="P519" i="1" s="1"/>
  <c r="G519" i="1"/>
  <c r="Q519" i="1" s="1"/>
  <c r="O38" i="1"/>
  <c r="P38" i="1" s="1"/>
  <c r="G38" i="1"/>
  <c r="Q38" i="1" s="1"/>
  <c r="O357" i="1"/>
  <c r="P357" i="1" s="1"/>
  <c r="G357" i="1"/>
  <c r="Q357" i="1" s="1"/>
  <c r="O138" i="1"/>
  <c r="P138" i="1" s="1"/>
  <c r="G138" i="1"/>
  <c r="Q138" i="1" s="1"/>
  <c r="O298" i="1"/>
  <c r="P298" i="1" s="1"/>
  <c r="G298" i="1"/>
  <c r="Q298" i="1" s="1"/>
  <c r="Q225" i="1"/>
  <c r="O225" i="1"/>
  <c r="P225" i="1" s="1"/>
  <c r="G225" i="1"/>
  <c r="Q143" i="1"/>
  <c r="O143" i="1"/>
  <c r="P143" i="1" s="1"/>
  <c r="G143" i="1"/>
  <c r="O32" i="1"/>
  <c r="P32" i="1" s="1"/>
  <c r="G32" i="1"/>
  <c r="Q32" i="1" s="1"/>
  <c r="O30" i="1"/>
  <c r="P30" i="1" s="1"/>
  <c r="G30" i="1"/>
  <c r="Q30" i="1" s="1"/>
  <c r="O3" i="1"/>
  <c r="P3" i="1" s="1"/>
  <c r="G3" i="1"/>
  <c r="Q3" i="1" s="1"/>
  <c r="O195" i="1"/>
  <c r="P195" i="1" s="1"/>
  <c r="G195" i="1"/>
  <c r="Q195" i="1" s="1"/>
  <c r="O70" i="1"/>
  <c r="P70" i="1" s="1"/>
  <c r="G70" i="1"/>
  <c r="Q70" i="1" s="1"/>
  <c r="O445" i="1"/>
  <c r="P445" i="1" s="1"/>
  <c r="G445" i="1"/>
  <c r="Q445" i="1" s="1"/>
  <c r="Q262" i="1"/>
  <c r="O262" i="1"/>
  <c r="P262" i="1" s="1"/>
  <c r="G262" i="1"/>
  <c r="Q603" i="1"/>
  <c r="O603" i="1"/>
  <c r="P603" i="1" s="1"/>
  <c r="G603" i="1"/>
  <c r="O340" i="1"/>
  <c r="P340" i="1" s="1"/>
  <c r="G340" i="1"/>
  <c r="Q340" i="1" s="1"/>
  <c r="O93" i="1"/>
  <c r="P93" i="1" s="1"/>
  <c r="G93" i="1"/>
  <c r="Q93" i="1" s="1"/>
  <c r="O22" i="1"/>
  <c r="P22" i="1" s="1"/>
  <c r="G22" i="1"/>
  <c r="Q22" i="1" s="1"/>
  <c r="O37" i="1"/>
  <c r="P37" i="1" s="1"/>
  <c r="G37" i="1"/>
  <c r="Q37" i="1" s="1"/>
  <c r="O180" i="1"/>
  <c r="P180" i="1" s="1"/>
  <c r="G180" i="1"/>
  <c r="Q180" i="1" s="1"/>
  <c r="O518" i="1"/>
  <c r="P518" i="1" s="1"/>
  <c r="G518" i="1"/>
  <c r="Q518" i="1" s="1"/>
  <c r="Q146" i="1"/>
  <c r="O146" i="1"/>
  <c r="P146" i="1" s="1"/>
  <c r="G146" i="1"/>
  <c r="Q62" i="1"/>
  <c r="O62" i="1"/>
  <c r="P62" i="1" s="1"/>
  <c r="G62" i="1"/>
  <c r="O405" i="1"/>
  <c r="P405" i="1" s="1"/>
  <c r="G405" i="1"/>
  <c r="Q405" i="1" s="1"/>
  <c r="O89" i="1"/>
  <c r="P89" i="1" s="1"/>
  <c r="G89" i="1"/>
  <c r="Q89" i="1" s="1"/>
  <c r="O423" i="1"/>
  <c r="P423" i="1" s="1"/>
  <c r="G423" i="1"/>
  <c r="Q423" i="1" s="1"/>
  <c r="O416" i="1"/>
  <c r="P416" i="1" s="1"/>
  <c r="G416" i="1"/>
  <c r="Q416" i="1" s="1"/>
  <c r="O234" i="1"/>
  <c r="P234" i="1" s="1"/>
  <c r="G234" i="1"/>
  <c r="Q234" i="1" s="1"/>
  <c r="O350" i="1"/>
  <c r="P350" i="1" s="1"/>
  <c r="G350" i="1"/>
  <c r="Q350" i="1" s="1"/>
  <c r="Q322" i="1"/>
  <c r="O322" i="1"/>
  <c r="P322" i="1" s="1"/>
  <c r="G322" i="1"/>
  <c r="Q142" i="1"/>
  <c r="O142" i="1"/>
  <c r="P142" i="1" s="1"/>
  <c r="G142" i="1"/>
  <c r="O233" i="1"/>
  <c r="P233" i="1" s="1"/>
  <c r="G233" i="1"/>
  <c r="Q233" i="1" s="1"/>
  <c r="O52" i="1"/>
  <c r="P52" i="1" s="1"/>
  <c r="G52" i="1"/>
  <c r="Q52" i="1" s="1"/>
  <c r="O145" i="1"/>
  <c r="P145" i="1" s="1"/>
  <c r="G145" i="1"/>
  <c r="Q145" i="1" s="1"/>
  <c r="O253" i="1"/>
  <c r="P253" i="1" s="1"/>
  <c r="G253" i="1"/>
  <c r="Q253" i="1" s="1"/>
  <c r="O20" i="1"/>
  <c r="P20" i="1" s="1"/>
  <c r="G20" i="1"/>
  <c r="Q20" i="1" s="1"/>
  <c r="O81" i="1"/>
  <c r="P81" i="1" s="1"/>
  <c r="G81" i="1"/>
  <c r="Q81" i="1" s="1"/>
  <c r="Q356" i="1"/>
  <c r="O356" i="1"/>
  <c r="P356" i="1" s="1"/>
  <c r="G356" i="1"/>
  <c r="Q329" i="1"/>
  <c r="O329" i="1"/>
  <c r="P329" i="1" s="1"/>
  <c r="G329" i="1"/>
  <c r="O255" i="1"/>
  <c r="P255" i="1" s="1"/>
  <c r="G255" i="1"/>
  <c r="Q255" i="1" s="1"/>
  <c r="O186" i="1"/>
  <c r="P186" i="1" s="1"/>
  <c r="G186" i="1"/>
  <c r="Q186" i="1" s="1"/>
  <c r="O141" i="1"/>
  <c r="P141" i="1" s="1"/>
  <c r="G141" i="1"/>
  <c r="Q141" i="1" s="1"/>
  <c r="O272" i="1"/>
  <c r="P272" i="1" s="1"/>
  <c r="G272" i="1"/>
  <c r="Q272" i="1" s="1"/>
  <c r="O355" i="1"/>
  <c r="P355" i="1" s="1"/>
  <c r="G355" i="1"/>
  <c r="Q355" i="1" s="1"/>
  <c r="O129" i="1"/>
  <c r="P129" i="1" s="1"/>
  <c r="G129" i="1"/>
  <c r="Q129" i="1" s="1"/>
  <c r="Q269" i="1"/>
  <c r="O269" i="1"/>
  <c r="P269" i="1" s="1"/>
  <c r="G269" i="1"/>
  <c r="Q154" i="1"/>
  <c r="O154" i="1"/>
  <c r="P154" i="1" s="1"/>
  <c r="G154" i="1"/>
  <c r="O274" i="1"/>
  <c r="P274" i="1" s="1"/>
  <c r="G274" i="1"/>
  <c r="Q274" i="1" s="1"/>
  <c r="O45" i="1"/>
  <c r="P45" i="1" s="1"/>
  <c r="G45" i="1"/>
  <c r="Q45" i="1" s="1"/>
  <c r="O10" i="1"/>
  <c r="P10" i="1" s="1"/>
  <c r="G10" i="1"/>
  <c r="Q10" i="1" s="1"/>
  <c r="O7" i="1"/>
  <c r="P7" i="1" s="1"/>
  <c r="G7" i="1"/>
  <c r="Q7" i="1" s="1"/>
  <c r="O304" i="1"/>
  <c r="P304" i="1" s="1"/>
  <c r="G304" i="1"/>
  <c r="Q304" i="1" s="1"/>
  <c r="O536" i="1"/>
  <c r="P536" i="1" s="1"/>
  <c r="G536" i="1"/>
  <c r="Q536" i="1" s="1"/>
  <c r="Q94" i="1"/>
  <c r="O94" i="1"/>
  <c r="P94" i="1" s="1"/>
  <c r="G94" i="1"/>
  <c r="Q36" i="1"/>
  <c r="O36" i="1"/>
  <c r="P36" i="1" s="1"/>
  <c r="G36" i="1"/>
  <c r="O185" i="1"/>
  <c r="P185" i="1" s="1"/>
  <c r="G185" i="1"/>
  <c r="Q185" i="1" s="1"/>
  <c r="O326" i="1"/>
  <c r="P326" i="1" s="1"/>
  <c r="G326" i="1"/>
  <c r="Q326" i="1" s="1"/>
  <c r="O306" i="1"/>
  <c r="P306" i="1" s="1"/>
  <c r="G306" i="1"/>
  <c r="Q306" i="1" s="1"/>
  <c r="O13" i="1"/>
  <c r="P13" i="1" s="1"/>
  <c r="G13" i="1"/>
  <c r="Q13" i="1" s="1"/>
  <c r="O394" i="1"/>
  <c r="P394" i="1" s="1"/>
  <c r="G394" i="1"/>
  <c r="Q394" i="1" s="1"/>
  <c r="O82" i="1"/>
  <c r="P82" i="1" s="1"/>
  <c r="G82" i="1"/>
  <c r="Q82" i="1" s="1"/>
  <c r="Q301" i="1"/>
  <c r="O301" i="1"/>
  <c r="P301" i="1" s="1"/>
  <c r="G301" i="1"/>
  <c r="Q230" i="1"/>
  <c r="P230" i="1"/>
  <c r="O230" i="1"/>
  <c r="G230" i="1"/>
  <c r="Q72" i="1"/>
  <c r="P72" i="1"/>
  <c r="O72" i="1"/>
  <c r="G72" i="1"/>
  <c r="Q366" i="1"/>
  <c r="P366" i="1"/>
  <c r="O366" i="1"/>
  <c r="G366" i="1"/>
  <c r="Q153" i="1"/>
  <c r="P153" i="1"/>
  <c r="O153" i="1"/>
  <c r="G153" i="1"/>
  <c r="Q47" i="1"/>
  <c r="P47" i="1"/>
  <c r="O47" i="1"/>
  <c r="G47" i="1"/>
  <c r="Q88" i="1"/>
  <c r="P88" i="1"/>
  <c r="O88" i="1"/>
  <c r="G88" i="1"/>
  <c r="Q86" i="1"/>
  <c r="P86" i="1"/>
  <c r="O86" i="1"/>
  <c r="G86" i="1"/>
  <c r="Q365" i="1"/>
  <c r="P365" i="1"/>
  <c r="O365" i="1"/>
  <c r="G365" i="1"/>
  <c r="Q425" i="1"/>
  <c r="P425" i="1"/>
  <c r="O425" i="1"/>
  <c r="G425" i="1"/>
  <c r="Q8" i="1"/>
  <c r="P8" i="1"/>
  <c r="O8" i="1"/>
  <c r="G8" i="1"/>
  <c r="Q317" i="1"/>
  <c r="P317" i="1"/>
  <c r="O317" i="1"/>
  <c r="G317" i="1"/>
  <c r="Q321" i="1"/>
  <c r="P321" i="1"/>
  <c r="O321" i="1"/>
  <c r="G321" i="1"/>
  <c r="Q254" i="1"/>
  <c r="P254" i="1"/>
  <c r="O254" i="1"/>
  <c r="G254" i="1"/>
  <c r="Q379" i="1"/>
  <c r="P379" i="1"/>
  <c r="O379" i="1"/>
  <c r="G379" i="1"/>
  <c r="Q246" i="1"/>
  <c r="P246" i="1"/>
  <c r="O246" i="1"/>
  <c r="G246" i="1"/>
  <c r="Q241" i="1"/>
  <c r="P241" i="1"/>
  <c r="O241" i="1"/>
  <c r="G241" i="1"/>
  <c r="Q174" i="1"/>
  <c r="P174" i="1"/>
  <c r="O174" i="1"/>
  <c r="G174" i="1"/>
  <c r="Q198" i="1"/>
  <c r="P198" i="1"/>
  <c r="O198" i="1"/>
  <c r="G198" i="1"/>
  <c r="Q324" i="1"/>
  <c r="P324" i="1"/>
  <c r="O324" i="1"/>
  <c r="G324" i="1"/>
  <c r="Q103" i="1"/>
  <c r="P103" i="1"/>
  <c r="O103" i="1"/>
  <c r="G103" i="1"/>
  <c r="Q371" i="1"/>
  <c r="P371" i="1"/>
  <c r="O371" i="1"/>
  <c r="G371" i="1"/>
  <c r="Q28" i="1"/>
  <c r="P28" i="1"/>
  <c r="O28" i="1"/>
  <c r="G28" i="1"/>
  <c r="Q223" i="1"/>
  <c r="P223" i="1"/>
  <c r="O223" i="1"/>
  <c r="G223" i="1"/>
  <c r="Q83" i="1"/>
  <c r="P83" i="1"/>
  <c r="O83" i="1"/>
  <c r="G83" i="1"/>
  <c r="Q90" i="1"/>
  <c r="P90" i="1"/>
  <c r="O90" i="1"/>
  <c r="G90" i="1"/>
  <c r="Q67" i="1"/>
  <c r="P67" i="1"/>
  <c r="O67" i="1"/>
  <c r="G67" i="1"/>
  <c r="Q403" i="1"/>
  <c r="P403" i="1"/>
  <c r="O403" i="1"/>
  <c r="G403" i="1"/>
  <c r="Q604" i="1"/>
  <c r="P604" i="1"/>
  <c r="O604" i="1"/>
  <c r="G604" i="1"/>
  <c r="Q226" i="1"/>
  <c r="P226" i="1"/>
  <c r="O226" i="1"/>
  <c r="G226" i="1"/>
  <c r="Q115" i="1"/>
  <c r="P115" i="1"/>
  <c r="O115" i="1"/>
  <c r="G115" i="1"/>
  <c r="Q362" i="1"/>
  <c r="P362" i="1"/>
  <c r="O362" i="1"/>
  <c r="G362" i="1"/>
  <c r="Q295" i="1"/>
  <c r="P295" i="1"/>
  <c r="O295" i="1"/>
  <c r="G295" i="1"/>
  <c r="Q176" i="1"/>
  <c r="P176" i="1"/>
  <c r="O176" i="1"/>
  <c r="G176" i="1"/>
  <c r="Q303" i="1"/>
  <c r="P303" i="1"/>
  <c r="O303" i="1"/>
  <c r="G303" i="1"/>
  <c r="Q118" i="1"/>
  <c r="P118" i="1"/>
  <c r="O118" i="1"/>
  <c r="G118" i="1"/>
  <c r="Q175" i="1"/>
  <c r="P175" i="1"/>
  <c r="O175" i="1"/>
  <c r="G175" i="1"/>
  <c r="Q84" i="1"/>
  <c r="P84" i="1"/>
  <c r="O84" i="1"/>
  <c r="G84" i="1"/>
  <c r="Q112" i="1"/>
  <c r="P112" i="1"/>
  <c r="O112" i="1"/>
  <c r="G112" i="1"/>
  <c r="Q302" i="1"/>
  <c r="P302" i="1"/>
  <c r="O302" i="1"/>
  <c r="G302" i="1"/>
  <c r="Q87" i="1"/>
  <c r="P87" i="1"/>
  <c r="O87" i="1"/>
  <c r="G87" i="1"/>
  <c r="Q158" i="1"/>
  <c r="P158" i="1"/>
  <c r="O158" i="1"/>
  <c r="G158" i="1"/>
  <c r="Q245" i="1"/>
  <c r="P245" i="1"/>
  <c r="O245" i="1"/>
  <c r="G245" i="1"/>
  <c r="Q244" i="1"/>
  <c r="P244" i="1"/>
  <c r="O244" i="1"/>
  <c r="G244" i="1"/>
  <c r="Q243" i="1"/>
  <c r="P243" i="1"/>
  <c r="O243" i="1"/>
  <c r="G243" i="1"/>
  <c r="Q327" i="1"/>
  <c r="P327" i="1"/>
  <c r="O327" i="1"/>
  <c r="G327" i="1"/>
  <c r="Q121" i="1"/>
  <c r="P121" i="1"/>
  <c r="O121" i="1"/>
  <c r="G121" i="1"/>
  <c r="Q57" i="1"/>
  <c r="P57" i="1"/>
  <c r="O57" i="1"/>
  <c r="G57" i="1"/>
  <c r="Q391" i="1"/>
  <c r="P391" i="1"/>
  <c r="O391" i="1"/>
  <c r="G391" i="1"/>
  <c r="Q127" i="1"/>
  <c r="P127" i="1"/>
  <c r="O127" i="1"/>
  <c r="G127" i="1"/>
  <c r="Q169" i="1"/>
  <c r="P169" i="1"/>
  <c r="O169" i="1"/>
  <c r="G169" i="1"/>
  <c r="Q133" i="1"/>
  <c r="P133" i="1"/>
  <c r="O133" i="1"/>
  <c r="G133" i="1"/>
  <c r="Q393" i="1"/>
  <c r="P393" i="1"/>
  <c r="O393" i="1"/>
  <c r="G393" i="1"/>
  <c r="Q392" i="1"/>
  <c r="P392" i="1"/>
  <c r="O392" i="1"/>
  <c r="G392" i="1"/>
  <c r="Q48" i="1"/>
  <c r="P48" i="1"/>
  <c r="O48" i="1"/>
  <c r="G48" i="1"/>
  <c r="Q361" i="1"/>
  <c r="P361" i="1"/>
  <c r="O361" i="1"/>
  <c r="G361" i="1"/>
  <c r="Q222" i="1"/>
  <c r="P222" i="1"/>
  <c r="O222" i="1"/>
  <c r="G222" i="1"/>
  <c r="Q184" i="1"/>
  <c r="P184" i="1"/>
  <c r="O184" i="1"/>
  <c r="G184" i="1"/>
  <c r="Q183" i="1"/>
  <c r="P183" i="1"/>
  <c r="O183" i="1"/>
  <c r="G183" i="1"/>
  <c r="Q106" i="1"/>
  <c r="P106" i="1"/>
  <c r="O106" i="1"/>
  <c r="G106" i="1"/>
  <c r="G498" i="1" l="1"/>
  <c r="Q498" i="1" s="1"/>
  <c r="Q49" i="1"/>
  <c r="G614" i="1"/>
</calcChain>
</file>

<file path=xl/sharedStrings.xml><?xml version="1.0" encoding="utf-8"?>
<sst xmlns="http://schemas.openxmlformats.org/spreadsheetml/2006/main" count="4299" uniqueCount="1010">
  <si>
    <t xml:space="preserve">INVOICE </t>
  </si>
  <si>
    <t>DATE</t>
  </si>
  <si>
    <t>Sales Person</t>
  </si>
  <si>
    <t>Items of Purchase</t>
  </si>
  <si>
    <t>Count of items</t>
  </si>
  <si>
    <t>Cost Price</t>
  </si>
  <si>
    <t>Selling Price</t>
  </si>
  <si>
    <t>Delivery charge</t>
  </si>
  <si>
    <t>INVOICE AMOUNT (#)</t>
  </si>
  <si>
    <t>Names</t>
  </si>
  <si>
    <t>Company</t>
  </si>
  <si>
    <t>New/Repeat</t>
  </si>
  <si>
    <t>DURATION</t>
  </si>
  <si>
    <t>Mode of Payment</t>
  </si>
  <si>
    <t>Begins</t>
  </si>
  <si>
    <t>Ends</t>
  </si>
  <si>
    <t>% Profit from Sale</t>
  </si>
  <si>
    <t>inv_00335</t>
  </si>
  <si>
    <t>Samsung A9</t>
  </si>
  <si>
    <t>N</t>
  </si>
  <si>
    <t>Remita</t>
  </si>
  <si>
    <t>inv_00336</t>
  </si>
  <si>
    <t>iPhone 6s, 64gb Gold</t>
  </si>
  <si>
    <t>Direct Debit</t>
  </si>
  <si>
    <t>inv_00337</t>
  </si>
  <si>
    <t>iPhone 6s, 64gb Silver</t>
  </si>
  <si>
    <t>R</t>
  </si>
  <si>
    <t>Transfer</t>
  </si>
  <si>
    <t>inv_00338</t>
  </si>
  <si>
    <t>iPhone 6s, 16gb Grey</t>
  </si>
  <si>
    <t>inv_00339</t>
  </si>
  <si>
    <t>Infinix Hot 6 Pro 2gb</t>
  </si>
  <si>
    <t>inv_00340</t>
  </si>
  <si>
    <t>iPhone X, 256gb</t>
  </si>
  <si>
    <t>inv_00341</t>
  </si>
  <si>
    <t>Elepaq Generator ELE3200 1.8KVA</t>
  </si>
  <si>
    <t>inv_00342</t>
  </si>
  <si>
    <t>inv_00343</t>
  </si>
  <si>
    <t>iPhone 7 32GB</t>
  </si>
  <si>
    <t>N/A</t>
  </si>
  <si>
    <t>inv_00344</t>
  </si>
  <si>
    <t>HP Laptop P269BLK</t>
  </si>
  <si>
    <t>inv_00345</t>
  </si>
  <si>
    <t>iPower Ascend Inverter 2KVA/24V, K-Star Battery 100AH/12V(2)</t>
  </si>
  <si>
    <t>inv_00346</t>
  </si>
  <si>
    <t>Infinix Hot 6 2gb</t>
  </si>
  <si>
    <t>inv_00347</t>
  </si>
  <si>
    <t>iPhone XR 128gb Rose Gold</t>
  </si>
  <si>
    <t>inv_00348</t>
  </si>
  <si>
    <t>Elepaq Generator ES3800 3.8KVA</t>
  </si>
  <si>
    <t>Corporate</t>
  </si>
  <si>
    <t>inv_00349</t>
  </si>
  <si>
    <t>Infinix Note 5</t>
  </si>
  <si>
    <t>Cheque</t>
  </si>
  <si>
    <t>HP Stream 3DN41EA</t>
  </si>
  <si>
    <t>HP BS289WM</t>
  </si>
  <si>
    <t>inv_00350</t>
  </si>
  <si>
    <t>Elepaq Generator SV2800 2.8KVA, Tiger Generator 0.8KVA, LG TV 43"</t>
  </si>
  <si>
    <t>inv_00351</t>
  </si>
  <si>
    <t>HTC 10 Pro Desire</t>
  </si>
  <si>
    <t>inv_00352</t>
  </si>
  <si>
    <t>Samsung S8 Plus</t>
  </si>
  <si>
    <t>inv_00353</t>
  </si>
  <si>
    <t>Apple TV 4K HDR 64GB, Samsung S3 Smartwatch</t>
  </si>
  <si>
    <t>inv_00354</t>
  </si>
  <si>
    <t>Hisense Inverter A/C 1.5HP</t>
  </si>
  <si>
    <t>inv_00355</t>
  </si>
  <si>
    <t>LG Refrigerator 308litres REF 32 RLBN, 2 Door Top Freezer</t>
  </si>
  <si>
    <t>inv_00356</t>
  </si>
  <si>
    <t>Tyres</t>
  </si>
  <si>
    <t>inv_00357</t>
  </si>
  <si>
    <t>LG TV 43" LK50</t>
  </si>
  <si>
    <t>inv_00358</t>
  </si>
  <si>
    <t xml:space="preserve">Elepaq Genenarator 2.5KVA </t>
  </si>
  <si>
    <t>inv_00359</t>
  </si>
  <si>
    <t>Infinix Hot 6 Pro (3GB)</t>
  </si>
  <si>
    <t>inv_00360</t>
  </si>
  <si>
    <t>iPhone 7, 128GB</t>
  </si>
  <si>
    <t>inv_00361</t>
  </si>
  <si>
    <t>LG Refrigerator 201 ALLB 190L</t>
  </si>
  <si>
    <t>inv_00362</t>
  </si>
  <si>
    <t>iTel 6910, itel 2160</t>
  </si>
  <si>
    <t>inv_00363</t>
  </si>
  <si>
    <t>Tecno Spark 2 (2GB)</t>
  </si>
  <si>
    <t>inv_00364</t>
  </si>
  <si>
    <t>Samsung Tab S4</t>
  </si>
  <si>
    <t>inv_00365</t>
  </si>
  <si>
    <t>iPhone 7 Plus 128GB</t>
  </si>
  <si>
    <t>inv_00366</t>
  </si>
  <si>
    <t>LG Washing Machine 6kg Semi-Auto, Elepaq Generator 2.5KVA Auto, LG Refrigerator 190L</t>
  </si>
  <si>
    <t>inv_00367</t>
  </si>
  <si>
    <t>iPhone 6s, 16gb Gold</t>
  </si>
  <si>
    <t>inv_00368</t>
  </si>
  <si>
    <t>LG TV 60 inches, LG Home Theatre AUD LHD675, Hisense A/C Split 1HP</t>
  </si>
  <si>
    <t>inv_00369</t>
  </si>
  <si>
    <t>Infinix Note 4</t>
  </si>
  <si>
    <t>inv_00370</t>
  </si>
  <si>
    <t>HP Laptop 15-ra011nia</t>
  </si>
  <si>
    <t>inv_00371</t>
  </si>
  <si>
    <t>Samsung J6 Plus</t>
  </si>
  <si>
    <t>inv_00372</t>
  </si>
  <si>
    <t>iPhone 6s, 64gb</t>
  </si>
  <si>
    <t>inv_00373</t>
  </si>
  <si>
    <t>inv_00373B</t>
  </si>
  <si>
    <t>Tecno Camon 11 Pro</t>
  </si>
  <si>
    <t>inv_00374</t>
  </si>
  <si>
    <t>HP Laptop Stream 3DN41EA</t>
  </si>
  <si>
    <t>inv_00375</t>
  </si>
  <si>
    <t>Infinix Hot 6x 2GB</t>
  </si>
  <si>
    <t>inv_00376</t>
  </si>
  <si>
    <t>Tecno Camon x Pro</t>
  </si>
  <si>
    <t>inv_00377</t>
  </si>
  <si>
    <t>Tecno Droipad 10D</t>
  </si>
  <si>
    <t>inv_00378</t>
  </si>
  <si>
    <t>LG TV 32 inches</t>
  </si>
  <si>
    <t>inv_00379</t>
  </si>
  <si>
    <t>Tecno F2 Lite (11), Infinix Note 5 Pro (7), Bontel TV King (5), Samsung iPad 10.5, Tecno Camon X (3), Infinix zero 5, Tecno F3 Pop, Samsung J8, Nokia 5, Tecno F3 Pro (5), Infinix Note Stylus 64gb (3), Infinix Note 5 (3), Tecno Pad3</t>
  </si>
  <si>
    <t>Cash</t>
  </si>
  <si>
    <t>inv_00380</t>
  </si>
  <si>
    <t>inv_00381</t>
  </si>
  <si>
    <t>inv_00382</t>
  </si>
  <si>
    <t>Hisense 43" TV, Hisense Sound Bar 120 watts, Elepaq Generator 2.5kva auto</t>
  </si>
  <si>
    <t>inv_00384</t>
  </si>
  <si>
    <t>iPhone 7 plus, 256gb</t>
  </si>
  <si>
    <t>inv_00383</t>
  </si>
  <si>
    <t>Samsung S10</t>
  </si>
  <si>
    <t>inv_00385</t>
  </si>
  <si>
    <t>HP Laptop 15 3YA28EA</t>
  </si>
  <si>
    <t>inv_00386</t>
  </si>
  <si>
    <t>Samsung J4 Plus</t>
  </si>
  <si>
    <t>inv_00387</t>
  </si>
  <si>
    <t>iPhone 7 Plus 32GB, Apple Earpod</t>
  </si>
  <si>
    <t>inv_00388</t>
  </si>
  <si>
    <t>Infinix Hot 6 1GB, iPower Inverter 2KVA</t>
  </si>
  <si>
    <t>inv_00389</t>
  </si>
  <si>
    <t>Nokia 6.1</t>
  </si>
  <si>
    <t>inv_00390</t>
  </si>
  <si>
    <t>Hisense TV 55" Curved</t>
  </si>
  <si>
    <t>inv_00391</t>
  </si>
  <si>
    <t xml:space="preserve">Elepaq Generator 1.8KVA </t>
  </si>
  <si>
    <t>inv_00392</t>
  </si>
  <si>
    <t>2018 15.4" Macbook Pro, 2.2ghz/16gb/256gb, 2018 13" Macbook Pro, 2.3ghz/8gb/512gb</t>
  </si>
  <si>
    <t>inv_00393</t>
  </si>
  <si>
    <t>Lonton Rechargeable Fan (3), Gas Cylinder 3kg</t>
  </si>
  <si>
    <t>inv_00394</t>
  </si>
  <si>
    <t>Infinix Note 5 3GB/32GB</t>
  </si>
  <si>
    <t>inv_00395</t>
  </si>
  <si>
    <t>iPhone 6s Plus, 64gb</t>
  </si>
  <si>
    <t>inv_00396</t>
  </si>
  <si>
    <t>2017 13" Macbook pro Corei5/2.3ghz/8gb/128gb Silver</t>
  </si>
  <si>
    <t>inv_00397</t>
  </si>
  <si>
    <t>HP Laptop 15-5GY98EA</t>
  </si>
  <si>
    <t>inv_00398</t>
  </si>
  <si>
    <t>iTel S12</t>
  </si>
  <si>
    <t>inv_00398B</t>
  </si>
  <si>
    <t>HT Washing Machine 8kg Semi-Auto Silver</t>
  </si>
  <si>
    <t>inv_00399</t>
  </si>
  <si>
    <t>Nokia 7.1 (2), Tecno Note 5 Pro (3), Nokia 6.1 (3), Tecno Camon X Pro (5), Samsung J8 (2), Infinix Note 4 Stylus 32gb (5), Samsung J6 plus (3), Samsung A9 2018 (1), Samsung J4 plus (2), Infinix Hot S3 (5), Huawei Y9 2019 (2), Tecno Camon Cm (5), Nokia 3.1 (3), Infinix Hot 6 1gb (3), Infinix Smart 2 Pro (4)</t>
  </si>
  <si>
    <t>inv_00399B</t>
  </si>
  <si>
    <t>Phones</t>
  </si>
  <si>
    <t>inv_00400</t>
  </si>
  <si>
    <t>HP Laptop 5GY98EA, Samung S8 Plus</t>
  </si>
  <si>
    <t>inv_00401</t>
  </si>
  <si>
    <t>Infinix Note 5 3gb Stylus</t>
  </si>
  <si>
    <t>inv_00402</t>
  </si>
  <si>
    <t>HT Washing Machine 8kg Semi-Auto Silver, HT Chest Freezer 103 R6 Silver</t>
  </si>
  <si>
    <t>inv_00403</t>
  </si>
  <si>
    <t>HT Refrigerator 80AEX</t>
  </si>
  <si>
    <t>inv_00404</t>
  </si>
  <si>
    <t>inv_00405</t>
  </si>
  <si>
    <t>Infinix Hot 6 Pro</t>
  </si>
  <si>
    <t>inv_00406</t>
  </si>
  <si>
    <t>Elepaq Generator 2.5kva Auto</t>
  </si>
  <si>
    <t>inv_00407</t>
  </si>
  <si>
    <t>Samsung S8</t>
  </si>
  <si>
    <t>inv_00408</t>
  </si>
  <si>
    <t>TCL Smart TV 40 inches</t>
  </si>
  <si>
    <t>inv_00409</t>
  </si>
  <si>
    <t>Elepaq Generator 2.5 kva Auto</t>
  </si>
  <si>
    <t>inv_00410</t>
  </si>
  <si>
    <t>Tecno Camon 11 4gb</t>
  </si>
  <si>
    <t>inv_00411</t>
  </si>
  <si>
    <t>Samung J4 Plus</t>
  </si>
  <si>
    <t>inv_00412</t>
  </si>
  <si>
    <t>iPhone 8 Plus</t>
  </si>
  <si>
    <t>inv_00413</t>
  </si>
  <si>
    <t xml:space="preserve">Apple Macbook Pro </t>
  </si>
  <si>
    <t>inv_00414</t>
  </si>
  <si>
    <t>Huawei Y9 2019</t>
  </si>
  <si>
    <t>inv_00415</t>
  </si>
  <si>
    <t>iPhone 7 32gb</t>
  </si>
  <si>
    <t>inv_00416</t>
  </si>
  <si>
    <t>Samsung S10 Plus</t>
  </si>
  <si>
    <t>inv_00417</t>
  </si>
  <si>
    <t>Elepaq Generator 3.65kva Auto</t>
  </si>
  <si>
    <t>inv_00418</t>
  </si>
  <si>
    <t>Kenstar A/C 2HP</t>
  </si>
  <si>
    <t>inv_00419</t>
  </si>
  <si>
    <t xml:space="preserve">Elepaq Generator 2.5kva Manual </t>
  </si>
  <si>
    <t>inv_00420</t>
  </si>
  <si>
    <t>Samsung J4 Plus (Gold)</t>
  </si>
  <si>
    <t>inv_00421</t>
  </si>
  <si>
    <t>Infinix Zero 4 Plus</t>
  </si>
  <si>
    <t>inv_00422</t>
  </si>
  <si>
    <t>Tecno Spark2 2gb</t>
  </si>
  <si>
    <t>inv_00423</t>
  </si>
  <si>
    <t>inv_00424</t>
  </si>
  <si>
    <t>HP STREAM  PRO  30441EA, HP ProBook x360 11 G1 EE</t>
  </si>
  <si>
    <t>inv_00425</t>
  </si>
  <si>
    <t>Gionee S10 LTE</t>
  </si>
  <si>
    <t>inv_00426</t>
  </si>
  <si>
    <t>Lenovo V130-151GM, 4gb/500gb HDD (3)</t>
  </si>
  <si>
    <t>inv_00427</t>
  </si>
  <si>
    <t>Samsung J6 Plus, Nokia 6.1</t>
  </si>
  <si>
    <t>inv_00428</t>
  </si>
  <si>
    <t>Tecno F2 Lte</t>
  </si>
  <si>
    <t>inv_00429</t>
  </si>
  <si>
    <t>Infinix Hot 7 1gb (3)</t>
  </si>
  <si>
    <t>inv_00430</t>
  </si>
  <si>
    <t>HSENSE AC 1 HP SPLIT(X3), HISENSE STANDING AC 2HP</t>
  </si>
  <si>
    <t>inv_00431</t>
  </si>
  <si>
    <t>2018 13" Macbook Pro 2.3ghz/8gb/256gb MR9R2LL/A</t>
  </si>
  <si>
    <t>inv_00432</t>
  </si>
  <si>
    <t>iPhone 8, 256gb</t>
  </si>
  <si>
    <t>inv_00433</t>
  </si>
  <si>
    <t>HT Washing Machine Semi-Auto 6kg</t>
  </si>
  <si>
    <t>inv_00434</t>
  </si>
  <si>
    <t>Maxi Gas Cooker 4Gas Burner</t>
  </si>
  <si>
    <t>inv_00435</t>
  </si>
  <si>
    <t>Sumec Firman Generator 3.5KVA Manual</t>
  </si>
  <si>
    <t>inv_00436</t>
  </si>
  <si>
    <t>Infinix Hot 6 1gb</t>
  </si>
  <si>
    <t>inv_00436B</t>
  </si>
  <si>
    <t>LG TV 55 Inches UK6400</t>
  </si>
  <si>
    <t>inv_00437</t>
  </si>
  <si>
    <t>Nokia 6.1 4gb/64gb</t>
  </si>
  <si>
    <t>inv_00438</t>
  </si>
  <si>
    <t>inv_00438B</t>
  </si>
  <si>
    <t>inv_00438C</t>
  </si>
  <si>
    <t>inv_00439</t>
  </si>
  <si>
    <t>Sony PS4 Console</t>
  </si>
  <si>
    <t>inv_00440</t>
  </si>
  <si>
    <t>HISENSE AC 1.5 HP WHT</t>
  </si>
  <si>
    <t>inv_00441</t>
  </si>
  <si>
    <t>HT WASHING 10.2KG SEMI-AUTO</t>
  </si>
  <si>
    <t>inv_00442</t>
  </si>
  <si>
    <t>Samsung S8 Plus Black</t>
  </si>
  <si>
    <t>inv_00443</t>
  </si>
  <si>
    <t>inv_00444</t>
  </si>
  <si>
    <t>Sony A7II Camera</t>
  </si>
  <si>
    <t>inv_00445</t>
  </si>
  <si>
    <t>Samsung A2 Core</t>
  </si>
  <si>
    <t>inv_00446</t>
  </si>
  <si>
    <t>inv_00447</t>
  </si>
  <si>
    <t>inv_00448</t>
  </si>
  <si>
    <t>FIRMAN 3.5 AUTO ECO Series, HT SML 180 R6 SLV</t>
  </si>
  <si>
    <t>inv_00449</t>
  </si>
  <si>
    <t>Hisense TV 43", Hisense Fridge 150 Litres</t>
  </si>
  <si>
    <t>inv_00450</t>
  </si>
  <si>
    <t>Nokia 6.1 Plus</t>
  </si>
  <si>
    <t>inv_00451</t>
  </si>
  <si>
    <t>inv_00452</t>
  </si>
  <si>
    <t>iPhone XR 64gb Dual</t>
  </si>
  <si>
    <t>inv_00453</t>
  </si>
  <si>
    <t>Infinix Hot 7 2gb</t>
  </si>
  <si>
    <t>inv_00454</t>
  </si>
  <si>
    <t>German Industrial Door</t>
  </si>
  <si>
    <t>inv_00455</t>
  </si>
  <si>
    <t>HT Chest Freezer 100 SML</t>
  </si>
  <si>
    <t>inv_00456</t>
  </si>
  <si>
    <t>Hisense TV Led 50 Inches</t>
  </si>
  <si>
    <t>inv_00457</t>
  </si>
  <si>
    <t>iPhone X 256gb</t>
  </si>
  <si>
    <t>inv_00458</t>
  </si>
  <si>
    <t>Elepaq Gen 2.5kva Auto</t>
  </si>
  <si>
    <t>inv_00459</t>
  </si>
  <si>
    <t>inv_00460</t>
  </si>
  <si>
    <t>Infinix Hot 7 2gb, Tecno Spark 3</t>
  </si>
  <si>
    <t>inv_00461</t>
  </si>
  <si>
    <t>LG TV 65inches UK6400</t>
  </si>
  <si>
    <t>inv_00462</t>
  </si>
  <si>
    <t>Car Financing</t>
  </si>
  <si>
    <t>inv_00463</t>
  </si>
  <si>
    <t>LG Home Theatre AUD TW 1200W</t>
  </si>
  <si>
    <t>inv_00464</t>
  </si>
  <si>
    <t>Elepaq Generator 3.5kva Auto</t>
  </si>
  <si>
    <t>inv_00465</t>
  </si>
  <si>
    <t xml:space="preserve"> HP Stream - 11-ah117wm</t>
  </si>
  <si>
    <t>inv_00466</t>
  </si>
  <si>
    <t>inv_00467</t>
  </si>
  <si>
    <t>BAJAJ BOXER 120CC</t>
  </si>
  <si>
    <t>inv_00468</t>
  </si>
  <si>
    <t>inv_00469</t>
  </si>
  <si>
    <t>Infinix Hot 7 Pro 3gb</t>
  </si>
  <si>
    <t>inv_00471</t>
  </si>
  <si>
    <t>Tecno LA7 3gb</t>
  </si>
  <si>
    <t>inv_00470</t>
  </si>
  <si>
    <t>Infinix Smart 3</t>
  </si>
  <si>
    <t>inv_00472</t>
  </si>
  <si>
    <t>LG TV UK6300 50 inches</t>
  </si>
  <si>
    <t>inv_00473</t>
  </si>
  <si>
    <t>inv_00474</t>
  </si>
  <si>
    <t>inv_00475</t>
  </si>
  <si>
    <t>Samsung A30</t>
  </si>
  <si>
    <t>inv_00476</t>
  </si>
  <si>
    <t>inv_00477</t>
  </si>
  <si>
    <t>Infinix S4, LG Microwave Oven</t>
  </si>
  <si>
    <t>inv_00478</t>
  </si>
  <si>
    <t>Infinix Hot 6X</t>
  </si>
  <si>
    <t>inv_00479</t>
  </si>
  <si>
    <t>Samsung A50</t>
  </si>
  <si>
    <t>inv_00480</t>
  </si>
  <si>
    <t>LG Home Theatre AUD 358SD</t>
  </si>
  <si>
    <t>inv_00481</t>
  </si>
  <si>
    <t>Tecno Spark 3 2gb</t>
  </si>
  <si>
    <t>inv_00482</t>
  </si>
  <si>
    <t>Tecno Spark 3 1gb</t>
  </si>
  <si>
    <t>inv_00483</t>
  </si>
  <si>
    <t>inv_00484</t>
  </si>
  <si>
    <t>iPower Ascend Inverter 2KVA/24V, K-Star Battery 200AH/12V</t>
  </si>
  <si>
    <t>inv_00485</t>
  </si>
  <si>
    <t>inv_00486</t>
  </si>
  <si>
    <t>Tecno Camon CX</t>
  </si>
  <si>
    <t>inv_00487</t>
  </si>
  <si>
    <t>Tecno Spark 1gb , Samsung S10+ 128gb (2), Huawei Y9</t>
  </si>
  <si>
    <t>inv_00488</t>
  </si>
  <si>
    <t>Elepaq Gen 1.8kva</t>
  </si>
  <si>
    <t>inv_00489</t>
  </si>
  <si>
    <t>Infinix Hot 7 1gb</t>
  </si>
  <si>
    <t>inv_00490</t>
  </si>
  <si>
    <t>HP 240 G6 - Intel Core i5</t>
  </si>
  <si>
    <t>Queen Banjo</t>
  </si>
  <si>
    <t>inv_00491</t>
  </si>
  <si>
    <t>inv_00492</t>
  </si>
  <si>
    <t>Hisense 4K Tv 55 M5600CW 55''</t>
  </si>
  <si>
    <t>inv_00493</t>
  </si>
  <si>
    <t>Macbook Air 13'' 8Gb/128Gb,(MQD32B/A)</t>
  </si>
  <si>
    <t>inv_00494</t>
  </si>
  <si>
    <t>LG Wm 6Kg Auto Front Loader Wm 2J5Nnp7S</t>
  </si>
  <si>
    <t>inv_00495</t>
  </si>
  <si>
    <t>inv_00496</t>
  </si>
  <si>
    <t>Inverter Battery 200 AHMS</t>
  </si>
  <si>
    <t>inv_00497</t>
  </si>
  <si>
    <t>Iphone 7 32Gb Blk</t>
  </si>
  <si>
    <t>inv_00498</t>
  </si>
  <si>
    <t>Iphone 6S Plus 64Gb Rose Gold</t>
  </si>
  <si>
    <t>inv_00498B</t>
  </si>
  <si>
    <t xml:space="preserve">Elepaq Generator 2.5kva </t>
  </si>
  <si>
    <t>inv_00499</t>
  </si>
  <si>
    <t>iPhone XR 128 Single</t>
  </si>
  <si>
    <t>inv_00500</t>
  </si>
  <si>
    <t xml:space="preserve">Maxi TV D1240 32inch, Tecno Camon 11, LG TV 32 inches, HT Fridge </t>
  </si>
  <si>
    <t>inv_00501</t>
  </si>
  <si>
    <t xml:space="preserve">LG AUD CJ65  </t>
  </si>
  <si>
    <t>inv_00502</t>
  </si>
  <si>
    <t>Samsung S8 Dual</t>
  </si>
  <si>
    <t>inv_00503</t>
  </si>
  <si>
    <t>Hisense TV 55 inches A6100</t>
  </si>
  <si>
    <t>inv_00504</t>
  </si>
  <si>
    <t>LG TV UK6400 65inches</t>
  </si>
  <si>
    <t>inv_00505</t>
  </si>
  <si>
    <t>Tecno LA7 Pro, itel P32</t>
  </si>
  <si>
    <t>inv_00506</t>
  </si>
  <si>
    <t>Huawei Nova 3i Black</t>
  </si>
  <si>
    <t>Tecno T350</t>
  </si>
  <si>
    <t>Infinix Note 5 Stylus</t>
  </si>
  <si>
    <t>Samsung A9 2019</t>
  </si>
  <si>
    <t>Tecno Camon 11</t>
  </si>
  <si>
    <t>Tecno Camon 11 3gb</t>
  </si>
  <si>
    <t>Nokia 4.2</t>
  </si>
  <si>
    <t>Tecno Pop 2 Power</t>
  </si>
  <si>
    <t>Tecno Camon 11 6gb</t>
  </si>
  <si>
    <t>Tecno Spark 3 2GB</t>
  </si>
  <si>
    <t>Samsung A10</t>
  </si>
  <si>
    <t>inv_00507</t>
  </si>
  <si>
    <t>LG AUD ARX5, HT-200 Chest Freezer, Polystar A/C 1HP</t>
  </si>
  <si>
    <t>inv_00508</t>
  </si>
  <si>
    <t>DSTV Decoder+Installation, Electric Kettle 5L, Crownstar Blender 3in1</t>
  </si>
  <si>
    <t>inv_00509</t>
  </si>
  <si>
    <t>Maxi Standing Gas 60602B2P</t>
  </si>
  <si>
    <t>inv_00510</t>
  </si>
  <si>
    <t>Samsung A 50 4/128</t>
  </si>
  <si>
    <t>inv_00511</t>
  </si>
  <si>
    <t>Infinix Hot 7 2GB</t>
  </si>
  <si>
    <t>Tecno Spark 3</t>
  </si>
  <si>
    <t>inv_00512</t>
  </si>
  <si>
    <t>iTel P32</t>
  </si>
  <si>
    <t>inv_00513</t>
  </si>
  <si>
    <t>Samsung A9, HP Stream 11</t>
  </si>
  <si>
    <t>inv_00514</t>
  </si>
  <si>
    <t>Funding</t>
  </si>
  <si>
    <t>inv_00515</t>
  </si>
  <si>
    <t>inv_00516</t>
  </si>
  <si>
    <t>Tecno Spark 3 1GB(2), Tecno Spark 3 2GB(4)</t>
  </si>
  <si>
    <t>inv_00517</t>
  </si>
  <si>
    <t>Huawei Y7 2019</t>
  </si>
  <si>
    <t>inv_00518</t>
  </si>
  <si>
    <t>Nokia 3, Nokia 3.2</t>
  </si>
  <si>
    <t>inv_00519</t>
  </si>
  <si>
    <t>External Harddrive</t>
  </si>
  <si>
    <t>inv_00520</t>
  </si>
  <si>
    <t>iPhone XR 128GB Whilte</t>
  </si>
  <si>
    <t>inv_00521</t>
  </si>
  <si>
    <t>Infinix S4</t>
  </si>
  <si>
    <t>inv_00522</t>
  </si>
  <si>
    <t>Samsung A70</t>
  </si>
  <si>
    <t>inv_00523</t>
  </si>
  <si>
    <t>inv_00524</t>
  </si>
  <si>
    <t>inv_00525</t>
  </si>
  <si>
    <t>Nokia 3.1</t>
  </si>
  <si>
    <t>inv_00526</t>
  </si>
  <si>
    <t>iPhone X 64gb</t>
  </si>
  <si>
    <t>inv_00527</t>
  </si>
  <si>
    <t>iPhone 8 Plus Red</t>
  </si>
  <si>
    <t>inv_00528</t>
  </si>
  <si>
    <t>HT Stabilizer 2000 W, Sumec Gen 3000 Auto 2.8kva</t>
  </si>
  <si>
    <t>inv_00529</t>
  </si>
  <si>
    <t xml:space="preserve">Sumec Firman Gen Eco Series 7.2kva </t>
  </si>
  <si>
    <t>inv_00530</t>
  </si>
  <si>
    <t>inv_00530B</t>
  </si>
  <si>
    <t>Tecno LA7 Pro</t>
  </si>
  <si>
    <t>inv_00531</t>
  </si>
  <si>
    <t>Samsung A50 6gb</t>
  </si>
  <si>
    <t>inv_00532</t>
  </si>
  <si>
    <t xml:space="preserve">HP Pavilion X360 </t>
  </si>
  <si>
    <t>inv_00533</t>
  </si>
  <si>
    <t>inv_00534</t>
  </si>
  <si>
    <t>Samsung A20</t>
  </si>
  <si>
    <t>inv_00535</t>
  </si>
  <si>
    <t>Macbook Air 13''</t>
  </si>
  <si>
    <t>inv_00536</t>
  </si>
  <si>
    <t>MAXI Table Gas 6060 2B2P, Mouka foam 6x6x20</t>
  </si>
  <si>
    <t>inv_00537</t>
  </si>
  <si>
    <t>LG WM 6kg Washing Machine</t>
  </si>
  <si>
    <t>LG Vacuum Cleaner 8622</t>
  </si>
  <si>
    <t>Maxi Water Dispenser</t>
  </si>
  <si>
    <t>LG DVD DP 542</t>
  </si>
  <si>
    <t>LG AUD 65CJ</t>
  </si>
  <si>
    <t>LG AUD 87CJ</t>
  </si>
  <si>
    <t>LG FRZ 155</t>
  </si>
  <si>
    <t>Hisense FRZ 260SH</t>
  </si>
  <si>
    <t>LG 32 TV LK500</t>
  </si>
  <si>
    <t>Hisense TV 49 N2182PW</t>
  </si>
  <si>
    <t>Hisenes TV 32 N2176H</t>
  </si>
  <si>
    <t>LG TV 49 LK510</t>
  </si>
  <si>
    <t>Hisense TV 65 A6100</t>
  </si>
  <si>
    <t>Maxi Gen EK50</t>
  </si>
  <si>
    <t>HT 147s Refrigerator</t>
  </si>
  <si>
    <t>HT TEC Gen 3.5kva Auto</t>
  </si>
  <si>
    <t>HT TEC Washing machine 10.2kg</t>
  </si>
  <si>
    <t>HT TEC Washing machine 8kg</t>
  </si>
  <si>
    <t>HT AC 1HP</t>
  </si>
  <si>
    <t>HT AC 1.5HP</t>
  </si>
  <si>
    <t>HIB Table Top Gas</t>
  </si>
  <si>
    <t>Tecno Spark 2gb</t>
  </si>
  <si>
    <t>Tecno Pop 2F</t>
  </si>
  <si>
    <t>Samsung A50 4gb</t>
  </si>
  <si>
    <t>Samsung A70 6gb</t>
  </si>
  <si>
    <t>Tecno Spark 1gb</t>
  </si>
  <si>
    <t>LG TV 43 LK500</t>
  </si>
  <si>
    <t>Hisense 50 TV 50 A6103UW</t>
  </si>
  <si>
    <t>inv_00538</t>
  </si>
  <si>
    <t>LG TV 65inches UK6400, LG Home theatre</t>
  </si>
  <si>
    <t>inv_00539</t>
  </si>
  <si>
    <t>LG Tv 43" LK50 LED, LG Washing Machine</t>
  </si>
  <si>
    <t>inv_00540</t>
  </si>
  <si>
    <t xml:space="preserve">Hisense Washing Machine 751 </t>
  </si>
  <si>
    <t>inv_00541</t>
  </si>
  <si>
    <t>13" Macbook Pro Touchbar MRQ92LL</t>
  </si>
  <si>
    <t>inv_00542</t>
  </si>
  <si>
    <t>iPhone 8 64gb</t>
  </si>
  <si>
    <t>inv_00543</t>
  </si>
  <si>
    <t>inv_00544</t>
  </si>
  <si>
    <t>Table top Gas 2Hob</t>
  </si>
  <si>
    <t>inv_00545</t>
  </si>
  <si>
    <t>inv_00546</t>
  </si>
  <si>
    <t>inv_00547</t>
  </si>
  <si>
    <t>Nokia 2.2</t>
  </si>
  <si>
    <t>inv_00548</t>
  </si>
  <si>
    <t>Lenovo Thinkpad X1</t>
  </si>
  <si>
    <t>inv_00549</t>
  </si>
  <si>
    <t>Nokia 7 Plus</t>
  </si>
  <si>
    <t>inv_00550</t>
  </si>
  <si>
    <t>inv_00551</t>
  </si>
  <si>
    <t>Hisense TV 55 A6103UW</t>
  </si>
  <si>
    <t>inv_00552</t>
  </si>
  <si>
    <t xml:space="preserve">Hisense TV 55 curved </t>
  </si>
  <si>
    <t>inv_00553</t>
  </si>
  <si>
    <t>Hisense 32 TV Led</t>
  </si>
  <si>
    <t>inv_00554</t>
  </si>
  <si>
    <t>Google Pixel 1</t>
  </si>
  <si>
    <t>inv_00555</t>
  </si>
  <si>
    <t>iPhone XR 64gb SS</t>
  </si>
  <si>
    <t>inv_00556</t>
  </si>
  <si>
    <t>Hisense Sound Bar HS212 AUD, Tecno Camon 11 4/64</t>
  </si>
  <si>
    <t>inv_00557</t>
  </si>
  <si>
    <t>inv_00558</t>
  </si>
  <si>
    <t>inv_00559</t>
  </si>
  <si>
    <t>BOI</t>
  </si>
  <si>
    <t>inv_00560</t>
  </si>
  <si>
    <t>iPhone Xs Max Dual Gold 256gb, iPhone Xs Gold 64gb, Apple Airpod 2 Wireless (2), Apple Watch Series 3 38mm GPS+Cellular, Hisense Ref67WSI</t>
  </si>
  <si>
    <t>inv_00561</t>
  </si>
  <si>
    <t>iTel P33 Plus</t>
  </si>
  <si>
    <t>inv_00562</t>
  </si>
  <si>
    <t>inv_00563</t>
  </si>
  <si>
    <t>Hisense AC 1HP</t>
  </si>
  <si>
    <t>inv_00564</t>
  </si>
  <si>
    <t>inv_00565</t>
  </si>
  <si>
    <t>Solar Panel, Charge Controller</t>
  </si>
  <si>
    <t>inv_00566</t>
  </si>
  <si>
    <t>inv_00567</t>
  </si>
  <si>
    <t>Samsung A10, Tecno T351</t>
  </si>
  <si>
    <t>inv_00568</t>
  </si>
  <si>
    <t>inv_00569</t>
  </si>
  <si>
    <t>inv_00570</t>
  </si>
  <si>
    <t>inv_00571</t>
  </si>
  <si>
    <t>Hisense TV 50" A6103UW, LG 32" Smart TV, LG Home Theatre AUD 550 Pikin</t>
  </si>
  <si>
    <t>inv_00572</t>
  </si>
  <si>
    <t>Maxi Gas Cooker 2Gas 2Electric</t>
  </si>
  <si>
    <t>inv_00573</t>
  </si>
  <si>
    <t>Huawei Y9 2019, Hisense Washing Machine 8kg WMWTCT</t>
  </si>
  <si>
    <t>inv_00574</t>
  </si>
  <si>
    <t>Infinix Smart 3 Plus</t>
  </si>
  <si>
    <t>inv_00575</t>
  </si>
  <si>
    <t>Infinix Hot 7 2/32 (3), Infinix Hot 7 Pro 2/32 (4), Tecno LA7 Pro (3), Tecno Spark 3 32gb (3), Tecno Pouvoir 3 (5)</t>
  </si>
  <si>
    <t>inv_00576</t>
  </si>
  <si>
    <t>HP Laptop 15-ra008nia, Dell Desktop Vostro 3668, Mercury UPS 1200VA</t>
  </si>
  <si>
    <t>inv_00577</t>
  </si>
  <si>
    <t>HP Notebook 15-bs130nia</t>
  </si>
  <si>
    <t>inv_00578</t>
  </si>
  <si>
    <t>Nokia 2.1</t>
  </si>
  <si>
    <t>inv_00579</t>
  </si>
  <si>
    <t>inv_00580</t>
  </si>
  <si>
    <t>Infinix Hot 6x 2/32gb</t>
  </si>
  <si>
    <t>inv_00581</t>
  </si>
  <si>
    <t>inv_00582</t>
  </si>
  <si>
    <t>Samsung Buds</t>
  </si>
  <si>
    <t>inv_00582B</t>
  </si>
  <si>
    <t>iPhone 8 Plus 64gb</t>
  </si>
  <si>
    <t>inv_00583</t>
  </si>
  <si>
    <t>Jeans</t>
  </si>
  <si>
    <t>inv_00584</t>
  </si>
  <si>
    <t>HP Printer, iTel 2160</t>
  </si>
  <si>
    <t>inv_00585</t>
  </si>
  <si>
    <t>Tecno Camon 12</t>
  </si>
  <si>
    <t>inv_00586</t>
  </si>
  <si>
    <t>inv_00587</t>
  </si>
  <si>
    <t>Hisense TV 65", LG A/C Split 1HP</t>
  </si>
  <si>
    <t>inv_00588</t>
  </si>
  <si>
    <t>Apple iPhone 7 Plus 128gb</t>
  </si>
  <si>
    <t>inv_00589</t>
  </si>
  <si>
    <t>Samsung Note 10 Plus</t>
  </si>
  <si>
    <t>inv_00590</t>
  </si>
  <si>
    <t>Tecno Spark 4</t>
  </si>
  <si>
    <t>inv_00591</t>
  </si>
  <si>
    <t>inv_00592</t>
  </si>
  <si>
    <t>Nokia 3.1 Plus</t>
  </si>
  <si>
    <t>inv_00593</t>
  </si>
  <si>
    <t xml:space="preserve">Nokia 6.1 </t>
  </si>
  <si>
    <t>inv_00594</t>
  </si>
  <si>
    <t>inv_00595</t>
  </si>
  <si>
    <t>Infinix Hot 8 (2), Samsung A70 (3), Samsung A10 (3)</t>
  </si>
  <si>
    <t>inv_00596</t>
  </si>
  <si>
    <t>LG Washing Machine 8kg WM8588</t>
  </si>
  <si>
    <t>inv_00597</t>
  </si>
  <si>
    <t>Tecno Camon 12 Pro</t>
  </si>
  <si>
    <t>inv_00598</t>
  </si>
  <si>
    <t>inv_00599</t>
  </si>
  <si>
    <t>inv_00600</t>
  </si>
  <si>
    <t>inv_00601</t>
  </si>
  <si>
    <t>Tecno Spark KA6, Tecno Pop 2</t>
  </si>
  <si>
    <t>inv_00602</t>
  </si>
  <si>
    <t>inv_00603</t>
  </si>
  <si>
    <t>Samsung A60</t>
  </si>
  <si>
    <t>inv_00604</t>
  </si>
  <si>
    <t>inv_00605</t>
  </si>
  <si>
    <t>Qlink Motorcycle EC200 (2), Helmet (2) and Dispatch box (2)</t>
  </si>
  <si>
    <t>inv_00606</t>
  </si>
  <si>
    <t>Infinix 7 (3), Tecno F2 Lte (4), Tecno Pop 2 power (3), Tecno Droipad 7d (2), Nokia 105 (3)</t>
  </si>
  <si>
    <t>inv_00607</t>
  </si>
  <si>
    <t>inv_00608</t>
  </si>
  <si>
    <t>Transcend 1TB HDD Drive</t>
  </si>
  <si>
    <t>inv_00609</t>
  </si>
  <si>
    <t>iPhone 11 Pro Max 256gb</t>
  </si>
  <si>
    <t>inv_00610</t>
  </si>
  <si>
    <t xml:space="preserve">HT Stabilizer 5000VA, Elepaq Generator 3.5 KVA </t>
  </si>
  <si>
    <t>inv_00610B</t>
  </si>
  <si>
    <t>HP Laptop 14-CB011, HP 15-RA008NIA, HP Notebook 15-BS139NIA</t>
  </si>
  <si>
    <t>inv_00611</t>
  </si>
  <si>
    <t>Camon 12 Pro</t>
  </si>
  <si>
    <t>Tecno Spark 3 Youth</t>
  </si>
  <si>
    <t>inv_00612</t>
  </si>
  <si>
    <t>Apple iPhone 8 256gb</t>
  </si>
  <si>
    <t>inv_00613</t>
  </si>
  <si>
    <t>inv_00614</t>
  </si>
  <si>
    <t>Apple iPhone 6s 16gb</t>
  </si>
  <si>
    <t>inv_00615</t>
  </si>
  <si>
    <t>Tecno Camon 12 4gb</t>
  </si>
  <si>
    <t>Tecno Pop 2 B1F</t>
  </si>
  <si>
    <t>HP Notebook 15</t>
  </si>
  <si>
    <t>HP Deskjet 2630</t>
  </si>
  <si>
    <t>Bluegate UPS 2kva</t>
  </si>
  <si>
    <t>Sony Playstation 4</t>
  </si>
  <si>
    <t>Binatone Steam Iron (Si-1850) 1800w</t>
  </si>
  <si>
    <t>inv_00616</t>
  </si>
  <si>
    <t>HT Freezer 319T</t>
  </si>
  <si>
    <t>HT Freezer Chest SML 100HAS</t>
  </si>
  <si>
    <t>HT Freezer Chest SML 150 INTC</t>
  </si>
  <si>
    <t>HT Ref Tmount 2door Dcool 95EX</t>
  </si>
  <si>
    <t>HT Washing Machine 10.2kg Blu</t>
  </si>
  <si>
    <t>HT Washing Machine 8kg Blu</t>
  </si>
  <si>
    <t>HT SML Bobo 2500ES 2.5kva</t>
  </si>
  <si>
    <t>inv_00617</t>
  </si>
  <si>
    <t>Rent funding</t>
  </si>
  <si>
    <t>inv_00618</t>
  </si>
  <si>
    <t>inv_00619</t>
  </si>
  <si>
    <t>inv_00620</t>
  </si>
  <si>
    <t>inv_00621</t>
  </si>
  <si>
    <t>Samsung A10s</t>
  </si>
  <si>
    <t>inv_00622</t>
  </si>
  <si>
    <t>LG Ref 269s</t>
  </si>
  <si>
    <t>Maxi 50504b Inox</t>
  </si>
  <si>
    <t>Maxi 60604b Inox</t>
  </si>
  <si>
    <t>LG Audio 87 CJ1</t>
  </si>
  <si>
    <t xml:space="preserve">Maxi Gen BJ25 </t>
  </si>
  <si>
    <t>Hisense 32 TV N50HTS</t>
  </si>
  <si>
    <t>inv_00623</t>
  </si>
  <si>
    <t xml:space="preserve">Tecno Spark 4 </t>
  </si>
  <si>
    <t>inv_00624</t>
  </si>
  <si>
    <t>inv_00625</t>
  </si>
  <si>
    <t>Tecno Spark 3 3gb</t>
  </si>
  <si>
    <t>inv_00626</t>
  </si>
  <si>
    <t>LG TV UM7340 50 inches</t>
  </si>
  <si>
    <t>inv_00626B</t>
  </si>
  <si>
    <t>HP Pavilion 15-cs0004nia</t>
  </si>
  <si>
    <t>inv_00627</t>
  </si>
  <si>
    <t>HP Stream 14-cb0011wm</t>
  </si>
  <si>
    <t>inv_00628</t>
  </si>
  <si>
    <t>inv_00629</t>
  </si>
  <si>
    <t>LG Washing Machine 1400</t>
  </si>
  <si>
    <t>inv_00630</t>
  </si>
  <si>
    <t>inv_00631</t>
  </si>
  <si>
    <t>Infinix Hot 8 Pro</t>
  </si>
  <si>
    <t>inv_00632</t>
  </si>
  <si>
    <t>Tecno Camon 12 4/64</t>
  </si>
  <si>
    <t>Infinix S4 32gb</t>
  </si>
  <si>
    <t>iPhone 6s 64gb</t>
  </si>
  <si>
    <t>Binatone Hair Clipper  10W/Hc-555 Pro</t>
  </si>
  <si>
    <t>Binatone Rechargeable Hair Cliper Hc-528</t>
  </si>
  <si>
    <t>PS4 FIFA 19</t>
  </si>
  <si>
    <t>PS4 Call Of Duty: Black Ops</t>
  </si>
  <si>
    <t>PS4 Need  For Speed  Payback</t>
  </si>
  <si>
    <t>PS4 Dual  Shock  4 Wireless  Controler Blk</t>
  </si>
  <si>
    <t>Binatone Steam Iron (Si-2410)</t>
  </si>
  <si>
    <t>Philip Food Processor Hr7627/01</t>
  </si>
  <si>
    <t>HT Washing Machine TopLoad 8kg SLV</t>
  </si>
  <si>
    <t>inv_00633</t>
  </si>
  <si>
    <t>inv_00634</t>
  </si>
  <si>
    <t>HP Notebook 15-ra008nia</t>
  </si>
  <si>
    <t>inv_00635</t>
  </si>
  <si>
    <t>Havana Smart Watch, Pouch</t>
  </si>
  <si>
    <t>inv_00636</t>
  </si>
  <si>
    <t>inv_00637</t>
  </si>
  <si>
    <t>inv_00638</t>
  </si>
  <si>
    <t>Xiaomi Redmi Note 7</t>
  </si>
  <si>
    <t>Polystar Water Dispenser</t>
  </si>
  <si>
    <t>inv_00639</t>
  </si>
  <si>
    <t>Samsung Note 9 128gb</t>
  </si>
  <si>
    <t>inv_00640</t>
  </si>
  <si>
    <t>Infinix S5</t>
  </si>
  <si>
    <t>inv_00641</t>
  </si>
  <si>
    <t>inv_00642</t>
  </si>
  <si>
    <t>inv_00643</t>
  </si>
  <si>
    <t>inv_00644</t>
  </si>
  <si>
    <t>Hisense Ac 1Hp (X2), Hisense Ac 1.5 Hp,  Hisense Ref 35 Dcb-Rd</t>
  </si>
  <si>
    <t>inv_00645</t>
  </si>
  <si>
    <t>inv_00646</t>
  </si>
  <si>
    <t>inv_00647</t>
  </si>
  <si>
    <t>Hisense LED TV 43inches</t>
  </si>
  <si>
    <t>inv_00648</t>
  </si>
  <si>
    <t>inv_00647B</t>
  </si>
  <si>
    <t>Tecno B1F (2)</t>
  </si>
  <si>
    <t>inv_00648B</t>
  </si>
  <si>
    <t>inv_00649</t>
  </si>
  <si>
    <t>Nokia 3.2</t>
  </si>
  <si>
    <t>inv_00679</t>
  </si>
  <si>
    <t>Bikes</t>
  </si>
  <si>
    <t>inv_00651</t>
  </si>
  <si>
    <t>Phone screen</t>
  </si>
  <si>
    <t>inv_00652</t>
  </si>
  <si>
    <t>Kids gown</t>
  </si>
  <si>
    <t>inv_00686</t>
  </si>
  <si>
    <t>HT Freezer 319T, Hisense 55" Curved TV</t>
  </si>
  <si>
    <t>inv_00671</t>
  </si>
  <si>
    <t>inv_00685</t>
  </si>
  <si>
    <t>Hisense TV Led 50 Inches, Eastman Battery 100AH</t>
  </si>
  <si>
    <t>inv_00684</t>
  </si>
  <si>
    <t>LG TV 65" UK6400</t>
  </si>
  <si>
    <t>inv_00677</t>
  </si>
  <si>
    <t>inv_00653</t>
  </si>
  <si>
    <t>Samsung S10 Black</t>
  </si>
  <si>
    <t>inv_00666</t>
  </si>
  <si>
    <t>inv_00667</t>
  </si>
  <si>
    <t>Lenovo V130-151KB</t>
  </si>
  <si>
    <t>inv_00672</t>
  </si>
  <si>
    <t>LG A/C 1.5HP Gencool</t>
  </si>
  <si>
    <t>inv_00673</t>
  </si>
  <si>
    <t>LG A/C 1HP Gencool</t>
  </si>
  <si>
    <t>inv_00681</t>
  </si>
  <si>
    <t>Hisense 43" TV Led, Maxi Gas Cooker</t>
  </si>
  <si>
    <t>inv_00657</t>
  </si>
  <si>
    <t>Apple iWatch 38mm Cell</t>
  </si>
  <si>
    <t>inv_00692</t>
  </si>
  <si>
    <t>Sumec Firman 3.4kva</t>
  </si>
  <si>
    <t>inv_00665</t>
  </si>
  <si>
    <t>HT Tec Gen 2.5kva Bobo</t>
  </si>
  <si>
    <t>Nokia 7.2 128gb</t>
  </si>
  <si>
    <t>inv_00691</t>
  </si>
  <si>
    <t>Hisense Washing Machine 5kg, Elepaq Gen 2.5kva Manual</t>
  </si>
  <si>
    <t>inv_00687</t>
  </si>
  <si>
    <t>Hisense FRZ 340SH</t>
  </si>
  <si>
    <t>inv_00688</t>
  </si>
  <si>
    <t>Hisense A/C 1.5HP Copper</t>
  </si>
  <si>
    <t>Sumec Firman 2.8kva</t>
  </si>
  <si>
    <t>inv_00678</t>
  </si>
  <si>
    <t>Samsung A20s, Bluegate UPS 1.2kva</t>
  </si>
  <si>
    <t>inv_00661</t>
  </si>
  <si>
    <t>HP NOTEBOOK -15-RA008 S/N CND8512X7B</t>
  </si>
  <si>
    <t>inv_00680</t>
  </si>
  <si>
    <t>Hisense 43" TV Led</t>
  </si>
  <si>
    <t>inv_00662</t>
  </si>
  <si>
    <t>Lenovo Yoga 310</t>
  </si>
  <si>
    <t>Elepaq 3.5kva Auto</t>
  </si>
  <si>
    <t xml:space="preserve">Hisense Deep Freezer 260SH </t>
  </si>
  <si>
    <t>inv_00676</t>
  </si>
  <si>
    <t>inv_00690</t>
  </si>
  <si>
    <t>Elepaq 2.5kva Auto</t>
  </si>
  <si>
    <t>Hisense Deep Freezer 190SH 145L</t>
  </si>
  <si>
    <t>inv_00655</t>
  </si>
  <si>
    <t>Camon 12 6gb</t>
  </si>
  <si>
    <t>inv_00654</t>
  </si>
  <si>
    <t>Infinix Hot 8 2gb, Transcend Harddrive 1TB</t>
  </si>
  <si>
    <t>inv_00683</t>
  </si>
  <si>
    <t>Samsung A20s</t>
  </si>
  <si>
    <t>inv_00663</t>
  </si>
  <si>
    <t>inv_00659</t>
  </si>
  <si>
    <t>inv_00660</t>
  </si>
  <si>
    <t>inv_00689</t>
  </si>
  <si>
    <t>HT Washing Machine Topload 6kg Pink</t>
  </si>
  <si>
    <t>inv_00658</t>
  </si>
  <si>
    <t>Logitech Mouse, Tecno Pop 2</t>
  </si>
  <si>
    <t>inv_00674</t>
  </si>
  <si>
    <t>Dako 6B Gas Stove</t>
  </si>
  <si>
    <t>Infinix Hot 8 2gb</t>
  </si>
  <si>
    <t>inv_00682</t>
  </si>
  <si>
    <t>inv_00656</t>
  </si>
  <si>
    <t>Tecno Pop 2</t>
  </si>
  <si>
    <t>inv_00675</t>
  </si>
  <si>
    <t>Rice</t>
  </si>
  <si>
    <t>inv_00650</t>
  </si>
  <si>
    <t>Tecno F1</t>
  </si>
  <si>
    <t>ZBE Cooperative</t>
  </si>
  <si>
    <t>ABC Company</t>
  </si>
  <si>
    <t>Ty Andrews</t>
  </si>
  <si>
    <t>Adrian Ryan</t>
  </si>
  <si>
    <t>XYZ Limited</t>
  </si>
  <si>
    <t>Matilda James</t>
  </si>
  <si>
    <t>Jean Milk</t>
  </si>
  <si>
    <t>Toy Crest</t>
  </si>
  <si>
    <t>Callum Nicholas</t>
  </si>
  <si>
    <t>Lot May</t>
  </si>
  <si>
    <t>Bill Shaw</t>
  </si>
  <si>
    <t>Tammy Kate</t>
  </si>
  <si>
    <t>Apollo Chase</t>
  </si>
  <si>
    <t>Inks Lion</t>
  </si>
  <si>
    <t>Levi Milo</t>
  </si>
  <si>
    <t>Mikel Long</t>
  </si>
  <si>
    <t>Mary Mills</t>
  </si>
  <si>
    <t>A/B Limited</t>
  </si>
  <si>
    <t>Bellamy Finley</t>
  </si>
  <si>
    <t>Nnenna Tiles</t>
  </si>
  <si>
    <t>CFirst Country Bankel  Ocean</t>
  </si>
  <si>
    <t>Iris Lorenzo</t>
  </si>
  <si>
    <t>Aaron Joe</t>
  </si>
  <si>
    <t>Athena Cooper</t>
  </si>
  <si>
    <t>Kate Morgan</t>
  </si>
  <si>
    <t>Sara Ali</t>
  </si>
  <si>
    <t>Theo Alex</t>
  </si>
  <si>
    <t>River Charlie</t>
  </si>
  <si>
    <t>Jace Willow</t>
  </si>
  <si>
    <t>Kolten Leif</t>
  </si>
  <si>
    <t>Boxer Salt</t>
  </si>
  <si>
    <t>Isaac Travel</t>
  </si>
  <si>
    <t>August Alice</t>
  </si>
  <si>
    <t>Kingsley Shay</t>
  </si>
  <si>
    <t>Elon John</t>
  </si>
  <si>
    <t>Trace Fry</t>
  </si>
  <si>
    <t>Kaylee Chase</t>
  </si>
  <si>
    <t>London Milan</t>
  </si>
  <si>
    <t>Emeka &amp; Sons</t>
  </si>
  <si>
    <t>Ruby Luke</t>
  </si>
  <si>
    <t>Reece Justice</t>
  </si>
  <si>
    <t>Tobias Amaya</t>
  </si>
  <si>
    <t>Cora Carter</t>
  </si>
  <si>
    <t>BKC College</t>
  </si>
  <si>
    <t>Nadia David</t>
  </si>
  <si>
    <t>Hannah Jack</t>
  </si>
  <si>
    <t>TDS Schools</t>
  </si>
  <si>
    <t>KKK Schools</t>
  </si>
  <si>
    <t>Egypt Drew</t>
  </si>
  <si>
    <t>Amaka Aisha</t>
  </si>
  <si>
    <t>Simon Nik</t>
  </si>
  <si>
    <t>Emmy White</t>
  </si>
  <si>
    <t>Brielle Dominic</t>
  </si>
  <si>
    <t>Solomon Noah</t>
  </si>
  <si>
    <t>Pike Eagle</t>
  </si>
  <si>
    <t>Sophie Caleb</t>
  </si>
  <si>
    <t>CBT Cooperative</t>
  </si>
  <si>
    <t>Luke Bat</t>
  </si>
  <si>
    <t>Daniel Isla</t>
  </si>
  <si>
    <t>CMD Company</t>
  </si>
  <si>
    <t>Astrid Jack</t>
  </si>
  <si>
    <t>CNL Schools</t>
  </si>
  <si>
    <t>Price Tegan</t>
  </si>
  <si>
    <t>Chloe Owen</t>
  </si>
  <si>
    <t>Layla Levi</t>
  </si>
  <si>
    <t>Olivia Oliver</t>
  </si>
  <si>
    <t>Bruno Jane</t>
  </si>
  <si>
    <t>Ali Parker</t>
  </si>
  <si>
    <t>Marley Reese</t>
  </si>
  <si>
    <t>Ace Chase</t>
  </si>
  <si>
    <t>Aria Grayson</t>
  </si>
  <si>
    <t>Everly Jaxon</t>
  </si>
  <si>
    <t>Sadie Kaden</t>
  </si>
  <si>
    <t>Alex Arlo</t>
  </si>
  <si>
    <t>Auba Niles</t>
  </si>
  <si>
    <t>Ethan Nat</t>
  </si>
  <si>
    <t>Zeal Lake</t>
  </si>
  <si>
    <t>Caroline Jonathan</t>
  </si>
  <si>
    <t>Vera June</t>
  </si>
  <si>
    <t>Chandler Santos</t>
  </si>
  <si>
    <t>Watt Lice</t>
  </si>
  <si>
    <t>Rebel Remy</t>
  </si>
  <si>
    <t>Kate Tara</t>
  </si>
  <si>
    <t>Chukwuma Bisi</t>
  </si>
  <si>
    <t>Sunday Moss</t>
  </si>
  <si>
    <t>Miller Blair</t>
  </si>
  <si>
    <t>Watt Wren</t>
  </si>
  <si>
    <t>Blake Harley</t>
  </si>
  <si>
    <t>Kendall Emerson</t>
  </si>
  <si>
    <t>Frank Austin</t>
  </si>
  <si>
    <t>Morgan Maxwell</t>
  </si>
  <si>
    <t>Look Tray</t>
  </si>
  <si>
    <t>Candy Troy</t>
  </si>
  <si>
    <t>Farah Salah</t>
  </si>
  <si>
    <t>June Bells</t>
  </si>
  <si>
    <t>TM Limited</t>
  </si>
  <si>
    <t>Harper Beau</t>
  </si>
  <si>
    <t>Adam August</t>
  </si>
  <si>
    <t>Ezra Alice</t>
  </si>
  <si>
    <t>Lily Mason</t>
  </si>
  <si>
    <t>Austin Chioma</t>
  </si>
  <si>
    <t>James Adam</t>
  </si>
  <si>
    <t>Lilac Elm</t>
  </si>
  <si>
    <t>Skylar Hudson</t>
  </si>
  <si>
    <t>Lucas Nina</t>
  </si>
  <si>
    <t>Faith River</t>
  </si>
  <si>
    <t>Dave Utaka</t>
  </si>
  <si>
    <t>JKR Schools</t>
  </si>
  <si>
    <t>Rowan Sage</t>
  </si>
  <si>
    <t>Fes Blue</t>
  </si>
  <si>
    <t>Abraham John</t>
  </si>
  <si>
    <t>Axel Eli</t>
  </si>
  <si>
    <t>Oakley Baker</t>
  </si>
  <si>
    <t>Royce Benz</t>
  </si>
  <si>
    <t>Kate Price</t>
  </si>
  <si>
    <t>Soren Brielle</t>
  </si>
  <si>
    <t>Ariel Lennon</t>
  </si>
  <si>
    <t>Honor Murphy</t>
  </si>
  <si>
    <t>Elena David</t>
  </si>
  <si>
    <t>Navy Landry</t>
  </si>
  <si>
    <t>Betty Anthony</t>
  </si>
  <si>
    <t>Jules Scout</t>
  </si>
  <si>
    <t>Autumn Dylan</t>
  </si>
  <si>
    <t>Rumi Perry</t>
  </si>
  <si>
    <t>Winnie Zac</t>
  </si>
  <si>
    <t>Magee Maes</t>
  </si>
  <si>
    <t>Mabelle Machi</t>
  </si>
  <si>
    <t>Ivy Kai</t>
  </si>
  <si>
    <t>Bright Yorke</t>
  </si>
  <si>
    <t>Grey Holland</t>
  </si>
  <si>
    <t>Mabel Michael</t>
  </si>
  <si>
    <t>Fiona Axel</t>
  </si>
  <si>
    <t>Tokyo Kane</t>
  </si>
  <si>
    <t>Emily David</t>
  </si>
  <si>
    <t>Ella Amelio</t>
  </si>
  <si>
    <t>Rio Wilder</t>
  </si>
  <si>
    <t>Charles Daniel</t>
  </si>
  <si>
    <t>Melody Weston</t>
  </si>
  <si>
    <t>Drake Gun</t>
  </si>
  <si>
    <t>Claire Max</t>
  </si>
  <si>
    <t>Thomas Vincent</t>
  </si>
  <si>
    <t>Luz Mac</t>
  </si>
  <si>
    <t>Pep Lampard</t>
  </si>
  <si>
    <t>Mariah Kone</t>
  </si>
  <si>
    <t>Halo Tobin</t>
  </si>
  <si>
    <t>Alexis Spencer</t>
  </si>
  <si>
    <t>Ava Lucas</t>
  </si>
  <si>
    <t>Tyler Mane</t>
  </si>
  <si>
    <t>Rylee Ayden</t>
  </si>
  <si>
    <t>Ryas Lila</t>
  </si>
  <si>
    <t>Crane Fraser</t>
  </si>
  <si>
    <t>Matland Ed</t>
  </si>
  <si>
    <t>Arabella Ian</t>
  </si>
  <si>
    <t>York Vita</t>
  </si>
  <si>
    <t>Madison Daniel</t>
  </si>
  <si>
    <t>Avis Blue</t>
  </si>
  <si>
    <t>Gabriel Henry</t>
  </si>
  <si>
    <t>Edet  Lan</t>
  </si>
  <si>
    <t>Sarah Carson</t>
  </si>
  <si>
    <t>Jonah Sam</t>
  </si>
  <si>
    <t>Whimsy Tao</t>
  </si>
  <si>
    <t>Victoria Isaac</t>
  </si>
  <si>
    <t>Felix Lucy</t>
  </si>
  <si>
    <t>Clancy Merit</t>
  </si>
  <si>
    <t>Wayne Owen</t>
  </si>
  <si>
    <t>Paul Gates</t>
  </si>
  <si>
    <t>Joe Wells</t>
  </si>
  <si>
    <t>Ellie Leo</t>
  </si>
  <si>
    <t>Kylie Rowan</t>
  </si>
  <si>
    <t>Taylor Zion</t>
  </si>
  <si>
    <t>Monroe Cleo</t>
  </si>
  <si>
    <t>Layla Jack</t>
  </si>
  <si>
    <t>Dublin Peru</t>
  </si>
  <si>
    <t>Guy Chu</t>
  </si>
  <si>
    <t>Dida Sam</t>
  </si>
  <si>
    <t>Audu Awe</t>
  </si>
  <si>
    <t>Perry Poet</t>
  </si>
  <si>
    <t>Wisdom Storm</t>
  </si>
  <si>
    <t>Nolan Ark</t>
  </si>
  <si>
    <t>Neveah Waylon</t>
  </si>
  <si>
    <t>Casey Baylor</t>
  </si>
  <si>
    <t>Cora Jacob</t>
  </si>
  <si>
    <t>Caleb Finn</t>
  </si>
  <si>
    <t>Queen West</t>
  </si>
  <si>
    <t>Piper Evan</t>
  </si>
  <si>
    <t>Sienna Gavin</t>
  </si>
  <si>
    <t>Lila Asher</t>
  </si>
  <si>
    <t>Amir Wyatt</t>
  </si>
  <si>
    <t>Quinn Sawyer</t>
  </si>
  <si>
    <t>Mila Liam</t>
  </si>
  <si>
    <t>Pat Rice</t>
  </si>
  <si>
    <t>Michigan Long</t>
  </si>
  <si>
    <t>Liam Noah</t>
  </si>
  <si>
    <t>Breslin Oswin</t>
  </si>
  <si>
    <t>Hannah Easton</t>
  </si>
  <si>
    <t>OPL Schools</t>
  </si>
  <si>
    <t>Violet Jayden</t>
  </si>
  <si>
    <t>Brown Peace</t>
  </si>
  <si>
    <t>Jazz Texas</t>
  </si>
  <si>
    <t>Evra Ian</t>
  </si>
  <si>
    <t>Milo Fynn</t>
  </si>
  <si>
    <t>Ben Ava</t>
  </si>
  <si>
    <t>Luna Logan</t>
  </si>
  <si>
    <t>Josiah Jacob</t>
  </si>
  <si>
    <t>Zoe Soren</t>
  </si>
  <si>
    <t>Oscar Rose</t>
  </si>
  <si>
    <t>Owen Freya</t>
  </si>
  <si>
    <t>Shaw Dove</t>
  </si>
  <si>
    <t>Ever Ellison</t>
  </si>
  <si>
    <t>Laurent Tracy</t>
  </si>
  <si>
    <t>Jasper Iris</t>
  </si>
  <si>
    <t>Thea Luke</t>
  </si>
  <si>
    <t>Interstate Hub</t>
  </si>
  <si>
    <t>New York Limited</t>
  </si>
  <si>
    <t>CNL Limited</t>
  </si>
  <si>
    <t>First Country Bank</t>
  </si>
  <si>
    <t>Bams Limited</t>
  </si>
  <si>
    <t>OBM Limited</t>
  </si>
  <si>
    <t>KBL Enterprise</t>
  </si>
  <si>
    <t>IBSL Limited</t>
  </si>
  <si>
    <t>ASL Solars</t>
  </si>
  <si>
    <t>ZDV Limited</t>
  </si>
  <si>
    <t>SCL Company</t>
  </si>
  <si>
    <t>Egypt Rail</t>
  </si>
  <si>
    <t>SKL Investments</t>
  </si>
  <si>
    <t>TC Limited</t>
  </si>
  <si>
    <t>ITK Limited</t>
  </si>
  <si>
    <t>Long Bank</t>
  </si>
  <si>
    <t>Daang Limited</t>
  </si>
  <si>
    <t>Big Lion Limited</t>
  </si>
  <si>
    <t>GGT Limited</t>
  </si>
  <si>
    <t>Fray Ventures</t>
  </si>
  <si>
    <t>FCM Limited</t>
  </si>
  <si>
    <t>LTF College</t>
  </si>
  <si>
    <t>Minitech</t>
  </si>
  <si>
    <t>K4N Limited</t>
  </si>
  <si>
    <t>Maryland</t>
  </si>
  <si>
    <t>FAQ Club</t>
  </si>
  <si>
    <t>Qwerty International</t>
  </si>
  <si>
    <t>TFL Limited</t>
  </si>
  <si>
    <t>CBR Limited</t>
  </si>
  <si>
    <t>British Academy</t>
  </si>
  <si>
    <t>OVF Bakery</t>
  </si>
  <si>
    <t>Shawn</t>
  </si>
  <si>
    <t>Stephen</t>
  </si>
  <si>
    <t>Abby</t>
  </si>
  <si>
    <t>Bob</t>
  </si>
  <si>
    <t>Wisdom Jane</t>
  </si>
  <si>
    <t>Yoni Luke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</si>
</sst>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409]d\-mmm\-yy;@"/>
    <numFmt numFmtId="165" formatCode="[$-409]d\-mmm;@"/>
    <numFmt numFmtId="166" formatCode="0.000"/>
    <numFmt numFmtId="167" formatCode="d\-mmm"/>
  </numFmts>
  <fonts count="4" x14ac:knownFonts="1">
    <font>
      <sz val="11"/>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0" fontId="2" fillId="0" borderId="0" xfId="0" applyFont="1" applyFill="1" applyBorder="1"/>
    <xf numFmtId="164" fontId="2" fillId="0" borderId="0" xfId="0" applyNumberFormat="1" applyFont="1" applyFill="1" applyBorder="1"/>
    <xf numFmtId="39" fontId="2" fillId="0" borderId="0" xfId="0" applyNumberFormat="1" applyFont="1" applyFill="1" applyBorder="1"/>
    <xf numFmtId="0" fontId="2" fillId="0" borderId="0" xfId="0" applyNumberFormat="1" applyFont="1" applyFill="1" applyBorder="1"/>
    <xf numFmtId="39" fontId="2" fillId="0" borderId="0" xfId="0" quotePrefix="1" applyNumberFormat="1" applyFont="1" applyFill="1" applyBorder="1"/>
    <xf numFmtId="165" fontId="2" fillId="0" borderId="0" xfId="0" applyNumberFormat="1" applyFont="1" applyFill="1" applyBorder="1"/>
    <xf numFmtId="0" fontId="3" fillId="0" borderId="0" xfId="0" applyFont="1" applyBorder="1"/>
    <xf numFmtId="0" fontId="3" fillId="0" borderId="0" xfId="0" applyFont="1" applyFill="1" applyBorder="1"/>
    <xf numFmtId="164" fontId="3" fillId="0" borderId="0" xfId="0" applyNumberFormat="1" applyFont="1" applyFill="1" applyBorder="1"/>
    <xf numFmtId="16" fontId="3" fillId="0" borderId="0" xfId="0" applyNumberFormat="1" applyFont="1" applyFill="1" applyBorder="1"/>
    <xf numFmtId="39" fontId="3" fillId="0" borderId="0" xfId="0" applyNumberFormat="1" applyFont="1" applyFill="1" applyBorder="1"/>
    <xf numFmtId="0" fontId="3" fillId="0" borderId="0" xfId="0" applyNumberFormat="1" applyFont="1" applyFill="1" applyBorder="1"/>
    <xf numFmtId="1" fontId="3" fillId="0" borderId="0" xfId="0" applyNumberFormat="1" applyFont="1" applyFill="1" applyBorder="1"/>
    <xf numFmtId="165" fontId="3" fillId="0" borderId="0" xfId="0" applyNumberFormat="1" applyFont="1" applyFill="1" applyBorder="1"/>
    <xf numFmtId="165" fontId="3" fillId="0" borderId="0" xfId="0" applyNumberFormat="1" applyFont="1" applyBorder="1"/>
    <xf numFmtId="166" fontId="3" fillId="0" borderId="0" xfId="2" applyNumberFormat="1" applyFont="1" applyBorder="1"/>
    <xf numFmtId="167" fontId="3" fillId="0" borderId="0" xfId="0" applyNumberFormat="1" applyFont="1" applyFill="1" applyBorder="1"/>
    <xf numFmtId="0" fontId="3" fillId="0" borderId="0" xfId="1" applyNumberFormat="1" applyFont="1" applyFill="1" applyBorder="1"/>
    <xf numFmtId="39" fontId="3" fillId="0" borderId="0" xfId="1" applyNumberFormat="1" applyFont="1" applyFill="1" applyBorder="1"/>
    <xf numFmtId="164" fontId="3" fillId="0" borderId="0" xfId="0" applyNumberFormat="1" applyFont="1" applyFill="1"/>
    <xf numFmtId="16" fontId="3" fillId="0" borderId="0" xfId="0" applyNumberFormat="1" applyFont="1" applyFill="1"/>
    <xf numFmtId="39" fontId="3" fillId="0" borderId="0" xfId="0" applyNumberFormat="1" applyFont="1" applyFill="1"/>
    <xf numFmtId="0" fontId="3" fillId="0" borderId="0" xfId="0" applyNumberFormat="1" applyFont="1" applyFill="1"/>
    <xf numFmtId="0" fontId="3" fillId="0" borderId="0" xfId="1" applyNumberFormat="1" applyFont="1" applyFill="1"/>
    <xf numFmtId="1" fontId="3" fillId="0" borderId="0" xfId="0" applyNumberFormat="1" applyFont="1" applyFill="1"/>
    <xf numFmtId="165" fontId="3" fillId="0" borderId="0" xfId="0" applyNumberFormat="1" applyFont="1" applyFill="1"/>
    <xf numFmtId="165" fontId="3" fillId="0" borderId="0" xfId="0" applyNumberFormat="1" applyFont="1"/>
    <xf numFmtId="166" fontId="3" fillId="0" borderId="0" xfId="2" applyNumberFormat="1" applyFont="1"/>
    <xf numFmtId="43" fontId="3" fillId="0" borderId="0" xfId="1" applyFont="1"/>
    <xf numFmtId="167" fontId="3" fillId="0" borderId="0" xfId="0" applyNumberFormat="1" applyFont="1" applyFill="1"/>
    <xf numFmtId="39" fontId="3" fillId="0" borderId="0" xfId="1" applyNumberFormat="1" applyFont="1" applyFill="1"/>
    <xf numFmtId="39" fontId="3" fillId="0" borderId="0" xfId="2" applyNumberFormat="1" applyFont="1" applyFill="1"/>
    <xf numFmtId="43" fontId="3" fillId="0" borderId="0" xfId="0" applyNumberFormat="1" applyFont="1" applyFill="1" applyBorder="1"/>
    <xf numFmtId="2" fontId="3" fillId="0" borderId="0" xfId="0" applyNumberFormat="1" applyFont="1" applyFill="1" applyBorder="1"/>
    <xf numFmtId="166" fontId="0" fillId="0" borderId="0" xfId="0" applyNumberFormat="1"/>
    <xf numFmtId="164" fontId="3" fillId="0" borderId="0" xfId="0" applyNumberFormat="1" applyFont="1" applyBorder="1"/>
    <xf numFmtId="39" fontId="3" fillId="0" borderId="0" xfId="0" applyNumberFormat="1" applyFont="1" applyBorder="1"/>
  </cellXfs>
  <cellStyles count="3">
    <cellStyle name="Comma" xfId="1" builtinId="3"/>
    <cellStyle name="Normal" xfId="0" builtinId="0"/>
    <cellStyle name="Percent" xfId="2" builtinId="5"/>
  </cellStyles>
  <dxfs count="35">
    <dxf>
      <numFmt numFmtId="166" formatCode="0.000"/>
    </dxf>
    <dxf>
      <font>
        <b val="0"/>
        <i val="0"/>
        <strike val="0"/>
        <condense val="0"/>
        <extend val="0"/>
        <outline val="0"/>
        <shadow val="0"/>
        <u val="none"/>
        <vertAlign val="baseline"/>
        <sz val="14"/>
        <color theme="1"/>
        <name val="Calibri"/>
        <scheme val="minor"/>
      </font>
      <numFmt numFmtId="166" formatCode="0.000"/>
    </dxf>
    <dxf>
      <font>
        <b val="0"/>
        <i val="0"/>
        <strike val="0"/>
        <condense val="0"/>
        <extend val="0"/>
        <outline val="0"/>
        <shadow val="0"/>
        <u val="none"/>
        <vertAlign val="baseline"/>
        <sz val="14"/>
        <color theme="1"/>
        <name val="Calibri"/>
        <scheme val="minor"/>
      </font>
      <numFmt numFmtId="165" formatCode="[$-409]d\-mmm;@"/>
      <border diagonalUp="0" diagonalDown="0" outline="0">
        <left/>
        <right/>
        <top/>
        <bottom/>
      </border>
    </dxf>
    <dxf>
      <font>
        <b val="0"/>
        <i val="0"/>
        <strike val="0"/>
        <condense val="0"/>
        <extend val="0"/>
        <outline val="0"/>
        <shadow val="0"/>
        <u val="none"/>
        <vertAlign val="baseline"/>
        <sz val="14"/>
        <color theme="1"/>
        <name val="Calibri"/>
        <scheme val="minor"/>
      </font>
      <numFmt numFmtId="165" formatCode="[$-409]d\-mmm;@"/>
    </dxf>
    <dxf>
      <font>
        <b val="0"/>
        <i val="0"/>
        <strike val="0"/>
        <condense val="0"/>
        <extend val="0"/>
        <outline val="0"/>
        <shadow val="0"/>
        <u val="none"/>
        <vertAlign val="baseline"/>
        <sz val="14"/>
        <color theme="1"/>
        <name val="Calibri"/>
        <scheme val="minor"/>
      </font>
      <numFmt numFmtId="165" formatCode="[$-409]d\-mmm;@"/>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165" formatCode="[$-409]d\-mmm;@"/>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2" formatCode="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1" formatCode="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35" formatCode="_(* #,##0.00_);_(* \(#,##0.00\);_(* &quot;-&quot;??_);_(@_)"/>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7" formatCode="#,##0.00_);\(#,##0.00\)"/>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21" formatCode="dd\-mmm"/>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167" formatCode="d\-mmm"/>
      <fill>
        <patternFill patternType="none">
          <fgColor indexed="64"/>
          <bgColor indexed="65"/>
        </patternFill>
      </fill>
    </dxf>
    <dxf>
      <font>
        <b val="0"/>
        <i val="0"/>
        <strike val="0"/>
        <condense val="0"/>
        <extend val="0"/>
        <outline val="0"/>
        <shadow val="0"/>
        <u val="none"/>
        <vertAlign val="baseline"/>
        <sz val="14"/>
        <color theme="1"/>
        <name val="Calibri"/>
        <scheme val="minor"/>
      </font>
      <numFmt numFmtId="164" formatCode="[$-409]d\-mmm\-yy;@"/>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numFmt numFmtId="164" formatCode="[$-409]d\-mmm\-yy;@"/>
      <fill>
        <patternFill patternType="none">
          <fgColor indexed="64"/>
          <bgColor indexed="65"/>
        </patternFill>
      </fill>
    </dxf>
    <dxf>
      <font>
        <b val="0"/>
        <i val="0"/>
        <strike val="0"/>
        <condense val="0"/>
        <extend val="0"/>
        <outline val="0"/>
        <shadow val="0"/>
        <u val="none"/>
        <vertAlign val="baseline"/>
        <sz val="14"/>
        <color theme="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4"/>
        <color theme="1"/>
        <name val="Calibri"/>
        <scheme val="minor"/>
      </font>
      <fill>
        <patternFill patternType="none">
          <fgColor indexed="64"/>
          <bgColor indexed="65"/>
        </patternFill>
      </fill>
    </dxf>
    <dxf>
      <font>
        <b/>
        <i val="0"/>
        <strike val="0"/>
        <condense val="0"/>
        <extend val="0"/>
        <outline val="0"/>
        <shadow val="0"/>
        <u val="none"/>
        <vertAlign val="baseline"/>
        <sz val="14"/>
        <color theme="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Sales_2019" displayName="Sales_2019" ref="A1:Q614" totalsRowCount="1" headerRowDxfId="34">
  <autoFilter ref="A1:Q613"/>
  <sortState ref="A2:Q613">
    <sortCondition descending="1" ref="I1:I613"/>
  </sortState>
  <tableColumns count="17">
    <tableColumn id="1" name="INVOICE " dataDxfId="33" totalsRowDxfId="32"/>
    <tableColumn id="2" name="DATE" dataDxfId="31" totalsRowDxfId="30"/>
    <tableColumn id="3" name="Sales Person" dataDxfId="29" totalsRowDxfId="28"/>
    <tableColumn id="7" name="Items of Purchase" dataDxfId="27" totalsRowDxfId="26"/>
    <tableColumn id="15" name="Count of items" totalsRowFunction="sum" dataDxfId="25" totalsRowDxfId="24"/>
    <tableColumn id="17" name="Cost Price" totalsRowFunction="sum" dataDxfId="23" totalsRowDxfId="22"/>
    <tableColumn id="4" name="Selling Price" totalsRowFunction="sum" dataDxfId="21" totalsRowDxfId="20">
      <calculatedColumnFormula>+Sales_2019[[#This Row],[INVOICE AMOUNT ('#)]]-Sales_2019[[#This Row],[Delivery charge]]</calculatedColumnFormula>
    </tableColumn>
    <tableColumn id="5" name="Delivery charge" totalsRowFunction="sum" dataDxfId="19" totalsRowDxfId="18"/>
    <tableColumn id="8" name="INVOICE AMOUNT (#)" totalsRowFunction="sum" dataDxfId="17" totalsRowDxfId="16"/>
    <tableColumn id="18" name="Names" dataDxfId="15" totalsRowDxfId="14"/>
    <tableColumn id="10" name="Company" dataDxfId="13" totalsRowDxfId="12" dataCellStyle="Comma"/>
    <tableColumn id="16" name="New/Repeat" dataDxfId="11" totalsRowDxfId="10" dataCellStyle="Comma"/>
    <tableColumn id="11" name="DURATION" dataDxfId="9" totalsRowDxfId="8"/>
    <tableColumn id="12" name="Mode of Payment" dataDxfId="7" totalsRowDxfId="6"/>
    <tableColumn id="13" name="Begins" dataDxfId="5" totalsRowDxfId="4">
      <calculatedColumnFormula>+EOMONTH(Sales_2019[[#This Row],[DATE]],0)</calculatedColumnFormula>
    </tableColumn>
    <tableColumn id="14" name="Ends" dataDxfId="3" totalsRowDxfId="2">
      <calculatedColumnFormula>+EDATE(Sales_2019[[#This Row],[Begins]],Sales_2019[[#This Row],[DURATION]]-1)</calculatedColumnFormula>
    </tableColumn>
    <tableColumn id="6" name="% Profit from Sale" dataDxfId="1" totalsRowDxfId="0" dataCellStyle="Percent">
      <calculatedColumnFormula>Sales_2019[[#This Row],[Selling Price]]/Sales_2019[[#This Row],[Cost Price]]-1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14"/>
  <sheetViews>
    <sheetView showGridLines="0" tabSelected="1" topLeftCell="A53" zoomScale="64" zoomScaleNormal="64" workbookViewId="0">
      <selection activeCell="J61" sqref="J61"/>
    </sheetView>
  </sheetViews>
  <sheetFormatPr defaultRowHeight="30" customHeight="1" x14ac:dyDescent="0.3"/>
  <cols>
    <col min="1" max="1" width="16.42578125" style="7" customWidth="1"/>
    <col min="2" max="2" width="16.5703125" style="36" customWidth="1"/>
    <col min="3" max="3" width="11.28515625" style="7" customWidth="1"/>
    <col min="4" max="4" width="17.85546875" style="7" customWidth="1"/>
    <col min="5" max="5" width="8" style="7" customWidth="1"/>
    <col min="6" max="6" width="20.28515625" style="7" customWidth="1"/>
    <col min="7" max="7" width="19.28515625" style="37" bestFit="1" customWidth="1"/>
    <col min="8" max="8" width="15.140625" style="37" customWidth="1"/>
    <col min="9" max="9" width="19.140625" style="37" customWidth="1"/>
    <col min="10" max="10" width="24.42578125" style="37" customWidth="1"/>
    <col min="11" max="11" width="19.28515625" style="7" customWidth="1"/>
    <col min="12" max="12" width="5" style="7" customWidth="1"/>
    <col min="13" max="13" width="5.140625" style="7" customWidth="1"/>
    <col min="14" max="14" width="12.28515625" style="37" customWidth="1"/>
    <col min="15" max="16" width="12.28515625" style="15" customWidth="1"/>
    <col min="17" max="17" width="11.28515625" style="7" customWidth="1"/>
    <col min="18" max="18" width="9.140625" style="7"/>
    <col min="19" max="19" width="9.85546875" style="7" bestFit="1" customWidth="1"/>
    <col min="20" max="16384" width="9.140625" style="7"/>
  </cols>
  <sheetData>
    <row r="1" spans="1:17" ht="30" customHeight="1" x14ac:dyDescent="0.3">
      <c r="A1" s="1" t="s">
        <v>0</v>
      </c>
      <c r="B1" s="2" t="s">
        <v>1</v>
      </c>
      <c r="C1" s="1" t="s">
        <v>2</v>
      </c>
      <c r="D1" s="3" t="s">
        <v>3</v>
      </c>
      <c r="E1" s="4" t="s">
        <v>4</v>
      </c>
      <c r="F1" s="5" t="s">
        <v>5</v>
      </c>
      <c r="G1" s="3" t="s">
        <v>6</v>
      </c>
      <c r="H1" s="3" t="s">
        <v>7</v>
      </c>
      <c r="I1" s="3" t="s">
        <v>8</v>
      </c>
      <c r="J1" s="3" t="s">
        <v>9</v>
      </c>
      <c r="K1" s="1" t="s">
        <v>10</v>
      </c>
      <c r="L1" s="1" t="s">
        <v>11</v>
      </c>
      <c r="M1" s="1" t="s">
        <v>12</v>
      </c>
      <c r="N1" s="3" t="s">
        <v>13</v>
      </c>
      <c r="O1" s="6" t="s">
        <v>14</v>
      </c>
      <c r="P1" s="6" t="s">
        <v>15</v>
      </c>
      <c r="Q1" s="1" t="s">
        <v>16</v>
      </c>
    </row>
    <row r="2" spans="1:17" ht="30" customHeight="1" x14ac:dyDescent="0.3">
      <c r="A2" s="8" t="s">
        <v>391</v>
      </c>
      <c r="B2" s="9">
        <v>43661</v>
      </c>
      <c r="C2" s="10" t="s">
        <v>1004</v>
      </c>
      <c r="D2" s="11" t="s">
        <v>159</v>
      </c>
      <c r="E2" s="12">
        <v>1</v>
      </c>
      <c r="F2" s="11">
        <v>4989900</v>
      </c>
      <c r="G2" s="11">
        <f>+Sales_2019[[#This Row],[INVOICE AMOUNT ('#)]]-Sales_2019[[#This Row],[Delivery charge]]</f>
        <v>5244900</v>
      </c>
      <c r="H2" s="11">
        <v>0</v>
      </c>
      <c r="I2" s="11">
        <v>5244900</v>
      </c>
      <c r="J2" s="11" t="s">
        <v>761</v>
      </c>
      <c r="K2" s="18" t="s">
        <v>50</v>
      </c>
      <c r="L2" s="18" t="s">
        <v>26</v>
      </c>
      <c r="M2" s="13">
        <v>1</v>
      </c>
      <c r="N2" s="11" t="s">
        <v>117</v>
      </c>
      <c r="O2" s="14">
        <f>+EOMONTH(Sales_2019[[#This Row],[DATE]],0)</f>
        <v>43677</v>
      </c>
      <c r="P2" s="15">
        <f>+EDATE(Sales_2019[[#This Row],[Begins]],Sales_2019[[#This Row],[DURATION]]-1)</f>
        <v>43677</v>
      </c>
      <c r="Q2" s="16">
        <f>Sales_2019[[#This Row],[Selling Price]]/Sales_2019[[#This Row],[Cost Price]]-1</f>
        <v>5.1103228521613753E-2</v>
      </c>
    </row>
    <row r="3" spans="1:17" ht="30" customHeight="1" x14ac:dyDescent="0.3">
      <c r="A3" s="8" t="s">
        <v>236</v>
      </c>
      <c r="B3" s="9">
        <v>43580</v>
      </c>
      <c r="C3" s="10" t="s">
        <v>1004</v>
      </c>
      <c r="D3" s="11" t="s">
        <v>159</v>
      </c>
      <c r="E3" s="12"/>
      <c r="F3" s="11">
        <v>4237600</v>
      </c>
      <c r="G3" s="11">
        <f>+Sales_2019[[#This Row],[INVOICE AMOUNT ('#)]]-Sales_2019[[#This Row],[Delivery charge]]</f>
        <v>4421000</v>
      </c>
      <c r="H3" s="11">
        <v>0</v>
      </c>
      <c r="I3" s="11">
        <v>4421000</v>
      </c>
      <c r="J3" s="11" t="s">
        <v>761</v>
      </c>
      <c r="K3" s="18" t="s">
        <v>50</v>
      </c>
      <c r="L3" s="18" t="s">
        <v>26</v>
      </c>
      <c r="M3" s="13">
        <v>1</v>
      </c>
      <c r="N3" s="11" t="s">
        <v>117</v>
      </c>
      <c r="O3" s="14">
        <f>+EOMONTH(Sales_2019[[#This Row],[DATE]],0)</f>
        <v>43585</v>
      </c>
      <c r="P3" s="15">
        <f>+EDATE(Sales_2019[[#This Row],[Begins]],Sales_2019[[#This Row],[DURATION]]-1)</f>
        <v>43585</v>
      </c>
      <c r="Q3" s="16">
        <f>Sales_2019[[#This Row],[Selling Price]]/Sales_2019[[#This Row],[Cost Price]]-1</f>
        <v>4.3279214649801778E-2</v>
      </c>
    </row>
    <row r="4" spans="1:17" ht="30" customHeight="1" x14ac:dyDescent="0.3">
      <c r="A4" s="8" t="s">
        <v>509</v>
      </c>
      <c r="B4" s="9">
        <v>43718</v>
      </c>
      <c r="C4" s="10" t="s">
        <v>1004</v>
      </c>
      <c r="D4" s="11" t="s">
        <v>159</v>
      </c>
      <c r="E4" s="12">
        <v>1</v>
      </c>
      <c r="F4" s="11">
        <v>4121300</v>
      </c>
      <c r="G4" s="11">
        <f>+Sales_2019[[#This Row],[INVOICE AMOUNT ('#)]]-Sales_2019[[#This Row],[Delivery charge]]</f>
        <v>4389300</v>
      </c>
      <c r="H4" s="11">
        <v>0</v>
      </c>
      <c r="I4" s="11">
        <v>4389300</v>
      </c>
      <c r="J4" s="11" t="s">
        <v>761</v>
      </c>
      <c r="K4" s="18" t="s">
        <v>50</v>
      </c>
      <c r="L4" s="18" t="s">
        <v>26</v>
      </c>
      <c r="M4" s="13">
        <v>1</v>
      </c>
      <c r="N4" s="11" t="s">
        <v>117</v>
      </c>
      <c r="O4" s="14">
        <f>+EOMONTH(Sales_2019[[#This Row],[DATE]],0)</f>
        <v>43738</v>
      </c>
      <c r="P4" s="15">
        <f>+EDATE(Sales_2019[[#This Row],[Begins]],Sales_2019[[#This Row],[DURATION]]-1)</f>
        <v>43738</v>
      </c>
      <c r="Q4" s="16">
        <f>Sales_2019[[#This Row],[Selling Price]]/Sales_2019[[#This Row],[Cost Price]]-1</f>
        <v>6.5028025137699341E-2</v>
      </c>
    </row>
    <row r="5" spans="1:17" ht="30" customHeight="1" x14ac:dyDescent="0.3">
      <c r="A5" s="8" t="s">
        <v>554</v>
      </c>
      <c r="B5" s="20">
        <v>43748</v>
      </c>
      <c r="C5" s="30" t="s">
        <v>1004</v>
      </c>
      <c r="D5" s="22" t="s">
        <v>159</v>
      </c>
      <c r="E5" s="23">
        <v>1</v>
      </c>
      <c r="F5" s="22">
        <v>3485400</v>
      </c>
      <c r="G5" s="22">
        <f>+Sales_2019[[#This Row],[INVOICE AMOUNT ('#)]]-Sales_2019[[#This Row],[Delivery charge]]</f>
        <v>3719900</v>
      </c>
      <c r="H5" s="22">
        <v>0</v>
      </c>
      <c r="I5" s="22">
        <v>3719900</v>
      </c>
      <c r="J5" s="22" t="s">
        <v>761</v>
      </c>
      <c r="K5" s="24" t="s">
        <v>50</v>
      </c>
      <c r="L5" s="24" t="s">
        <v>26</v>
      </c>
      <c r="M5" s="25">
        <v>1</v>
      </c>
      <c r="N5" s="22" t="s">
        <v>117</v>
      </c>
      <c r="O5" s="26">
        <f>+EOMONTH(Sales_2019[[#This Row],[DATE]],0)</f>
        <v>43769</v>
      </c>
      <c r="P5" s="27">
        <f>+EDATE(Sales_2019[[#This Row],[Begins]],Sales_2019[[#This Row],[DURATION]]-1)</f>
        <v>43769</v>
      </c>
      <c r="Q5" s="28">
        <f>Sales_2019[[#This Row],[Selling Price]]/Sales_2019[[#This Row],[Cost Price]]-1</f>
        <v>6.7280656452630927E-2</v>
      </c>
    </row>
    <row r="6" spans="1:17" ht="30" customHeight="1" x14ac:dyDescent="0.3">
      <c r="A6" s="8" t="s">
        <v>320</v>
      </c>
      <c r="B6" s="9">
        <v>43629</v>
      </c>
      <c r="C6" s="10" t="s">
        <v>1004</v>
      </c>
      <c r="D6" s="11" t="s">
        <v>159</v>
      </c>
      <c r="E6" s="12">
        <v>1</v>
      </c>
      <c r="F6" s="11">
        <v>3262100</v>
      </c>
      <c r="G6" s="11">
        <f>+Sales_2019[[#This Row],[INVOICE AMOUNT ('#)]]-Sales_2019[[#This Row],[Delivery charge]]</f>
        <v>3420400</v>
      </c>
      <c r="H6" s="11">
        <v>0</v>
      </c>
      <c r="I6" s="11">
        <v>3420400</v>
      </c>
      <c r="J6" s="11" t="s">
        <v>761</v>
      </c>
      <c r="K6" s="18" t="s">
        <v>50</v>
      </c>
      <c r="L6" s="18" t="s">
        <v>26</v>
      </c>
      <c r="M6" s="13">
        <v>1</v>
      </c>
      <c r="N6" s="11" t="s">
        <v>117</v>
      </c>
      <c r="O6" s="14">
        <f>+EOMONTH(Sales_2019[[#This Row],[DATE]],0)</f>
        <v>43646</v>
      </c>
      <c r="P6" s="15">
        <f>+EDATE(Sales_2019[[#This Row],[Begins]],Sales_2019[[#This Row],[DURATION]]-1)</f>
        <v>43646</v>
      </c>
      <c r="Q6" s="16">
        <f>Sales_2019[[#This Row],[Selling Price]]/Sales_2019[[#This Row],[Cost Price]]-1</f>
        <v>4.8527022470187919E-2</v>
      </c>
    </row>
    <row r="7" spans="1:17" ht="30" customHeight="1" x14ac:dyDescent="0.3">
      <c r="A7" s="8" t="s">
        <v>156</v>
      </c>
      <c r="B7" s="9">
        <v>43550</v>
      </c>
      <c r="C7" s="10" t="s">
        <v>1004</v>
      </c>
      <c r="D7" s="11" t="s">
        <v>157</v>
      </c>
      <c r="E7" s="12">
        <v>47</v>
      </c>
      <c r="F7" s="11">
        <v>2734000</v>
      </c>
      <c r="G7" s="11">
        <f>+Sales_2019[[#This Row],[INVOICE AMOUNT ('#)]]-Sales_2019[[#This Row],[Delivery charge]]</f>
        <v>2824900</v>
      </c>
      <c r="H7" s="11">
        <v>0</v>
      </c>
      <c r="I7" s="11">
        <v>2824900</v>
      </c>
      <c r="J7" s="11" t="s">
        <v>761</v>
      </c>
      <c r="K7" s="18" t="s">
        <v>50</v>
      </c>
      <c r="L7" s="18" t="s">
        <v>26</v>
      </c>
      <c r="M7" s="13">
        <v>1</v>
      </c>
      <c r="N7" s="11" t="s">
        <v>117</v>
      </c>
      <c r="O7" s="14">
        <f>+EOMONTH(Sales_2019[[#This Row],[DATE]],0)</f>
        <v>43555</v>
      </c>
      <c r="P7" s="15">
        <f>+EDATE(Sales_2019[[#This Row],[Begins]],Sales_2019[[#This Row],[DURATION]]-1)</f>
        <v>43555</v>
      </c>
      <c r="Q7" s="16">
        <f>Sales_2019[[#This Row],[Selling Price]]/Sales_2019[[#This Row],[Cost Price]]-1</f>
        <v>3.3247988295537656E-2</v>
      </c>
    </row>
    <row r="8" spans="1:17" ht="30" customHeight="1" x14ac:dyDescent="0.3">
      <c r="A8" s="8" t="s">
        <v>115</v>
      </c>
      <c r="B8" s="9">
        <v>43528</v>
      </c>
      <c r="C8" s="10" t="s">
        <v>1004</v>
      </c>
      <c r="D8" s="11" t="s">
        <v>116</v>
      </c>
      <c r="E8" s="12">
        <v>43</v>
      </c>
      <c r="F8" s="11">
        <v>2285050</v>
      </c>
      <c r="G8" s="11">
        <f>+Sales_2019[[#This Row],[INVOICE AMOUNT ('#)]]-Sales_2019[[#This Row],[Delivery charge]]</f>
        <v>2332400</v>
      </c>
      <c r="H8" s="11">
        <v>0</v>
      </c>
      <c r="I8" s="11">
        <v>2332400</v>
      </c>
      <c r="J8" s="11" t="s">
        <v>761</v>
      </c>
      <c r="K8" s="18" t="s">
        <v>50</v>
      </c>
      <c r="L8" s="18" t="s">
        <v>26</v>
      </c>
      <c r="M8" s="13">
        <v>1</v>
      </c>
      <c r="N8" s="11" t="s">
        <v>117</v>
      </c>
      <c r="O8" s="14">
        <f>+EOMONTH(Sales_2019[[#This Row],[DATE]],0)</f>
        <v>43555</v>
      </c>
      <c r="P8" s="15">
        <f>+EDATE(Sales_2019[[#This Row],[Begins]],Sales_2019[[#This Row],[DURATION]]-1)</f>
        <v>43555</v>
      </c>
      <c r="Q8" s="16">
        <f>Sales_2019[[#This Row],[Selling Price]]/Sales_2019[[#This Row],[Cost Price]]-1</f>
        <v>2.0721647228725937E-2</v>
      </c>
    </row>
    <row r="9" spans="1:17" ht="30" customHeight="1" x14ac:dyDescent="0.3">
      <c r="A9" s="8" t="s">
        <v>661</v>
      </c>
      <c r="B9" s="9">
        <v>43788</v>
      </c>
      <c r="C9" s="17" t="s">
        <v>1004</v>
      </c>
      <c r="D9" s="11" t="s">
        <v>159</v>
      </c>
      <c r="E9" s="12">
        <v>1</v>
      </c>
      <c r="F9" s="22">
        <v>1954800</v>
      </c>
      <c r="G9" s="11">
        <f>+Sales_2019[[#This Row],[INVOICE AMOUNT ('#)]]-Sales_2019[[#This Row],[Delivery charge]]</f>
        <v>2088700</v>
      </c>
      <c r="H9" s="11">
        <v>0</v>
      </c>
      <c r="I9" s="11">
        <v>2088700</v>
      </c>
      <c r="J9" s="11" t="s">
        <v>761</v>
      </c>
      <c r="K9" s="18" t="s">
        <v>50</v>
      </c>
      <c r="L9" s="18" t="s">
        <v>26</v>
      </c>
      <c r="M9" s="13">
        <v>1</v>
      </c>
      <c r="N9" s="11" t="s">
        <v>117</v>
      </c>
      <c r="O9" s="14">
        <f>+EOMONTH(Sales_2019[[#This Row],[DATE]],0)</f>
        <v>43799</v>
      </c>
      <c r="P9" s="15">
        <f>+EDATE(Sales_2019[[#This Row],[Begins]],Sales_2019[[#This Row],[DURATION]]-1)</f>
        <v>43799</v>
      </c>
      <c r="Q9" s="16">
        <f>Sales_2019[[#This Row],[Selling Price]]/Sales_2019[[#This Row],[Cost Price]]-1</f>
        <v>6.8498056067116897E-2</v>
      </c>
    </row>
    <row r="10" spans="1:17" ht="30" customHeight="1" x14ac:dyDescent="0.3">
      <c r="A10" s="8" t="s">
        <v>158</v>
      </c>
      <c r="B10" s="9">
        <v>43558</v>
      </c>
      <c r="C10" s="10" t="s">
        <v>1004</v>
      </c>
      <c r="D10" s="11" t="s">
        <v>159</v>
      </c>
      <c r="E10" s="12"/>
      <c r="F10" s="11">
        <v>1949800</v>
      </c>
      <c r="G10" s="11">
        <f>+Sales_2019[[#This Row],[INVOICE AMOUNT ('#)]]-Sales_2019[[#This Row],[Delivery charge]]</f>
        <v>2071880</v>
      </c>
      <c r="H10" s="11">
        <v>0</v>
      </c>
      <c r="I10" s="11">
        <v>2071880</v>
      </c>
      <c r="J10" s="11" t="s">
        <v>761</v>
      </c>
      <c r="K10" s="18" t="s">
        <v>50</v>
      </c>
      <c r="L10" s="18" t="s">
        <v>26</v>
      </c>
      <c r="M10" s="13">
        <v>1</v>
      </c>
      <c r="N10" s="11" t="s">
        <v>117</v>
      </c>
      <c r="O10" s="14">
        <f>+EOMONTH(Sales_2019[[#This Row],[DATE]],0)</f>
        <v>43585</v>
      </c>
      <c r="P10" s="15">
        <f>+EDATE(Sales_2019[[#This Row],[Begins]],Sales_2019[[#This Row],[DURATION]]-1)</f>
        <v>43585</v>
      </c>
      <c r="Q10" s="16">
        <f>Sales_2019[[#This Row],[Selling Price]]/Sales_2019[[#This Row],[Cost Price]]-1</f>
        <v>6.2611549902554131E-2</v>
      </c>
    </row>
    <row r="11" spans="1:17" ht="30" customHeight="1" x14ac:dyDescent="0.3">
      <c r="A11" s="8" t="s">
        <v>670</v>
      </c>
      <c r="B11" s="9">
        <v>43789</v>
      </c>
      <c r="C11" s="17" t="s">
        <v>1004</v>
      </c>
      <c r="D11" s="11" t="s">
        <v>159</v>
      </c>
      <c r="E11" s="12">
        <v>1</v>
      </c>
      <c r="F11" s="22">
        <v>1743200</v>
      </c>
      <c r="G11" s="11">
        <f>+Sales_2019[[#This Row],[INVOICE AMOUNT ('#)]]-Sales_2019[[#This Row],[Delivery charge]]</f>
        <v>1831200</v>
      </c>
      <c r="H11" s="11">
        <v>0</v>
      </c>
      <c r="I11" s="11">
        <v>1831200</v>
      </c>
      <c r="J11" s="11" t="s">
        <v>761</v>
      </c>
      <c r="K11" s="18" t="s">
        <v>50</v>
      </c>
      <c r="L11" s="18" t="s">
        <v>26</v>
      </c>
      <c r="M11" s="13">
        <v>1</v>
      </c>
      <c r="N11" s="11" t="s">
        <v>117</v>
      </c>
      <c r="O11" s="14">
        <f>+EOMONTH(Sales_2019[[#This Row],[DATE]],0)</f>
        <v>43799</v>
      </c>
      <c r="P11" s="15">
        <f>+EDATE(Sales_2019[[#This Row],[Begins]],Sales_2019[[#This Row],[DURATION]]-1)</f>
        <v>43799</v>
      </c>
      <c r="Q11" s="16">
        <f>Sales_2019[[#This Row],[Selling Price]]/Sales_2019[[#This Row],[Cost Price]]-1</f>
        <v>5.0481872418540519E-2</v>
      </c>
    </row>
    <row r="12" spans="1:17" ht="30" customHeight="1" x14ac:dyDescent="0.3">
      <c r="A12" s="8" t="s">
        <v>672</v>
      </c>
      <c r="B12" s="9">
        <v>43790</v>
      </c>
      <c r="C12" s="17" t="s">
        <v>1004</v>
      </c>
      <c r="D12" s="11" t="s">
        <v>159</v>
      </c>
      <c r="E12" s="12">
        <v>1</v>
      </c>
      <c r="F12" s="22">
        <v>1690000</v>
      </c>
      <c r="G12" s="11">
        <f>+Sales_2019[[#This Row],[INVOICE AMOUNT ('#)]]-Sales_2019[[#This Row],[Delivery charge]]</f>
        <v>1788400</v>
      </c>
      <c r="H12" s="11">
        <v>0</v>
      </c>
      <c r="I12" s="11">
        <v>1788400</v>
      </c>
      <c r="J12" s="11" t="s">
        <v>761</v>
      </c>
      <c r="K12" s="18" t="s">
        <v>50</v>
      </c>
      <c r="L12" s="18" t="s">
        <v>26</v>
      </c>
      <c r="M12" s="13">
        <v>1</v>
      </c>
      <c r="N12" s="11" t="s">
        <v>117</v>
      </c>
      <c r="O12" s="14">
        <f>+EOMONTH(Sales_2019[[#This Row],[DATE]],0)</f>
        <v>43799</v>
      </c>
      <c r="P12" s="15">
        <f>+EDATE(Sales_2019[[#This Row],[Begins]],Sales_2019[[#This Row],[DURATION]]-1)</f>
        <v>43799</v>
      </c>
      <c r="Q12" s="16">
        <f>Sales_2019[[#This Row],[Selling Price]]/Sales_2019[[#This Row],[Cost Price]]-1</f>
        <v>5.8224852071006028E-2</v>
      </c>
    </row>
    <row r="13" spans="1:17" ht="30" customHeight="1" x14ac:dyDescent="0.3">
      <c r="A13" s="8" t="s">
        <v>140</v>
      </c>
      <c r="B13" s="9">
        <v>43537</v>
      </c>
      <c r="C13" s="10" t="s">
        <v>1005</v>
      </c>
      <c r="D13" s="11" t="s">
        <v>141</v>
      </c>
      <c r="E13" s="12">
        <v>2</v>
      </c>
      <c r="F13" s="11">
        <v>1215000</v>
      </c>
      <c r="G13" s="11">
        <f>+Sales_2019[[#This Row],[INVOICE AMOUNT ('#)]]-Sales_2019[[#This Row],[Delivery charge]]</f>
        <v>1488000</v>
      </c>
      <c r="H13" s="11">
        <v>0</v>
      </c>
      <c r="I13" s="11">
        <v>1488000</v>
      </c>
      <c r="J13" s="11" t="s">
        <v>762</v>
      </c>
      <c r="K13" s="18" t="s">
        <v>50</v>
      </c>
      <c r="L13" s="18" t="s">
        <v>26</v>
      </c>
      <c r="M13" s="13">
        <v>2</v>
      </c>
      <c r="N13" s="11" t="s">
        <v>27</v>
      </c>
      <c r="O13" s="14">
        <f>+EOMONTH(Sales_2019[[#This Row],[DATE]],0+1)</f>
        <v>43585</v>
      </c>
      <c r="P13" s="15">
        <f>+EDATE(Sales_2019[[#This Row],[Begins]],Sales_2019[[#This Row],[DURATION]]-1)</f>
        <v>43615</v>
      </c>
      <c r="Q13" s="16">
        <f>Sales_2019[[#This Row],[Selling Price]]/Sales_2019[[#This Row],[Cost Price]]-1</f>
        <v>0.22469135802469142</v>
      </c>
    </row>
    <row r="14" spans="1:17" ht="30" customHeight="1" x14ac:dyDescent="0.3">
      <c r="A14" s="8" t="s">
        <v>499</v>
      </c>
      <c r="B14" s="20">
        <v>43711</v>
      </c>
      <c r="C14" s="21" t="s">
        <v>1005</v>
      </c>
      <c r="D14" s="22" t="s">
        <v>500</v>
      </c>
      <c r="E14" s="23">
        <v>6</v>
      </c>
      <c r="F14" s="22">
        <v>1089000</v>
      </c>
      <c r="G14" s="22">
        <f>+Sales_2019[[#This Row],[INVOICE AMOUNT ('#)]]-Sales_2019[[#This Row],[Delivery charge]]</f>
        <v>1329000</v>
      </c>
      <c r="H14" s="22">
        <v>6000</v>
      </c>
      <c r="I14" s="22">
        <v>1335000</v>
      </c>
      <c r="J14" s="22" t="s">
        <v>763</v>
      </c>
      <c r="K14" s="24" t="s">
        <v>762</v>
      </c>
      <c r="L14" s="24" t="s">
        <v>26</v>
      </c>
      <c r="M14" s="25">
        <v>4</v>
      </c>
      <c r="N14" s="22" t="s">
        <v>23</v>
      </c>
      <c r="O14" s="26">
        <f>+EOMONTH(Sales_2019[[#This Row],[DATE]],0)</f>
        <v>43738</v>
      </c>
      <c r="P14" s="27">
        <f>+EDATE(Sales_2019[[#This Row],[Begins]],Sales_2019[[#This Row],[DURATION]]-1)</f>
        <v>43829</v>
      </c>
      <c r="Q14" s="28">
        <f>Sales_2019[[#This Row],[Selling Price]]/Sales_2019[[#This Row],[Cost Price]]-1</f>
        <v>0.22038567493112948</v>
      </c>
    </row>
    <row r="15" spans="1:17" ht="30" customHeight="1" x14ac:dyDescent="0.3">
      <c r="A15" s="8" t="s">
        <v>389</v>
      </c>
      <c r="B15" s="9">
        <v>43658</v>
      </c>
      <c r="C15" s="10" t="s">
        <v>1004</v>
      </c>
      <c r="D15" s="11" t="s">
        <v>390</v>
      </c>
      <c r="E15" s="12">
        <v>1</v>
      </c>
      <c r="F15" s="11">
        <v>1000000</v>
      </c>
      <c r="G15" s="11">
        <f>+Sales_2019[[#This Row],[INVOICE AMOUNT ('#)]]-Sales_2019[[#This Row],[Delivery charge]]</f>
        <v>1035000</v>
      </c>
      <c r="H15" s="11">
        <v>0</v>
      </c>
      <c r="I15" s="11">
        <v>1035000</v>
      </c>
      <c r="J15" s="11" t="s">
        <v>764</v>
      </c>
      <c r="K15" s="18" t="s">
        <v>39</v>
      </c>
      <c r="L15" s="18" t="s">
        <v>26</v>
      </c>
      <c r="M15" s="13">
        <v>1</v>
      </c>
      <c r="N15" s="11" t="s">
        <v>27</v>
      </c>
      <c r="O15" s="14">
        <f>+EOMONTH(Sales_2019[[#This Row],[DATE]],0)</f>
        <v>43677</v>
      </c>
      <c r="P15" s="15">
        <f>+EDATE(Sales_2019[[#This Row],[Begins]],Sales_2019[[#This Row],[DURATION]]-1)</f>
        <v>43677</v>
      </c>
      <c r="Q15" s="16">
        <f>Sales_2019[[#This Row],[Selling Price]]/Sales_2019[[#This Row],[Cost Price]]-1</f>
        <v>3.499999999999992E-2</v>
      </c>
    </row>
    <row r="16" spans="1:17" ht="30" customHeight="1" x14ac:dyDescent="0.3">
      <c r="A16" s="8" t="s">
        <v>675</v>
      </c>
      <c r="B16" s="9">
        <v>43794</v>
      </c>
      <c r="C16" s="17" t="s">
        <v>1004</v>
      </c>
      <c r="D16" s="11" t="s">
        <v>159</v>
      </c>
      <c r="E16" s="12">
        <v>1</v>
      </c>
      <c r="F16" s="22">
        <v>942900</v>
      </c>
      <c r="G16" s="11">
        <f>+Sales_2019[[#This Row],[INVOICE AMOUNT ('#)]]-Sales_2019[[#This Row],[Delivery charge]]</f>
        <v>993000</v>
      </c>
      <c r="H16" s="11">
        <v>0</v>
      </c>
      <c r="I16" s="11">
        <v>993000</v>
      </c>
      <c r="J16" s="11" t="s">
        <v>761</v>
      </c>
      <c r="K16" s="18" t="s">
        <v>50</v>
      </c>
      <c r="L16" s="18" t="s">
        <v>26</v>
      </c>
      <c r="M16" s="13">
        <v>1</v>
      </c>
      <c r="N16" s="11" t="s">
        <v>117</v>
      </c>
      <c r="O16" s="14">
        <f>+EOMONTH(Sales_2019[[#This Row],[DATE]],0)</f>
        <v>43799</v>
      </c>
      <c r="P16" s="15">
        <f>+EDATE(Sales_2019[[#This Row],[Begins]],Sales_2019[[#This Row],[DURATION]]-1)</f>
        <v>43799</v>
      </c>
      <c r="Q16" s="16">
        <f>Sales_2019[[#This Row],[Selling Price]]/Sales_2019[[#This Row],[Cost Price]]-1</f>
        <v>5.3133948456888236E-2</v>
      </c>
    </row>
    <row r="17" spans="1:17" ht="30" customHeight="1" x14ac:dyDescent="0.3">
      <c r="A17" s="8" t="s">
        <v>689</v>
      </c>
      <c r="B17" s="9">
        <v>43798</v>
      </c>
      <c r="C17" s="17" t="s">
        <v>1004</v>
      </c>
      <c r="D17" s="11" t="s">
        <v>690</v>
      </c>
      <c r="E17" s="12">
        <v>1</v>
      </c>
      <c r="F17" s="22">
        <v>700000</v>
      </c>
      <c r="G17" s="11">
        <f>+Sales_2019[[#This Row],[INVOICE AMOUNT ('#)]]-Sales_2019[[#This Row],[Delivery charge]]</f>
        <v>749000</v>
      </c>
      <c r="H17" s="11">
        <v>0</v>
      </c>
      <c r="I17" s="11">
        <v>749000</v>
      </c>
      <c r="J17" s="11" t="s">
        <v>764</v>
      </c>
      <c r="K17" s="18" t="s">
        <v>39</v>
      </c>
      <c r="L17" s="18" t="s">
        <v>26</v>
      </c>
      <c r="M17" s="13">
        <v>2</v>
      </c>
      <c r="N17" s="11" t="s">
        <v>27</v>
      </c>
      <c r="O17" s="14">
        <f>+EOMONTH(Sales_2019[[#This Row],[DATE]],0)</f>
        <v>43799</v>
      </c>
      <c r="P17" s="15">
        <f>+EDATE(Sales_2019[[#This Row],[Begins]],Sales_2019[[#This Row],[DURATION]]-1)</f>
        <v>43829</v>
      </c>
      <c r="Q17" s="16">
        <f>Sales_2019[[#This Row],[Selling Price]]/Sales_2019[[#This Row],[Cost Price]]-1</f>
        <v>7.0000000000000062E-2</v>
      </c>
    </row>
    <row r="18" spans="1:17" ht="30" customHeight="1" x14ac:dyDescent="0.3">
      <c r="A18" s="8" t="s">
        <v>685</v>
      </c>
      <c r="B18" s="9">
        <v>43811</v>
      </c>
      <c r="C18" s="17" t="s">
        <v>1005</v>
      </c>
      <c r="D18" s="11" t="s">
        <v>686</v>
      </c>
      <c r="E18" s="12">
        <v>2</v>
      </c>
      <c r="F18" s="11"/>
      <c r="G18" s="11">
        <f>+Sales_2019[[#This Row],[INVOICE AMOUNT ('#)]]-Sales_2019[[#This Row],[Delivery charge]]</f>
        <v>706300</v>
      </c>
      <c r="H18" s="11">
        <v>8000</v>
      </c>
      <c r="I18" s="11">
        <v>714300</v>
      </c>
      <c r="J18" s="11" t="s">
        <v>765</v>
      </c>
      <c r="K18" s="18" t="s">
        <v>50</v>
      </c>
      <c r="L18" s="18" t="s">
        <v>26</v>
      </c>
      <c r="M18" s="13">
        <v>4</v>
      </c>
      <c r="N18" s="11" t="s">
        <v>27</v>
      </c>
      <c r="O18" s="14">
        <f>+EOMONTH(Sales_2019[[#This Row],[DATE]],0)</f>
        <v>43830</v>
      </c>
      <c r="P18" s="15">
        <f>+EDATE(Sales_2019[[#This Row],[Begins]],Sales_2019[[#This Row],[DURATION]]-1)</f>
        <v>43921</v>
      </c>
      <c r="Q18" s="16" t="e">
        <f>Sales_2019[[#This Row],[Selling Price]]/Sales_2019[[#This Row],[Cost Price]]-1</f>
        <v>#DIV/0!</v>
      </c>
    </row>
    <row r="19" spans="1:17" ht="30" customHeight="1" x14ac:dyDescent="0.3">
      <c r="A19" s="8" t="s">
        <v>323</v>
      </c>
      <c r="B19" s="9">
        <v>43633</v>
      </c>
      <c r="C19" s="10" t="s">
        <v>1004</v>
      </c>
      <c r="D19" s="11" t="s">
        <v>324</v>
      </c>
      <c r="E19" s="12">
        <v>3</v>
      </c>
      <c r="F19" s="11">
        <v>682900</v>
      </c>
      <c r="G19" s="11">
        <f>+Sales_2019[[#This Row],[INVOICE AMOUNT ('#)]]-Sales_2019[[#This Row],[Delivery charge]]</f>
        <v>707500</v>
      </c>
      <c r="H19" s="11">
        <v>0</v>
      </c>
      <c r="I19" s="11">
        <v>707500</v>
      </c>
      <c r="J19" s="11" t="s">
        <v>761</v>
      </c>
      <c r="K19" s="18" t="s">
        <v>50</v>
      </c>
      <c r="L19" s="18" t="s">
        <v>26</v>
      </c>
      <c r="M19" s="13">
        <v>1</v>
      </c>
      <c r="N19" s="11" t="s">
        <v>117</v>
      </c>
      <c r="O19" s="14">
        <f>+EOMONTH(Sales_2019[[#This Row],[DATE]],0)</f>
        <v>43646</v>
      </c>
      <c r="P19" s="15">
        <f>+EDATE(Sales_2019[[#This Row],[Begins]],Sales_2019[[#This Row],[DURATION]]-1)</f>
        <v>43646</v>
      </c>
      <c r="Q19" s="16">
        <f>Sales_2019[[#This Row],[Selling Price]]/Sales_2019[[#This Row],[Cost Price]]-1</f>
        <v>3.6022843754575984E-2</v>
      </c>
    </row>
    <row r="20" spans="1:17" ht="30" customHeight="1" x14ac:dyDescent="0.3">
      <c r="A20" s="8" t="s">
        <v>185</v>
      </c>
      <c r="B20" s="9">
        <v>43564</v>
      </c>
      <c r="C20" s="10" t="s">
        <v>1004</v>
      </c>
      <c r="D20" s="11" t="s">
        <v>186</v>
      </c>
      <c r="E20" s="12">
        <v>1</v>
      </c>
      <c r="F20" s="11">
        <v>610000</v>
      </c>
      <c r="G20" s="11">
        <f>+Sales_2019[[#This Row],[INVOICE AMOUNT ('#)]]-Sales_2019[[#This Row],[Delivery charge]]</f>
        <v>686250</v>
      </c>
      <c r="H20" s="11">
        <v>0</v>
      </c>
      <c r="I20" s="11">
        <v>686250</v>
      </c>
      <c r="J20" s="11" t="s">
        <v>766</v>
      </c>
      <c r="K20" s="18" t="s">
        <v>39</v>
      </c>
      <c r="L20" s="18" t="s">
        <v>19</v>
      </c>
      <c r="M20" s="13">
        <v>4</v>
      </c>
      <c r="N20" s="11" t="s">
        <v>27</v>
      </c>
      <c r="O20" s="14">
        <f>+EOMONTH(Sales_2019[[#This Row],[DATE]],0)</f>
        <v>43585</v>
      </c>
      <c r="P20" s="15">
        <f>+EDATE(Sales_2019[[#This Row],[Begins]],Sales_2019[[#This Row],[DURATION]]-1)</f>
        <v>43676</v>
      </c>
      <c r="Q20" s="16">
        <f>Sales_2019[[#This Row],[Selling Price]]/Sales_2019[[#This Row],[Cost Price]]-1</f>
        <v>0.125</v>
      </c>
    </row>
    <row r="21" spans="1:17" ht="30" customHeight="1" x14ac:dyDescent="0.3">
      <c r="A21" s="8" t="s">
        <v>523</v>
      </c>
      <c r="B21" s="9">
        <v>43725</v>
      </c>
      <c r="C21" s="10" t="s">
        <v>1004</v>
      </c>
      <c r="D21" s="11" t="s">
        <v>524</v>
      </c>
      <c r="E21" s="12">
        <v>18</v>
      </c>
      <c r="F21" s="11">
        <v>648200</v>
      </c>
      <c r="G21" s="11">
        <f>+Sales_2019[[#This Row],[INVOICE AMOUNT ('#)]]-Sales_2019[[#This Row],[Delivery charge]]</f>
        <v>683200</v>
      </c>
      <c r="H21" s="11">
        <v>0</v>
      </c>
      <c r="I21" s="11">
        <v>683200</v>
      </c>
      <c r="J21" s="11" t="s">
        <v>761</v>
      </c>
      <c r="K21" s="18" t="s">
        <v>50</v>
      </c>
      <c r="L21" s="18" t="s">
        <v>26</v>
      </c>
      <c r="M21" s="13">
        <v>1</v>
      </c>
      <c r="N21" s="11" t="s">
        <v>117</v>
      </c>
      <c r="O21" s="14">
        <f>+EOMONTH(Sales_2019[[#This Row],[DATE]],0)</f>
        <v>43738</v>
      </c>
      <c r="P21" s="15">
        <f>+EDATE(Sales_2019[[#This Row],[Begins]],Sales_2019[[#This Row],[DURATION]]-1)</f>
        <v>43738</v>
      </c>
      <c r="Q21" s="16">
        <f>Sales_2019[[#This Row],[Selling Price]]/Sales_2019[[#This Row],[Cost Price]]-1</f>
        <v>5.3995680345572339E-2</v>
      </c>
    </row>
    <row r="22" spans="1:17" ht="30" customHeight="1" x14ac:dyDescent="0.3">
      <c r="A22" s="8" t="s">
        <v>220</v>
      </c>
      <c r="B22" s="9">
        <v>43572</v>
      </c>
      <c r="C22" s="10" t="s">
        <v>1005</v>
      </c>
      <c r="D22" s="11" t="s">
        <v>221</v>
      </c>
      <c r="E22" s="12">
        <v>1</v>
      </c>
      <c r="F22" s="11">
        <v>560000</v>
      </c>
      <c r="G22" s="11">
        <f>+Sales_2019[[#This Row],[INVOICE AMOUNT ('#)]]-Sales_2019[[#This Row],[Delivery charge]]</f>
        <v>671250</v>
      </c>
      <c r="H22" s="11">
        <v>750</v>
      </c>
      <c r="I22" s="11">
        <v>672000</v>
      </c>
      <c r="J22" s="11" t="s">
        <v>767</v>
      </c>
      <c r="K22" s="18" t="s">
        <v>762</v>
      </c>
      <c r="L22" s="18" t="s">
        <v>26</v>
      </c>
      <c r="M22" s="13">
        <v>4</v>
      </c>
      <c r="N22" s="11" t="s">
        <v>20</v>
      </c>
      <c r="O22" s="14">
        <f>+EOMONTH(Sales_2019[[#This Row],[DATE]],0)</f>
        <v>43585</v>
      </c>
      <c r="P22" s="15">
        <f>+EDATE(Sales_2019[[#This Row],[Begins]],Sales_2019[[#This Row],[DURATION]]-1)</f>
        <v>43676</v>
      </c>
      <c r="Q22" s="16">
        <f>Sales_2019[[#This Row],[Selling Price]]/Sales_2019[[#This Row],[Cost Price]]-1</f>
        <v>0.19866071428571419</v>
      </c>
    </row>
    <row r="23" spans="1:17" ht="30" customHeight="1" x14ac:dyDescent="0.3">
      <c r="A23" s="8" t="s">
        <v>467</v>
      </c>
      <c r="B23" s="9">
        <v>43692</v>
      </c>
      <c r="C23" s="10" t="s">
        <v>1005</v>
      </c>
      <c r="D23" s="11" t="s">
        <v>468</v>
      </c>
      <c r="E23" s="12">
        <v>1</v>
      </c>
      <c r="F23" s="11">
        <v>555000</v>
      </c>
      <c r="G23" s="11">
        <f>+Sales_2019[[#This Row],[INVOICE AMOUNT ('#)]]-Sales_2019[[#This Row],[Delivery charge]]</f>
        <v>670000</v>
      </c>
      <c r="H23" s="11">
        <v>2000</v>
      </c>
      <c r="I23" s="11">
        <v>672000</v>
      </c>
      <c r="J23" s="11" t="s">
        <v>768</v>
      </c>
      <c r="K23" s="18" t="s">
        <v>39</v>
      </c>
      <c r="L23" s="18" t="s">
        <v>19</v>
      </c>
      <c r="M23" s="13">
        <v>5</v>
      </c>
      <c r="N23" s="11" t="s">
        <v>23</v>
      </c>
      <c r="O23" s="14">
        <f>+EOMONTH(Sales_2019[[#This Row],[DATE]],0)</f>
        <v>43708</v>
      </c>
      <c r="P23" s="15">
        <f>+EDATE(Sales_2019[[#This Row],[Begins]],Sales_2019[[#This Row],[DURATION]]-1)</f>
        <v>43830</v>
      </c>
      <c r="Q23" s="16">
        <f>Sales_2019[[#This Row],[Selling Price]]/Sales_2019[[#This Row],[Cost Price]]-1</f>
        <v>0.20720720720720731</v>
      </c>
    </row>
    <row r="24" spans="1:17" ht="30" customHeight="1" x14ac:dyDescent="0.3">
      <c r="A24" s="8" t="s">
        <v>497</v>
      </c>
      <c r="B24" s="20">
        <v>43711</v>
      </c>
      <c r="C24" s="21" t="s">
        <v>1005</v>
      </c>
      <c r="D24" s="22" t="s">
        <v>468</v>
      </c>
      <c r="E24" s="23">
        <v>1</v>
      </c>
      <c r="F24" s="22">
        <v>555000</v>
      </c>
      <c r="G24" s="22">
        <f>+Sales_2019[[#This Row],[INVOICE AMOUNT ('#)]]-Sales_2019[[#This Row],[Delivery charge]]</f>
        <v>671250</v>
      </c>
      <c r="H24" s="22">
        <v>750</v>
      </c>
      <c r="I24" s="22">
        <v>672000</v>
      </c>
      <c r="J24" s="22" t="s">
        <v>769</v>
      </c>
      <c r="K24" s="24" t="s">
        <v>498</v>
      </c>
      <c r="L24" s="24" t="s">
        <v>19</v>
      </c>
      <c r="M24" s="25">
        <v>5</v>
      </c>
      <c r="N24" s="22" t="s">
        <v>20</v>
      </c>
      <c r="O24" s="26">
        <f>+EOMONTH(Sales_2019[[#This Row],[DATE]],0)</f>
        <v>43738</v>
      </c>
      <c r="P24" s="27">
        <f>+EDATE(Sales_2019[[#This Row],[Begins]],Sales_2019[[#This Row],[DURATION]]-1)</f>
        <v>43860</v>
      </c>
      <c r="Q24" s="28">
        <f>Sales_2019[[#This Row],[Selling Price]]/Sales_2019[[#This Row],[Cost Price]]-1</f>
        <v>0.20945945945945943</v>
      </c>
    </row>
    <row r="25" spans="1:17" ht="30" customHeight="1" x14ac:dyDescent="0.3">
      <c r="A25" s="8" t="s">
        <v>582</v>
      </c>
      <c r="B25" s="20">
        <v>43755</v>
      </c>
      <c r="C25" s="30" t="s">
        <v>1005</v>
      </c>
      <c r="D25" s="11" t="s">
        <v>583</v>
      </c>
      <c r="E25" s="12">
        <v>1</v>
      </c>
      <c r="F25" s="22">
        <v>520000</v>
      </c>
      <c r="G25" s="11">
        <f>+Sales_2019[[#This Row],[INVOICE AMOUNT ('#)]]-Sales_2019[[#This Row],[Delivery charge]]</f>
        <v>664250</v>
      </c>
      <c r="H25" s="11">
        <v>750</v>
      </c>
      <c r="I25" s="11">
        <v>665000</v>
      </c>
      <c r="J25" s="11" t="s">
        <v>770</v>
      </c>
      <c r="K25" s="18" t="s">
        <v>762</v>
      </c>
      <c r="L25" s="18" t="s">
        <v>19</v>
      </c>
      <c r="M25" s="13">
        <v>6</v>
      </c>
      <c r="N25" s="11" t="s">
        <v>23</v>
      </c>
      <c r="O25" s="14">
        <f>+EOMONTH(Sales_2019[[#This Row],[DATE]],0)</f>
        <v>43769</v>
      </c>
      <c r="P25" s="15">
        <f>+EDATE(Sales_2019[[#This Row],[Begins]],Sales_2019[[#This Row],[DURATION]]-1)</f>
        <v>43921</v>
      </c>
      <c r="Q25" s="16">
        <f>Sales_2019[[#This Row],[Selling Price]]/Sales_2019[[#This Row],[Cost Price]]-1</f>
        <v>0.27740384615384617</v>
      </c>
    </row>
    <row r="26" spans="1:17" ht="30" customHeight="1" x14ac:dyDescent="0.3">
      <c r="A26" s="8" t="s">
        <v>575</v>
      </c>
      <c r="B26" s="20">
        <v>43755</v>
      </c>
      <c r="C26" s="30" t="s">
        <v>1004</v>
      </c>
      <c r="D26" s="11" t="s">
        <v>576</v>
      </c>
      <c r="E26" s="12">
        <v>6</v>
      </c>
      <c r="F26" s="22">
        <f>302500+304998</f>
        <v>607498</v>
      </c>
      <c r="G26" s="11">
        <f>+Sales_2019[[#This Row],[INVOICE AMOUNT ('#)]]-Sales_2019[[#This Row],[Delivery charge]]</f>
        <v>633576.65</v>
      </c>
      <c r="H26" s="11">
        <v>4000</v>
      </c>
      <c r="I26" s="11">
        <v>637576.65</v>
      </c>
      <c r="J26" s="11" t="s">
        <v>765</v>
      </c>
      <c r="K26" s="18" t="s">
        <v>50</v>
      </c>
      <c r="L26" s="18" t="s">
        <v>19</v>
      </c>
      <c r="M26" s="13">
        <v>4</v>
      </c>
      <c r="N26" s="11" t="s">
        <v>27</v>
      </c>
      <c r="O26" s="14">
        <f>+EOMONTH(Sales_2019[[#This Row],[DATE]],0)</f>
        <v>43769</v>
      </c>
      <c r="P26" s="15">
        <f>+EDATE(Sales_2019[[#This Row],[Begins]],Sales_2019[[#This Row],[DURATION]]-1)</f>
        <v>43861</v>
      </c>
      <c r="Q26" s="16">
        <f>Sales_2019[[#This Row],[Selling Price]]/Sales_2019[[#This Row],[Cost Price]]-1</f>
        <v>4.2927960256659237E-2</v>
      </c>
    </row>
    <row r="27" spans="1:17" ht="30" customHeight="1" x14ac:dyDescent="0.3">
      <c r="A27" s="8" t="s">
        <v>280</v>
      </c>
      <c r="B27" s="9">
        <v>43601</v>
      </c>
      <c r="C27" s="10" t="s">
        <v>1005</v>
      </c>
      <c r="D27" s="11" t="s">
        <v>281</v>
      </c>
      <c r="E27" s="12">
        <v>1</v>
      </c>
      <c r="F27" s="11">
        <v>500000</v>
      </c>
      <c r="G27" s="11">
        <f>+Sales_2019[[#This Row],[INVOICE AMOUNT ('#)]]-Sales_2019[[#This Row],[Delivery charge]]</f>
        <v>588000</v>
      </c>
      <c r="H27" s="11">
        <v>0</v>
      </c>
      <c r="I27" s="11">
        <v>588000</v>
      </c>
      <c r="J27" s="11" t="s">
        <v>771</v>
      </c>
      <c r="K27" s="18" t="s">
        <v>762</v>
      </c>
      <c r="L27" s="18" t="s">
        <v>26</v>
      </c>
      <c r="M27" s="13">
        <v>6</v>
      </c>
      <c r="N27" s="11" t="s">
        <v>27</v>
      </c>
      <c r="O27" s="14">
        <f>+EOMONTH(Sales_2019[[#This Row],[DATE]],0)</f>
        <v>43616</v>
      </c>
      <c r="P27" s="15">
        <f>+EDATE(Sales_2019[[#This Row],[Begins]],Sales_2019[[#This Row],[DURATION]]-1)</f>
        <v>43769</v>
      </c>
      <c r="Q27" s="16">
        <f>Sales_2019[[#This Row],[Selling Price]]/Sales_2019[[#This Row],[Cost Price]]-1</f>
        <v>0.17599999999999993</v>
      </c>
    </row>
    <row r="28" spans="1:17" ht="30" customHeight="1" x14ac:dyDescent="0.3">
      <c r="A28" s="8" t="s">
        <v>92</v>
      </c>
      <c r="B28" s="9">
        <v>43510</v>
      </c>
      <c r="C28" s="10" t="s">
        <v>1005</v>
      </c>
      <c r="D28" s="11" t="s">
        <v>93</v>
      </c>
      <c r="E28" s="12">
        <v>3</v>
      </c>
      <c r="F28" s="11">
        <v>467000</v>
      </c>
      <c r="G28" s="11">
        <f>+Sales_2019[[#This Row],[INVOICE AMOUNT ('#)]]-Sales_2019[[#This Row],[Delivery charge]]</f>
        <v>563000</v>
      </c>
      <c r="H28" s="11">
        <v>2000</v>
      </c>
      <c r="I28" s="11">
        <v>565000</v>
      </c>
      <c r="J28" s="11" t="s">
        <v>772</v>
      </c>
      <c r="K28" s="18" t="s">
        <v>762</v>
      </c>
      <c r="L28" s="18" t="s">
        <v>19</v>
      </c>
      <c r="M28" s="13">
        <v>4</v>
      </c>
      <c r="N28" s="11" t="s">
        <v>23</v>
      </c>
      <c r="O28" s="14">
        <f>+EOMONTH(Sales_2019[[#This Row],[DATE]],0)</f>
        <v>43524</v>
      </c>
      <c r="P28" s="15">
        <f>+EDATE(Sales_2019[[#This Row],[Begins]],Sales_2019[[#This Row],[DURATION]]-1)</f>
        <v>43613</v>
      </c>
      <c r="Q28" s="16">
        <f>Sales_2019[[#This Row],[Selling Price]]/Sales_2019[[#This Row],[Cost Price]]-1</f>
        <v>0.20556745182012848</v>
      </c>
    </row>
    <row r="29" spans="1:17" ht="30" customHeight="1" x14ac:dyDescent="0.3">
      <c r="A29" s="8" t="s">
        <v>428</v>
      </c>
      <c r="B29" s="9">
        <v>43684</v>
      </c>
      <c r="C29" s="10" t="s">
        <v>1005</v>
      </c>
      <c r="D29" s="11" t="s">
        <v>429</v>
      </c>
      <c r="E29" s="12">
        <v>1</v>
      </c>
      <c r="F29" s="11">
        <v>470000</v>
      </c>
      <c r="G29" s="11">
        <f>+Sales_2019[[#This Row],[INVOICE AMOUNT ('#)]]-Sales_2019[[#This Row],[Delivery charge]]</f>
        <v>562500</v>
      </c>
      <c r="H29" s="11">
        <v>1500</v>
      </c>
      <c r="I29" s="11">
        <v>564000</v>
      </c>
      <c r="J29" s="11" t="s">
        <v>773</v>
      </c>
      <c r="K29" s="18" t="s">
        <v>973</v>
      </c>
      <c r="L29" s="18" t="s">
        <v>19</v>
      </c>
      <c r="M29" s="13">
        <v>3</v>
      </c>
      <c r="N29" s="11" t="s">
        <v>20</v>
      </c>
      <c r="O29" s="14">
        <f>+EOMONTH(Sales_2019[[#This Row],[DATE]],0)</f>
        <v>43708</v>
      </c>
      <c r="P29" s="15">
        <f>+EDATE(Sales_2019[[#This Row],[Begins]],Sales_2019[[#This Row],[DURATION]]-1)</f>
        <v>43769</v>
      </c>
      <c r="Q29" s="16">
        <f>Sales_2019[[#This Row],[Selling Price]]/Sales_2019[[#This Row],[Cost Price]]-1</f>
        <v>0.19680851063829796</v>
      </c>
    </row>
    <row r="30" spans="1:17" ht="30" customHeight="1" x14ac:dyDescent="0.3">
      <c r="A30" s="8" t="s">
        <v>237</v>
      </c>
      <c r="B30" s="9">
        <v>43585</v>
      </c>
      <c r="C30" s="10" t="s">
        <v>1004</v>
      </c>
      <c r="D30" s="11" t="s">
        <v>159</v>
      </c>
      <c r="E30" s="12"/>
      <c r="F30" s="11">
        <v>513000</v>
      </c>
      <c r="G30" s="11">
        <f>+Sales_2019[[#This Row],[INVOICE AMOUNT ('#)]]-Sales_2019[[#This Row],[Delivery charge]]</f>
        <v>562500</v>
      </c>
      <c r="H30" s="11">
        <v>0</v>
      </c>
      <c r="I30" s="11">
        <v>562500</v>
      </c>
      <c r="J30" s="11" t="s">
        <v>761</v>
      </c>
      <c r="K30" s="18" t="s">
        <v>50</v>
      </c>
      <c r="L30" s="18" t="s">
        <v>26</v>
      </c>
      <c r="M30" s="13">
        <v>1</v>
      </c>
      <c r="N30" s="11" t="s">
        <v>117</v>
      </c>
      <c r="O30" s="14">
        <f>+EOMONTH(Sales_2019[[#This Row],[DATE]],0)</f>
        <v>43585</v>
      </c>
      <c r="P30" s="15">
        <f>+EDATE(Sales_2019[[#This Row],[Begins]],Sales_2019[[#This Row],[DURATION]]-1)</f>
        <v>43585</v>
      </c>
      <c r="Q30" s="16">
        <f>Sales_2019[[#This Row],[Selling Price]]/Sales_2019[[#This Row],[Cost Price]]-1</f>
        <v>9.6491228070175517E-2</v>
      </c>
    </row>
    <row r="31" spans="1:17" ht="30" customHeight="1" x14ac:dyDescent="0.3">
      <c r="A31" s="8" t="s">
        <v>560</v>
      </c>
      <c r="B31" s="20">
        <v>43752</v>
      </c>
      <c r="C31" s="30" t="s">
        <v>1004</v>
      </c>
      <c r="D31" s="22" t="s">
        <v>561</v>
      </c>
      <c r="E31" s="23">
        <v>8</v>
      </c>
      <c r="F31" s="22">
        <v>537100</v>
      </c>
      <c r="G31" s="22">
        <f>+Sales_2019[[#This Row],[INVOICE AMOUNT ('#)]]-Sales_2019[[#This Row],[Delivery charge]]</f>
        <v>559200</v>
      </c>
      <c r="H31" s="22">
        <v>0</v>
      </c>
      <c r="I31" s="31">
        <v>559200</v>
      </c>
      <c r="J31" s="22" t="s">
        <v>761</v>
      </c>
      <c r="K31" s="24" t="s">
        <v>50</v>
      </c>
      <c r="L31" s="24" t="s">
        <v>26</v>
      </c>
      <c r="M31" s="25">
        <v>1</v>
      </c>
      <c r="N31" s="22" t="s">
        <v>117</v>
      </c>
      <c r="O31" s="26">
        <f>+EOMONTH(Sales_2019[[#This Row],[DATE]],0)</f>
        <v>43769</v>
      </c>
      <c r="P31" s="27">
        <f>+EDATE(Sales_2019[[#This Row],[Begins]],Sales_2019[[#This Row],[DURATION]]-1)</f>
        <v>43769</v>
      </c>
      <c r="Q31" s="28">
        <f>Sales_2019[[#This Row],[Selling Price]]/Sales_2019[[#This Row],[Cost Price]]-1</f>
        <v>4.1146900018618426E-2</v>
      </c>
    </row>
    <row r="32" spans="1:17" ht="30" customHeight="1" x14ac:dyDescent="0.3">
      <c r="A32" s="8" t="s">
        <v>238</v>
      </c>
      <c r="B32" s="9">
        <v>43588</v>
      </c>
      <c r="C32" s="10" t="s">
        <v>1004</v>
      </c>
      <c r="D32" s="11" t="s">
        <v>159</v>
      </c>
      <c r="E32" s="12"/>
      <c r="F32" s="11">
        <v>529700</v>
      </c>
      <c r="G32" s="11">
        <f>+Sales_2019[[#This Row],[INVOICE AMOUNT ('#)]]-Sales_2019[[#This Row],[Delivery charge]]</f>
        <v>538500</v>
      </c>
      <c r="H32" s="11">
        <v>0</v>
      </c>
      <c r="I32" s="11">
        <v>538500</v>
      </c>
      <c r="J32" s="11" t="s">
        <v>761</v>
      </c>
      <c r="K32" s="18" t="s">
        <v>50</v>
      </c>
      <c r="L32" s="18" t="s">
        <v>26</v>
      </c>
      <c r="M32" s="13">
        <v>1</v>
      </c>
      <c r="N32" s="11" t="s">
        <v>117</v>
      </c>
      <c r="O32" s="14">
        <f>+EOMONTH(Sales_2019[[#This Row],[DATE]],0)</f>
        <v>43616</v>
      </c>
      <c r="P32" s="15">
        <f>+EDATE(Sales_2019[[#This Row],[Begins]],Sales_2019[[#This Row],[DURATION]]-1)</f>
        <v>43616</v>
      </c>
      <c r="Q32" s="16">
        <f>Sales_2019[[#This Row],[Selling Price]]/Sales_2019[[#This Row],[Cost Price]]-1</f>
        <v>1.661317727015299E-2</v>
      </c>
    </row>
    <row r="33" spans="1:17" ht="30" customHeight="1" x14ac:dyDescent="0.3">
      <c r="A33" s="8" t="s">
        <v>496</v>
      </c>
      <c r="B33" s="20">
        <v>43711</v>
      </c>
      <c r="C33" s="21" t="s">
        <v>1004</v>
      </c>
      <c r="D33" s="22" t="s">
        <v>310</v>
      </c>
      <c r="E33" s="23">
        <v>5</v>
      </c>
      <c r="F33" s="22">
        <v>435000</v>
      </c>
      <c r="G33" s="22">
        <f>+Sales_2019[[#This Row],[INVOICE AMOUNT ('#)]]-Sales_2019[[#This Row],[Delivery charge]]</f>
        <v>536750</v>
      </c>
      <c r="H33" s="22">
        <v>750</v>
      </c>
      <c r="I33" s="22">
        <v>537500</v>
      </c>
      <c r="J33" s="22" t="s">
        <v>765</v>
      </c>
      <c r="K33" s="24" t="s">
        <v>50</v>
      </c>
      <c r="L33" s="24" t="s">
        <v>26</v>
      </c>
      <c r="M33" s="25">
        <v>2</v>
      </c>
      <c r="N33" s="22" t="s">
        <v>27</v>
      </c>
      <c r="O33" s="26">
        <f>+EOMONTH(Sales_2019[[#This Row],[DATE]],0)</f>
        <v>43738</v>
      </c>
      <c r="P33" s="27">
        <f>+EDATE(Sales_2019[[#This Row],[Begins]],Sales_2019[[#This Row],[DURATION]]-1)</f>
        <v>43768</v>
      </c>
      <c r="Q33" s="28">
        <f>Sales_2019[[#This Row],[Selling Price]]/Sales_2019[[#This Row],[Cost Price]]-1</f>
        <v>0.23390804597701154</v>
      </c>
    </row>
    <row r="34" spans="1:17" ht="30" customHeight="1" x14ac:dyDescent="0.3">
      <c r="A34" s="8" t="s">
        <v>478</v>
      </c>
      <c r="B34" s="9">
        <v>43703</v>
      </c>
      <c r="C34" s="10" t="s">
        <v>1004</v>
      </c>
      <c r="D34" s="11" t="s">
        <v>479</v>
      </c>
      <c r="E34" s="12">
        <v>1</v>
      </c>
      <c r="F34" s="11">
        <v>500000</v>
      </c>
      <c r="G34" s="11">
        <f>+Sales_2019[[#This Row],[INVOICE AMOUNT ('#)]]-Sales_2019[[#This Row],[Delivery charge]]</f>
        <v>525000</v>
      </c>
      <c r="H34" s="11">
        <v>0</v>
      </c>
      <c r="I34" s="11">
        <v>525000</v>
      </c>
      <c r="J34" s="11" t="s">
        <v>764</v>
      </c>
      <c r="K34" s="18" t="s">
        <v>974</v>
      </c>
      <c r="L34" s="18" t="s">
        <v>26</v>
      </c>
      <c r="M34" s="13">
        <v>3</v>
      </c>
      <c r="N34" s="11" t="s">
        <v>27</v>
      </c>
      <c r="O34" s="14">
        <f>+EOMONTH(Sales_2019[[#This Row],[DATE]],0)</f>
        <v>43708</v>
      </c>
      <c r="P34" s="15">
        <f>+EDATE(Sales_2019[[#This Row],[Begins]],Sales_2019[[#This Row],[DURATION]]-1)</f>
        <v>43769</v>
      </c>
      <c r="Q34" s="16">
        <f>Sales_2019[[#This Row],[Selling Price]]/Sales_2019[[#This Row],[Cost Price]]-1</f>
        <v>5.0000000000000044E-2</v>
      </c>
    </row>
    <row r="35" spans="1:17" ht="30" customHeight="1" x14ac:dyDescent="0.3">
      <c r="A35" s="8" t="s">
        <v>539</v>
      </c>
      <c r="B35" s="9">
        <v>43737</v>
      </c>
      <c r="C35" s="17" t="s">
        <v>1004</v>
      </c>
      <c r="D35" s="11" t="s">
        <v>540</v>
      </c>
      <c r="E35" s="12">
        <v>250</v>
      </c>
      <c r="F35" s="11">
        <v>500000</v>
      </c>
      <c r="G35" s="11">
        <f>+Sales_2019[[#This Row],[INVOICE AMOUNT ('#)]]-Sales_2019[[#This Row],[Delivery charge]]</f>
        <v>525000</v>
      </c>
      <c r="H35" s="11">
        <v>0</v>
      </c>
      <c r="I35" s="11">
        <v>525000</v>
      </c>
      <c r="J35" s="11" t="s">
        <v>774</v>
      </c>
      <c r="K35" s="18" t="s">
        <v>39</v>
      </c>
      <c r="L35" s="18" t="s">
        <v>26</v>
      </c>
      <c r="M35" s="13">
        <v>1</v>
      </c>
      <c r="N35" s="11" t="s">
        <v>27</v>
      </c>
      <c r="O35" s="14">
        <f>+EOMONTH(Sales_2019[[#This Row],[DATE]],0)</f>
        <v>43738</v>
      </c>
      <c r="P35" s="15">
        <f>+EDATE(Sales_2019[[#This Row],[Begins]],Sales_2019[[#This Row],[DURATION]]-1)</f>
        <v>43738</v>
      </c>
      <c r="Q35" s="16">
        <f>Sales_2019[[#This Row],[Selling Price]]/Sales_2019[[#This Row],[Cost Price]]-1</f>
        <v>5.0000000000000044E-2</v>
      </c>
    </row>
    <row r="36" spans="1:17" ht="30" customHeight="1" x14ac:dyDescent="0.3">
      <c r="A36" s="8" t="s">
        <v>148</v>
      </c>
      <c r="B36" s="9">
        <v>43544</v>
      </c>
      <c r="C36" s="10" t="s">
        <v>1005</v>
      </c>
      <c r="D36" s="11" t="s">
        <v>149</v>
      </c>
      <c r="E36" s="12">
        <v>1</v>
      </c>
      <c r="F36" s="11">
        <v>400000</v>
      </c>
      <c r="G36" s="11">
        <f>+Sales_2019[[#This Row],[INVOICE AMOUNT ('#)]]-Sales_2019[[#This Row],[Delivery charge]]</f>
        <v>492000</v>
      </c>
      <c r="H36" s="11">
        <v>0</v>
      </c>
      <c r="I36" s="11">
        <v>492000</v>
      </c>
      <c r="J36" s="11" t="s">
        <v>775</v>
      </c>
      <c r="K36" s="18" t="s">
        <v>39</v>
      </c>
      <c r="L36" s="18" t="s">
        <v>19</v>
      </c>
      <c r="M36" s="13">
        <v>4</v>
      </c>
      <c r="N36" s="11" t="s">
        <v>20</v>
      </c>
      <c r="O36" s="14">
        <f>+EOMONTH(Sales_2019[[#This Row],[DATE]],0)</f>
        <v>43555</v>
      </c>
      <c r="P36" s="15">
        <f>+EDATE(Sales_2019[[#This Row],[Begins]],Sales_2019[[#This Row],[DURATION]]-1)</f>
        <v>43646</v>
      </c>
      <c r="Q36" s="16">
        <f>Sales_2019[[#This Row],[Selling Price]]/Sales_2019[[#This Row],[Cost Price]]-1</f>
        <v>0.22999999999999998</v>
      </c>
    </row>
    <row r="37" spans="1:17" ht="30" customHeight="1" x14ac:dyDescent="0.3">
      <c r="A37" s="8" t="s">
        <v>218</v>
      </c>
      <c r="B37" s="9">
        <v>43572</v>
      </c>
      <c r="C37" s="10" t="s">
        <v>1005</v>
      </c>
      <c r="D37" s="11" t="s">
        <v>219</v>
      </c>
      <c r="E37" s="12">
        <v>4</v>
      </c>
      <c r="F37" s="11">
        <v>389000</v>
      </c>
      <c r="G37" s="11">
        <f>+Sales_2019[[#This Row],[INVOICE AMOUNT ('#)]]-Sales_2019[[#This Row],[Delivery charge]]</f>
        <v>467500</v>
      </c>
      <c r="H37" s="11">
        <v>2500</v>
      </c>
      <c r="I37" s="11">
        <v>470000</v>
      </c>
      <c r="J37" s="11" t="s">
        <v>772</v>
      </c>
      <c r="K37" s="18" t="s">
        <v>762</v>
      </c>
      <c r="L37" s="18" t="s">
        <v>26</v>
      </c>
      <c r="M37" s="13">
        <v>4</v>
      </c>
      <c r="N37" s="11" t="s">
        <v>23</v>
      </c>
      <c r="O37" s="14">
        <f>+EOMONTH(Sales_2019[[#This Row],[DATE]],0)</f>
        <v>43585</v>
      </c>
      <c r="P37" s="15">
        <f>+EDATE(Sales_2019[[#This Row],[Begins]],Sales_2019[[#This Row],[DURATION]]-1)</f>
        <v>43676</v>
      </c>
      <c r="Q37" s="16">
        <f>Sales_2019[[#This Row],[Selling Price]]/Sales_2019[[#This Row],[Cost Price]]-1</f>
        <v>0.20179948586118246</v>
      </c>
    </row>
    <row r="38" spans="1:17" ht="30" customHeight="1" x14ac:dyDescent="0.3">
      <c r="A38" s="8" t="s">
        <v>248</v>
      </c>
      <c r="B38" s="9">
        <v>43588</v>
      </c>
      <c r="C38" s="10" t="s">
        <v>1005</v>
      </c>
      <c r="D38" s="11" t="s">
        <v>249</v>
      </c>
      <c r="E38" s="12">
        <v>1</v>
      </c>
      <c r="F38" s="11">
        <v>400000</v>
      </c>
      <c r="G38" s="11">
        <f>+Sales_2019[[#This Row],[INVOICE AMOUNT ('#)]]-Sales_2019[[#This Row],[Delivery charge]]</f>
        <v>470000</v>
      </c>
      <c r="H38" s="11">
        <v>0</v>
      </c>
      <c r="I38" s="11">
        <v>470000</v>
      </c>
      <c r="J38" s="11" t="s">
        <v>776</v>
      </c>
      <c r="K38" s="18" t="s">
        <v>762</v>
      </c>
      <c r="L38" s="18" t="s">
        <v>19</v>
      </c>
      <c r="M38" s="13">
        <v>6</v>
      </c>
      <c r="N38" s="11" t="s">
        <v>23</v>
      </c>
      <c r="O38" s="14">
        <f>+EOMONTH(Sales_2019[[#This Row],[DATE]],0)</f>
        <v>43616</v>
      </c>
      <c r="P38" s="15">
        <f>+EDATE(Sales_2019[[#This Row],[Begins]],Sales_2019[[#This Row],[DURATION]]-1)</f>
        <v>43769</v>
      </c>
      <c r="Q38" s="16">
        <f>Sales_2019[[#This Row],[Selling Price]]/Sales_2019[[#This Row],[Cost Price]]-1</f>
        <v>0.17500000000000004</v>
      </c>
    </row>
    <row r="39" spans="1:17" ht="30" customHeight="1" x14ac:dyDescent="0.3">
      <c r="A39" s="8" t="s">
        <v>461</v>
      </c>
      <c r="B39" s="9">
        <v>43685</v>
      </c>
      <c r="C39" s="10" t="s">
        <v>1005</v>
      </c>
      <c r="D39" s="11" t="s">
        <v>462</v>
      </c>
      <c r="E39" s="12">
        <v>2</v>
      </c>
      <c r="F39" s="11">
        <v>377000</v>
      </c>
      <c r="G39" s="11">
        <f>+Sales_2019[[#This Row],[INVOICE AMOUNT ('#)]]-Sales_2019[[#This Row],[Delivery charge]]</f>
        <v>460000</v>
      </c>
      <c r="H39" s="11">
        <v>4000</v>
      </c>
      <c r="I39" s="11">
        <v>464000</v>
      </c>
      <c r="J39" s="11" t="s">
        <v>777</v>
      </c>
      <c r="K39" s="18" t="s">
        <v>762</v>
      </c>
      <c r="L39" s="18" t="s">
        <v>19</v>
      </c>
      <c r="M39" s="13">
        <v>4</v>
      </c>
      <c r="N39" s="11" t="s">
        <v>23</v>
      </c>
      <c r="O39" s="14">
        <f>+EOMONTH(Sales_2019[[#This Row],[DATE]],0)</f>
        <v>43708</v>
      </c>
      <c r="P39" s="15">
        <f>+EDATE(Sales_2019[[#This Row],[Begins]],Sales_2019[[#This Row],[DURATION]]-1)</f>
        <v>43799</v>
      </c>
      <c r="Q39" s="16">
        <f>Sales_2019[[#This Row],[Selling Price]]/Sales_2019[[#This Row],[Cost Price]]-1</f>
        <v>0.22015915119363405</v>
      </c>
    </row>
    <row r="40" spans="1:17" ht="30" customHeight="1" x14ac:dyDescent="0.3">
      <c r="A40" s="8" t="s">
        <v>546</v>
      </c>
      <c r="B40" s="20">
        <v>43745</v>
      </c>
      <c r="C40" s="30" t="s">
        <v>1006</v>
      </c>
      <c r="D40" s="11" t="s">
        <v>547</v>
      </c>
      <c r="E40" s="12">
        <v>2</v>
      </c>
      <c r="F40" s="11">
        <v>342000</v>
      </c>
      <c r="G40" s="11">
        <f>+Sales_2019[[#This Row],[INVOICE AMOUNT ('#)]]-Sales_2019[[#This Row],[Delivery charge]]</f>
        <v>427500</v>
      </c>
      <c r="H40" s="11">
        <v>2000</v>
      </c>
      <c r="I40" s="11">
        <v>429500</v>
      </c>
      <c r="J40" s="11" t="s">
        <v>778</v>
      </c>
      <c r="K40" s="18" t="s">
        <v>50</v>
      </c>
      <c r="L40" s="18" t="s">
        <v>19</v>
      </c>
      <c r="M40" s="13">
        <v>6</v>
      </c>
      <c r="N40" s="11" t="s">
        <v>27</v>
      </c>
      <c r="O40" s="14">
        <f>+EOMONTH(Sales_2019[[#This Row],[DATE]],0)</f>
        <v>43769</v>
      </c>
      <c r="P40" s="15">
        <f>+EDATE(Sales_2019[[#This Row],[Begins]],Sales_2019[[#This Row],[DURATION]]-1)</f>
        <v>43921</v>
      </c>
      <c r="Q40" s="16">
        <f>Sales_2019[[#This Row],[Selling Price]]/Sales_2019[[#This Row],[Cost Price]]-1</f>
        <v>0.25</v>
      </c>
    </row>
    <row r="41" spans="1:17" ht="30" customHeight="1" x14ac:dyDescent="0.3">
      <c r="A41" s="8" t="s">
        <v>691</v>
      </c>
      <c r="B41" s="9">
        <v>43818</v>
      </c>
      <c r="C41" s="17" t="s">
        <v>1004</v>
      </c>
      <c r="D41" s="11" t="s">
        <v>692</v>
      </c>
      <c r="E41" s="12">
        <v>2</v>
      </c>
      <c r="F41" s="11"/>
      <c r="G41" s="11">
        <f>+Sales_2019[[#This Row],[INVOICE AMOUNT ('#)]]-Sales_2019[[#This Row],[Delivery charge]]</f>
        <v>423600</v>
      </c>
      <c r="H41" s="11">
        <v>4000</v>
      </c>
      <c r="I41" s="11">
        <v>427600</v>
      </c>
      <c r="J41" s="11" t="s">
        <v>779</v>
      </c>
      <c r="K41" s="18" t="s">
        <v>975</v>
      </c>
      <c r="L41" s="18" t="s">
        <v>26</v>
      </c>
      <c r="M41" s="13">
        <v>4</v>
      </c>
      <c r="N41" s="11" t="s">
        <v>20</v>
      </c>
      <c r="O41" s="14">
        <f>+EOMONTH(Sales_2019[[#This Row],[DATE]],0)</f>
        <v>43830</v>
      </c>
      <c r="P41" s="15">
        <f>+EDATE(Sales_2019[[#This Row],[Begins]],Sales_2019[[#This Row],[DURATION]]-1)</f>
        <v>43921</v>
      </c>
      <c r="Q41" s="16" t="e">
        <f>Sales_2019[[#This Row],[Selling Price]]/Sales_2019[[#This Row],[Cost Price]]-1</f>
        <v>#DIV/0!</v>
      </c>
    </row>
    <row r="42" spans="1:17" ht="30" customHeight="1" x14ac:dyDescent="0.3">
      <c r="A42" s="8" t="s">
        <v>612</v>
      </c>
      <c r="B42" s="9">
        <v>43756</v>
      </c>
      <c r="C42" s="17" t="s">
        <v>1004</v>
      </c>
      <c r="D42" s="11" t="s">
        <v>613</v>
      </c>
      <c r="E42" s="12">
        <v>1</v>
      </c>
      <c r="F42" s="22">
        <v>400000</v>
      </c>
      <c r="G42" s="11">
        <f>+Sales_2019[[#This Row],[INVOICE AMOUNT ('#)]]-Sales_2019[[#This Row],[Delivery charge]]</f>
        <v>420000</v>
      </c>
      <c r="H42" s="11">
        <v>0</v>
      </c>
      <c r="I42" s="11">
        <v>420000</v>
      </c>
      <c r="J42" s="11" t="s">
        <v>774</v>
      </c>
      <c r="K42" s="18" t="s">
        <v>820</v>
      </c>
      <c r="L42" s="18" t="s">
        <v>26</v>
      </c>
      <c r="M42" s="13">
        <v>4</v>
      </c>
      <c r="N42" s="11" t="s">
        <v>27</v>
      </c>
      <c r="O42" s="14">
        <f>+EOMONTH(Sales_2019[[#This Row],[DATE]],0)</f>
        <v>43769</v>
      </c>
      <c r="P42" s="15">
        <f>+EDATE(Sales_2019[[#This Row],[Begins]],Sales_2019[[#This Row],[DURATION]]-1)</f>
        <v>43861</v>
      </c>
      <c r="Q42" s="16">
        <f>Sales_2019[[#This Row],[Selling Price]]/Sales_2019[[#This Row],[Cost Price]]-1</f>
        <v>5.0000000000000044E-2</v>
      </c>
    </row>
    <row r="43" spans="1:17" ht="30" customHeight="1" x14ac:dyDescent="0.3">
      <c r="A43" s="8" t="s">
        <v>335</v>
      </c>
      <c r="B43" s="9">
        <v>43636</v>
      </c>
      <c r="C43" s="10" t="s">
        <v>1005</v>
      </c>
      <c r="D43" s="11" t="s">
        <v>336</v>
      </c>
      <c r="E43" s="12">
        <v>1</v>
      </c>
      <c r="F43" s="11">
        <v>340000</v>
      </c>
      <c r="G43" s="11">
        <f>+Sales_2019[[#This Row],[INVOICE AMOUNT ('#)]]-Sales_2019[[#This Row],[Delivery charge]]</f>
        <v>414000</v>
      </c>
      <c r="H43" s="11">
        <v>0</v>
      </c>
      <c r="I43" s="11">
        <v>414000</v>
      </c>
      <c r="J43" s="11" t="s">
        <v>780</v>
      </c>
      <c r="K43" s="18" t="s">
        <v>762</v>
      </c>
      <c r="L43" s="18" t="s">
        <v>26</v>
      </c>
      <c r="M43" s="13">
        <v>5</v>
      </c>
      <c r="N43" s="11" t="s">
        <v>23</v>
      </c>
      <c r="O43" s="14">
        <f>+EOMONTH(Sales_2019[[#This Row],[DATE]],0)</f>
        <v>43646</v>
      </c>
      <c r="P43" s="15">
        <f>+EDATE(Sales_2019[[#This Row],[Begins]],Sales_2019[[#This Row],[DURATION]]-1)</f>
        <v>43768</v>
      </c>
      <c r="Q43" s="16">
        <f>Sales_2019[[#This Row],[Selling Price]]/Sales_2019[[#This Row],[Cost Price]]-1</f>
        <v>0.2176470588235293</v>
      </c>
    </row>
    <row r="44" spans="1:17" ht="30" customHeight="1" x14ac:dyDescent="0.3">
      <c r="A44" s="8" t="s">
        <v>550</v>
      </c>
      <c r="B44" s="20">
        <v>43742</v>
      </c>
      <c r="C44" s="30" t="s">
        <v>1004</v>
      </c>
      <c r="D44" s="22" t="s">
        <v>551</v>
      </c>
      <c r="E44" s="23">
        <v>1</v>
      </c>
      <c r="F44" s="22">
        <v>325000</v>
      </c>
      <c r="G44" s="22">
        <f>+Sales_2019[[#This Row],[INVOICE AMOUNT ('#)]]-Sales_2019[[#This Row],[Delivery charge]]</f>
        <v>403250</v>
      </c>
      <c r="H44" s="22">
        <v>750</v>
      </c>
      <c r="I44" s="22">
        <v>404000</v>
      </c>
      <c r="J44" s="22" t="s">
        <v>781</v>
      </c>
      <c r="K44" s="24" t="s">
        <v>975</v>
      </c>
      <c r="L44" s="24" t="s">
        <v>26</v>
      </c>
      <c r="M44" s="25">
        <v>4</v>
      </c>
      <c r="N44" s="22" t="s">
        <v>20</v>
      </c>
      <c r="O44" s="26">
        <f>+EOMONTH(Sales_2019[[#This Row],[DATE]],0)</f>
        <v>43769</v>
      </c>
      <c r="P44" s="27">
        <f>+EDATE(Sales_2019[[#This Row],[Begins]],Sales_2019[[#This Row],[DURATION]]-1)</f>
        <v>43861</v>
      </c>
      <c r="Q44" s="28">
        <f>Sales_2019[[#This Row],[Selling Price]]/Sales_2019[[#This Row],[Cost Price]]-1</f>
        <v>0.24076923076923085</v>
      </c>
    </row>
    <row r="45" spans="1:17" ht="30" customHeight="1" x14ac:dyDescent="0.3">
      <c r="A45" s="8" t="s">
        <v>160</v>
      </c>
      <c r="B45" s="9">
        <v>43550</v>
      </c>
      <c r="C45" s="10" t="s">
        <v>1004</v>
      </c>
      <c r="D45" s="11" t="s">
        <v>161</v>
      </c>
      <c r="E45" s="12">
        <v>2</v>
      </c>
      <c r="F45" s="11">
        <v>325000</v>
      </c>
      <c r="G45" s="11">
        <f>+Sales_2019[[#This Row],[INVOICE AMOUNT ('#)]]-Sales_2019[[#This Row],[Delivery charge]]</f>
        <v>393250</v>
      </c>
      <c r="H45" s="11">
        <v>750</v>
      </c>
      <c r="I45" s="11">
        <v>394000</v>
      </c>
      <c r="J45" s="11" t="s">
        <v>782</v>
      </c>
      <c r="K45" s="18" t="s">
        <v>765</v>
      </c>
      <c r="L45" s="18" t="s">
        <v>26</v>
      </c>
      <c r="M45" s="13">
        <v>4</v>
      </c>
      <c r="N45" s="11" t="s">
        <v>27</v>
      </c>
      <c r="O45" s="14">
        <f>+EOMONTH(Sales_2019[[#This Row],[DATE]],0)</f>
        <v>43555</v>
      </c>
      <c r="P45" s="15">
        <f>+EDATE(Sales_2019[[#This Row],[Begins]],Sales_2019[[#This Row],[DURATION]]-1)</f>
        <v>43646</v>
      </c>
      <c r="Q45" s="16">
        <f>Sales_2019[[#This Row],[Selling Price]]/Sales_2019[[#This Row],[Cost Price]]-1</f>
        <v>0.20999999999999996</v>
      </c>
    </row>
    <row r="46" spans="1:17" ht="30" customHeight="1" x14ac:dyDescent="0.3">
      <c r="A46" s="8" t="s">
        <v>673</v>
      </c>
      <c r="B46" s="9">
        <v>43797</v>
      </c>
      <c r="C46" s="17" t="s">
        <v>1005</v>
      </c>
      <c r="D46" s="11" t="s">
        <v>674</v>
      </c>
      <c r="E46" s="12">
        <v>3</v>
      </c>
      <c r="F46" s="22">
        <v>324000</v>
      </c>
      <c r="G46" s="11">
        <f>+Sales_2019[[#This Row],[INVOICE AMOUNT ('#)]]-Sales_2019[[#This Row],[Delivery charge]]</f>
        <v>385800</v>
      </c>
      <c r="H46" s="11">
        <v>3000</v>
      </c>
      <c r="I46" s="11">
        <v>388800</v>
      </c>
      <c r="J46" s="11" t="s">
        <v>777</v>
      </c>
      <c r="K46" s="18" t="s">
        <v>762</v>
      </c>
      <c r="L46" s="18" t="s">
        <v>26</v>
      </c>
      <c r="M46" s="13">
        <v>4</v>
      </c>
      <c r="N46" s="11" t="s">
        <v>23</v>
      </c>
      <c r="O46" s="14">
        <f>+EOMONTH(Sales_2019[[#This Row],[DATE]],0)</f>
        <v>43799</v>
      </c>
      <c r="P46" s="15">
        <f>+EDATE(Sales_2019[[#This Row],[Begins]],Sales_2019[[#This Row],[DURATION]]-1)</f>
        <v>43890</v>
      </c>
      <c r="Q46" s="16">
        <f>Sales_2019[[#This Row],[Selling Price]]/Sales_2019[[#This Row],[Cost Price]]-1</f>
        <v>0.19074074074074066</v>
      </c>
    </row>
    <row r="47" spans="1:17" ht="30" customHeight="1" x14ac:dyDescent="0.3">
      <c r="A47" s="8" t="s">
        <v>124</v>
      </c>
      <c r="B47" s="9">
        <v>43536</v>
      </c>
      <c r="C47" s="10" t="s">
        <v>1005</v>
      </c>
      <c r="D47" s="11" t="s">
        <v>125</v>
      </c>
      <c r="E47" s="12">
        <v>1</v>
      </c>
      <c r="F47" s="11">
        <v>325000</v>
      </c>
      <c r="G47" s="11">
        <f>+Sales_2019[[#This Row],[INVOICE AMOUNT ('#)]]-Sales_2019[[#This Row],[Delivery charge]]</f>
        <v>385000</v>
      </c>
      <c r="H47" s="11">
        <v>0</v>
      </c>
      <c r="I47" s="11">
        <v>385000</v>
      </c>
      <c r="J47" s="11" t="s">
        <v>783</v>
      </c>
      <c r="K47" s="18" t="s">
        <v>39</v>
      </c>
      <c r="L47" s="18" t="s">
        <v>26</v>
      </c>
      <c r="M47" s="13">
        <v>4</v>
      </c>
      <c r="N47" s="11" t="s">
        <v>27</v>
      </c>
      <c r="O47" s="14">
        <f>+EOMONTH(Sales_2019[[#This Row],[DATE]],0)</f>
        <v>43555</v>
      </c>
      <c r="P47" s="15">
        <f>+EDATE(Sales_2019[[#This Row],[Begins]],Sales_2019[[#This Row],[DURATION]]-1)</f>
        <v>43646</v>
      </c>
      <c r="Q47" s="16">
        <f>Sales_2019[[#This Row],[Selling Price]]/Sales_2019[[#This Row],[Cost Price]]-1</f>
        <v>0.18461538461538463</v>
      </c>
    </row>
    <row r="48" spans="1:17" ht="30" customHeight="1" x14ac:dyDescent="0.3">
      <c r="A48" s="8" t="s">
        <v>32</v>
      </c>
      <c r="B48" s="9">
        <v>43475</v>
      </c>
      <c r="C48" s="10" t="s">
        <v>1004</v>
      </c>
      <c r="D48" s="11" t="s">
        <v>33</v>
      </c>
      <c r="E48" s="12">
        <v>1</v>
      </c>
      <c r="F48" s="11">
        <v>320000</v>
      </c>
      <c r="G48" s="11">
        <f>+Sales_2019[[#This Row],[INVOICE AMOUNT ('#)]]-Sales_2019[[#This Row],[Delivery charge]]</f>
        <v>377170</v>
      </c>
      <c r="H48" s="11">
        <v>0</v>
      </c>
      <c r="I48" s="11">
        <v>377170</v>
      </c>
      <c r="J48" s="11" t="s">
        <v>784</v>
      </c>
      <c r="K48" s="18" t="s">
        <v>765</v>
      </c>
      <c r="L48" s="18" t="s">
        <v>26</v>
      </c>
      <c r="M48" s="13">
        <v>4</v>
      </c>
      <c r="N48" s="11" t="s">
        <v>20</v>
      </c>
      <c r="O48" s="14">
        <f>+EOMONTH(Sales_2019[[#This Row],[DATE]],0)</f>
        <v>43496</v>
      </c>
      <c r="P48" s="15">
        <f>+EDATE(Sales_2019[[#This Row],[Begins]],Sales_2019[[#This Row],[DURATION]]-1)</f>
        <v>43585</v>
      </c>
      <c r="Q48" s="16">
        <f>Sales_2019[[#This Row],[Selling Price]]/Sales_2019[[#This Row],[Cost Price]]-1</f>
        <v>0.17865624999999996</v>
      </c>
    </row>
    <row r="49" spans="1:17" ht="30" customHeight="1" x14ac:dyDescent="0.3">
      <c r="A49" s="8" t="s">
        <v>278</v>
      </c>
      <c r="B49" s="9">
        <v>43601</v>
      </c>
      <c r="C49" s="10" t="s">
        <v>1005</v>
      </c>
      <c r="D49" s="11" t="s">
        <v>279</v>
      </c>
      <c r="E49" s="12">
        <v>1</v>
      </c>
      <c r="F49" s="11">
        <f>317000+4000</f>
        <v>321000</v>
      </c>
      <c r="G49" s="11">
        <f>+Sales_2019[[#This Row],[INVOICE AMOUNT ('#)]]-Sales_2019[[#This Row],[Delivery charge]]</f>
        <v>376000</v>
      </c>
      <c r="H49" s="11">
        <v>0</v>
      </c>
      <c r="I49" s="11">
        <v>376000</v>
      </c>
      <c r="J49" s="11" t="s">
        <v>762</v>
      </c>
      <c r="K49" s="18" t="s">
        <v>50</v>
      </c>
      <c r="L49" s="18" t="s">
        <v>26</v>
      </c>
      <c r="M49" s="13">
        <v>1</v>
      </c>
      <c r="N49" s="11" t="s">
        <v>117</v>
      </c>
      <c r="O49" s="14">
        <f>+EOMONTH(Sales_2019[[#This Row],[DATE]],0)</f>
        <v>43616</v>
      </c>
      <c r="P49" s="15">
        <f>+EDATE(Sales_2019[[#This Row],[Begins]],Sales_2019[[#This Row],[DURATION]]-1)</f>
        <v>43616</v>
      </c>
      <c r="Q49" s="16">
        <f>Sales_2019[[#This Row],[Selling Price]]/Sales_2019[[#This Row],[Cost Price]]-1</f>
        <v>0.17133956386292826</v>
      </c>
    </row>
    <row r="50" spans="1:17" ht="30" customHeight="1" x14ac:dyDescent="0.3">
      <c r="A50" s="8" t="s">
        <v>358</v>
      </c>
      <c r="B50" s="9">
        <v>43649</v>
      </c>
      <c r="C50" s="10" t="s">
        <v>1004</v>
      </c>
      <c r="D50" s="11" t="s">
        <v>359</v>
      </c>
      <c r="E50" s="12">
        <v>1</v>
      </c>
      <c r="F50" s="19">
        <v>310000</v>
      </c>
      <c r="G50" s="11">
        <f>+Sales_2019[[#This Row],[INVOICE AMOUNT ('#)]]-Sales_2019[[#This Row],[Delivery charge]]</f>
        <v>372000</v>
      </c>
      <c r="H50" s="11">
        <v>0</v>
      </c>
      <c r="I50" s="11">
        <v>372000</v>
      </c>
      <c r="J50" s="11" t="s">
        <v>785</v>
      </c>
      <c r="K50" s="18" t="s">
        <v>976</v>
      </c>
      <c r="L50" s="18" t="s">
        <v>19</v>
      </c>
      <c r="M50" s="13">
        <v>3</v>
      </c>
      <c r="N50" s="11" t="s">
        <v>20</v>
      </c>
      <c r="O50" s="14">
        <f>+EOMONTH(Sales_2019[[#This Row],[DATE]],0)</f>
        <v>43677</v>
      </c>
      <c r="P50" s="15">
        <f>+EDATE(Sales_2019[[#This Row],[Begins]],Sales_2019[[#This Row],[DURATION]]-1)</f>
        <v>43738</v>
      </c>
      <c r="Q50" s="16">
        <f>Sales_2019[[#This Row],[Selling Price]]/Sales_2019[[#This Row],[Cost Price]]-1</f>
        <v>0.19999999999999996</v>
      </c>
    </row>
    <row r="51" spans="1:17" ht="30" customHeight="1" x14ac:dyDescent="0.3">
      <c r="A51" s="8" t="s">
        <v>693</v>
      </c>
      <c r="B51" s="9">
        <v>43815</v>
      </c>
      <c r="C51" s="17" t="s">
        <v>1004</v>
      </c>
      <c r="D51" s="11" t="s">
        <v>159</v>
      </c>
      <c r="E51" s="12">
        <v>1</v>
      </c>
      <c r="F51" s="11"/>
      <c r="G51" s="11">
        <f>+Sales_2019[[#This Row],[INVOICE AMOUNT ('#)]]-Sales_2019[[#This Row],[Delivery charge]]</f>
        <v>368500</v>
      </c>
      <c r="H51" s="11">
        <v>0</v>
      </c>
      <c r="I51" s="11">
        <v>368500</v>
      </c>
      <c r="J51" s="11" t="s">
        <v>761</v>
      </c>
      <c r="K51" s="18" t="s">
        <v>50</v>
      </c>
      <c r="L51" s="18" t="s">
        <v>26</v>
      </c>
      <c r="M51" s="13">
        <v>1</v>
      </c>
      <c r="N51" s="11" t="s">
        <v>117</v>
      </c>
      <c r="O51" s="14">
        <f>+EOMONTH(Sales_2019[[#This Row],[DATE]],0)</f>
        <v>43830</v>
      </c>
      <c r="P51" s="15">
        <f>+EDATE(Sales_2019[[#This Row],[Begins]],Sales_2019[[#This Row],[DURATION]]-1)</f>
        <v>43830</v>
      </c>
      <c r="Q51" s="16" t="e">
        <f>Sales_2019[[#This Row],[Selling Price]]/Sales_2019[[#This Row],[Cost Price]]-1</f>
        <v>#DIV/0!</v>
      </c>
    </row>
    <row r="52" spans="1:17" ht="30" customHeight="1" x14ac:dyDescent="0.3">
      <c r="A52" s="8" t="s">
        <v>191</v>
      </c>
      <c r="B52" s="9">
        <v>43564</v>
      </c>
      <c r="C52" s="10" t="s">
        <v>1004</v>
      </c>
      <c r="D52" s="11" t="s">
        <v>192</v>
      </c>
      <c r="E52" s="12">
        <v>1</v>
      </c>
      <c r="F52" s="11">
        <v>300000</v>
      </c>
      <c r="G52" s="11">
        <f>+Sales_2019[[#This Row],[INVOICE AMOUNT ('#)]]-Sales_2019[[#This Row],[Delivery charge]]</f>
        <v>364250</v>
      </c>
      <c r="H52" s="11">
        <v>0</v>
      </c>
      <c r="I52" s="11">
        <v>364250</v>
      </c>
      <c r="J52" s="11" t="s">
        <v>786</v>
      </c>
      <c r="K52" s="18" t="s">
        <v>765</v>
      </c>
      <c r="L52" s="18" t="s">
        <v>26</v>
      </c>
      <c r="M52" s="13">
        <v>4</v>
      </c>
      <c r="N52" s="11" t="s">
        <v>27</v>
      </c>
      <c r="O52" s="14">
        <f>+EOMONTH(Sales_2019[[#This Row],[DATE]],0)</f>
        <v>43585</v>
      </c>
      <c r="P52" s="15">
        <f>+EDATE(Sales_2019[[#This Row],[Begins]],Sales_2019[[#This Row],[DURATION]]-1)</f>
        <v>43676</v>
      </c>
      <c r="Q52" s="16">
        <f>Sales_2019[[#This Row],[Selling Price]]/Sales_2019[[#This Row],[Cost Price]]-1</f>
        <v>0.21416666666666662</v>
      </c>
    </row>
    <row r="53" spans="1:17" ht="30" customHeight="1" x14ac:dyDescent="0.3">
      <c r="A53" s="8" t="s">
        <v>577</v>
      </c>
      <c r="B53" s="20">
        <v>43755</v>
      </c>
      <c r="C53" s="30" t="s">
        <v>1004</v>
      </c>
      <c r="D53" s="11" t="s">
        <v>578</v>
      </c>
      <c r="E53" s="12">
        <v>15</v>
      </c>
      <c r="F53" s="22">
        <v>336100</v>
      </c>
      <c r="G53" s="11">
        <f>+Sales_2019[[#This Row],[INVOICE AMOUNT ('#)]]-Sales_2019[[#This Row],[Delivery charge]]</f>
        <v>364000</v>
      </c>
      <c r="H53" s="11">
        <v>0</v>
      </c>
      <c r="I53" s="11">
        <v>364000</v>
      </c>
      <c r="J53" s="11" t="s">
        <v>761</v>
      </c>
      <c r="K53" s="18" t="s">
        <v>50</v>
      </c>
      <c r="L53" s="18" t="s">
        <v>26</v>
      </c>
      <c r="M53" s="13">
        <v>1</v>
      </c>
      <c r="N53" s="11" t="s">
        <v>117</v>
      </c>
      <c r="O53" s="14">
        <f>+EOMONTH(Sales_2019[[#This Row],[DATE]],0)</f>
        <v>43769</v>
      </c>
      <c r="P53" s="15">
        <f>+EDATE(Sales_2019[[#This Row],[Begins]],Sales_2019[[#This Row],[DURATION]]-1)</f>
        <v>43769</v>
      </c>
      <c r="Q53" s="16">
        <f>Sales_2019[[#This Row],[Selling Price]]/Sales_2019[[#This Row],[Cost Price]]-1</f>
        <v>8.3011008628384397E-2</v>
      </c>
    </row>
    <row r="54" spans="1:17" ht="30" customHeight="1" x14ac:dyDescent="0.3">
      <c r="A54" s="8" t="s">
        <v>656</v>
      </c>
      <c r="B54" s="9">
        <v>43776</v>
      </c>
      <c r="C54" s="17" t="s">
        <v>1004</v>
      </c>
      <c r="D54" s="11" t="s">
        <v>576</v>
      </c>
      <c r="E54" s="12">
        <v>1</v>
      </c>
      <c r="F54" s="22">
        <v>336000</v>
      </c>
      <c r="G54" s="11">
        <f>+Sales_2019[[#This Row],[INVOICE AMOUNT ('#)]]-Sales_2019[[#This Row],[Delivery charge]]</f>
        <v>355437.5</v>
      </c>
      <c r="H54" s="11">
        <v>4000</v>
      </c>
      <c r="I54" s="11">
        <v>359437.5</v>
      </c>
      <c r="J54" s="11" t="s">
        <v>765</v>
      </c>
      <c r="K54" s="18" t="s">
        <v>50</v>
      </c>
      <c r="L54" s="18" t="s">
        <v>26</v>
      </c>
      <c r="M54" s="13">
        <v>4</v>
      </c>
      <c r="N54" s="11" t="s">
        <v>27</v>
      </c>
      <c r="O54" s="14">
        <f>+EOMONTH(Sales_2019[[#This Row],[DATE]],0)</f>
        <v>43799</v>
      </c>
      <c r="P54" s="15">
        <f>+EDATE(Sales_2019[[#This Row],[Begins]],Sales_2019[[#This Row],[DURATION]]-1)</f>
        <v>43890</v>
      </c>
      <c r="Q54" s="16">
        <f>Sales_2019[[#This Row],[Selling Price]]/Sales_2019[[#This Row],[Cost Price]]-1</f>
        <v>5.7849702380952328E-2</v>
      </c>
    </row>
    <row r="55" spans="1:17" ht="30" customHeight="1" x14ac:dyDescent="0.3">
      <c r="A55" s="8" t="s">
        <v>515</v>
      </c>
      <c r="B55" s="9">
        <v>43721</v>
      </c>
      <c r="C55" s="10" t="s">
        <v>1005</v>
      </c>
      <c r="D55" s="11" t="s">
        <v>516</v>
      </c>
      <c r="E55" s="12">
        <v>3</v>
      </c>
      <c r="F55" s="11">
        <v>293000</v>
      </c>
      <c r="G55" s="11">
        <f>+Sales_2019[[#This Row],[INVOICE AMOUNT ('#)]]-Sales_2019[[#This Row],[Delivery charge]]</f>
        <v>354800</v>
      </c>
      <c r="H55" s="11">
        <v>2000</v>
      </c>
      <c r="I55" s="11">
        <v>356800</v>
      </c>
      <c r="J55" s="11" t="s">
        <v>787</v>
      </c>
      <c r="K55" s="18" t="s">
        <v>762</v>
      </c>
      <c r="L55" s="18" t="s">
        <v>19</v>
      </c>
      <c r="M55" s="13">
        <v>4</v>
      </c>
      <c r="N55" s="11" t="s">
        <v>23</v>
      </c>
      <c r="O55" s="14">
        <f>+EOMONTH(Sales_2019[[#This Row],[DATE]],0)</f>
        <v>43738</v>
      </c>
      <c r="P55" s="15">
        <f>+EDATE(Sales_2019[[#This Row],[Begins]],Sales_2019[[#This Row],[DURATION]]-1)</f>
        <v>43829</v>
      </c>
      <c r="Q55" s="16">
        <f>Sales_2019[[#This Row],[Selling Price]]/Sales_2019[[#This Row],[Cost Price]]-1</f>
        <v>0.21092150170648472</v>
      </c>
    </row>
    <row r="56" spans="1:17" ht="30" customHeight="1" x14ac:dyDescent="0.3">
      <c r="A56" s="8" t="s">
        <v>694</v>
      </c>
      <c r="B56" s="9">
        <v>43818</v>
      </c>
      <c r="C56" s="17" t="s">
        <v>1004</v>
      </c>
      <c r="D56" s="11" t="s">
        <v>695</v>
      </c>
      <c r="E56" s="12">
        <v>2</v>
      </c>
      <c r="F56" s="11"/>
      <c r="G56" s="11">
        <f>+Sales_2019[[#This Row],[INVOICE AMOUNT ('#)]]-Sales_2019[[#This Row],[Delivery charge]]</f>
        <v>351000</v>
      </c>
      <c r="H56" s="11">
        <v>3000</v>
      </c>
      <c r="I56" s="11">
        <v>354000</v>
      </c>
      <c r="J56" s="11" t="s">
        <v>788</v>
      </c>
      <c r="K56" s="18" t="s">
        <v>975</v>
      </c>
      <c r="L56" s="18" t="s">
        <v>26</v>
      </c>
      <c r="M56" s="13">
        <v>4</v>
      </c>
      <c r="N56" s="11" t="s">
        <v>20</v>
      </c>
      <c r="O56" s="14">
        <f>+EOMONTH(Sales_2019[[#This Row],[DATE]],0)</f>
        <v>43830</v>
      </c>
      <c r="P56" s="15">
        <f>+EDATE(Sales_2019[[#This Row],[Begins]],Sales_2019[[#This Row],[DURATION]]-1)</f>
        <v>43921</v>
      </c>
      <c r="Q56" s="16" t="e">
        <f>Sales_2019[[#This Row],[Selling Price]]/Sales_2019[[#This Row],[Cost Price]]-1</f>
        <v>#DIV/0!</v>
      </c>
    </row>
    <row r="57" spans="1:17" ht="30" customHeight="1" x14ac:dyDescent="0.3">
      <c r="A57" s="8" t="s">
        <v>46</v>
      </c>
      <c r="B57" s="9">
        <v>43487</v>
      </c>
      <c r="C57" s="10" t="s">
        <v>1004</v>
      </c>
      <c r="D57" s="11" t="s">
        <v>47</v>
      </c>
      <c r="E57" s="12">
        <v>1</v>
      </c>
      <c r="F57" s="11">
        <v>300000</v>
      </c>
      <c r="G57" s="11">
        <f>+Sales_2019[[#This Row],[INVOICE AMOUNT ('#)]]-Sales_2019[[#This Row],[Delivery charge]]</f>
        <v>353025</v>
      </c>
      <c r="H57" s="11">
        <v>750</v>
      </c>
      <c r="I57" s="11">
        <v>353775</v>
      </c>
      <c r="J57" s="11" t="s">
        <v>789</v>
      </c>
      <c r="K57" s="18" t="s">
        <v>976</v>
      </c>
      <c r="L57" s="18" t="s">
        <v>19</v>
      </c>
      <c r="M57" s="13">
        <v>5</v>
      </c>
      <c r="N57" s="11" t="s">
        <v>20</v>
      </c>
      <c r="O57" s="14">
        <f>+EOMONTH(Sales_2019[[#This Row],[DATE]],0)</f>
        <v>43496</v>
      </c>
      <c r="P57" s="15">
        <f>+EDATE(Sales_2019[[#This Row],[Begins]],Sales_2019[[#This Row],[DURATION]]-1)</f>
        <v>43616</v>
      </c>
      <c r="Q57" s="16">
        <f>Sales_2019[[#This Row],[Selling Price]]/Sales_2019[[#This Row],[Cost Price]]-1</f>
        <v>0.17674999999999996</v>
      </c>
    </row>
    <row r="58" spans="1:17" ht="30" customHeight="1" x14ac:dyDescent="0.3">
      <c r="A58" s="8" t="s">
        <v>265</v>
      </c>
      <c r="B58" s="9">
        <v>43593</v>
      </c>
      <c r="C58" s="10" t="s">
        <v>1004</v>
      </c>
      <c r="D58" s="11" t="s">
        <v>266</v>
      </c>
      <c r="E58" s="12">
        <v>1</v>
      </c>
      <c r="F58" s="19">
        <v>300000</v>
      </c>
      <c r="G58" s="11">
        <f>+Sales_2019[[#This Row],[INVOICE AMOUNT ('#)]]-Sales_2019[[#This Row],[Delivery charge]]</f>
        <v>353000</v>
      </c>
      <c r="H58" s="11">
        <v>0</v>
      </c>
      <c r="I58" s="11">
        <v>353000</v>
      </c>
      <c r="J58" s="11" t="s">
        <v>790</v>
      </c>
      <c r="K58" s="18" t="s">
        <v>39</v>
      </c>
      <c r="L58" s="18" t="s">
        <v>26</v>
      </c>
      <c r="M58" s="13">
        <v>4</v>
      </c>
      <c r="N58" s="11" t="s">
        <v>20</v>
      </c>
      <c r="O58" s="14">
        <f>+EOMONTH(Sales_2019[[#This Row],[DATE]],0)</f>
        <v>43616</v>
      </c>
      <c r="P58" s="15">
        <f>+EDATE(Sales_2019[[#This Row],[Begins]],Sales_2019[[#This Row],[DURATION]]-1)</f>
        <v>43708</v>
      </c>
      <c r="Q58" s="16">
        <f>Sales_2019[[#This Row],[Selling Price]]/Sales_2019[[#This Row],[Cost Price]]-1</f>
        <v>0.17666666666666675</v>
      </c>
    </row>
    <row r="59" spans="1:17" ht="30" customHeight="1" x14ac:dyDescent="0.3">
      <c r="A59" s="8" t="s">
        <v>271</v>
      </c>
      <c r="B59" s="9">
        <v>43601</v>
      </c>
      <c r="C59" s="10" t="s">
        <v>1005</v>
      </c>
      <c r="D59" s="11" t="s">
        <v>272</v>
      </c>
      <c r="E59" s="12">
        <v>1</v>
      </c>
      <c r="F59" s="19">
        <v>285000</v>
      </c>
      <c r="G59" s="11">
        <f>+Sales_2019[[#This Row],[INVOICE AMOUNT ('#)]]-Sales_2019[[#This Row],[Delivery charge]]</f>
        <v>345000</v>
      </c>
      <c r="H59" s="11">
        <v>0</v>
      </c>
      <c r="I59" s="11">
        <v>345000</v>
      </c>
      <c r="J59" s="11" t="s">
        <v>791</v>
      </c>
      <c r="K59" s="18" t="s">
        <v>762</v>
      </c>
      <c r="L59" s="18" t="s">
        <v>26</v>
      </c>
      <c r="M59" s="13">
        <v>4</v>
      </c>
      <c r="N59" s="11" t="s">
        <v>20</v>
      </c>
      <c r="O59" s="14">
        <f>+EOMONTH(Sales_2019[[#This Row],[DATE]],0)</f>
        <v>43616</v>
      </c>
      <c r="P59" s="15">
        <f>+EDATE(Sales_2019[[#This Row],[Begins]],Sales_2019[[#This Row],[DURATION]]-1)</f>
        <v>43708</v>
      </c>
      <c r="Q59" s="16">
        <f>Sales_2019[[#This Row],[Selling Price]]/Sales_2019[[#This Row],[Cost Price]]-1</f>
        <v>0.21052631578947367</v>
      </c>
    </row>
    <row r="60" spans="1:17" ht="30" customHeight="1" x14ac:dyDescent="0.3">
      <c r="A60" s="8" t="s">
        <v>696</v>
      </c>
      <c r="B60" s="9">
        <v>43818</v>
      </c>
      <c r="C60" s="17" t="s">
        <v>1005</v>
      </c>
      <c r="D60" s="11" t="s">
        <v>697</v>
      </c>
      <c r="E60" s="12">
        <v>1</v>
      </c>
      <c r="F60" s="11"/>
      <c r="G60" s="11">
        <f>+Sales_2019[[#This Row],[INVOICE AMOUNT ('#)]]-Sales_2019[[#This Row],[Delivery charge]]</f>
        <v>343000</v>
      </c>
      <c r="H60" s="11">
        <v>2000</v>
      </c>
      <c r="I60" s="11">
        <v>345000</v>
      </c>
      <c r="J60" s="11" t="s">
        <v>775</v>
      </c>
      <c r="K60" s="18" t="s">
        <v>39</v>
      </c>
      <c r="L60" s="18" t="s">
        <v>19</v>
      </c>
      <c r="M60" s="13">
        <v>5</v>
      </c>
      <c r="N60" s="11" t="s">
        <v>23</v>
      </c>
      <c r="O60" s="14">
        <f>+EOMONTH(Sales_2019[[#This Row],[DATE]],0)</f>
        <v>43830</v>
      </c>
      <c r="P60" s="15">
        <f>+EDATE(Sales_2019[[#This Row],[Begins]],Sales_2019[[#This Row],[DURATION]]-1)</f>
        <v>43951</v>
      </c>
      <c r="Q60" s="16" t="e">
        <f>Sales_2019[[#This Row],[Selling Price]]/Sales_2019[[#This Row],[Cost Price]]-1</f>
        <v>#DIV/0!</v>
      </c>
    </row>
    <row r="61" spans="1:17" ht="30" customHeight="1" x14ac:dyDescent="0.3">
      <c r="A61" s="8" t="s">
        <v>261</v>
      </c>
      <c r="B61" s="9">
        <v>43592</v>
      </c>
      <c r="C61" s="10" t="s">
        <v>1004</v>
      </c>
      <c r="D61" s="11" t="s">
        <v>262</v>
      </c>
      <c r="E61" s="12">
        <v>1</v>
      </c>
      <c r="F61" s="11">
        <v>299000</v>
      </c>
      <c r="G61" s="11">
        <f>+Sales_2019[[#This Row],[INVOICE AMOUNT ('#)]]-Sales_2019[[#This Row],[Delivery charge]]</f>
        <v>343250</v>
      </c>
      <c r="H61" s="11">
        <v>0</v>
      </c>
      <c r="I61" s="11">
        <v>343250</v>
      </c>
      <c r="J61" s="11" t="s">
        <v>1009</v>
      </c>
      <c r="K61" s="18" t="s">
        <v>39</v>
      </c>
      <c r="L61" s="18" t="s">
        <v>19</v>
      </c>
      <c r="M61" s="13">
        <v>3</v>
      </c>
      <c r="N61" s="11" t="s">
        <v>20</v>
      </c>
      <c r="O61" s="14">
        <f>+EOMONTH(Sales_2019[[#This Row],[DATE]],0)</f>
        <v>43616</v>
      </c>
      <c r="P61" s="15">
        <f>+EDATE(Sales_2019[[#This Row],[Begins]],Sales_2019[[#This Row],[DURATION]]-1)</f>
        <v>43677</v>
      </c>
      <c r="Q61" s="16">
        <f>Sales_2019[[#This Row],[Selling Price]]/Sales_2019[[#This Row],[Cost Price]]-1</f>
        <v>0.14799331103678925</v>
      </c>
    </row>
    <row r="62" spans="1:17" ht="30" customHeight="1" x14ac:dyDescent="0.3">
      <c r="A62" s="8" t="s">
        <v>210</v>
      </c>
      <c r="B62" s="9">
        <v>43570</v>
      </c>
      <c r="C62" s="10" t="s">
        <v>1005</v>
      </c>
      <c r="D62" s="11" t="s">
        <v>211</v>
      </c>
      <c r="E62" s="12">
        <v>3</v>
      </c>
      <c r="F62" s="11">
        <v>254000</v>
      </c>
      <c r="G62" s="11">
        <f>+Sales_2019[[#This Row],[INVOICE AMOUNT ('#)]]-Sales_2019[[#This Row],[Delivery charge]]</f>
        <v>310700</v>
      </c>
      <c r="H62" s="11">
        <v>4300</v>
      </c>
      <c r="I62" s="11">
        <v>315000</v>
      </c>
      <c r="J62" s="11" t="s">
        <v>792</v>
      </c>
      <c r="K62" s="18" t="s">
        <v>50</v>
      </c>
      <c r="L62" s="18" t="s">
        <v>19</v>
      </c>
      <c r="M62" s="13">
        <v>2</v>
      </c>
      <c r="N62" s="11" t="s">
        <v>27</v>
      </c>
      <c r="O62" s="14">
        <f>+EOMONTH(Sales_2019[[#This Row],[DATE]],0)</f>
        <v>43585</v>
      </c>
      <c r="P62" s="15">
        <f>+EDATE(Sales_2019[[#This Row],[Begins]],Sales_2019[[#This Row],[DURATION]]-1)</f>
        <v>43615</v>
      </c>
      <c r="Q62" s="16">
        <f>Sales_2019[[#This Row],[Selling Price]]/Sales_2019[[#This Row],[Cost Price]]-1</f>
        <v>0.22322834645669287</v>
      </c>
    </row>
    <row r="63" spans="1:17" ht="30" customHeight="1" x14ac:dyDescent="0.3">
      <c r="A63" s="8" t="s">
        <v>348</v>
      </c>
      <c r="B63" s="9">
        <v>43655</v>
      </c>
      <c r="C63" s="10" t="s">
        <v>1005</v>
      </c>
      <c r="D63" s="11" t="s">
        <v>349</v>
      </c>
      <c r="E63" s="12">
        <v>1</v>
      </c>
      <c r="F63" s="11">
        <v>260000</v>
      </c>
      <c r="G63" s="11">
        <f>+Sales_2019[[#This Row],[INVOICE AMOUNT ('#)]]-Sales_2019[[#This Row],[Delivery charge]]</f>
        <v>312000</v>
      </c>
      <c r="H63" s="11">
        <v>0</v>
      </c>
      <c r="I63" s="11">
        <v>312000</v>
      </c>
      <c r="J63" s="11" t="s">
        <v>793</v>
      </c>
      <c r="K63" s="18" t="s">
        <v>39</v>
      </c>
      <c r="L63" s="18" t="s">
        <v>19</v>
      </c>
      <c r="M63" s="13">
        <v>1</v>
      </c>
      <c r="N63" s="11" t="s">
        <v>27</v>
      </c>
      <c r="O63" s="14">
        <f>+EOMONTH(Sales_2019[[#This Row],[DATE]],0)</f>
        <v>43677</v>
      </c>
      <c r="P63" s="15">
        <f>+EDATE(Sales_2019[[#This Row],[Begins]],Sales_2019[[#This Row],[DURATION]]-1)</f>
        <v>43677</v>
      </c>
      <c r="Q63" s="16">
        <f>Sales_2019[[#This Row],[Selling Price]]/Sales_2019[[#This Row],[Cost Price]]-1</f>
        <v>0.19999999999999996</v>
      </c>
    </row>
    <row r="64" spans="1:17" ht="30" customHeight="1" x14ac:dyDescent="0.3">
      <c r="A64" s="8" t="s">
        <v>698</v>
      </c>
      <c r="B64" s="9">
        <v>43812</v>
      </c>
      <c r="C64" s="17" t="s">
        <v>1004</v>
      </c>
      <c r="D64" s="11" t="s">
        <v>192</v>
      </c>
      <c r="E64" s="12">
        <v>1</v>
      </c>
      <c r="F64" s="11"/>
      <c r="G64" s="11">
        <f>+Sales_2019[[#This Row],[INVOICE AMOUNT ('#)]]-Sales_2019[[#This Row],[Delivery charge]]</f>
        <v>294000</v>
      </c>
      <c r="H64" s="11">
        <v>1500</v>
      </c>
      <c r="I64" s="11">
        <v>295500</v>
      </c>
      <c r="J64" s="11" t="s">
        <v>794</v>
      </c>
      <c r="K64" s="18" t="s">
        <v>975</v>
      </c>
      <c r="L64" s="18" t="s">
        <v>19</v>
      </c>
      <c r="M64" s="13">
        <v>4</v>
      </c>
      <c r="N64" s="11" t="s">
        <v>20</v>
      </c>
      <c r="O64" s="14">
        <f>+EOMONTH(Sales_2019[[#This Row],[DATE]],0)</f>
        <v>43830</v>
      </c>
      <c r="P64" s="15">
        <f>+EDATE(Sales_2019[[#This Row],[Begins]],Sales_2019[[#This Row],[DURATION]]-1)</f>
        <v>43921</v>
      </c>
      <c r="Q64" s="16" t="e">
        <f>Sales_2019[[#This Row],[Selling Price]]/Sales_2019[[#This Row],[Cost Price]]-1</f>
        <v>#DIV/0!</v>
      </c>
    </row>
    <row r="65" spans="1:17" ht="30" customHeight="1" x14ac:dyDescent="0.3">
      <c r="A65" s="8" t="s">
        <v>374</v>
      </c>
      <c r="B65" s="9">
        <v>43654</v>
      </c>
      <c r="C65" s="10" t="s">
        <v>1005</v>
      </c>
      <c r="D65" s="11" t="s">
        <v>375</v>
      </c>
      <c r="E65" s="12">
        <v>1</v>
      </c>
      <c r="F65" s="11">
        <v>242500</v>
      </c>
      <c r="G65" s="11">
        <f>+Sales_2019[[#This Row],[INVOICE AMOUNT ('#)]]-Sales_2019[[#This Row],[Delivery charge]]</f>
        <v>295000</v>
      </c>
      <c r="H65" s="11">
        <v>0</v>
      </c>
      <c r="I65" s="11">
        <v>295000</v>
      </c>
      <c r="J65" s="11" t="s">
        <v>795</v>
      </c>
      <c r="K65" s="18" t="s">
        <v>39</v>
      </c>
      <c r="L65" s="18" t="s">
        <v>26</v>
      </c>
      <c r="M65" s="13">
        <v>4</v>
      </c>
      <c r="N65" s="11" t="s">
        <v>20</v>
      </c>
      <c r="O65" s="14">
        <f>+EOMONTH(Sales_2019[[#This Row],[DATE]],0)</f>
        <v>43677</v>
      </c>
      <c r="P65" s="15">
        <f>+EDATE(Sales_2019[[#This Row],[Begins]],Sales_2019[[#This Row],[DURATION]]-1)</f>
        <v>43769</v>
      </c>
      <c r="Q65" s="16">
        <f>Sales_2019[[#This Row],[Selling Price]]/Sales_2019[[#This Row],[Cost Price]]-1</f>
        <v>0.21649484536082464</v>
      </c>
    </row>
    <row r="66" spans="1:17" ht="30" customHeight="1" x14ac:dyDescent="0.3">
      <c r="A66" s="8" t="s">
        <v>410</v>
      </c>
      <c r="B66" s="9">
        <v>43672</v>
      </c>
      <c r="C66" s="10" t="s">
        <v>1005</v>
      </c>
      <c r="D66" s="11" t="s">
        <v>411</v>
      </c>
      <c r="E66" s="12">
        <v>1</v>
      </c>
      <c r="F66" s="11">
        <v>243000</v>
      </c>
      <c r="G66" s="11">
        <f>+Sales_2019[[#This Row],[INVOICE AMOUNT ('#)]]-Sales_2019[[#This Row],[Delivery charge]]</f>
        <v>294000</v>
      </c>
      <c r="H66" s="11">
        <v>0</v>
      </c>
      <c r="I66" s="11">
        <v>294000</v>
      </c>
      <c r="J66" s="11" t="s">
        <v>796</v>
      </c>
      <c r="K66" s="18" t="s">
        <v>762</v>
      </c>
      <c r="L66" s="18" t="s">
        <v>26</v>
      </c>
      <c r="M66" s="13">
        <v>4</v>
      </c>
      <c r="N66" s="11" t="s">
        <v>23</v>
      </c>
      <c r="O66" s="14">
        <f>+EOMONTH(Sales_2019[[#This Row],[DATE]],0+1)</f>
        <v>43708</v>
      </c>
      <c r="P66" s="15">
        <f>+EDATE(Sales_2019[[#This Row],[Begins]],Sales_2019[[#This Row],[DURATION]]-1)</f>
        <v>43799</v>
      </c>
      <c r="Q66" s="16">
        <f>Sales_2019[[#This Row],[Selling Price]]/Sales_2019[[#This Row],[Cost Price]]-1</f>
        <v>0.20987654320987659</v>
      </c>
    </row>
    <row r="67" spans="1:17" ht="30" customHeight="1" x14ac:dyDescent="0.3">
      <c r="A67" s="8" t="s">
        <v>84</v>
      </c>
      <c r="B67" s="9">
        <v>43504</v>
      </c>
      <c r="C67" s="10" t="s">
        <v>1004</v>
      </c>
      <c r="D67" s="11" t="s">
        <v>85</v>
      </c>
      <c r="E67" s="12">
        <v>1</v>
      </c>
      <c r="F67" s="11">
        <v>239000</v>
      </c>
      <c r="G67" s="11">
        <f>+Sales_2019[[#This Row],[INVOICE AMOUNT ('#)]]-Sales_2019[[#This Row],[Delivery charge]]</f>
        <v>286050</v>
      </c>
      <c r="H67" s="11">
        <v>750</v>
      </c>
      <c r="I67" s="11">
        <v>286800</v>
      </c>
      <c r="J67" s="11" t="s">
        <v>797</v>
      </c>
      <c r="K67" s="18" t="s">
        <v>765</v>
      </c>
      <c r="L67" s="18" t="s">
        <v>26</v>
      </c>
      <c r="M67" s="13">
        <v>3</v>
      </c>
      <c r="N67" s="11" t="s">
        <v>27</v>
      </c>
      <c r="O67" s="14">
        <f>+EOMONTH(Sales_2019[[#This Row],[DATE]],0)</f>
        <v>43524</v>
      </c>
      <c r="P67" s="15">
        <f>+EDATE(Sales_2019[[#This Row],[Begins]],Sales_2019[[#This Row],[DURATION]]-1)</f>
        <v>43583</v>
      </c>
      <c r="Q67" s="16">
        <f>Sales_2019[[#This Row],[Selling Price]]/Sales_2019[[#This Row],[Cost Price]]-1</f>
        <v>0.19686192468619246</v>
      </c>
    </row>
    <row r="68" spans="1:17" ht="30" customHeight="1" x14ac:dyDescent="0.3">
      <c r="A68" s="8" t="s">
        <v>400</v>
      </c>
      <c r="B68" s="9">
        <v>43669</v>
      </c>
      <c r="C68" s="10" t="s">
        <v>1004</v>
      </c>
      <c r="D68" s="11" t="s">
        <v>401</v>
      </c>
      <c r="E68" s="12">
        <v>1</v>
      </c>
      <c r="F68" s="11">
        <v>261200</v>
      </c>
      <c r="G68" s="11">
        <f>+Sales_2019[[#This Row],[INVOICE AMOUNT ('#)]]-Sales_2019[[#This Row],[Delivery charge]]</f>
        <v>280000</v>
      </c>
      <c r="H68" s="11">
        <v>0</v>
      </c>
      <c r="I68" s="11">
        <v>280000</v>
      </c>
      <c r="J68" s="11" t="s">
        <v>798</v>
      </c>
      <c r="K68" s="18" t="s">
        <v>762</v>
      </c>
      <c r="L68" s="18" t="s">
        <v>26</v>
      </c>
      <c r="M68" s="13">
        <v>4</v>
      </c>
      <c r="N68" s="11" t="s">
        <v>27</v>
      </c>
      <c r="O68" s="14">
        <f>+EOMONTH(Sales_2019[[#This Row],[DATE]],0)</f>
        <v>43677</v>
      </c>
      <c r="P68" s="15">
        <f>+EDATE(Sales_2019[[#This Row],[Begins]],Sales_2019[[#This Row],[DURATION]]-1)</f>
        <v>43769</v>
      </c>
      <c r="Q68" s="16">
        <f>Sales_2019[[#This Row],[Selling Price]]/Sales_2019[[#This Row],[Cost Price]]-1</f>
        <v>7.1975497702909674E-2</v>
      </c>
    </row>
    <row r="69" spans="1:17" ht="30" customHeight="1" x14ac:dyDescent="0.3">
      <c r="A69" s="8" t="s">
        <v>432</v>
      </c>
      <c r="B69" s="9">
        <v>43685</v>
      </c>
      <c r="C69" s="10" t="s">
        <v>1004</v>
      </c>
      <c r="D69" s="11" t="s">
        <v>445</v>
      </c>
      <c r="E69" s="12">
        <v>1</v>
      </c>
      <c r="F69" s="11">
        <v>0</v>
      </c>
      <c r="G69" s="11">
        <f>+Sales_2019[[#This Row],[INVOICE AMOUNT ('#)]]-Sales_2019[[#This Row],[Delivery charge]]</f>
        <v>272600</v>
      </c>
      <c r="H69" s="11">
        <v>1500</v>
      </c>
      <c r="I69" s="11">
        <v>274100</v>
      </c>
      <c r="J69" s="11" t="s">
        <v>799</v>
      </c>
      <c r="K69" s="18" t="s">
        <v>50</v>
      </c>
      <c r="L69" s="18" t="s">
        <v>26</v>
      </c>
      <c r="M69" s="13">
        <v>6</v>
      </c>
      <c r="N69" s="11" t="s">
        <v>53</v>
      </c>
      <c r="O69" s="14">
        <f>+EOMONTH(Sales_2019[[#This Row],[DATE]],0)</f>
        <v>43708</v>
      </c>
      <c r="P69" s="15">
        <f>+EDATE(Sales_2019[[#This Row],[Begins]],Sales_2019[[#This Row],[DURATION]]-1)</f>
        <v>43861</v>
      </c>
      <c r="Q69" s="16" t="e">
        <f>Sales_2019[[#This Row],[Selling Price]]/Sales_2019[[#This Row],[Cost Price]]-1</f>
        <v>#DIV/0!</v>
      </c>
    </row>
    <row r="70" spans="1:17" ht="30" customHeight="1" x14ac:dyDescent="0.3">
      <c r="A70" s="8" t="s">
        <v>232</v>
      </c>
      <c r="B70" s="9">
        <v>43574</v>
      </c>
      <c r="C70" s="10" t="s">
        <v>1005</v>
      </c>
      <c r="D70" s="11" t="s">
        <v>233</v>
      </c>
      <c r="E70" s="12">
        <v>1</v>
      </c>
      <c r="F70" s="11">
        <v>223000</v>
      </c>
      <c r="G70" s="11">
        <f>+Sales_2019[[#This Row],[INVOICE AMOUNT ('#)]]-Sales_2019[[#This Row],[Delivery charge]]</f>
        <v>267000</v>
      </c>
      <c r="H70" s="11">
        <v>3000</v>
      </c>
      <c r="I70" s="11">
        <v>270000</v>
      </c>
      <c r="J70" s="11" t="s">
        <v>800</v>
      </c>
      <c r="K70" s="18" t="s">
        <v>39</v>
      </c>
      <c r="L70" s="18" t="s">
        <v>19</v>
      </c>
      <c r="M70" s="13">
        <v>4</v>
      </c>
      <c r="N70" s="11" t="s">
        <v>20</v>
      </c>
      <c r="O70" s="14">
        <f>+EOMONTH(Sales_2019[[#This Row],[DATE]],0)</f>
        <v>43585</v>
      </c>
      <c r="P70" s="15">
        <f>+EDATE(Sales_2019[[#This Row],[Begins]],Sales_2019[[#This Row],[DURATION]]-1)</f>
        <v>43676</v>
      </c>
      <c r="Q70" s="16">
        <f>Sales_2019[[#This Row],[Selling Price]]/Sales_2019[[#This Row],[Cost Price]]-1</f>
        <v>0.19730941704035865</v>
      </c>
    </row>
    <row r="71" spans="1:17" ht="29.25" customHeight="1" x14ac:dyDescent="0.3">
      <c r="A71" s="8" t="s">
        <v>491</v>
      </c>
      <c r="B71" s="9">
        <v>43707</v>
      </c>
      <c r="C71" s="10" t="s">
        <v>1004</v>
      </c>
      <c r="D71" s="11" t="s">
        <v>492</v>
      </c>
      <c r="E71" s="12">
        <v>1</v>
      </c>
      <c r="F71" s="11">
        <v>225000</v>
      </c>
      <c r="G71" s="11">
        <f>+Sales_2019[[#This Row],[INVOICE AMOUNT ('#)]]-Sales_2019[[#This Row],[Delivery charge]]</f>
        <v>269250</v>
      </c>
      <c r="H71" s="11">
        <v>750</v>
      </c>
      <c r="I71" s="11">
        <v>270000</v>
      </c>
      <c r="J71" s="11" t="s">
        <v>801</v>
      </c>
      <c r="K71" s="18" t="s">
        <v>975</v>
      </c>
      <c r="L71" s="18" t="s">
        <v>19</v>
      </c>
      <c r="M71" s="13">
        <v>4</v>
      </c>
      <c r="N71" s="11" t="s">
        <v>27</v>
      </c>
      <c r="O71" s="14">
        <f>+EOMONTH(Sales_2019[[#This Row],[DATE]],0)</f>
        <v>43708</v>
      </c>
      <c r="P71" s="15">
        <f>+EDATE(Sales_2019[[#This Row],[Begins]],Sales_2019[[#This Row],[DURATION]]-1)</f>
        <v>43799</v>
      </c>
      <c r="Q71" s="16">
        <f>Sales_2019[[#This Row],[Selling Price]]/Sales_2019[[#This Row],[Cost Price]]-1</f>
        <v>0.19666666666666677</v>
      </c>
    </row>
    <row r="72" spans="1:17" ht="29.25" customHeight="1" x14ac:dyDescent="0.3">
      <c r="A72" s="8" t="s">
        <v>130</v>
      </c>
      <c r="B72" s="9">
        <v>43537</v>
      </c>
      <c r="C72" s="10" t="s">
        <v>1004</v>
      </c>
      <c r="D72" s="11" t="s">
        <v>131</v>
      </c>
      <c r="E72" s="12">
        <v>1</v>
      </c>
      <c r="F72" s="11">
        <v>223000</v>
      </c>
      <c r="G72" s="11">
        <f>+Sales_2019[[#This Row],[INVOICE AMOUNT ('#)]]-Sales_2019[[#This Row],[Delivery charge]]</f>
        <v>267000</v>
      </c>
      <c r="H72" s="11">
        <v>0</v>
      </c>
      <c r="I72" s="11">
        <v>267000</v>
      </c>
      <c r="J72" s="11" t="s">
        <v>802</v>
      </c>
      <c r="K72" s="18" t="s">
        <v>976</v>
      </c>
      <c r="L72" s="18" t="s">
        <v>19</v>
      </c>
      <c r="M72" s="13">
        <v>4</v>
      </c>
      <c r="N72" s="11" t="s">
        <v>20</v>
      </c>
      <c r="O72" s="14">
        <f>+EOMONTH(Sales_2019[[#This Row],[DATE]],0)</f>
        <v>43555</v>
      </c>
      <c r="P72" s="15">
        <f>+EDATE(Sales_2019[[#This Row],[Begins]],Sales_2019[[#This Row],[DURATION]]-1)</f>
        <v>43646</v>
      </c>
      <c r="Q72" s="16">
        <f>Sales_2019[[#This Row],[Selling Price]]/Sales_2019[[#This Row],[Cost Price]]-1</f>
        <v>0.19730941704035865</v>
      </c>
    </row>
    <row r="73" spans="1:17" ht="29.25" customHeight="1" x14ac:dyDescent="0.3">
      <c r="A73" s="8" t="s">
        <v>534</v>
      </c>
      <c r="B73" s="9">
        <v>43727</v>
      </c>
      <c r="C73" s="10" t="s">
        <v>1004</v>
      </c>
      <c r="D73" s="11" t="s">
        <v>125</v>
      </c>
      <c r="E73" s="12">
        <v>1</v>
      </c>
      <c r="F73" s="11">
        <v>225000</v>
      </c>
      <c r="G73" s="11">
        <f>+Sales_2019[[#This Row],[INVOICE AMOUNT ('#)]]-Sales_2019[[#This Row],[Delivery charge]]</f>
        <v>264250</v>
      </c>
      <c r="H73" s="11">
        <v>750</v>
      </c>
      <c r="I73" s="11">
        <v>265000</v>
      </c>
      <c r="J73" s="11" t="s">
        <v>803</v>
      </c>
      <c r="K73" s="18" t="s">
        <v>765</v>
      </c>
      <c r="L73" s="18" t="s">
        <v>19</v>
      </c>
      <c r="M73" s="13">
        <v>4</v>
      </c>
      <c r="N73" s="11" t="s">
        <v>20</v>
      </c>
      <c r="O73" s="14">
        <f>+EOMONTH(Sales_2019[[#This Row],[DATE]],0)</f>
        <v>43738</v>
      </c>
      <c r="P73" s="15">
        <f>+EDATE(Sales_2019[[#This Row],[Begins]],Sales_2019[[#This Row],[DURATION]]-1)</f>
        <v>43829</v>
      </c>
      <c r="Q73" s="16">
        <f>Sales_2019[[#This Row],[Selling Price]]/Sales_2019[[#This Row],[Cost Price]]-1</f>
        <v>0.1744444444444444</v>
      </c>
    </row>
    <row r="74" spans="1:17" ht="30" customHeight="1" x14ac:dyDescent="0.3">
      <c r="A74" s="8" t="s">
        <v>525</v>
      </c>
      <c r="B74" s="9">
        <v>43725</v>
      </c>
      <c r="C74" s="10" t="s">
        <v>1004</v>
      </c>
      <c r="D74" s="11" t="s">
        <v>526</v>
      </c>
      <c r="E74" s="12">
        <v>3</v>
      </c>
      <c r="F74" s="11">
        <v>218400</v>
      </c>
      <c r="G74" s="11">
        <f>+Sales_2019[[#This Row],[INVOICE AMOUNT ('#)]]-Sales_2019[[#This Row],[Delivery charge]]</f>
        <v>259280</v>
      </c>
      <c r="H74" s="11">
        <v>2250</v>
      </c>
      <c r="I74" s="11">
        <v>261530</v>
      </c>
      <c r="J74" s="11" t="s">
        <v>804</v>
      </c>
      <c r="K74" s="18" t="s">
        <v>50</v>
      </c>
      <c r="L74" s="18" t="s">
        <v>26</v>
      </c>
      <c r="M74" s="13">
        <v>4</v>
      </c>
      <c r="N74" s="11" t="s">
        <v>53</v>
      </c>
      <c r="O74" s="14">
        <f>+EOMONTH(Sales_2019[[#This Row],[DATE]],0)</f>
        <v>43738</v>
      </c>
      <c r="P74" s="15">
        <f>+EDATE(Sales_2019[[#This Row],[Begins]],Sales_2019[[#This Row],[DURATION]]-1)</f>
        <v>43829</v>
      </c>
      <c r="Q74" s="16">
        <f>Sales_2019[[#This Row],[Selling Price]]/Sales_2019[[#This Row],[Cost Price]]-1</f>
        <v>0.18717948717948718</v>
      </c>
    </row>
    <row r="75" spans="1:17" ht="30" customHeight="1" x14ac:dyDescent="0.3">
      <c r="A75" s="8" t="s">
        <v>485</v>
      </c>
      <c r="B75" s="9">
        <v>43706</v>
      </c>
      <c r="C75" s="10" t="s">
        <v>1005</v>
      </c>
      <c r="D75" s="11" t="s">
        <v>486</v>
      </c>
      <c r="E75" s="12">
        <v>1</v>
      </c>
      <c r="F75" s="11">
        <v>205000</v>
      </c>
      <c r="G75" s="11">
        <f>+Sales_2019[[#This Row],[INVOICE AMOUNT ('#)]]-Sales_2019[[#This Row],[Delivery charge]]</f>
        <v>256250</v>
      </c>
      <c r="H75" s="11">
        <v>2000</v>
      </c>
      <c r="I75" s="11">
        <v>258250</v>
      </c>
      <c r="J75" s="11" t="s">
        <v>805</v>
      </c>
      <c r="K75" s="18" t="s">
        <v>977</v>
      </c>
      <c r="L75" s="18" t="s">
        <v>19</v>
      </c>
      <c r="M75" s="13">
        <v>6</v>
      </c>
      <c r="N75" s="11" t="s">
        <v>23</v>
      </c>
      <c r="O75" s="14">
        <f>+EOMONTH(Sales_2019[[#This Row],[DATE]],0+1)</f>
        <v>43738</v>
      </c>
      <c r="P75" s="15">
        <f>+EDATE(Sales_2019[[#This Row],[Begins]],Sales_2019[[#This Row],[DURATION]]-1)</f>
        <v>43890</v>
      </c>
      <c r="Q75" s="16">
        <f>Sales_2019[[#This Row],[Selling Price]]/Sales_2019[[#This Row],[Cost Price]]-1</f>
        <v>0.25</v>
      </c>
    </row>
    <row r="76" spans="1:17" ht="30" customHeight="1" x14ac:dyDescent="0.3">
      <c r="A76" s="8" t="s">
        <v>586</v>
      </c>
      <c r="B76" s="20">
        <v>43757</v>
      </c>
      <c r="C76" s="30" t="s">
        <v>1004</v>
      </c>
      <c r="D76" s="11" t="s">
        <v>587</v>
      </c>
      <c r="E76" s="12">
        <v>3</v>
      </c>
      <c r="F76" s="22">
        <v>232000</v>
      </c>
      <c r="G76" s="11">
        <f>+Sales_2019[[#This Row],[INVOICE AMOUNT ('#)]]-Sales_2019[[#This Row],[Delivery charge]]</f>
        <v>256000</v>
      </c>
      <c r="H76" s="11">
        <v>1500</v>
      </c>
      <c r="I76" s="11">
        <v>257500</v>
      </c>
      <c r="J76" s="11" t="s">
        <v>806</v>
      </c>
      <c r="K76" s="18" t="s">
        <v>978</v>
      </c>
      <c r="L76" s="18" t="s">
        <v>26</v>
      </c>
      <c r="M76" s="13">
        <v>1</v>
      </c>
      <c r="N76" s="11" t="s">
        <v>117</v>
      </c>
      <c r="O76" s="14">
        <f>+EOMONTH(Sales_2019[[#This Row],[DATE]],0)</f>
        <v>43769</v>
      </c>
      <c r="P76" s="15">
        <f>+EDATE(Sales_2019[[#This Row],[Begins]],Sales_2019[[#This Row],[DURATION]]-1)</f>
        <v>43769</v>
      </c>
      <c r="Q76" s="16">
        <f>Sales_2019[[#This Row],[Selling Price]]/Sales_2019[[#This Row],[Cost Price]]-1</f>
        <v>0.10344827586206895</v>
      </c>
    </row>
    <row r="77" spans="1:17" ht="30" customHeight="1" x14ac:dyDescent="0.3">
      <c r="A77" s="8" t="s">
        <v>254</v>
      </c>
      <c r="B77" s="9">
        <v>43591</v>
      </c>
      <c r="C77" s="10" t="s">
        <v>1004</v>
      </c>
      <c r="D77" s="11" t="s">
        <v>255</v>
      </c>
      <c r="E77" s="12">
        <v>2</v>
      </c>
      <c r="F77" s="11">
        <v>211000</v>
      </c>
      <c r="G77" s="11">
        <f>+Sales_2019[[#This Row],[INVOICE AMOUNT ('#)]]-Sales_2019[[#This Row],[Delivery charge]]</f>
        <v>257200</v>
      </c>
      <c r="H77" s="11">
        <v>0</v>
      </c>
      <c r="I77" s="11">
        <v>257200</v>
      </c>
      <c r="J77" s="11" t="s">
        <v>807</v>
      </c>
      <c r="K77" s="18" t="s">
        <v>50</v>
      </c>
      <c r="L77" s="18" t="s">
        <v>26</v>
      </c>
      <c r="M77" s="13">
        <v>4</v>
      </c>
      <c r="N77" s="11" t="s">
        <v>53</v>
      </c>
      <c r="O77" s="14">
        <f>+EOMONTH(Sales_2019[[#This Row],[DATE]],0)</f>
        <v>43616</v>
      </c>
      <c r="P77" s="15">
        <f>+EDATE(Sales_2019[[#This Row],[Begins]],Sales_2019[[#This Row],[DURATION]]-1)</f>
        <v>43708</v>
      </c>
      <c r="Q77" s="16">
        <f>Sales_2019[[#This Row],[Selling Price]]/Sales_2019[[#This Row],[Cost Price]]-1</f>
        <v>0.21895734597156391</v>
      </c>
    </row>
    <row r="78" spans="1:17" ht="30" customHeight="1" x14ac:dyDescent="0.3">
      <c r="A78" s="8" t="s">
        <v>289</v>
      </c>
      <c r="B78" s="9">
        <v>43607</v>
      </c>
      <c r="C78" s="10" t="s">
        <v>1004</v>
      </c>
      <c r="D78" s="11" t="s">
        <v>290</v>
      </c>
      <c r="E78" s="12">
        <v>1</v>
      </c>
      <c r="F78" s="11">
        <v>215000</v>
      </c>
      <c r="G78" s="11">
        <f>+Sales_2019[[#This Row],[INVOICE AMOUNT ('#)]]-Sales_2019[[#This Row],[Delivery charge]]</f>
        <v>256625</v>
      </c>
      <c r="H78" s="11">
        <v>0</v>
      </c>
      <c r="I78" s="11">
        <v>256625</v>
      </c>
      <c r="J78" s="11" t="s">
        <v>808</v>
      </c>
      <c r="K78" s="18" t="s">
        <v>50</v>
      </c>
      <c r="L78" s="18" t="s">
        <v>26</v>
      </c>
      <c r="M78" s="13">
        <v>5</v>
      </c>
      <c r="N78" s="11" t="s">
        <v>27</v>
      </c>
      <c r="O78" s="14">
        <f>+EOMONTH(Sales_2019[[#This Row],[DATE]],0)</f>
        <v>43616</v>
      </c>
      <c r="P78" s="15">
        <f>+EDATE(Sales_2019[[#This Row],[Begins]],Sales_2019[[#This Row],[DURATION]]-1)</f>
        <v>43738</v>
      </c>
      <c r="Q78" s="16">
        <f>Sales_2019[[#This Row],[Selling Price]]/Sales_2019[[#This Row],[Cost Price]]-1</f>
        <v>0.19360465116279069</v>
      </c>
    </row>
    <row r="79" spans="1:17" ht="30" customHeight="1" x14ac:dyDescent="0.3">
      <c r="A79" s="8" t="s">
        <v>507</v>
      </c>
      <c r="B79" s="9">
        <v>43714</v>
      </c>
      <c r="C79" s="10" t="s">
        <v>1004</v>
      </c>
      <c r="D79" s="11" t="s">
        <v>508</v>
      </c>
      <c r="E79" s="12">
        <v>5</v>
      </c>
      <c r="F79" s="11">
        <v>213000</v>
      </c>
      <c r="G79" s="11">
        <f>+Sales_2019[[#This Row],[INVOICE AMOUNT ('#)]]-Sales_2019[[#This Row],[Delivery charge]]</f>
        <v>250500</v>
      </c>
      <c r="H79" s="11">
        <v>3000</v>
      </c>
      <c r="I79" s="11">
        <v>253500</v>
      </c>
      <c r="J79" s="11" t="s">
        <v>807</v>
      </c>
      <c r="K79" s="18" t="s">
        <v>50</v>
      </c>
      <c r="L79" s="18" t="s">
        <v>26</v>
      </c>
      <c r="M79" s="13">
        <v>4</v>
      </c>
      <c r="N79" s="11" t="s">
        <v>53</v>
      </c>
      <c r="O79" s="14">
        <f>+EOMONTH(Sales_2019[[#This Row],[DATE]],0)</f>
        <v>43738</v>
      </c>
      <c r="P79" s="15">
        <f>+EDATE(Sales_2019[[#This Row],[Begins]],Sales_2019[[#This Row],[DURATION]]-1)</f>
        <v>43829</v>
      </c>
      <c r="Q79" s="16">
        <f>Sales_2019[[#This Row],[Selling Price]]/Sales_2019[[#This Row],[Cost Price]]-1</f>
        <v>0.176056338028169</v>
      </c>
    </row>
    <row r="80" spans="1:17" ht="30" customHeight="1" x14ac:dyDescent="0.3">
      <c r="A80" s="8" t="s">
        <v>699</v>
      </c>
      <c r="B80" s="9">
        <v>43801</v>
      </c>
      <c r="C80" s="17" t="s">
        <v>1004</v>
      </c>
      <c r="D80" s="11" t="s">
        <v>700</v>
      </c>
      <c r="E80" s="12">
        <v>1</v>
      </c>
      <c r="F80" s="11"/>
      <c r="G80" s="11">
        <f>+Sales_2019[[#This Row],[INVOICE AMOUNT ('#)]]-Sales_2019[[#This Row],[Delivery charge]]</f>
        <v>248000</v>
      </c>
      <c r="H80" s="11">
        <v>0</v>
      </c>
      <c r="I80" s="11">
        <v>248000</v>
      </c>
      <c r="J80" s="11" t="s">
        <v>809</v>
      </c>
      <c r="K80" s="18" t="s">
        <v>979</v>
      </c>
      <c r="L80" s="18" t="s">
        <v>26</v>
      </c>
      <c r="M80" s="13">
        <v>4</v>
      </c>
      <c r="N80" s="11" t="s">
        <v>20</v>
      </c>
      <c r="O80" s="14">
        <f>+EOMONTH(Sales_2019[[#This Row],[DATE]],0)</f>
        <v>43830</v>
      </c>
      <c r="P80" s="15">
        <f>+EDATE(Sales_2019[[#This Row],[Begins]],Sales_2019[[#This Row],[DURATION]]-1)</f>
        <v>43921</v>
      </c>
      <c r="Q80" s="16" t="e">
        <f>Sales_2019[[#This Row],[Selling Price]]/Sales_2019[[#This Row],[Cost Price]]-1</f>
        <v>#DIV/0!</v>
      </c>
    </row>
    <row r="81" spans="1:17" ht="30" customHeight="1" x14ac:dyDescent="0.3">
      <c r="A81" s="8" t="s">
        <v>183</v>
      </c>
      <c r="B81" s="9">
        <v>43564</v>
      </c>
      <c r="C81" s="10" t="s">
        <v>1005</v>
      </c>
      <c r="D81" s="11" t="s">
        <v>184</v>
      </c>
      <c r="E81" s="12">
        <v>1</v>
      </c>
      <c r="F81" s="11">
        <v>220000</v>
      </c>
      <c r="G81" s="11">
        <f>+Sales_2019[[#This Row],[INVOICE AMOUNT ('#)]]-Sales_2019[[#This Row],[Delivery charge]]</f>
        <v>246250</v>
      </c>
      <c r="H81" s="11">
        <v>750</v>
      </c>
      <c r="I81" s="11">
        <v>247000</v>
      </c>
      <c r="J81" s="11" t="s">
        <v>810</v>
      </c>
      <c r="K81" s="18" t="s">
        <v>762</v>
      </c>
      <c r="L81" s="18" t="s">
        <v>19</v>
      </c>
      <c r="M81" s="13">
        <v>1</v>
      </c>
      <c r="N81" s="11" t="s">
        <v>23</v>
      </c>
      <c r="O81" s="14">
        <f>+EOMONTH(Sales_2019[[#This Row],[DATE]],0)</f>
        <v>43585</v>
      </c>
      <c r="P81" s="15">
        <f>+EDATE(Sales_2019[[#This Row],[Begins]],Sales_2019[[#This Row],[DURATION]]-1)</f>
        <v>43585</v>
      </c>
      <c r="Q81" s="16">
        <f>Sales_2019[[#This Row],[Selling Price]]/Sales_2019[[#This Row],[Cost Price]]-1</f>
        <v>0.11931818181818188</v>
      </c>
    </row>
    <row r="82" spans="1:17" ht="30" customHeight="1" x14ac:dyDescent="0.3">
      <c r="A82" s="8" t="s">
        <v>136</v>
      </c>
      <c r="B82" s="9">
        <v>43537</v>
      </c>
      <c r="C82" s="10" t="s">
        <v>1005</v>
      </c>
      <c r="D82" s="11" t="s">
        <v>137</v>
      </c>
      <c r="E82" s="12">
        <v>1</v>
      </c>
      <c r="F82" s="11">
        <v>204000</v>
      </c>
      <c r="G82" s="11">
        <f>+Sales_2019[[#This Row],[INVOICE AMOUNT ('#)]]-Sales_2019[[#This Row],[Delivery charge]]</f>
        <v>244000</v>
      </c>
      <c r="H82" s="11">
        <v>2000</v>
      </c>
      <c r="I82" s="11">
        <v>246000</v>
      </c>
      <c r="J82" s="11" t="s">
        <v>795</v>
      </c>
      <c r="K82" s="18" t="s">
        <v>39</v>
      </c>
      <c r="L82" s="18" t="s">
        <v>19</v>
      </c>
      <c r="M82" s="13">
        <v>4</v>
      </c>
      <c r="N82" s="11" t="s">
        <v>20</v>
      </c>
      <c r="O82" s="14">
        <f>+EOMONTH(Sales_2019[[#This Row],[DATE]],0)</f>
        <v>43555</v>
      </c>
      <c r="P82" s="15">
        <f>+EDATE(Sales_2019[[#This Row],[Begins]],Sales_2019[[#This Row],[DURATION]]-1)</f>
        <v>43646</v>
      </c>
      <c r="Q82" s="16">
        <f>Sales_2019[[#This Row],[Selling Price]]/Sales_2019[[#This Row],[Cost Price]]-1</f>
        <v>0.19607843137254899</v>
      </c>
    </row>
    <row r="83" spans="1:17" ht="30" customHeight="1" x14ac:dyDescent="0.3">
      <c r="A83" s="8" t="s">
        <v>88</v>
      </c>
      <c r="B83" s="9">
        <v>43508</v>
      </c>
      <c r="C83" s="10" t="s">
        <v>1005</v>
      </c>
      <c r="D83" s="11" t="s">
        <v>89</v>
      </c>
      <c r="E83" s="12">
        <v>3</v>
      </c>
      <c r="F83" s="11">
        <v>201000</v>
      </c>
      <c r="G83" s="11">
        <f>+Sales_2019[[#This Row],[INVOICE AMOUNT ('#)]]-Sales_2019[[#This Row],[Delivery charge]]</f>
        <v>245000</v>
      </c>
      <c r="H83" s="11">
        <v>0</v>
      </c>
      <c r="I83" s="11">
        <v>245000</v>
      </c>
      <c r="J83" s="11" t="s">
        <v>811</v>
      </c>
      <c r="K83" s="18" t="s">
        <v>39</v>
      </c>
      <c r="L83" s="18" t="s">
        <v>19</v>
      </c>
      <c r="M83" s="13">
        <v>4</v>
      </c>
      <c r="N83" s="11" t="s">
        <v>20</v>
      </c>
      <c r="O83" s="14">
        <f>+EOMONTH(Sales_2019[[#This Row],[DATE]],0)</f>
        <v>43524</v>
      </c>
      <c r="P83" s="15">
        <f>+EDATE(Sales_2019[[#This Row],[Begins]],Sales_2019[[#This Row],[DURATION]]-1)</f>
        <v>43613</v>
      </c>
      <c r="Q83" s="16">
        <f>Sales_2019[[#This Row],[Selling Price]]/Sales_2019[[#This Row],[Cost Price]]-1</f>
        <v>0.21890547263681581</v>
      </c>
    </row>
    <row r="84" spans="1:17" ht="30" customHeight="1" x14ac:dyDescent="0.3">
      <c r="A84" s="8" t="s">
        <v>62</v>
      </c>
      <c r="B84" s="9">
        <v>43495</v>
      </c>
      <c r="C84" s="10" t="s">
        <v>1005</v>
      </c>
      <c r="D84" s="11" t="s">
        <v>63</v>
      </c>
      <c r="E84" s="12">
        <v>2</v>
      </c>
      <c r="F84" s="11">
        <v>198000</v>
      </c>
      <c r="G84" s="11">
        <f>+Sales_2019[[#This Row],[INVOICE AMOUNT ('#)]]-Sales_2019[[#This Row],[Delivery charge]]</f>
        <v>243250</v>
      </c>
      <c r="H84" s="11">
        <v>750</v>
      </c>
      <c r="I84" s="11">
        <v>244000</v>
      </c>
      <c r="J84" s="11" t="s">
        <v>812</v>
      </c>
      <c r="K84" s="18" t="s">
        <v>762</v>
      </c>
      <c r="L84" s="18" t="s">
        <v>26</v>
      </c>
      <c r="M84" s="13">
        <v>4</v>
      </c>
      <c r="N84" s="11" t="s">
        <v>23</v>
      </c>
      <c r="O84" s="14">
        <f>+EOMONTH(Sales_2019[[#This Row],[DATE]],0+1)</f>
        <v>43524</v>
      </c>
      <c r="P84" s="15">
        <f>+EDATE(Sales_2019[[#This Row],[Begins]],Sales_2019[[#This Row],[DURATION]]-1)</f>
        <v>43613</v>
      </c>
      <c r="Q84" s="16">
        <f>Sales_2019[[#This Row],[Selling Price]]/Sales_2019[[#This Row],[Cost Price]]-1</f>
        <v>0.22853535353535359</v>
      </c>
    </row>
    <row r="85" spans="1:17" ht="30" customHeight="1" x14ac:dyDescent="0.3">
      <c r="A85" s="8" t="s">
        <v>333</v>
      </c>
      <c r="B85" s="9">
        <v>43635</v>
      </c>
      <c r="C85" s="10" t="s">
        <v>1004</v>
      </c>
      <c r="D85" s="11" t="s">
        <v>334</v>
      </c>
      <c r="E85" s="12">
        <v>1</v>
      </c>
      <c r="F85" s="11">
        <v>205000</v>
      </c>
      <c r="G85" s="11">
        <f>+Sales_2019[[#This Row],[INVOICE AMOUNT ('#)]]-Sales_2019[[#This Row],[Delivery charge]]</f>
        <v>243000</v>
      </c>
      <c r="H85" s="11">
        <v>0</v>
      </c>
      <c r="I85" s="11">
        <v>243000</v>
      </c>
      <c r="J85" s="11" t="s">
        <v>813</v>
      </c>
      <c r="K85" s="18" t="s">
        <v>765</v>
      </c>
      <c r="L85" s="18" t="s">
        <v>19</v>
      </c>
      <c r="M85" s="13">
        <v>4</v>
      </c>
      <c r="N85" s="11" t="s">
        <v>20</v>
      </c>
      <c r="O85" s="14">
        <f>+EOMONTH(Sales_2019[[#This Row],[DATE]],0)</f>
        <v>43646</v>
      </c>
      <c r="P85" s="15">
        <f>+EDATE(Sales_2019[[#This Row],[Begins]],Sales_2019[[#This Row],[DURATION]]-1)</f>
        <v>43738</v>
      </c>
      <c r="Q85" s="16">
        <f>Sales_2019[[#This Row],[Selling Price]]/Sales_2019[[#This Row],[Cost Price]]-1</f>
        <v>0.18536585365853653</v>
      </c>
    </row>
    <row r="86" spans="1:17" ht="30" customHeight="1" x14ac:dyDescent="0.3">
      <c r="A86" s="8" t="s">
        <v>120</v>
      </c>
      <c r="B86" s="9">
        <v>43530</v>
      </c>
      <c r="C86" s="10" t="s">
        <v>1005</v>
      </c>
      <c r="D86" s="11" t="s">
        <v>121</v>
      </c>
      <c r="E86" s="12">
        <v>3</v>
      </c>
      <c r="F86" s="11">
        <v>189500</v>
      </c>
      <c r="G86" s="11">
        <f>+Sales_2019[[#This Row],[INVOICE AMOUNT ('#)]]-Sales_2019[[#This Row],[Delivery charge]]</f>
        <v>238000</v>
      </c>
      <c r="H86" s="11">
        <v>2000</v>
      </c>
      <c r="I86" s="11">
        <v>240000</v>
      </c>
      <c r="J86" s="11" t="s">
        <v>814</v>
      </c>
      <c r="K86" s="18" t="s">
        <v>762</v>
      </c>
      <c r="L86" s="18" t="s">
        <v>19</v>
      </c>
      <c r="M86" s="13">
        <v>4</v>
      </c>
      <c r="N86" s="11" t="s">
        <v>23</v>
      </c>
      <c r="O86" s="14">
        <f>+EOMONTH(Sales_2019[[#This Row],[DATE]],0)</f>
        <v>43555</v>
      </c>
      <c r="P86" s="15">
        <f>+EDATE(Sales_2019[[#This Row],[Begins]],Sales_2019[[#This Row],[DURATION]]-1)</f>
        <v>43646</v>
      </c>
      <c r="Q86" s="16">
        <f>Sales_2019[[#This Row],[Selling Price]]/Sales_2019[[#This Row],[Cost Price]]-1</f>
        <v>0.25593667546174137</v>
      </c>
    </row>
    <row r="87" spans="1:17" ht="30" customHeight="1" x14ac:dyDescent="0.3">
      <c r="A87" s="8" t="s">
        <v>56</v>
      </c>
      <c r="B87" s="9">
        <v>43490</v>
      </c>
      <c r="C87" s="10" t="s">
        <v>1004</v>
      </c>
      <c r="D87" s="11" t="s">
        <v>57</v>
      </c>
      <c r="E87" s="12">
        <v>3</v>
      </c>
      <c r="F87" s="11">
        <v>196000</v>
      </c>
      <c r="G87" s="11">
        <f>+Sales_2019[[#This Row],[INVOICE AMOUNT ('#)]]-Sales_2019[[#This Row],[Delivery charge]]</f>
        <v>236100</v>
      </c>
      <c r="H87" s="11">
        <v>750</v>
      </c>
      <c r="I87" s="11">
        <v>236850</v>
      </c>
      <c r="J87" s="11" t="s">
        <v>815</v>
      </c>
      <c r="K87" s="18" t="s">
        <v>39</v>
      </c>
      <c r="L87" s="18" t="s">
        <v>19</v>
      </c>
      <c r="M87" s="13">
        <v>4</v>
      </c>
      <c r="N87" s="11" t="s">
        <v>27</v>
      </c>
      <c r="O87" s="14">
        <f>+EOMONTH(Sales_2019[[#This Row],[DATE]],0+1)</f>
        <v>43524</v>
      </c>
      <c r="P87" s="15">
        <f>+EDATE(Sales_2019[[#This Row],[Begins]],Sales_2019[[#This Row],[DURATION]]-1)</f>
        <v>43613</v>
      </c>
      <c r="Q87" s="16">
        <f>Sales_2019[[#This Row],[Selling Price]]/Sales_2019[[#This Row],[Cost Price]]-1</f>
        <v>0.20459183673469394</v>
      </c>
    </row>
    <row r="88" spans="1:17" ht="30" customHeight="1" x14ac:dyDescent="0.3">
      <c r="A88" s="8" t="s">
        <v>122</v>
      </c>
      <c r="B88" s="9">
        <v>43536</v>
      </c>
      <c r="C88" s="10" t="s">
        <v>1004</v>
      </c>
      <c r="D88" s="11" t="s">
        <v>123</v>
      </c>
      <c r="E88" s="12">
        <v>1</v>
      </c>
      <c r="F88" s="11">
        <v>200000</v>
      </c>
      <c r="G88" s="11">
        <f>+Sales_2019[[#This Row],[INVOICE AMOUNT ('#)]]-Sales_2019[[#This Row],[Delivery charge]]</f>
        <v>235650</v>
      </c>
      <c r="H88" s="11">
        <v>750</v>
      </c>
      <c r="I88" s="11">
        <v>236400</v>
      </c>
      <c r="J88" s="11" t="s">
        <v>816</v>
      </c>
      <c r="K88" s="18" t="s">
        <v>765</v>
      </c>
      <c r="L88" s="18" t="s">
        <v>26</v>
      </c>
      <c r="M88" s="13">
        <v>4</v>
      </c>
      <c r="N88" s="11" t="s">
        <v>20</v>
      </c>
      <c r="O88" s="14">
        <f>+EOMONTH(Sales_2019[[#This Row],[DATE]],0)</f>
        <v>43555</v>
      </c>
      <c r="P88" s="15">
        <f>+EDATE(Sales_2019[[#This Row],[Begins]],Sales_2019[[#This Row],[DURATION]]-1)</f>
        <v>43646</v>
      </c>
      <c r="Q88" s="16">
        <f>Sales_2019[[#This Row],[Selling Price]]/Sales_2019[[#This Row],[Cost Price]]-1</f>
        <v>0.17825000000000002</v>
      </c>
    </row>
    <row r="89" spans="1:17" ht="30" customHeight="1" x14ac:dyDescent="0.3">
      <c r="A89" s="8" t="s">
        <v>206</v>
      </c>
      <c r="B89" s="9">
        <v>43570</v>
      </c>
      <c r="C89" s="10" t="s">
        <v>1004</v>
      </c>
      <c r="D89" s="11" t="s">
        <v>207</v>
      </c>
      <c r="E89" s="12">
        <v>2</v>
      </c>
      <c r="F89" s="11">
        <v>197000</v>
      </c>
      <c r="G89" s="11">
        <f>+Sales_2019[[#This Row],[INVOICE AMOUNT ('#)]]-Sales_2019[[#This Row],[Delivery charge]]</f>
        <v>231250</v>
      </c>
      <c r="H89" s="11">
        <v>750</v>
      </c>
      <c r="I89" s="11">
        <v>232000</v>
      </c>
      <c r="J89" s="11" t="s">
        <v>817</v>
      </c>
      <c r="K89" s="18" t="s">
        <v>50</v>
      </c>
      <c r="L89" s="18" t="s">
        <v>26</v>
      </c>
      <c r="M89" s="13">
        <v>3</v>
      </c>
      <c r="N89" s="11" t="s">
        <v>27</v>
      </c>
      <c r="O89" s="14">
        <f>+EOMONTH(Sales_2019[[#This Row],[DATE]],0)</f>
        <v>43585</v>
      </c>
      <c r="P89" s="15">
        <f>+EDATE(Sales_2019[[#This Row],[Begins]],Sales_2019[[#This Row],[DURATION]]-1)</f>
        <v>43646</v>
      </c>
      <c r="Q89" s="16">
        <f>Sales_2019[[#This Row],[Selling Price]]/Sales_2019[[#This Row],[Cost Price]]-1</f>
        <v>0.17385786802030467</v>
      </c>
    </row>
    <row r="90" spans="1:17" ht="30" customHeight="1" x14ac:dyDescent="0.3">
      <c r="A90" s="8" t="s">
        <v>86</v>
      </c>
      <c r="B90" s="9">
        <v>43507</v>
      </c>
      <c r="C90" s="10" t="s">
        <v>1005</v>
      </c>
      <c r="D90" s="11" t="s">
        <v>87</v>
      </c>
      <c r="E90" s="12">
        <v>1</v>
      </c>
      <c r="F90" s="11">
        <v>180000</v>
      </c>
      <c r="G90" s="11">
        <f>+Sales_2019[[#This Row],[INVOICE AMOUNT ('#)]]-Sales_2019[[#This Row],[Delivery charge]]</f>
        <v>229250</v>
      </c>
      <c r="H90" s="11">
        <v>750</v>
      </c>
      <c r="I90" s="11">
        <v>230000</v>
      </c>
      <c r="J90" s="11" t="s">
        <v>1008</v>
      </c>
      <c r="K90" s="18" t="s">
        <v>762</v>
      </c>
      <c r="L90" s="18" t="s">
        <v>26</v>
      </c>
      <c r="M90" s="13">
        <v>4</v>
      </c>
      <c r="N90" s="11" t="s">
        <v>53</v>
      </c>
      <c r="O90" s="14">
        <f>+EOMONTH(Sales_2019[[#This Row],[DATE]],0+1)</f>
        <v>43555</v>
      </c>
      <c r="P90" s="15">
        <f>+EDATE(Sales_2019[[#This Row],[Begins]],Sales_2019[[#This Row],[DURATION]]-1)</f>
        <v>43646</v>
      </c>
      <c r="Q90" s="16">
        <f>Sales_2019[[#This Row],[Selling Price]]/Sales_2019[[#This Row],[Cost Price]]-1</f>
        <v>0.27361111111111103</v>
      </c>
    </row>
    <row r="91" spans="1:17" ht="30" customHeight="1" x14ac:dyDescent="0.3">
      <c r="A91" s="8" t="s">
        <v>423</v>
      </c>
      <c r="B91" s="9">
        <v>43679</v>
      </c>
      <c r="C91" s="10" t="s">
        <v>1005</v>
      </c>
      <c r="D91" s="11" t="s">
        <v>424</v>
      </c>
      <c r="E91" s="12">
        <v>1</v>
      </c>
      <c r="F91" s="11">
        <v>188000</v>
      </c>
      <c r="G91" s="11">
        <f>+Sales_2019[[#This Row],[INVOICE AMOUNT ('#)]]-Sales_2019[[#This Row],[Delivery charge]]</f>
        <v>228500</v>
      </c>
      <c r="H91" s="11">
        <v>1500</v>
      </c>
      <c r="I91" s="11">
        <v>230000</v>
      </c>
      <c r="J91" s="11" t="s">
        <v>818</v>
      </c>
      <c r="K91" s="18" t="s">
        <v>980</v>
      </c>
      <c r="L91" s="18" t="s">
        <v>26</v>
      </c>
      <c r="M91" s="13">
        <v>4</v>
      </c>
      <c r="N91" s="11" t="s">
        <v>20</v>
      </c>
      <c r="O91" s="14">
        <f>+EOMONTH(Sales_2019[[#This Row],[DATE]],0)</f>
        <v>43708</v>
      </c>
      <c r="P91" s="15">
        <f>+EDATE(Sales_2019[[#This Row],[Begins]],Sales_2019[[#This Row],[DURATION]]-1)</f>
        <v>43799</v>
      </c>
      <c r="Q91" s="16">
        <f>Sales_2019[[#This Row],[Selling Price]]/Sales_2019[[#This Row],[Cost Price]]-1</f>
        <v>0.21542553191489366</v>
      </c>
    </row>
    <row r="92" spans="1:17" ht="30" customHeight="1" x14ac:dyDescent="0.3">
      <c r="A92" s="8" t="s">
        <v>666</v>
      </c>
      <c r="B92" s="9">
        <v>43784</v>
      </c>
      <c r="C92" s="17" t="s">
        <v>1005</v>
      </c>
      <c r="D92" s="11" t="s">
        <v>667</v>
      </c>
      <c r="E92" s="12">
        <v>1</v>
      </c>
      <c r="F92" s="22">
        <v>220000</v>
      </c>
      <c r="G92" s="11">
        <f>+Sales_2019[[#This Row],[INVOICE AMOUNT ('#)]]-Sales_2019[[#This Row],[Delivery charge]]</f>
        <v>229250</v>
      </c>
      <c r="H92" s="11">
        <v>750</v>
      </c>
      <c r="I92" s="11">
        <v>230000</v>
      </c>
      <c r="J92" s="11" t="s">
        <v>800</v>
      </c>
      <c r="K92" s="18" t="s">
        <v>39</v>
      </c>
      <c r="L92" s="18" t="s">
        <v>19</v>
      </c>
      <c r="M92" s="13">
        <v>4</v>
      </c>
      <c r="N92" s="11" t="s">
        <v>27</v>
      </c>
      <c r="O92" s="14">
        <f>+EOMONTH(Sales_2019[[#This Row],[DATE]],0)</f>
        <v>43799</v>
      </c>
      <c r="P92" s="15">
        <f>+EDATE(Sales_2019[[#This Row],[Begins]],Sales_2019[[#This Row],[DURATION]]-1)</f>
        <v>43890</v>
      </c>
      <c r="Q92" s="16">
        <f>Sales_2019[[#This Row],[Selling Price]]/Sales_2019[[#This Row],[Cost Price]]-1</f>
        <v>4.2045454545454497E-2</v>
      </c>
    </row>
    <row r="93" spans="1:17" ht="30" customHeight="1" x14ac:dyDescent="0.3">
      <c r="A93" s="8" t="s">
        <v>222</v>
      </c>
      <c r="B93" s="9">
        <v>43572</v>
      </c>
      <c r="C93" s="10" t="s">
        <v>1005</v>
      </c>
      <c r="D93" s="11" t="s">
        <v>223</v>
      </c>
      <c r="E93" s="12">
        <v>1</v>
      </c>
      <c r="F93" s="11">
        <v>190000</v>
      </c>
      <c r="G93" s="11">
        <f>+Sales_2019[[#This Row],[INVOICE AMOUNT ('#)]]-Sales_2019[[#This Row],[Delivery charge]]</f>
        <v>226499</v>
      </c>
      <c r="H93" s="11">
        <v>1300</v>
      </c>
      <c r="I93" s="11">
        <v>227799</v>
      </c>
      <c r="J93" s="11" t="s">
        <v>819</v>
      </c>
      <c r="K93" s="18" t="s">
        <v>39</v>
      </c>
      <c r="L93" s="18" t="s">
        <v>19</v>
      </c>
      <c r="M93" s="13">
        <v>4</v>
      </c>
      <c r="N93" s="11" t="s">
        <v>20</v>
      </c>
      <c r="O93" s="14">
        <f>+EOMONTH(Sales_2019[[#This Row],[DATE]],0)</f>
        <v>43585</v>
      </c>
      <c r="P93" s="15">
        <f>+EDATE(Sales_2019[[#This Row],[Begins]],Sales_2019[[#This Row],[DURATION]]-1)</f>
        <v>43676</v>
      </c>
      <c r="Q93" s="16">
        <f>Sales_2019[[#This Row],[Selling Price]]/Sales_2019[[#This Row],[Cost Price]]-1</f>
        <v>0.19209999999999994</v>
      </c>
    </row>
    <row r="94" spans="1:17" ht="30" customHeight="1" x14ac:dyDescent="0.3">
      <c r="A94" s="8" t="s">
        <v>150</v>
      </c>
      <c r="B94" s="9">
        <v>43544</v>
      </c>
      <c r="C94" s="10" t="s">
        <v>1004</v>
      </c>
      <c r="D94" s="11" t="s">
        <v>151</v>
      </c>
      <c r="E94" s="12">
        <v>1</v>
      </c>
      <c r="F94" s="11">
        <v>190000</v>
      </c>
      <c r="G94" s="11">
        <f>+Sales_2019[[#This Row],[INVOICE AMOUNT ('#)]]-Sales_2019[[#This Row],[Delivery charge]]</f>
        <v>223250</v>
      </c>
      <c r="H94" s="11">
        <v>0</v>
      </c>
      <c r="I94" s="11">
        <v>223250</v>
      </c>
      <c r="J94" s="11" t="s">
        <v>820</v>
      </c>
      <c r="K94" s="18" t="s">
        <v>50</v>
      </c>
      <c r="L94" s="18" t="s">
        <v>26</v>
      </c>
      <c r="M94" s="13">
        <v>3</v>
      </c>
      <c r="N94" s="11" t="s">
        <v>27</v>
      </c>
      <c r="O94" s="14">
        <f>+EOMONTH(Sales_2019[[#This Row],[DATE]],0)</f>
        <v>43555</v>
      </c>
      <c r="P94" s="15">
        <f>+EDATE(Sales_2019[[#This Row],[Begins]],Sales_2019[[#This Row],[DURATION]]-1)</f>
        <v>43616</v>
      </c>
      <c r="Q94" s="16">
        <f>Sales_2019[[#This Row],[Selling Price]]/Sales_2019[[#This Row],[Cost Price]]-1</f>
        <v>0.17500000000000004</v>
      </c>
    </row>
    <row r="95" spans="1:17" ht="30" customHeight="1" x14ac:dyDescent="0.3">
      <c r="A95" s="8" t="s">
        <v>253</v>
      </c>
      <c r="B95" s="9">
        <v>43588</v>
      </c>
      <c r="C95" s="10" t="s">
        <v>1005</v>
      </c>
      <c r="D95" s="11" t="s">
        <v>223</v>
      </c>
      <c r="E95" s="12">
        <v>1</v>
      </c>
      <c r="F95" s="11">
        <v>185000</v>
      </c>
      <c r="G95" s="11">
        <f>+Sales_2019[[#This Row],[INVOICE AMOUNT ('#)]]-Sales_2019[[#This Row],[Delivery charge]]</f>
        <v>222000</v>
      </c>
      <c r="H95" s="11">
        <v>0</v>
      </c>
      <c r="I95" s="11">
        <v>222000</v>
      </c>
      <c r="J95" s="11" t="s">
        <v>821</v>
      </c>
      <c r="K95" s="18" t="s">
        <v>765</v>
      </c>
      <c r="L95" s="18" t="s">
        <v>19</v>
      </c>
      <c r="M95" s="13">
        <v>4</v>
      </c>
      <c r="N95" s="11" t="s">
        <v>20</v>
      </c>
      <c r="O95" s="14">
        <f>+EOMONTH(Sales_2019[[#This Row],[DATE]],0)</f>
        <v>43616</v>
      </c>
      <c r="P95" s="15">
        <f>+EDATE(Sales_2019[[#This Row],[Begins]],Sales_2019[[#This Row],[DURATION]]-1)</f>
        <v>43708</v>
      </c>
      <c r="Q95" s="16">
        <f>Sales_2019[[#This Row],[Selling Price]]/Sales_2019[[#This Row],[Cost Price]]-1</f>
        <v>0.19999999999999996</v>
      </c>
    </row>
    <row r="96" spans="1:17" ht="30" customHeight="1" x14ac:dyDescent="0.3">
      <c r="A96" s="8" t="s">
        <v>475</v>
      </c>
      <c r="B96" s="9">
        <v>43699</v>
      </c>
      <c r="C96" s="10" t="s">
        <v>1005</v>
      </c>
      <c r="D96" s="11" t="s">
        <v>233</v>
      </c>
      <c r="E96" s="12">
        <v>1</v>
      </c>
      <c r="F96" s="11">
        <v>210000</v>
      </c>
      <c r="G96" s="11">
        <f>+Sales_2019[[#This Row],[INVOICE AMOUNT ('#)]]-Sales_2019[[#This Row],[Delivery charge]]</f>
        <v>218500</v>
      </c>
      <c r="H96" s="11">
        <v>1500</v>
      </c>
      <c r="I96" s="11">
        <v>220000</v>
      </c>
      <c r="J96" s="11" t="s">
        <v>762</v>
      </c>
      <c r="K96" s="18" t="s">
        <v>50</v>
      </c>
      <c r="L96" s="18" t="s">
        <v>26</v>
      </c>
      <c r="M96" s="13">
        <v>1</v>
      </c>
      <c r="N96" s="11" t="s">
        <v>117</v>
      </c>
      <c r="O96" s="14">
        <f>+EOMONTH(Sales_2019[[#This Row],[DATE]],0)</f>
        <v>43708</v>
      </c>
      <c r="P96" s="15">
        <f>+EDATE(Sales_2019[[#This Row],[Begins]],Sales_2019[[#This Row],[DURATION]]-1)</f>
        <v>43708</v>
      </c>
      <c r="Q96" s="16">
        <f>Sales_2019[[#This Row],[Selling Price]]/Sales_2019[[#This Row],[Cost Price]]-1</f>
        <v>4.0476190476190554E-2</v>
      </c>
    </row>
    <row r="97" spans="1:17" ht="30" customHeight="1" x14ac:dyDescent="0.3">
      <c r="A97" s="8" t="s">
        <v>350</v>
      </c>
      <c r="B97" s="9">
        <v>43648</v>
      </c>
      <c r="C97" s="10" t="s">
        <v>1004</v>
      </c>
      <c r="D97" s="11" t="s">
        <v>351</v>
      </c>
      <c r="E97" s="12">
        <v>3</v>
      </c>
      <c r="F97" s="11">
        <v>180750</v>
      </c>
      <c r="G97" s="11">
        <f>+Sales_2019[[#This Row],[INVOICE AMOUNT ('#)]]-Sales_2019[[#This Row],[Delivery charge]]</f>
        <v>219400</v>
      </c>
      <c r="H97" s="11">
        <v>0</v>
      </c>
      <c r="I97" s="11">
        <v>219400</v>
      </c>
      <c r="J97" s="11" t="s">
        <v>822</v>
      </c>
      <c r="K97" s="18" t="s">
        <v>50</v>
      </c>
      <c r="L97" s="18" t="s">
        <v>19</v>
      </c>
      <c r="M97" s="13">
        <v>4</v>
      </c>
      <c r="N97" s="11" t="s">
        <v>53</v>
      </c>
      <c r="O97" s="14">
        <f>+EOMONTH(Sales_2019[[#This Row],[DATE]],0)</f>
        <v>43677</v>
      </c>
      <c r="P97" s="15">
        <f>+EDATE(Sales_2019[[#This Row],[Begins]],Sales_2019[[#This Row],[DURATION]]-1)</f>
        <v>43769</v>
      </c>
      <c r="Q97" s="16">
        <f>Sales_2019[[#This Row],[Selling Price]]/Sales_2019[[#This Row],[Cost Price]]-1</f>
        <v>0.21383125864453656</v>
      </c>
    </row>
    <row r="98" spans="1:17" ht="30" customHeight="1" x14ac:dyDescent="0.3">
      <c r="A98" s="8" t="s">
        <v>387</v>
      </c>
      <c r="B98" s="9">
        <v>43661</v>
      </c>
      <c r="C98" s="10" t="s">
        <v>1005</v>
      </c>
      <c r="D98" s="11" t="s">
        <v>388</v>
      </c>
      <c r="E98" s="12">
        <v>2</v>
      </c>
      <c r="F98" s="11">
        <v>177000</v>
      </c>
      <c r="G98" s="11">
        <f>+Sales_2019[[#This Row],[INVOICE AMOUNT ('#)]]-Sales_2019[[#This Row],[Delivery charge]]</f>
        <v>217000</v>
      </c>
      <c r="H98" s="11">
        <v>0</v>
      </c>
      <c r="I98" s="11">
        <v>217000</v>
      </c>
      <c r="J98" s="11" t="s">
        <v>823</v>
      </c>
      <c r="K98" s="18" t="s">
        <v>762</v>
      </c>
      <c r="L98" s="18" t="s">
        <v>19</v>
      </c>
      <c r="M98" s="13">
        <v>4</v>
      </c>
      <c r="N98" s="11" t="s">
        <v>23</v>
      </c>
      <c r="O98" s="14">
        <f>+EOMONTH(Sales_2019[[#This Row],[DATE]],0)</f>
        <v>43677</v>
      </c>
      <c r="P98" s="15">
        <f>+EDATE(Sales_2019[[#This Row],[Begins]],Sales_2019[[#This Row],[DURATION]]-1)</f>
        <v>43769</v>
      </c>
      <c r="Q98" s="16">
        <f>Sales_2019[[#This Row],[Selling Price]]/Sales_2019[[#This Row],[Cost Price]]-1</f>
        <v>0.22598870056497167</v>
      </c>
    </row>
    <row r="99" spans="1:17" ht="30" customHeight="1" x14ac:dyDescent="0.3">
      <c r="A99" s="8" t="s">
        <v>332</v>
      </c>
      <c r="B99" s="9">
        <v>43635</v>
      </c>
      <c r="C99" s="10" t="s">
        <v>1004</v>
      </c>
      <c r="D99" s="11" t="s">
        <v>310</v>
      </c>
      <c r="E99" s="12">
        <v>2</v>
      </c>
      <c r="F99" s="11">
        <v>180000</v>
      </c>
      <c r="G99" s="11">
        <f>+Sales_2019[[#This Row],[INVOICE AMOUNT ('#)]]-Sales_2019[[#This Row],[Delivery charge]]</f>
        <v>215000</v>
      </c>
      <c r="H99" s="11">
        <v>0</v>
      </c>
      <c r="I99" s="11">
        <v>215000</v>
      </c>
      <c r="J99" s="11" t="s">
        <v>824</v>
      </c>
      <c r="K99" s="18" t="s">
        <v>39</v>
      </c>
      <c r="L99" s="18" t="s">
        <v>19</v>
      </c>
      <c r="M99" s="13">
        <v>3</v>
      </c>
      <c r="N99" s="11" t="s">
        <v>27</v>
      </c>
      <c r="O99" s="14">
        <f>+EOMONTH(Sales_2019[[#This Row],[DATE]],0)</f>
        <v>43646</v>
      </c>
      <c r="P99" s="15">
        <f>+EDATE(Sales_2019[[#This Row],[Begins]],Sales_2019[[#This Row],[DURATION]]-1)</f>
        <v>43707</v>
      </c>
      <c r="Q99" s="16">
        <f>Sales_2019[[#This Row],[Selling Price]]/Sales_2019[[#This Row],[Cost Price]]-1</f>
        <v>0.19444444444444442</v>
      </c>
    </row>
    <row r="100" spans="1:17" ht="30" customHeight="1" x14ac:dyDescent="0.3">
      <c r="A100" s="8" t="s">
        <v>416</v>
      </c>
      <c r="B100" s="9">
        <v>43677</v>
      </c>
      <c r="C100" s="10" t="s">
        <v>1004</v>
      </c>
      <c r="D100" s="11" t="s">
        <v>417</v>
      </c>
      <c r="E100" s="12">
        <v>1</v>
      </c>
      <c r="F100" s="11">
        <v>180000</v>
      </c>
      <c r="G100" s="11">
        <f>+Sales_2019[[#This Row],[INVOICE AMOUNT ('#)]]-Sales_2019[[#This Row],[Delivery charge]]</f>
        <v>215000</v>
      </c>
      <c r="H100" s="11">
        <v>0</v>
      </c>
      <c r="I100" s="11">
        <v>215000</v>
      </c>
      <c r="J100" s="11" t="s">
        <v>825</v>
      </c>
      <c r="K100" s="18" t="s">
        <v>765</v>
      </c>
      <c r="L100" s="18" t="s">
        <v>19</v>
      </c>
      <c r="M100" s="13">
        <v>4</v>
      </c>
      <c r="N100" s="11" t="s">
        <v>20</v>
      </c>
      <c r="O100" s="14">
        <f>+EOMONTH(Sales_2019[[#This Row],[DATE]],0)</f>
        <v>43677</v>
      </c>
      <c r="P100" s="15">
        <f>+EDATE(Sales_2019[[#This Row],[Begins]],Sales_2019[[#This Row],[DURATION]]-1)</f>
        <v>43769</v>
      </c>
      <c r="Q100" s="16">
        <f>Sales_2019[[#This Row],[Selling Price]]/Sales_2019[[#This Row],[Cost Price]]-1</f>
        <v>0.19444444444444442</v>
      </c>
    </row>
    <row r="101" spans="1:17" ht="30" customHeight="1" x14ac:dyDescent="0.3">
      <c r="A101" s="8" t="s">
        <v>537</v>
      </c>
      <c r="B101" s="9">
        <v>43734</v>
      </c>
      <c r="C101" s="10" t="s">
        <v>1004</v>
      </c>
      <c r="D101" s="11" t="s">
        <v>538</v>
      </c>
      <c r="E101" s="12">
        <v>1</v>
      </c>
      <c r="F101" s="11">
        <v>175000</v>
      </c>
      <c r="G101" s="11">
        <f>+Sales_2019[[#This Row],[INVOICE AMOUNT ('#)]]-Sales_2019[[#This Row],[Delivery charge]]</f>
        <v>209250</v>
      </c>
      <c r="H101" s="11">
        <v>750</v>
      </c>
      <c r="I101" s="11">
        <v>210000</v>
      </c>
      <c r="J101" s="11" t="s">
        <v>781</v>
      </c>
      <c r="K101" s="18" t="s">
        <v>975</v>
      </c>
      <c r="L101" s="18" t="s">
        <v>19</v>
      </c>
      <c r="M101" s="13">
        <v>4</v>
      </c>
      <c r="N101" s="11" t="s">
        <v>20</v>
      </c>
      <c r="O101" s="14">
        <f>+EOMONTH(Sales_2019[[#This Row],[DATE]],0)</f>
        <v>43738</v>
      </c>
      <c r="P101" s="15">
        <f>+EDATE(Sales_2019[[#This Row],[Begins]],Sales_2019[[#This Row],[DURATION]]-1)</f>
        <v>43829</v>
      </c>
      <c r="Q101" s="16">
        <f>Sales_2019[[#This Row],[Selling Price]]/Sales_2019[[#This Row],[Cost Price]]-1</f>
        <v>0.19571428571428573</v>
      </c>
    </row>
    <row r="102" spans="1:17" ht="30" customHeight="1" x14ac:dyDescent="0.3">
      <c r="A102" s="8" t="s">
        <v>298</v>
      </c>
      <c r="B102" s="9">
        <v>43615</v>
      </c>
      <c r="C102" s="10" t="s">
        <v>1004</v>
      </c>
      <c r="D102" s="11" t="s">
        <v>299</v>
      </c>
      <c r="E102" s="12">
        <v>1</v>
      </c>
      <c r="F102" s="11">
        <v>175000</v>
      </c>
      <c r="G102" s="11">
        <f>+Sales_2019[[#This Row],[INVOICE AMOUNT ('#)]]-Sales_2019[[#This Row],[Delivery charge]]</f>
        <v>208500</v>
      </c>
      <c r="H102" s="11">
        <v>0</v>
      </c>
      <c r="I102" s="11">
        <v>208500</v>
      </c>
      <c r="J102" s="11" t="s">
        <v>826</v>
      </c>
      <c r="K102" s="18" t="s">
        <v>39</v>
      </c>
      <c r="L102" s="18" t="s">
        <v>26</v>
      </c>
      <c r="M102" s="13">
        <v>4</v>
      </c>
      <c r="N102" s="11" t="s">
        <v>27</v>
      </c>
      <c r="O102" s="14">
        <f>+EOMONTH(Sales_2019[[#This Row],[DATE]],0+1)</f>
        <v>43646</v>
      </c>
      <c r="P102" s="15">
        <f>+EDATE(Sales_2019[[#This Row],[Begins]],Sales_2019[[#This Row],[DURATION]]-1)</f>
        <v>43738</v>
      </c>
      <c r="Q102" s="16">
        <f>Sales_2019[[#This Row],[Selling Price]]/Sales_2019[[#This Row],[Cost Price]]-1</f>
        <v>0.1914285714285715</v>
      </c>
    </row>
    <row r="103" spans="1:17" ht="30" customHeight="1" x14ac:dyDescent="0.3">
      <c r="A103" s="8" t="s">
        <v>96</v>
      </c>
      <c r="B103" s="9">
        <v>43511</v>
      </c>
      <c r="C103" s="10" t="s">
        <v>1005</v>
      </c>
      <c r="D103" s="11" t="s">
        <v>97</v>
      </c>
      <c r="E103" s="12">
        <v>2</v>
      </c>
      <c r="F103" s="11">
        <v>174000</v>
      </c>
      <c r="G103" s="11">
        <f>+Sales_2019[[#This Row],[INVOICE AMOUNT ('#)]]-Sales_2019[[#This Row],[Delivery charge]]</f>
        <v>204450</v>
      </c>
      <c r="H103" s="11">
        <v>0</v>
      </c>
      <c r="I103" s="11">
        <v>204450</v>
      </c>
      <c r="J103" s="11" t="s">
        <v>827</v>
      </c>
      <c r="K103" s="18" t="s">
        <v>39</v>
      </c>
      <c r="L103" s="18" t="s">
        <v>26</v>
      </c>
      <c r="M103" s="13">
        <v>5</v>
      </c>
      <c r="N103" s="11" t="s">
        <v>53</v>
      </c>
      <c r="O103" s="14">
        <f>+EOMONTH(Sales_2019[[#This Row],[DATE]],0)</f>
        <v>43524</v>
      </c>
      <c r="P103" s="15">
        <f>+EDATE(Sales_2019[[#This Row],[Begins]],Sales_2019[[#This Row],[DURATION]]-1)</f>
        <v>43644</v>
      </c>
      <c r="Q103" s="16">
        <f>Sales_2019[[#This Row],[Selling Price]]/Sales_2019[[#This Row],[Cost Price]]-1</f>
        <v>0.17500000000000004</v>
      </c>
    </row>
    <row r="104" spans="1:17" ht="30" customHeight="1" x14ac:dyDescent="0.3">
      <c r="A104" s="8" t="s">
        <v>356</v>
      </c>
      <c r="B104" s="9">
        <v>43649</v>
      </c>
      <c r="C104" s="10" t="s">
        <v>1004</v>
      </c>
      <c r="D104" s="11" t="s">
        <v>357</v>
      </c>
      <c r="E104" s="12">
        <v>1</v>
      </c>
      <c r="F104" s="19">
        <v>168000</v>
      </c>
      <c r="G104" s="11">
        <f>+Sales_2019[[#This Row],[INVOICE AMOUNT ('#)]]-Sales_2019[[#This Row],[Delivery charge]]</f>
        <v>203300</v>
      </c>
      <c r="H104" s="11">
        <v>0</v>
      </c>
      <c r="I104" s="11">
        <v>203300</v>
      </c>
      <c r="J104" s="11" t="s">
        <v>828</v>
      </c>
      <c r="K104" s="18" t="s">
        <v>976</v>
      </c>
      <c r="L104" s="18" t="s">
        <v>26</v>
      </c>
      <c r="M104" s="13">
        <v>4</v>
      </c>
      <c r="N104" s="11" t="s">
        <v>20</v>
      </c>
      <c r="O104" s="14">
        <f>+EOMONTH(Sales_2019[[#This Row],[DATE]],0)</f>
        <v>43677</v>
      </c>
      <c r="P104" s="15">
        <f>+EDATE(Sales_2019[[#This Row],[Begins]],Sales_2019[[#This Row],[DURATION]]-1)</f>
        <v>43769</v>
      </c>
      <c r="Q104" s="16">
        <f>Sales_2019[[#This Row],[Selling Price]]/Sales_2019[[#This Row],[Cost Price]]-1</f>
        <v>0.21011904761904754</v>
      </c>
    </row>
    <row r="105" spans="1:17" ht="30" customHeight="1" x14ac:dyDescent="0.3">
      <c r="A105" s="8" t="s">
        <v>483</v>
      </c>
      <c r="B105" s="9">
        <v>43704</v>
      </c>
      <c r="C105" s="10" t="s">
        <v>1004</v>
      </c>
      <c r="D105" s="11" t="s">
        <v>484</v>
      </c>
      <c r="E105" s="12">
        <v>1</v>
      </c>
      <c r="F105" s="11">
        <v>168000</v>
      </c>
      <c r="G105" s="11">
        <f>+Sales_2019[[#This Row],[INVOICE AMOUNT ('#)]]-Sales_2019[[#This Row],[Delivery charge]]</f>
        <v>201000</v>
      </c>
      <c r="H105" s="11">
        <v>2000</v>
      </c>
      <c r="I105" s="11">
        <v>203000</v>
      </c>
      <c r="J105" s="11" t="s">
        <v>829</v>
      </c>
      <c r="K105" s="18" t="s">
        <v>976</v>
      </c>
      <c r="L105" s="18" t="s">
        <v>26</v>
      </c>
      <c r="M105" s="13">
        <v>4</v>
      </c>
      <c r="N105" s="11" t="s">
        <v>20</v>
      </c>
      <c r="O105" s="14">
        <f>+EOMONTH(Sales_2019[[#This Row],[DATE]],0)</f>
        <v>43708</v>
      </c>
      <c r="P105" s="15">
        <f>+EDATE(Sales_2019[[#This Row],[Begins]],Sales_2019[[#This Row],[DURATION]]-1)</f>
        <v>43799</v>
      </c>
      <c r="Q105" s="16">
        <f>Sales_2019[[#This Row],[Selling Price]]/Sales_2019[[#This Row],[Cost Price]]-1</f>
        <v>0.1964285714285714</v>
      </c>
    </row>
    <row r="106" spans="1:17" ht="30" customHeight="1" x14ac:dyDescent="0.3">
      <c r="A106" s="8" t="s">
        <v>17</v>
      </c>
      <c r="B106" s="9">
        <v>43473</v>
      </c>
      <c r="C106" s="10" t="s">
        <v>1004</v>
      </c>
      <c r="D106" s="11" t="s">
        <v>18</v>
      </c>
      <c r="E106" s="12">
        <v>1</v>
      </c>
      <c r="F106" s="11">
        <v>163000</v>
      </c>
      <c r="G106" s="11">
        <f>+Sales_2019[[#This Row],[INVOICE AMOUNT ('#)]]-Sales_2019[[#This Row],[Delivery charge]]</f>
        <v>198000</v>
      </c>
      <c r="H106" s="11">
        <v>750</v>
      </c>
      <c r="I106" s="11">
        <v>198750</v>
      </c>
      <c r="J106" s="11" t="s">
        <v>830</v>
      </c>
      <c r="K106" s="12" t="s">
        <v>976</v>
      </c>
      <c r="L106" s="12" t="s">
        <v>19</v>
      </c>
      <c r="M106" s="13">
        <v>4</v>
      </c>
      <c r="N106" s="11" t="s">
        <v>20</v>
      </c>
      <c r="O106" s="14">
        <f>+EOMONTH(Sales_2019[[#This Row],[DATE]],0)</f>
        <v>43496</v>
      </c>
      <c r="P106" s="15">
        <f>+EDATE(Sales_2019[[#This Row],[Begins]],Sales_2019[[#This Row],[DURATION]]-1)</f>
        <v>43585</v>
      </c>
      <c r="Q106" s="16">
        <f>Sales_2019[[#This Row],[Selling Price]]/Sales_2019[[#This Row],[Cost Price]]-1</f>
        <v>0.21472392638036819</v>
      </c>
    </row>
    <row r="107" spans="1:17" ht="30" customHeight="1" x14ac:dyDescent="0.3">
      <c r="A107" s="8" t="s">
        <v>591</v>
      </c>
      <c r="B107" s="9">
        <v>43761</v>
      </c>
      <c r="C107" s="17" t="s">
        <v>1004</v>
      </c>
      <c r="D107" s="11" t="s">
        <v>592</v>
      </c>
      <c r="E107" s="12">
        <v>1</v>
      </c>
      <c r="F107" s="22">
        <v>155000</v>
      </c>
      <c r="G107" s="11">
        <f>+Sales_2019[[#This Row],[INVOICE AMOUNT ('#)]]-Sales_2019[[#This Row],[Delivery charge]]</f>
        <v>197250</v>
      </c>
      <c r="H107" s="11">
        <v>750</v>
      </c>
      <c r="I107" s="11">
        <v>198000</v>
      </c>
      <c r="J107" s="11" t="s">
        <v>831</v>
      </c>
      <c r="K107" s="18" t="s">
        <v>765</v>
      </c>
      <c r="L107" s="18" t="s">
        <v>19</v>
      </c>
      <c r="M107" s="13">
        <v>4</v>
      </c>
      <c r="N107" s="11" t="s">
        <v>20</v>
      </c>
      <c r="O107" s="14">
        <f>+EOMONTH(Sales_2019[[#This Row],[DATE]],0)</f>
        <v>43769</v>
      </c>
      <c r="P107" s="15">
        <f>+EDATE(Sales_2019[[#This Row],[Begins]],Sales_2019[[#This Row],[DURATION]]-1)</f>
        <v>43861</v>
      </c>
      <c r="Q107" s="16">
        <f>Sales_2019[[#This Row],[Selling Price]]/Sales_2019[[#This Row],[Cost Price]]-1</f>
        <v>0.27258064516129021</v>
      </c>
    </row>
    <row r="108" spans="1:17" ht="30" customHeight="1" x14ac:dyDescent="0.3">
      <c r="A108" s="8" t="s">
        <v>329</v>
      </c>
      <c r="B108" s="9">
        <v>43634</v>
      </c>
      <c r="C108" s="10" t="s">
        <v>1004</v>
      </c>
      <c r="D108" s="11" t="s">
        <v>330</v>
      </c>
      <c r="E108" s="12">
        <v>1</v>
      </c>
      <c r="F108" s="11">
        <v>167000</v>
      </c>
      <c r="G108" s="11">
        <f>+Sales_2019[[#This Row],[INVOICE AMOUNT ('#)]]-Sales_2019[[#This Row],[Delivery charge]]</f>
        <v>197000</v>
      </c>
      <c r="H108" s="11">
        <v>0</v>
      </c>
      <c r="I108" s="11">
        <v>197000</v>
      </c>
      <c r="J108" s="11" t="s">
        <v>331</v>
      </c>
      <c r="K108" s="18" t="s">
        <v>39</v>
      </c>
      <c r="L108" s="18" t="s">
        <v>19</v>
      </c>
      <c r="M108" s="13">
        <v>4</v>
      </c>
      <c r="N108" s="11" t="s">
        <v>27</v>
      </c>
      <c r="O108" s="14">
        <f>+EOMONTH(Sales_2019[[#This Row],[DATE]],0)</f>
        <v>43646</v>
      </c>
      <c r="P108" s="15">
        <f>+EDATE(Sales_2019[[#This Row],[Begins]],Sales_2019[[#This Row],[DURATION]]-1)</f>
        <v>43738</v>
      </c>
      <c r="Q108" s="16">
        <f>Sales_2019[[#This Row],[Selling Price]]/Sales_2019[[#This Row],[Cost Price]]-1</f>
        <v>0.17964071856287434</v>
      </c>
    </row>
    <row r="109" spans="1:17" ht="30" customHeight="1" x14ac:dyDescent="0.3">
      <c r="A109" s="8" t="s">
        <v>392</v>
      </c>
      <c r="B109" s="9">
        <v>43664</v>
      </c>
      <c r="C109" s="10" t="s">
        <v>1004</v>
      </c>
      <c r="D109" s="11" t="s">
        <v>393</v>
      </c>
      <c r="E109" s="12">
        <v>6</v>
      </c>
      <c r="F109" s="11">
        <v>189200</v>
      </c>
      <c r="G109" s="11">
        <f>+Sales_2019[[#This Row],[INVOICE AMOUNT ('#)]]-Sales_2019[[#This Row],[Delivery charge]]</f>
        <v>197000</v>
      </c>
      <c r="H109" s="11">
        <v>0</v>
      </c>
      <c r="I109" s="11">
        <v>197000</v>
      </c>
      <c r="J109" s="11" t="s">
        <v>761</v>
      </c>
      <c r="K109" s="18" t="s">
        <v>50</v>
      </c>
      <c r="L109" s="18" t="s">
        <v>26</v>
      </c>
      <c r="M109" s="13">
        <v>1</v>
      </c>
      <c r="N109" s="11" t="s">
        <v>117</v>
      </c>
      <c r="O109" s="14">
        <f>+EOMONTH(Sales_2019[[#This Row],[DATE]],0)</f>
        <v>43677</v>
      </c>
      <c r="P109" s="15">
        <f>+EDATE(Sales_2019[[#This Row],[Begins]],Sales_2019[[#This Row],[DURATION]]-1)</f>
        <v>43677</v>
      </c>
      <c r="Q109" s="16">
        <f>Sales_2019[[#This Row],[Selling Price]]/Sales_2019[[#This Row],[Cost Price]]-1</f>
        <v>4.1226215644820208E-2</v>
      </c>
    </row>
    <row r="110" spans="1:17" ht="30" customHeight="1" x14ac:dyDescent="0.3">
      <c r="A110" s="8" t="s">
        <v>412</v>
      </c>
      <c r="B110" s="9">
        <v>43676</v>
      </c>
      <c r="C110" s="10" t="s">
        <v>1005</v>
      </c>
      <c r="D110" s="11" t="s">
        <v>413</v>
      </c>
      <c r="E110" s="12">
        <v>1</v>
      </c>
      <c r="F110" s="11">
        <v>180000</v>
      </c>
      <c r="G110" s="11">
        <f>+Sales_2019[[#This Row],[INVOICE AMOUNT ('#)]]-Sales_2019[[#This Row],[Delivery charge]]</f>
        <v>193000</v>
      </c>
      <c r="H110" s="11">
        <v>0</v>
      </c>
      <c r="I110" s="11">
        <v>193000</v>
      </c>
      <c r="J110" s="11" t="s">
        <v>810</v>
      </c>
      <c r="K110" s="18" t="s">
        <v>762</v>
      </c>
      <c r="L110" s="18" t="s">
        <v>26</v>
      </c>
      <c r="M110" s="13">
        <v>1</v>
      </c>
      <c r="N110" s="11" t="s">
        <v>23</v>
      </c>
      <c r="O110" s="14">
        <f>+EOMONTH(Sales_2019[[#This Row],[DATE]],0)</f>
        <v>43677</v>
      </c>
      <c r="P110" s="15">
        <f>+EDATE(Sales_2019[[#This Row],[Begins]],Sales_2019[[#This Row],[DURATION]]-1)</f>
        <v>43677</v>
      </c>
      <c r="Q110" s="16">
        <f>Sales_2019[[#This Row],[Selling Price]]/Sales_2019[[#This Row],[Cost Price]]-1</f>
        <v>7.2222222222222188E-2</v>
      </c>
    </row>
    <row r="111" spans="1:17" ht="30" customHeight="1" x14ac:dyDescent="0.3">
      <c r="A111" s="8" t="s">
        <v>633</v>
      </c>
      <c r="B111" s="9">
        <v>43774</v>
      </c>
      <c r="C111" s="17" t="s">
        <v>1004</v>
      </c>
      <c r="D111" s="11" t="s">
        <v>634</v>
      </c>
      <c r="E111" s="12">
        <v>1</v>
      </c>
      <c r="F111" s="22">
        <v>156000</v>
      </c>
      <c r="G111" s="11">
        <f>+Sales_2019[[#This Row],[INVOICE AMOUNT ('#)]]-Sales_2019[[#This Row],[Delivery charge]]</f>
        <v>190350</v>
      </c>
      <c r="H111" s="11">
        <v>0</v>
      </c>
      <c r="I111" s="11">
        <v>190350</v>
      </c>
      <c r="J111" s="11" t="s">
        <v>832</v>
      </c>
      <c r="K111" s="18" t="s">
        <v>765</v>
      </c>
      <c r="L111" s="18" t="s">
        <v>26</v>
      </c>
      <c r="M111" s="13">
        <v>5</v>
      </c>
      <c r="N111" s="11" t="s">
        <v>20</v>
      </c>
      <c r="O111" s="14">
        <f>+EOMONTH(Sales_2019[[#This Row],[DATE]],0)</f>
        <v>43799</v>
      </c>
      <c r="P111" s="15">
        <f>+EDATE(Sales_2019[[#This Row],[Begins]],Sales_2019[[#This Row],[DURATION]]-1)</f>
        <v>43920</v>
      </c>
      <c r="Q111" s="16">
        <f>Sales_2019[[#This Row],[Selling Price]]/Sales_2019[[#This Row],[Cost Price]]-1</f>
        <v>0.2201923076923078</v>
      </c>
    </row>
    <row r="112" spans="1:17" ht="30" customHeight="1" x14ac:dyDescent="0.3">
      <c r="A112" s="8" t="s">
        <v>60</v>
      </c>
      <c r="B112" s="9">
        <v>43494</v>
      </c>
      <c r="C112" s="10" t="s">
        <v>1004</v>
      </c>
      <c r="D112" s="11" t="s">
        <v>61</v>
      </c>
      <c r="E112" s="12">
        <v>1</v>
      </c>
      <c r="F112" s="11">
        <v>159000</v>
      </c>
      <c r="G112" s="11">
        <f>+Sales_2019[[#This Row],[INVOICE AMOUNT ('#)]]-Sales_2019[[#This Row],[Delivery charge]]</f>
        <v>188520</v>
      </c>
      <c r="H112" s="11">
        <v>750</v>
      </c>
      <c r="I112" s="11">
        <v>189270</v>
      </c>
      <c r="J112" s="11" t="s">
        <v>833</v>
      </c>
      <c r="K112" s="18" t="s">
        <v>976</v>
      </c>
      <c r="L112" s="18" t="s">
        <v>26</v>
      </c>
      <c r="M112" s="13">
        <v>4</v>
      </c>
      <c r="N112" s="11" t="s">
        <v>20</v>
      </c>
      <c r="O112" s="14">
        <f>+EOMONTH(Sales_2019[[#This Row],[DATE]],0+1)</f>
        <v>43524</v>
      </c>
      <c r="P112" s="15">
        <f>+EDATE(Sales_2019[[#This Row],[Begins]],Sales_2019[[#This Row],[DURATION]]-1)</f>
        <v>43613</v>
      </c>
      <c r="Q112" s="16">
        <f>Sales_2019[[#This Row],[Selling Price]]/Sales_2019[[#This Row],[Cost Price]]-1</f>
        <v>0.18566037735849061</v>
      </c>
    </row>
    <row r="113" spans="1:17" ht="30" customHeight="1" x14ac:dyDescent="0.3">
      <c r="A113" s="8" t="s">
        <v>256</v>
      </c>
      <c r="B113" s="9">
        <v>43588</v>
      </c>
      <c r="C113" s="10" t="s">
        <v>1005</v>
      </c>
      <c r="D113" s="11" t="s">
        <v>257</v>
      </c>
      <c r="E113" s="12">
        <v>2</v>
      </c>
      <c r="F113" s="11">
        <v>144000</v>
      </c>
      <c r="G113" s="11">
        <f>+Sales_2019[[#This Row],[INVOICE AMOUNT ('#)]]-Sales_2019[[#This Row],[Delivery charge]]</f>
        <v>182000</v>
      </c>
      <c r="H113" s="11">
        <v>4000</v>
      </c>
      <c r="I113" s="11">
        <v>186000</v>
      </c>
      <c r="J113" s="11" t="s">
        <v>834</v>
      </c>
      <c r="K113" s="18" t="s">
        <v>39</v>
      </c>
      <c r="L113" s="18" t="s">
        <v>19</v>
      </c>
      <c r="M113" s="13">
        <v>4</v>
      </c>
      <c r="N113" s="11" t="s">
        <v>20</v>
      </c>
      <c r="O113" s="14">
        <f>+EOMONTH(Sales_2019[[#This Row],[DATE]],0)</f>
        <v>43616</v>
      </c>
      <c r="P113" s="15">
        <f>+EDATE(Sales_2019[[#This Row],[Begins]],Sales_2019[[#This Row],[DURATION]]-1)</f>
        <v>43708</v>
      </c>
      <c r="Q113" s="16">
        <f>Sales_2019[[#This Row],[Selling Price]]/Sales_2019[[#This Row],[Cost Price]]-1</f>
        <v>0.26388888888888884</v>
      </c>
    </row>
    <row r="114" spans="1:17" ht="30" customHeight="1" x14ac:dyDescent="0.3">
      <c r="A114" s="8" t="s">
        <v>463</v>
      </c>
      <c r="B114" s="9">
        <v>43685</v>
      </c>
      <c r="C114" s="10" t="s">
        <v>1005</v>
      </c>
      <c r="D114" s="11" t="s">
        <v>464</v>
      </c>
      <c r="E114" s="12">
        <v>2</v>
      </c>
      <c r="F114" s="11">
        <v>155000</v>
      </c>
      <c r="G114" s="11">
        <f>+Sales_2019[[#This Row],[INVOICE AMOUNT ('#)]]-Sales_2019[[#This Row],[Delivery charge]]</f>
        <v>181500</v>
      </c>
      <c r="H114" s="11">
        <v>2000</v>
      </c>
      <c r="I114" s="11">
        <v>183500</v>
      </c>
      <c r="J114" s="11" t="s">
        <v>835</v>
      </c>
      <c r="K114" s="18" t="s">
        <v>762</v>
      </c>
      <c r="L114" s="18" t="s">
        <v>26</v>
      </c>
      <c r="M114" s="13">
        <v>4</v>
      </c>
      <c r="N114" s="11" t="s">
        <v>23</v>
      </c>
      <c r="O114" s="14">
        <f>+EOMONTH(Sales_2019[[#This Row],[DATE]],0)</f>
        <v>43708</v>
      </c>
      <c r="P114" s="15">
        <f>+EDATE(Sales_2019[[#This Row],[Begins]],Sales_2019[[#This Row],[DURATION]]-1)</f>
        <v>43799</v>
      </c>
      <c r="Q114" s="16">
        <f>Sales_2019[[#This Row],[Selling Price]]/Sales_2019[[#This Row],[Cost Price]]-1</f>
        <v>0.17096774193548381</v>
      </c>
    </row>
    <row r="115" spans="1:17" ht="30" customHeight="1" x14ac:dyDescent="0.3">
      <c r="A115" s="8" t="s">
        <v>76</v>
      </c>
      <c r="B115" s="9">
        <v>43502</v>
      </c>
      <c r="C115" s="10" t="s">
        <v>1005</v>
      </c>
      <c r="D115" s="11" t="s">
        <v>77</v>
      </c>
      <c r="E115" s="12">
        <v>1</v>
      </c>
      <c r="F115" s="11">
        <v>140000</v>
      </c>
      <c r="G115" s="11">
        <f>+Sales_2019[[#This Row],[INVOICE AMOUNT ('#)]]-Sales_2019[[#This Row],[Delivery charge]]</f>
        <v>181650</v>
      </c>
      <c r="H115" s="11">
        <v>750</v>
      </c>
      <c r="I115" s="11">
        <v>182400</v>
      </c>
      <c r="J115" s="11" t="s">
        <v>768</v>
      </c>
      <c r="K115" s="18" t="s">
        <v>762</v>
      </c>
      <c r="L115" s="18" t="s">
        <v>26</v>
      </c>
      <c r="M115" s="13">
        <v>4</v>
      </c>
      <c r="N115" s="11" t="s">
        <v>23</v>
      </c>
      <c r="O115" s="14">
        <f>+EOMONTH(Sales_2019[[#This Row],[DATE]],0)</f>
        <v>43524</v>
      </c>
      <c r="P115" s="15">
        <f>+EDATE(Sales_2019[[#This Row],[Begins]],Sales_2019[[#This Row],[DURATION]]-1)</f>
        <v>43613</v>
      </c>
      <c r="Q115" s="16">
        <f>Sales_2019[[#This Row],[Selling Price]]/Sales_2019[[#This Row],[Cost Price]]-1</f>
        <v>0.2975000000000001</v>
      </c>
    </row>
    <row r="116" spans="1:17" ht="30" customHeight="1" x14ac:dyDescent="0.3">
      <c r="A116" s="8" t="s">
        <v>514</v>
      </c>
      <c r="B116" s="9">
        <v>43720</v>
      </c>
      <c r="C116" s="10" t="s">
        <v>1005</v>
      </c>
      <c r="D116" s="11" t="s">
        <v>97</v>
      </c>
      <c r="E116" s="12">
        <v>2</v>
      </c>
      <c r="F116" s="11">
        <v>152000</v>
      </c>
      <c r="G116" s="11">
        <f>+Sales_2019[[#This Row],[INVOICE AMOUNT ('#)]]-Sales_2019[[#This Row],[Delivery charge]]</f>
        <v>179250</v>
      </c>
      <c r="H116" s="11">
        <v>750</v>
      </c>
      <c r="I116" s="11">
        <v>180000</v>
      </c>
      <c r="J116" s="11" t="s">
        <v>806</v>
      </c>
      <c r="K116" s="18" t="s">
        <v>820</v>
      </c>
      <c r="L116" s="18" t="s">
        <v>26</v>
      </c>
      <c r="M116" s="13">
        <v>4</v>
      </c>
      <c r="N116" s="11" t="s">
        <v>27</v>
      </c>
      <c r="O116" s="14">
        <f>+EOMONTH(Sales_2019[[#This Row],[DATE]],0)</f>
        <v>43738</v>
      </c>
      <c r="P116" s="15">
        <f>+EDATE(Sales_2019[[#This Row],[Begins]],Sales_2019[[#This Row],[DURATION]]-1)</f>
        <v>43829</v>
      </c>
      <c r="Q116" s="16">
        <f>Sales_2019[[#This Row],[Selling Price]]/Sales_2019[[#This Row],[Cost Price]]-1</f>
        <v>0.17927631578947367</v>
      </c>
    </row>
    <row r="117" spans="1:17" ht="30" customHeight="1" x14ac:dyDescent="0.3">
      <c r="A117" s="8" t="s">
        <v>631</v>
      </c>
      <c r="B117" s="9">
        <v>43770</v>
      </c>
      <c r="C117" s="17" t="s">
        <v>1005</v>
      </c>
      <c r="D117" s="11" t="s">
        <v>632</v>
      </c>
      <c r="E117" s="12">
        <v>1</v>
      </c>
      <c r="F117" s="22">
        <v>149000</v>
      </c>
      <c r="G117" s="11">
        <f>+Sales_2019[[#This Row],[INVOICE AMOUNT ('#)]]-Sales_2019[[#This Row],[Delivery charge]]</f>
        <v>174000</v>
      </c>
      <c r="H117" s="11">
        <v>4500</v>
      </c>
      <c r="I117" s="11">
        <v>178500</v>
      </c>
      <c r="J117" s="11" t="s">
        <v>836</v>
      </c>
      <c r="K117" s="18" t="s">
        <v>981</v>
      </c>
      <c r="L117" s="18" t="s">
        <v>19</v>
      </c>
      <c r="M117" s="13">
        <v>3</v>
      </c>
      <c r="N117" s="11" t="s">
        <v>20</v>
      </c>
      <c r="O117" s="14">
        <f>+EOMONTH(Sales_2019[[#This Row],[DATE]],0)</f>
        <v>43799</v>
      </c>
      <c r="P117" s="15">
        <f>+EDATE(Sales_2019[[#This Row],[Begins]],Sales_2019[[#This Row],[DURATION]]-1)</f>
        <v>43860</v>
      </c>
      <c r="Q117" s="16">
        <f>Sales_2019[[#This Row],[Selling Price]]/Sales_2019[[#This Row],[Cost Price]]-1</f>
        <v>0.16778523489932895</v>
      </c>
    </row>
    <row r="118" spans="1:17" ht="30" customHeight="1" x14ac:dyDescent="0.3">
      <c r="A118" s="8" t="s">
        <v>66</v>
      </c>
      <c r="B118" s="9">
        <v>43496</v>
      </c>
      <c r="C118" s="10" t="s">
        <v>1005</v>
      </c>
      <c r="D118" s="11" t="s">
        <v>67</v>
      </c>
      <c r="E118" s="12">
        <v>1</v>
      </c>
      <c r="F118" s="11">
        <v>148000</v>
      </c>
      <c r="G118" s="11">
        <f>+Sales_2019[[#This Row],[INVOICE AMOUNT ('#)]]-Sales_2019[[#This Row],[Delivery charge]]</f>
        <v>175500</v>
      </c>
      <c r="H118" s="11">
        <v>1500</v>
      </c>
      <c r="I118" s="11">
        <v>177000</v>
      </c>
      <c r="J118" s="11" t="s">
        <v>837</v>
      </c>
      <c r="K118" s="18" t="s">
        <v>762</v>
      </c>
      <c r="L118" s="18" t="s">
        <v>26</v>
      </c>
      <c r="M118" s="13">
        <v>4</v>
      </c>
      <c r="N118" s="11" t="s">
        <v>23</v>
      </c>
      <c r="O118" s="14">
        <f>+EOMONTH(Sales_2019[[#This Row],[DATE]],0+1)</f>
        <v>43524</v>
      </c>
      <c r="P118" s="15">
        <f>+EDATE(Sales_2019[[#This Row],[Begins]],Sales_2019[[#This Row],[DURATION]]-1)</f>
        <v>43613</v>
      </c>
      <c r="Q118" s="16">
        <f>Sales_2019[[#This Row],[Selling Price]]/Sales_2019[[#This Row],[Cost Price]]-1</f>
        <v>0.18581081081081074</v>
      </c>
    </row>
    <row r="119" spans="1:17" ht="30" customHeight="1" x14ac:dyDescent="0.3">
      <c r="A119" s="8" t="s">
        <v>432</v>
      </c>
      <c r="B119" s="9">
        <v>43685</v>
      </c>
      <c r="C119" s="10" t="s">
        <v>1004</v>
      </c>
      <c r="D119" s="11" t="s">
        <v>446</v>
      </c>
      <c r="E119" s="12">
        <v>1</v>
      </c>
      <c r="F119" s="11">
        <v>0</v>
      </c>
      <c r="G119" s="11">
        <f>+Sales_2019[[#This Row],[INVOICE AMOUNT ('#)]]-Sales_2019[[#This Row],[Delivery charge]]</f>
        <v>176250</v>
      </c>
      <c r="H119" s="11">
        <v>500</v>
      </c>
      <c r="I119" s="11">
        <v>176750</v>
      </c>
      <c r="J119" s="11" t="s">
        <v>799</v>
      </c>
      <c r="K119" s="18" t="s">
        <v>50</v>
      </c>
      <c r="L119" s="18" t="s">
        <v>26</v>
      </c>
      <c r="M119" s="13">
        <v>6</v>
      </c>
      <c r="N119" s="11" t="s">
        <v>53</v>
      </c>
      <c r="O119" s="14">
        <f>+EOMONTH(Sales_2019[[#This Row],[DATE]],0)</f>
        <v>43708</v>
      </c>
      <c r="P119" s="15">
        <f>+EDATE(Sales_2019[[#This Row],[Begins]],Sales_2019[[#This Row],[DURATION]]-1)</f>
        <v>43861</v>
      </c>
      <c r="Q119" s="16" t="e">
        <f>Sales_2019[[#This Row],[Selling Price]]/Sales_2019[[#This Row],[Cost Price]]-1</f>
        <v>#DIV/0!</v>
      </c>
    </row>
    <row r="120" spans="1:17" ht="30" customHeight="1" x14ac:dyDescent="0.3">
      <c r="A120" s="8" t="s">
        <v>469</v>
      </c>
      <c r="B120" s="9">
        <v>43686</v>
      </c>
      <c r="C120" s="10" t="s">
        <v>1004</v>
      </c>
      <c r="D120" s="11" t="s">
        <v>470</v>
      </c>
      <c r="E120" s="12">
        <v>1</v>
      </c>
      <c r="F120" s="11">
        <v>150000</v>
      </c>
      <c r="G120" s="11">
        <f>+Sales_2019[[#This Row],[INVOICE AMOUNT ('#)]]-Sales_2019[[#This Row],[Delivery charge]]</f>
        <v>175500</v>
      </c>
      <c r="H120" s="11">
        <v>750</v>
      </c>
      <c r="I120" s="11">
        <v>176250</v>
      </c>
      <c r="J120" s="11" t="s">
        <v>838</v>
      </c>
      <c r="K120" s="18" t="s">
        <v>976</v>
      </c>
      <c r="L120" s="18" t="s">
        <v>19</v>
      </c>
      <c r="M120" s="13">
        <v>4</v>
      </c>
      <c r="N120" s="11" t="s">
        <v>20</v>
      </c>
      <c r="O120" s="14">
        <f>+EOMONTH(Sales_2019[[#This Row],[DATE]],0)</f>
        <v>43708</v>
      </c>
      <c r="P120" s="15">
        <f>+EDATE(Sales_2019[[#This Row],[Begins]],Sales_2019[[#This Row],[DURATION]]-1)</f>
        <v>43799</v>
      </c>
      <c r="Q120" s="16">
        <f>Sales_2019[[#This Row],[Selling Price]]/Sales_2019[[#This Row],[Cost Price]]-1</f>
        <v>0.16999999999999993</v>
      </c>
    </row>
    <row r="121" spans="1:17" ht="30" customHeight="1" x14ac:dyDescent="0.3">
      <c r="A121" s="8" t="s">
        <v>48</v>
      </c>
      <c r="B121" s="9">
        <v>43488</v>
      </c>
      <c r="C121" s="10" t="s">
        <v>1004</v>
      </c>
      <c r="D121" s="11" t="s">
        <v>49</v>
      </c>
      <c r="E121" s="12">
        <v>1</v>
      </c>
      <c r="F121" s="11">
        <v>140000</v>
      </c>
      <c r="G121" s="11">
        <f>+Sales_2019[[#This Row],[INVOICE AMOUNT ('#)]]-Sales_2019[[#This Row],[Delivery charge]]</f>
        <v>174500</v>
      </c>
      <c r="H121" s="11">
        <v>1500</v>
      </c>
      <c r="I121" s="11">
        <v>176000</v>
      </c>
      <c r="J121" s="11" t="s">
        <v>808</v>
      </c>
      <c r="K121" s="18" t="s">
        <v>50</v>
      </c>
      <c r="L121" s="18" t="s">
        <v>26</v>
      </c>
      <c r="M121" s="13">
        <v>5</v>
      </c>
      <c r="N121" s="11" t="s">
        <v>27</v>
      </c>
      <c r="O121" s="14">
        <f>+EOMONTH(Sales_2019[[#This Row],[DATE]],0+1)</f>
        <v>43524</v>
      </c>
      <c r="P121" s="15">
        <f>+EDATE(Sales_2019[[#This Row],[Begins]],Sales_2019[[#This Row],[DURATION]]-1)</f>
        <v>43644</v>
      </c>
      <c r="Q121" s="16">
        <f>Sales_2019[[#This Row],[Selling Price]]/Sales_2019[[#This Row],[Cost Price]]-1</f>
        <v>0.24642857142857144</v>
      </c>
    </row>
    <row r="122" spans="1:17" ht="30" customHeight="1" x14ac:dyDescent="0.3">
      <c r="A122" s="8" t="s">
        <v>548</v>
      </c>
      <c r="B122" s="20">
        <v>43742</v>
      </c>
      <c r="C122" s="30" t="s">
        <v>1006</v>
      </c>
      <c r="D122" s="11" t="s">
        <v>549</v>
      </c>
      <c r="E122" s="12">
        <v>1</v>
      </c>
      <c r="F122" s="11">
        <v>145000</v>
      </c>
      <c r="G122" s="11">
        <f>+Sales_2019[[#This Row],[INVOICE AMOUNT ('#)]]-Sales_2019[[#This Row],[Delivery charge]]</f>
        <v>173250</v>
      </c>
      <c r="H122" s="11">
        <v>750</v>
      </c>
      <c r="I122" s="11">
        <v>174000</v>
      </c>
      <c r="J122" s="11" t="s">
        <v>839</v>
      </c>
      <c r="K122" s="18" t="s">
        <v>39</v>
      </c>
      <c r="L122" s="18" t="s">
        <v>19</v>
      </c>
      <c r="M122" s="13">
        <v>4</v>
      </c>
      <c r="N122" s="11" t="s">
        <v>27</v>
      </c>
      <c r="O122" s="14">
        <f>+EOMONTH(Sales_2019[[#This Row],[DATE]],0)</f>
        <v>43769</v>
      </c>
      <c r="P122" s="15">
        <f>+EDATE(Sales_2019[[#This Row],[Begins]],Sales_2019[[#This Row],[DURATION]]-1)</f>
        <v>43861</v>
      </c>
      <c r="Q122" s="16">
        <f>Sales_2019[[#This Row],[Selling Price]]/Sales_2019[[#This Row],[Cost Price]]-1</f>
        <v>0.19482758620689644</v>
      </c>
    </row>
    <row r="123" spans="1:17" ht="30" customHeight="1" x14ac:dyDescent="0.3">
      <c r="A123" s="8" t="s">
        <v>318</v>
      </c>
      <c r="B123" s="9">
        <v>43633</v>
      </c>
      <c r="C123" s="10" t="s">
        <v>1004</v>
      </c>
      <c r="D123" s="11" t="s">
        <v>319</v>
      </c>
      <c r="E123" s="12">
        <v>2</v>
      </c>
      <c r="F123" s="11">
        <v>140200</v>
      </c>
      <c r="G123" s="11">
        <f>+Sales_2019[[#This Row],[INVOICE AMOUNT ('#)]]-Sales_2019[[#This Row],[Delivery charge]]</f>
        <v>170200</v>
      </c>
      <c r="H123" s="11">
        <v>0</v>
      </c>
      <c r="I123" s="11">
        <v>170200</v>
      </c>
      <c r="J123" s="11" t="s">
        <v>807</v>
      </c>
      <c r="K123" s="18" t="s">
        <v>50</v>
      </c>
      <c r="L123" s="18" t="s">
        <v>26</v>
      </c>
      <c r="M123" s="13">
        <v>4</v>
      </c>
      <c r="N123" s="11" t="s">
        <v>27</v>
      </c>
      <c r="O123" s="14">
        <f>+EOMONTH(Sales_2019[[#This Row],[DATE]],0)</f>
        <v>43646</v>
      </c>
      <c r="P123" s="15">
        <f>+EDATE(Sales_2019[[#This Row],[Begins]],Sales_2019[[#This Row],[DURATION]]-1)</f>
        <v>43738</v>
      </c>
      <c r="Q123" s="16">
        <f>Sales_2019[[#This Row],[Selling Price]]/Sales_2019[[#This Row],[Cost Price]]-1</f>
        <v>0.21398002853067055</v>
      </c>
    </row>
    <row r="124" spans="1:17" ht="30" customHeight="1" x14ac:dyDescent="0.3">
      <c r="A124" s="8" t="s">
        <v>432</v>
      </c>
      <c r="B124" s="9">
        <v>43685</v>
      </c>
      <c r="C124" s="10" t="s">
        <v>1004</v>
      </c>
      <c r="D124" s="11" t="s">
        <v>444</v>
      </c>
      <c r="E124" s="12">
        <v>1</v>
      </c>
      <c r="F124" s="11">
        <v>0</v>
      </c>
      <c r="G124" s="11">
        <f>+Sales_2019[[#This Row],[INVOICE AMOUNT ('#)]]-Sales_2019[[#This Row],[Delivery charge]]</f>
        <v>169200</v>
      </c>
      <c r="H124" s="11">
        <v>500</v>
      </c>
      <c r="I124" s="11">
        <v>169700</v>
      </c>
      <c r="J124" s="11" t="s">
        <v>799</v>
      </c>
      <c r="K124" s="18" t="s">
        <v>50</v>
      </c>
      <c r="L124" s="18" t="s">
        <v>26</v>
      </c>
      <c r="M124" s="13">
        <v>6</v>
      </c>
      <c r="N124" s="11" t="s">
        <v>53</v>
      </c>
      <c r="O124" s="14">
        <f>+EOMONTH(Sales_2019[[#This Row],[DATE]],0)</f>
        <v>43708</v>
      </c>
      <c r="P124" s="15">
        <f>+EDATE(Sales_2019[[#This Row],[Begins]],Sales_2019[[#This Row],[DURATION]]-1)</f>
        <v>43861</v>
      </c>
      <c r="Q124" s="16" t="e">
        <f>Sales_2019[[#This Row],[Selling Price]]/Sales_2019[[#This Row],[Cost Price]]-1</f>
        <v>#DIV/0!</v>
      </c>
    </row>
    <row r="125" spans="1:17" ht="30" customHeight="1" x14ac:dyDescent="0.3">
      <c r="A125" s="8" t="s">
        <v>432</v>
      </c>
      <c r="B125" s="9">
        <v>43685</v>
      </c>
      <c r="C125" s="10" t="s">
        <v>1004</v>
      </c>
      <c r="D125" s="11" t="s">
        <v>444</v>
      </c>
      <c r="E125" s="12">
        <v>1</v>
      </c>
      <c r="F125" s="11">
        <v>0</v>
      </c>
      <c r="G125" s="11">
        <f>+Sales_2019[[#This Row],[INVOICE AMOUNT ('#)]]-Sales_2019[[#This Row],[Delivery charge]]</f>
        <v>169200</v>
      </c>
      <c r="H125" s="11">
        <v>500</v>
      </c>
      <c r="I125" s="11">
        <v>169700</v>
      </c>
      <c r="J125" s="11" t="s">
        <v>799</v>
      </c>
      <c r="K125" s="18" t="s">
        <v>50</v>
      </c>
      <c r="L125" s="18" t="s">
        <v>26</v>
      </c>
      <c r="M125" s="13">
        <v>6</v>
      </c>
      <c r="N125" s="11" t="s">
        <v>53</v>
      </c>
      <c r="O125" s="14">
        <f>+EOMONTH(Sales_2019[[#This Row],[DATE]],0)</f>
        <v>43708</v>
      </c>
      <c r="P125" s="15">
        <f>+EDATE(Sales_2019[[#This Row],[Begins]],Sales_2019[[#This Row],[DURATION]]-1)</f>
        <v>43861</v>
      </c>
      <c r="Q125" s="16" t="e">
        <f>Sales_2019[[#This Row],[Selling Price]]/Sales_2019[[#This Row],[Cost Price]]-1</f>
        <v>#DIV/0!</v>
      </c>
    </row>
    <row r="126" spans="1:17" ht="30" customHeight="1" x14ac:dyDescent="0.3">
      <c r="A126" s="8" t="s">
        <v>430</v>
      </c>
      <c r="B126" s="9">
        <v>43684</v>
      </c>
      <c r="C126" s="10" t="s">
        <v>1004</v>
      </c>
      <c r="D126" s="11" t="s">
        <v>431</v>
      </c>
      <c r="E126" s="12">
        <v>2</v>
      </c>
      <c r="F126" s="11">
        <v>139000</v>
      </c>
      <c r="G126" s="11">
        <f>+Sales_2019[[#This Row],[INVOICE AMOUNT ('#)]]-Sales_2019[[#This Row],[Delivery charge]]</f>
        <v>165000</v>
      </c>
      <c r="H126" s="11">
        <v>4000</v>
      </c>
      <c r="I126" s="11">
        <v>169000</v>
      </c>
      <c r="J126" s="11" t="s">
        <v>840</v>
      </c>
      <c r="K126" s="18" t="s">
        <v>39</v>
      </c>
      <c r="L126" s="18" t="s">
        <v>26</v>
      </c>
      <c r="M126" s="13">
        <v>4</v>
      </c>
      <c r="N126" s="11" t="s">
        <v>20</v>
      </c>
      <c r="O126" s="14">
        <f>+EOMONTH(Sales_2019[[#This Row],[DATE]],0)</f>
        <v>43708</v>
      </c>
      <c r="P126" s="15">
        <f>+EDATE(Sales_2019[[#This Row],[Begins]],Sales_2019[[#This Row],[DURATION]]-1)</f>
        <v>43799</v>
      </c>
      <c r="Q126" s="16">
        <f>Sales_2019[[#This Row],[Selling Price]]/Sales_2019[[#This Row],[Cost Price]]-1</f>
        <v>0.18705035971223016</v>
      </c>
    </row>
    <row r="127" spans="1:17" ht="30" customHeight="1" x14ac:dyDescent="0.3">
      <c r="A127" s="8" t="s">
        <v>42</v>
      </c>
      <c r="B127" s="9">
        <v>43488</v>
      </c>
      <c r="C127" s="10" t="s">
        <v>1005</v>
      </c>
      <c r="D127" s="11" t="s">
        <v>43</v>
      </c>
      <c r="E127" s="12">
        <v>3</v>
      </c>
      <c r="F127" s="11">
        <v>140000</v>
      </c>
      <c r="G127" s="11">
        <f>+Sales_2019[[#This Row],[INVOICE AMOUNT ('#)]]-Sales_2019[[#This Row],[Delivery charge]]</f>
        <v>166700</v>
      </c>
      <c r="H127" s="11">
        <v>1500</v>
      </c>
      <c r="I127" s="11">
        <v>168200</v>
      </c>
      <c r="J127" s="11" t="s">
        <v>841</v>
      </c>
      <c r="K127" s="18" t="s">
        <v>762</v>
      </c>
      <c r="L127" s="18" t="s">
        <v>19</v>
      </c>
      <c r="M127" s="13">
        <v>4</v>
      </c>
      <c r="N127" s="11" t="s">
        <v>23</v>
      </c>
      <c r="O127" s="14">
        <f>+EOMONTH(Sales_2019[[#This Row],[DATE]],0+1)</f>
        <v>43524</v>
      </c>
      <c r="P127" s="15">
        <f>+EDATE(Sales_2019[[#This Row],[Begins]],Sales_2019[[#This Row],[DURATION]]-1)</f>
        <v>43613</v>
      </c>
      <c r="Q127" s="16">
        <f>Sales_2019[[#This Row],[Selling Price]]/Sales_2019[[#This Row],[Cost Price]]-1</f>
        <v>0.19071428571428561</v>
      </c>
    </row>
    <row r="128" spans="1:17" ht="30" customHeight="1" x14ac:dyDescent="0.3">
      <c r="A128" s="8" t="s">
        <v>701</v>
      </c>
      <c r="B128" s="9">
        <v>43811</v>
      </c>
      <c r="C128" s="17" t="s">
        <v>1004</v>
      </c>
      <c r="D128" s="11" t="s">
        <v>599</v>
      </c>
      <c r="E128" s="12">
        <v>1</v>
      </c>
      <c r="F128" s="11"/>
      <c r="G128" s="11">
        <f>+Sales_2019[[#This Row],[INVOICE AMOUNT ('#)]]-Sales_2019[[#This Row],[Delivery charge]]</f>
        <v>167000</v>
      </c>
      <c r="H128" s="11">
        <v>0</v>
      </c>
      <c r="I128" s="11">
        <v>167000</v>
      </c>
      <c r="J128" s="11" t="s">
        <v>842</v>
      </c>
      <c r="K128" s="18" t="s">
        <v>975</v>
      </c>
      <c r="L128" s="18" t="s">
        <v>19</v>
      </c>
      <c r="M128" s="13">
        <v>4</v>
      </c>
      <c r="N128" s="11" t="s">
        <v>20</v>
      </c>
      <c r="O128" s="14">
        <f>+EOMONTH(Sales_2019[[#This Row],[DATE]],0)</f>
        <v>43830</v>
      </c>
      <c r="P128" s="15">
        <f>+EDATE(Sales_2019[[#This Row],[Begins]],Sales_2019[[#This Row],[DURATION]]-1)</f>
        <v>43921</v>
      </c>
      <c r="Q128" s="16" t="e">
        <f>Sales_2019[[#This Row],[Selling Price]]/Sales_2019[[#This Row],[Cost Price]]-1</f>
        <v>#DIV/0!</v>
      </c>
    </row>
    <row r="129" spans="1:17" ht="30" customHeight="1" x14ac:dyDescent="0.3">
      <c r="A129" s="8" t="s">
        <v>168</v>
      </c>
      <c r="B129" s="9">
        <v>43559</v>
      </c>
      <c r="C129" s="10" t="s">
        <v>1005</v>
      </c>
      <c r="D129" s="11" t="s">
        <v>61</v>
      </c>
      <c r="E129" s="12">
        <v>1</v>
      </c>
      <c r="F129" s="11">
        <v>130000</v>
      </c>
      <c r="G129" s="11">
        <f>+Sales_2019[[#This Row],[INVOICE AMOUNT ('#)]]-Sales_2019[[#This Row],[Delivery charge]]</f>
        <v>165000</v>
      </c>
      <c r="H129" s="11">
        <v>0</v>
      </c>
      <c r="I129" s="11">
        <v>165000</v>
      </c>
      <c r="J129" s="11" t="s">
        <v>843</v>
      </c>
      <c r="K129" s="18" t="s">
        <v>762</v>
      </c>
      <c r="L129" s="18" t="s">
        <v>26</v>
      </c>
      <c r="M129" s="13">
        <v>4</v>
      </c>
      <c r="N129" s="11" t="s">
        <v>27</v>
      </c>
      <c r="O129" s="14">
        <f>+EOMONTH(Sales_2019[[#This Row],[DATE]],0)</f>
        <v>43585</v>
      </c>
      <c r="P129" s="15">
        <f>+EDATE(Sales_2019[[#This Row],[Begins]],Sales_2019[[#This Row],[DURATION]]-1)</f>
        <v>43676</v>
      </c>
      <c r="Q129" s="16">
        <f>Sales_2019[[#This Row],[Selling Price]]/Sales_2019[[#This Row],[Cost Price]]-1</f>
        <v>0.26923076923076916</v>
      </c>
    </row>
    <row r="130" spans="1:17" ht="30" customHeight="1" x14ac:dyDescent="0.3">
      <c r="A130" s="8" t="s">
        <v>252</v>
      </c>
      <c r="B130" s="9">
        <v>43588</v>
      </c>
      <c r="C130" s="10" t="s">
        <v>1005</v>
      </c>
      <c r="D130" s="11" t="s">
        <v>61</v>
      </c>
      <c r="E130" s="12">
        <v>1</v>
      </c>
      <c r="F130" s="11">
        <v>140000</v>
      </c>
      <c r="G130" s="11">
        <f>+Sales_2019[[#This Row],[INVOICE AMOUNT ('#)]]-Sales_2019[[#This Row],[Delivery charge]]</f>
        <v>165000</v>
      </c>
      <c r="H130" s="11">
        <v>0</v>
      </c>
      <c r="I130" s="11">
        <v>165000</v>
      </c>
      <c r="J130" s="11" t="s">
        <v>844</v>
      </c>
      <c r="K130" s="18" t="s">
        <v>762</v>
      </c>
      <c r="L130" s="18" t="s">
        <v>26</v>
      </c>
      <c r="M130" s="13">
        <v>4</v>
      </c>
      <c r="N130" s="11" t="s">
        <v>23</v>
      </c>
      <c r="O130" s="14">
        <f>+EOMONTH(Sales_2019[[#This Row],[DATE]],0)</f>
        <v>43616</v>
      </c>
      <c r="P130" s="15">
        <f>+EDATE(Sales_2019[[#This Row],[Begins]],Sales_2019[[#This Row],[DURATION]]-1)</f>
        <v>43708</v>
      </c>
      <c r="Q130" s="16">
        <f>Sales_2019[[#This Row],[Selling Price]]/Sales_2019[[#This Row],[Cost Price]]-1</f>
        <v>0.1785714285714286</v>
      </c>
    </row>
    <row r="131" spans="1:17" ht="30" customHeight="1" x14ac:dyDescent="0.3">
      <c r="A131" s="8" t="s">
        <v>260</v>
      </c>
      <c r="B131" s="9">
        <v>43592</v>
      </c>
      <c r="C131" s="10" t="s">
        <v>1005</v>
      </c>
      <c r="D131" s="11" t="s">
        <v>61</v>
      </c>
      <c r="E131" s="12">
        <v>1</v>
      </c>
      <c r="F131" s="11">
        <v>137000</v>
      </c>
      <c r="G131" s="11">
        <f>+Sales_2019[[#This Row],[INVOICE AMOUNT ('#)]]-Sales_2019[[#This Row],[Delivery charge]]</f>
        <v>165000</v>
      </c>
      <c r="H131" s="11">
        <v>0</v>
      </c>
      <c r="I131" s="11">
        <v>165000</v>
      </c>
      <c r="J131" s="11" t="s">
        <v>843</v>
      </c>
      <c r="K131" s="18" t="s">
        <v>762</v>
      </c>
      <c r="L131" s="18" t="s">
        <v>26</v>
      </c>
      <c r="M131" s="13">
        <v>4</v>
      </c>
      <c r="N131" s="11" t="s">
        <v>23</v>
      </c>
      <c r="O131" s="14">
        <f>+EOMONTH(Sales_2019[[#This Row],[DATE]],0)</f>
        <v>43616</v>
      </c>
      <c r="P131" s="15">
        <f>+EDATE(Sales_2019[[#This Row],[Begins]],Sales_2019[[#This Row],[DURATION]]-1)</f>
        <v>43708</v>
      </c>
      <c r="Q131" s="16">
        <f>Sales_2019[[#This Row],[Selling Price]]/Sales_2019[[#This Row],[Cost Price]]-1</f>
        <v>0.20437956204379559</v>
      </c>
    </row>
    <row r="132" spans="1:17" ht="30" customHeight="1" x14ac:dyDescent="0.3">
      <c r="A132" s="8" t="s">
        <v>432</v>
      </c>
      <c r="B132" s="9">
        <v>43685</v>
      </c>
      <c r="C132" s="10" t="s">
        <v>1004</v>
      </c>
      <c r="D132" s="11" t="s">
        <v>460</v>
      </c>
      <c r="E132" s="12">
        <v>1</v>
      </c>
      <c r="F132" s="11">
        <v>0</v>
      </c>
      <c r="G132" s="11">
        <f>+Sales_2019[[#This Row],[INVOICE AMOUNT ('#)]]-Sales_2019[[#This Row],[Delivery charge]]</f>
        <v>164400</v>
      </c>
      <c r="H132" s="11">
        <v>450</v>
      </c>
      <c r="I132" s="11">
        <v>164850</v>
      </c>
      <c r="J132" s="11" t="s">
        <v>799</v>
      </c>
      <c r="K132" s="18" t="s">
        <v>50</v>
      </c>
      <c r="L132" s="18" t="s">
        <v>26</v>
      </c>
      <c r="M132" s="13">
        <v>6</v>
      </c>
      <c r="N132" s="11" t="s">
        <v>53</v>
      </c>
      <c r="O132" s="14">
        <f>+EOMONTH(Sales_2019[[#This Row],[DATE]],0)</f>
        <v>43708</v>
      </c>
      <c r="P132" s="15">
        <f>+EDATE(Sales_2019[[#This Row],[Begins]],Sales_2019[[#This Row],[DURATION]]-1)</f>
        <v>43861</v>
      </c>
      <c r="Q132" s="16" t="e">
        <f>Sales_2019[[#This Row],[Selling Price]]/Sales_2019[[#This Row],[Cost Price]]-1</f>
        <v>#DIV/0!</v>
      </c>
    </row>
    <row r="133" spans="1:17" ht="30" customHeight="1" x14ac:dyDescent="0.3">
      <c r="A133" s="8" t="s">
        <v>37</v>
      </c>
      <c r="B133" s="9">
        <v>43482</v>
      </c>
      <c r="C133" s="10" t="s">
        <v>1004</v>
      </c>
      <c r="D133" s="11" t="s">
        <v>38</v>
      </c>
      <c r="E133" s="12">
        <v>1</v>
      </c>
      <c r="F133" s="11">
        <v>133000</v>
      </c>
      <c r="G133" s="11">
        <f>+Sales_2019[[#This Row],[INVOICE AMOUNT ('#)]]-Sales_2019[[#This Row],[Delivery charge]]</f>
        <v>163650</v>
      </c>
      <c r="H133" s="11">
        <v>750</v>
      </c>
      <c r="I133" s="11">
        <v>164400</v>
      </c>
      <c r="J133" s="11" t="s">
        <v>845</v>
      </c>
      <c r="K133" s="18" t="s">
        <v>39</v>
      </c>
      <c r="L133" s="18" t="s">
        <v>19</v>
      </c>
      <c r="M133" s="13">
        <v>4</v>
      </c>
      <c r="N133" s="11" t="s">
        <v>20</v>
      </c>
      <c r="O133" s="14">
        <f>+EOMONTH(Sales_2019[[#This Row],[DATE]],0)</f>
        <v>43496</v>
      </c>
      <c r="P133" s="15">
        <f>+EDATE(Sales_2019[[#This Row],[Begins]],Sales_2019[[#This Row],[DURATION]]-1)</f>
        <v>43585</v>
      </c>
      <c r="Q133" s="16">
        <f>Sales_2019[[#This Row],[Selling Price]]/Sales_2019[[#This Row],[Cost Price]]-1</f>
        <v>0.23045112781954891</v>
      </c>
    </row>
    <row r="134" spans="1:17" ht="30" customHeight="1" x14ac:dyDescent="0.3">
      <c r="A134" s="8" t="s">
        <v>702</v>
      </c>
      <c r="B134" s="9">
        <v>43811</v>
      </c>
      <c r="C134" s="17" t="s">
        <v>1004</v>
      </c>
      <c r="D134" s="11" t="s">
        <v>703</v>
      </c>
      <c r="E134" s="12">
        <v>1</v>
      </c>
      <c r="F134" s="11"/>
      <c r="G134" s="11">
        <f>+Sales_2019[[#This Row],[INVOICE AMOUNT ('#)]]-Sales_2019[[#This Row],[Delivery charge]]</f>
        <v>162000</v>
      </c>
      <c r="H134" s="11">
        <v>0</v>
      </c>
      <c r="I134" s="11">
        <v>162000</v>
      </c>
      <c r="J134" s="11" t="s">
        <v>846</v>
      </c>
      <c r="K134" s="18" t="s">
        <v>982</v>
      </c>
      <c r="L134" s="18" t="s">
        <v>19</v>
      </c>
      <c r="M134" s="13">
        <v>4</v>
      </c>
      <c r="N134" s="11" t="s">
        <v>20</v>
      </c>
      <c r="O134" s="14">
        <f>+EOMONTH(Sales_2019[[#This Row],[DATE]],0)</f>
        <v>43830</v>
      </c>
      <c r="P134" s="15">
        <f>+EDATE(Sales_2019[[#This Row],[Begins]],Sales_2019[[#This Row],[DURATION]]-1)</f>
        <v>43921</v>
      </c>
      <c r="Q134" s="16" t="e">
        <f>Sales_2019[[#This Row],[Selling Price]]/Sales_2019[[#This Row],[Cost Price]]-1</f>
        <v>#DIV/0!</v>
      </c>
    </row>
    <row r="135" spans="1:17" ht="30" customHeight="1" x14ac:dyDescent="0.3">
      <c r="A135" s="8" t="s">
        <v>604</v>
      </c>
      <c r="B135" s="9">
        <v>43763</v>
      </c>
      <c r="C135" s="17" t="s">
        <v>1004</v>
      </c>
      <c r="D135" s="11" t="s">
        <v>605</v>
      </c>
      <c r="E135" s="12">
        <v>1</v>
      </c>
      <c r="F135" s="22">
        <v>0</v>
      </c>
      <c r="G135" s="11">
        <f>+Sales_2019[[#This Row],[INVOICE AMOUNT ('#)]]-Sales_2019[[#This Row],[Delivery charge]]</f>
        <v>160440</v>
      </c>
      <c r="H135" s="11">
        <v>1000</v>
      </c>
      <c r="I135" s="11">
        <v>161440</v>
      </c>
      <c r="J135" s="11" t="s">
        <v>799</v>
      </c>
      <c r="K135" s="18" t="s">
        <v>50</v>
      </c>
      <c r="L135" s="18" t="s">
        <v>26</v>
      </c>
      <c r="M135" s="13">
        <v>4</v>
      </c>
      <c r="N135" s="11" t="s">
        <v>53</v>
      </c>
      <c r="O135" s="14">
        <f>+EOMONTH(Sales_2019[[#This Row],[DATE]],0)</f>
        <v>43769</v>
      </c>
      <c r="P135" s="15">
        <f>+EDATE(Sales_2019[[#This Row],[Begins]],Sales_2019[[#This Row],[DURATION]]-1)</f>
        <v>43861</v>
      </c>
      <c r="Q135" s="16" t="e">
        <f>Sales_2019[[#This Row],[Selling Price]]/Sales_2019[[#This Row],[Cost Price]]-1</f>
        <v>#DIV/0!</v>
      </c>
    </row>
    <row r="136" spans="1:17" ht="30" customHeight="1" x14ac:dyDescent="0.3">
      <c r="A136" s="8" t="s">
        <v>519</v>
      </c>
      <c r="B136" s="9">
        <v>43721</v>
      </c>
      <c r="C136" s="10" t="s">
        <v>1005</v>
      </c>
      <c r="D136" s="11" t="s">
        <v>520</v>
      </c>
      <c r="E136" s="12">
        <v>3</v>
      </c>
      <c r="F136" s="29">
        <v>128000</v>
      </c>
      <c r="G136" s="11">
        <f>+Sales_2019[[#This Row],[INVOICE AMOUNT ('#)]]-Sales_2019[[#This Row],[Delivery charge]]</f>
        <v>156200</v>
      </c>
      <c r="H136" s="11">
        <v>3000</v>
      </c>
      <c r="I136" s="11">
        <v>159200</v>
      </c>
      <c r="J136" s="11" t="s">
        <v>847</v>
      </c>
      <c r="K136" s="18" t="s">
        <v>983</v>
      </c>
      <c r="L136" s="18" t="s">
        <v>19</v>
      </c>
      <c r="M136" s="13">
        <v>4</v>
      </c>
      <c r="N136" s="11" t="s">
        <v>20</v>
      </c>
      <c r="O136" s="14">
        <f>+EOMONTH(Sales_2019[[#This Row],[DATE]],0)</f>
        <v>43738</v>
      </c>
      <c r="P136" s="15">
        <f>+EDATE(Sales_2019[[#This Row],[Begins]],Sales_2019[[#This Row],[DURATION]]-1)</f>
        <v>43829</v>
      </c>
      <c r="Q136" s="16">
        <f>Sales_2019[[#This Row],[Selling Price]]/Sales_2019[[#This Row],[Cost Price]]-1</f>
        <v>0.22031249999999991</v>
      </c>
    </row>
    <row r="137" spans="1:17" ht="30" customHeight="1" x14ac:dyDescent="0.3">
      <c r="A137" s="8" t="s">
        <v>495</v>
      </c>
      <c r="B137" s="9">
        <v>43707</v>
      </c>
      <c r="C137" s="10" t="s">
        <v>1004</v>
      </c>
      <c r="D137" s="11" t="s">
        <v>403</v>
      </c>
      <c r="E137" s="12">
        <v>1</v>
      </c>
      <c r="F137" s="11">
        <v>60100</v>
      </c>
      <c r="G137" s="11">
        <f>+Sales_2019[[#This Row],[INVOICE AMOUNT ('#)]]-Sales_2019[[#This Row],[Delivery charge]]</f>
        <v>156600</v>
      </c>
      <c r="H137" s="11">
        <v>750</v>
      </c>
      <c r="I137" s="11">
        <v>157350</v>
      </c>
      <c r="J137" s="11" t="s">
        <v>804</v>
      </c>
      <c r="K137" s="18" t="s">
        <v>50</v>
      </c>
      <c r="L137" s="18" t="s">
        <v>19</v>
      </c>
      <c r="M137" s="13">
        <v>4</v>
      </c>
      <c r="N137" s="11" t="s">
        <v>53</v>
      </c>
      <c r="O137" s="14">
        <f>+EOMONTH(Sales_2019[[#This Row],[DATE]],0)</f>
        <v>43708</v>
      </c>
      <c r="P137" s="15">
        <f>+EDATE(Sales_2019[[#This Row],[Begins]],Sales_2019[[#This Row],[DURATION]]-1)</f>
        <v>43799</v>
      </c>
      <c r="Q137" s="16">
        <f>Sales_2019[[#This Row],[Selling Price]]/Sales_2019[[#This Row],[Cost Price]]-1</f>
        <v>1.605657237936772</v>
      </c>
    </row>
    <row r="138" spans="1:17" ht="30" customHeight="1" x14ac:dyDescent="0.3">
      <c r="A138" s="8" t="s">
        <v>245</v>
      </c>
      <c r="B138" s="9">
        <v>43572</v>
      </c>
      <c r="C138" s="10" t="s">
        <v>1004</v>
      </c>
      <c r="D138" s="11" t="s">
        <v>246</v>
      </c>
      <c r="E138" s="12">
        <v>1</v>
      </c>
      <c r="F138" s="11">
        <v>133000</v>
      </c>
      <c r="G138" s="11">
        <f>+Sales_2019[[#This Row],[INVOICE AMOUNT ('#)]]-Sales_2019[[#This Row],[Delivery charge]]</f>
        <v>156750</v>
      </c>
      <c r="H138" s="11">
        <v>0</v>
      </c>
      <c r="I138" s="11">
        <v>156750</v>
      </c>
      <c r="J138" s="11" t="s">
        <v>848</v>
      </c>
      <c r="K138" s="18" t="s">
        <v>984</v>
      </c>
      <c r="L138" s="18" t="s">
        <v>19</v>
      </c>
      <c r="M138" s="13">
        <v>4</v>
      </c>
      <c r="N138" s="11" t="s">
        <v>20</v>
      </c>
      <c r="O138" s="14">
        <f>+EOMONTH(Sales_2019[[#This Row],[DATE]],0)</f>
        <v>43585</v>
      </c>
      <c r="P138" s="15">
        <f>+EDATE(Sales_2019[[#This Row],[Begins]],Sales_2019[[#This Row],[DURATION]]-1)</f>
        <v>43676</v>
      </c>
      <c r="Q138" s="16">
        <f>Sales_2019[[#This Row],[Selling Price]]/Sales_2019[[#This Row],[Cost Price]]-1</f>
        <v>0.1785714285714286</v>
      </c>
    </row>
    <row r="139" spans="1:17" ht="30" customHeight="1" x14ac:dyDescent="0.3">
      <c r="A139" s="8" t="s">
        <v>596</v>
      </c>
      <c r="B139" s="9">
        <v>43761</v>
      </c>
      <c r="C139" s="17" t="s">
        <v>1004</v>
      </c>
      <c r="D139" s="11" t="s">
        <v>602</v>
      </c>
      <c r="E139" s="12">
        <v>1</v>
      </c>
      <c r="F139" s="22">
        <v>0</v>
      </c>
      <c r="G139" s="11">
        <f>+Sales_2019[[#This Row],[INVOICE AMOUNT ('#)]]-Sales_2019[[#This Row],[Delivery charge]]</f>
        <v>156000</v>
      </c>
      <c r="H139" s="11">
        <v>400</v>
      </c>
      <c r="I139" s="11">
        <v>156400</v>
      </c>
      <c r="J139" s="11" t="s">
        <v>799</v>
      </c>
      <c r="K139" s="18" t="s">
        <v>50</v>
      </c>
      <c r="L139" s="18" t="s">
        <v>26</v>
      </c>
      <c r="M139" s="13">
        <v>4</v>
      </c>
      <c r="N139" s="11" t="s">
        <v>53</v>
      </c>
      <c r="O139" s="14">
        <f>+EOMONTH(Sales_2019[[#This Row],[DATE]],0)</f>
        <v>43769</v>
      </c>
      <c r="P139" s="15">
        <f>+EDATE(Sales_2019[[#This Row],[Begins]],Sales_2019[[#This Row],[DURATION]]-1)</f>
        <v>43861</v>
      </c>
      <c r="Q139" s="16" t="e">
        <f>Sales_2019[[#This Row],[Selling Price]]/Sales_2019[[#This Row],[Cost Price]]-1</f>
        <v>#DIV/0!</v>
      </c>
    </row>
    <row r="140" spans="1:17" ht="30" customHeight="1" x14ac:dyDescent="0.3">
      <c r="A140" s="8" t="s">
        <v>354</v>
      </c>
      <c r="B140" s="9">
        <v>43651</v>
      </c>
      <c r="C140" s="10" t="s">
        <v>1004</v>
      </c>
      <c r="D140" s="11" t="s">
        <v>355</v>
      </c>
      <c r="E140" s="12">
        <v>1</v>
      </c>
      <c r="F140" s="11">
        <v>132000</v>
      </c>
      <c r="G140" s="11">
        <f>+Sales_2019[[#This Row],[INVOICE AMOUNT ('#)]]-Sales_2019[[#This Row],[Delivery charge]]</f>
        <v>155100</v>
      </c>
      <c r="H140" s="11">
        <v>0</v>
      </c>
      <c r="I140" s="11">
        <v>155100</v>
      </c>
      <c r="J140" s="11" t="s">
        <v>849</v>
      </c>
      <c r="K140" s="18" t="s">
        <v>976</v>
      </c>
      <c r="L140" s="18" t="s">
        <v>19</v>
      </c>
      <c r="M140" s="13">
        <v>3</v>
      </c>
      <c r="N140" s="11" t="s">
        <v>20</v>
      </c>
      <c r="O140" s="14">
        <f>+EOMONTH(Sales_2019[[#This Row],[DATE]],0)</f>
        <v>43677</v>
      </c>
      <c r="P140" s="15">
        <f>+EDATE(Sales_2019[[#This Row],[Begins]],Sales_2019[[#This Row],[DURATION]]-1)</f>
        <v>43738</v>
      </c>
      <c r="Q140" s="16">
        <f>Sales_2019[[#This Row],[Selling Price]]/Sales_2019[[#This Row],[Cost Price]]-1</f>
        <v>0.17500000000000004</v>
      </c>
    </row>
    <row r="141" spans="1:17" ht="30" customHeight="1" x14ac:dyDescent="0.3">
      <c r="A141" s="8" t="s">
        <v>173</v>
      </c>
      <c r="B141" s="9">
        <v>43560</v>
      </c>
      <c r="C141" s="10" t="s">
        <v>1005</v>
      </c>
      <c r="D141" s="11" t="s">
        <v>174</v>
      </c>
      <c r="E141" s="12">
        <v>1</v>
      </c>
      <c r="F141" s="11">
        <v>125000</v>
      </c>
      <c r="G141" s="11">
        <f>+Sales_2019[[#This Row],[INVOICE AMOUNT ('#)]]-Sales_2019[[#This Row],[Delivery charge]]</f>
        <v>154250</v>
      </c>
      <c r="H141" s="11">
        <v>750</v>
      </c>
      <c r="I141" s="11">
        <v>155000</v>
      </c>
      <c r="J141" s="11" t="s">
        <v>850</v>
      </c>
      <c r="K141" s="18" t="s">
        <v>985</v>
      </c>
      <c r="L141" s="18" t="s">
        <v>26</v>
      </c>
      <c r="M141" s="13">
        <v>4</v>
      </c>
      <c r="N141" s="11" t="s">
        <v>20</v>
      </c>
      <c r="O141" s="14">
        <f>+EOMONTH(Sales_2019[[#This Row],[DATE]],0)</f>
        <v>43585</v>
      </c>
      <c r="P141" s="15">
        <f>+EDATE(Sales_2019[[#This Row],[Begins]],Sales_2019[[#This Row],[DURATION]]-1)</f>
        <v>43676</v>
      </c>
      <c r="Q141" s="16">
        <f>Sales_2019[[#This Row],[Selling Price]]/Sales_2019[[#This Row],[Cost Price]]-1</f>
        <v>0.23399999999999999</v>
      </c>
    </row>
    <row r="142" spans="1:17" ht="30" customHeight="1" x14ac:dyDescent="0.3">
      <c r="A142" s="8" t="s">
        <v>195</v>
      </c>
      <c r="B142" s="9">
        <v>43565</v>
      </c>
      <c r="C142" s="10" t="s">
        <v>1004</v>
      </c>
      <c r="D142" s="11" t="s">
        <v>196</v>
      </c>
      <c r="E142" s="12">
        <v>1</v>
      </c>
      <c r="F142" s="11">
        <v>130000</v>
      </c>
      <c r="G142" s="11">
        <f>+Sales_2019[[#This Row],[INVOICE AMOUNT ('#)]]-Sales_2019[[#This Row],[Delivery charge]]</f>
        <v>153000</v>
      </c>
      <c r="H142" s="11">
        <v>1500</v>
      </c>
      <c r="I142" s="11">
        <v>154500</v>
      </c>
      <c r="J142" s="11" t="s">
        <v>851</v>
      </c>
      <c r="K142" s="18" t="s">
        <v>765</v>
      </c>
      <c r="L142" s="18" t="s">
        <v>26</v>
      </c>
      <c r="M142" s="13">
        <v>4</v>
      </c>
      <c r="N142" s="11" t="s">
        <v>27</v>
      </c>
      <c r="O142" s="14">
        <f>+EOMONTH(Sales_2019[[#This Row],[DATE]],0)</f>
        <v>43585</v>
      </c>
      <c r="P142" s="15">
        <f>+EDATE(Sales_2019[[#This Row],[Begins]],Sales_2019[[#This Row],[DURATION]]-1)</f>
        <v>43676</v>
      </c>
      <c r="Q142" s="16">
        <f>Sales_2019[[#This Row],[Selling Price]]/Sales_2019[[#This Row],[Cost Price]]-1</f>
        <v>0.17692307692307696</v>
      </c>
    </row>
    <row r="143" spans="1:17" ht="30" customHeight="1" x14ac:dyDescent="0.3">
      <c r="A143" s="8" t="s">
        <v>239</v>
      </c>
      <c r="B143" s="9">
        <v>43581</v>
      </c>
      <c r="C143" s="10" t="s">
        <v>1004</v>
      </c>
      <c r="D143" s="11" t="s">
        <v>240</v>
      </c>
      <c r="E143" s="12">
        <v>1</v>
      </c>
      <c r="F143" s="11">
        <v>125000</v>
      </c>
      <c r="G143" s="11">
        <f>+Sales_2019[[#This Row],[INVOICE AMOUNT ('#)]]-Sales_2019[[#This Row],[Delivery charge]]</f>
        <v>153250</v>
      </c>
      <c r="H143" s="11">
        <v>750</v>
      </c>
      <c r="I143" s="11">
        <v>154000</v>
      </c>
      <c r="J143" s="11" t="s">
        <v>845</v>
      </c>
      <c r="K143" s="18" t="s">
        <v>39</v>
      </c>
      <c r="L143" s="18" t="s">
        <v>26</v>
      </c>
      <c r="M143" s="13">
        <v>4</v>
      </c>
      <c r="N143" s="11" t="s">
        <v>20</v>
      </c>
      <c r="O143" s="14">
        <f>+EOMONTH(Sales_2019[[#This Row],[DATE]],0+1)</f>
        <v>43616</v>
      </c>
      <c r="P143" s="15">
        <f>+EDATE(Sales_2019[[#This Row],[Begins]],Sales_2019[[#This Row],[DURATION]]-1)</f>
        <v>43708</v>
      </c>
      <c r="Q143" s="16">
        <f>Sales_2019[[#This Row],[Selling Price]]/Sales_2019[[#This Row],[Cost Price]]-1</f>
        <v>0.22599999999999998</v>
      </c>
    </row>
    <row r="144" spans="1:17" ht="30" customHeight="1" x14ac:dyDescent="0.3">
      <c r="A144" s="8" t="s">
        <v>337</v>
      </c>
      <c r="B144" s="9">
        <v>43636</v>
      </c>
      <c r="C144" s="10" t="s">
        <v>1005</v>
      </c>
      <c r="D144" s="11" t="s">
        <v>338</v>
      </c>
      <c r="E144" s="12">
        <v>1</v>
      </c>
      <c r="F144" s="11">
        <v>127000</v>
      </c>
      <c r="G144" s="11">
        <f>+Sales_2019[[#This Row],[INVOICE AMOUNT ('#)]]-Sales_2019[[#This Row],[Delivery charge]]</f>
        <v>152400</v>
      </c>
      <c r="H144" s="11">
        <v>0</v>
      </c>
      <c r="I144" s="11">
        <v>152400</v>
      </c>
      <c r="J144" s="11" t="s">
        <v>837</v>
      </c>
      <c r="K144" s="18" t="s">
        <v>762</v>
      </c>
      <c r="L144" s="18" t="s">
        <v>26</v>
      </c>
      <c r="M144" s="13">
        <v>4</v>
      </c>
      <c r="N144" s="11" t="s">
        <v>23</v>
      </c>
      <c r="O144" s="14">
        <f>+EOMONTH(Sales_2019[[#This Row],[DATE]],0+1)</f>
        <v>43677</v>
      </c>
      <c r="P144" s="15">
        <f>+EDATE(Sales_2019[[#This Row],[Begins]],Sales_2019[[#This Row],[DURATION]]-1)</f>
        <v>43769</v>
      </c>
      <c r="Q144" s="16">
        <f>Sales_2019[[#This Row],[Selling Price]]/Sales_2019[[#This Row],[Cost Price]]-1</f>
        <v>0.19999999999999996</v>
      </c>
    </row>
    <row r="145" spans="1:17" ht="30" customHeight="1" x14ac:dyDescent="0.3">
      <c r="A145" s="8" t="s">
        <v>189</v>
      </c>
      <c r="B145" s="9">
        <v>43565</v>
      </c>
      <c r="C145" s="10" t="s">
        <v>1005</v>
      </c>
      <c r="D145" s="11" t="s">
        <v>190</v>
      </c>
      <c r="E145" s="12">
        <v>1</v>
      </c>
      <c r="F145" s="11">
        <v>117000</v>
      </c>
      <c r="G145" s="11">
        <f>+Sales_2019[[#This Row],[INVOICE AMOUNT ('#)]]-Sales_2019[[#This Row],[Delivery charge]]</f>
        <v>149250</v>
      </c>
      <c r="H145" s="11">
        <v>750</v>
      </c>
      <c r="I145" s="11">
        <v>150000</v>
      </c>
      <c r="J145" s="11" t="s">
        <v>852</v>
      </c>
      <c r="K145" s="18" t="s">
        <v>762</v>
      </c>
      <c r="L145" s="18" t="s">
        <v>19</v>
      </c>
      <c r="M145" s="13">
        <v>4</v>
      </c>
      <c r="N145" s="11" t="s">
        <v>23</v>
      </c>
      <c r="O145" s="14">
        <f>+EOMONTH(Sales_2019[[#This Row],[DATE]],0)</f>
        <v>43585</v>
      </c>
      <c r="P145" s="15">
        <f>+EDATE(Sales_2019[[#This Row],[Begins]],Sales_2019[[#This Row],[DURATION]]-1)</f>
        <v>43676</v>
      </c>
      <c r="Q145" s="16">
        <f>Sales_2019[[#This Row],[Selling Price]]/Sales_2019[[#This Row],[Cost Price]]-1</f>
        <v>0.27564102564102555</v>
      </c>
    </row>
    <row r="146" spans="1:17" ht="30" customHeight="1" x14ac:dyDescent="0.3">
      <c r="A146" s="8" t="s">
        <v>212</v>
      </c>
      <c r="B146" s="9">
        <v>43570</v>
      </c>
      <c r="C146" s="10" t="s">
        <v>1005</v>
      </c>
      <c r="D146" s="11" t="s">
        <v>213</v>
      </c>
      <c r="E146" s="12">
        <v>2</v>
      </c>
      <c r="F146" s="11">
        <v>116000</v>
      </c>
      <c r="G146" s="11">
        <f>+Sales_2019[[#This Row],[INVOICE AMOUNT ('#)]]-Sales_2019[[#This Row],[Delivery charge]]</f>
        <v>148000</v>
      </c>
      <c r="H146" s="11">
        <v>0</v>
      </c>
      <c r="I146" s="11">
        <v>148000</v>
      </c>
      <c r="J146" s="11" t="s">
        <v>811</v>
      </c>
      <c r="K146" s="18" t="s">
        <v>39</v>
      </c>
      <c r="L146" s="18" t="s">
        <v>26</v>
      </c>
      <c r="M146" s="13">
        <v>4</v>
      </c>
      <c r="N146" s="11" t="s">
        <v>20</v>
      </c>
      <c r="O146" s="14">
        <f>+EOMONTH(Sales_2019[[#This Row],[DATE]],0)</f>
        <v>43585</v>
      </c>
      <c r="P146" s="15">
        <f>+EDATE(Sales_2019[[#This Row],[Begins]],Sales_2019[[#This Row],[DURATION]]-1)</f>
        <v>43676</v>
      </c>
      <c r="Q146" s="16">
        <f>Sales_2019[[#This Row],[Selling Price]]/Sales_2019[[#This Row],[Cost Price]]-1</f>
        <v>0.27586206896551735</v>
      </c>
    </row>
    <row r="147" spans="1:17" ht="30" customHeight="1" x14ac:dyDescent="0.3">
      <c r="A147" s="8" t="s">
        <v>704</v>
      </c>
      <c r="B147" s="9">
        <v>43808</v>
      </c>
      <c r="C147" s="17" t="s">
        <v>1005</v>
      </c>
      <c r="D147" s="11" t="s">
        <v>705</v>
      </c>
      <c r="E147" s="12">
        <v>1</v>
      </c>
      <c r="F147" s="11"/>
      <c r="G147" s="11">
        <f>+Sales_2019[[#This Row],[INVOICE AMOUNT ('#)]]-Sales_2019[[#This Row],[Delivery charge]]</f>
        <v>142000</v>
      </c>
      <c r="H147" s="11">
        <v>2000</v>
      </c>
      <c r="I147" s="11">
        <v>144000</v>
      </c>
      <c r="J147" s="11" t="s">
        <v>853</v>
      </c>
      <c r="K147" s="18" t="s">
        <v>762</v>
      </c>
      <c r="L147" s="18" t="s">
        <v>26</v>
      </c>
      <c r="M147" s="13">
        <v>4</v>
      </c>
      <c r="N147" s="11" t="s">
        <v>27</v>
      </c>
      <c r="O147" s="14">
        <f>+EOMONTH(Sales_2019[[#This Row],[DATE]],0)</f>
        <v>43830</v>
      </c>
      <c r="P147" s="15">
        <f>+EDATE(Sales_2019[[#This Row],[Begins]],Sales_2019[[#This Row],[DURATION]]-1)</f>
        <v>43921</v>
      </c>
      <c r="Q147" s="16" t="e">
        <f>Sales_2019[[#This Row],[Selling Price]]/Sales_2019[[#This Row],[Cost Price]]-1</f>
        <v>#DIV/0!</v>
      </c>
    </row>
    <row r="148" spans="1:17" ht="30" customHeight="1" x14ac:dyDescent="0.3">
      <c r="A148" s="8" t="s">
        <v>432</v>
      </c>
      <c r="B148" s="9">
        <v>43685</v>
      </c>
      <c r="C148" s="10" t="s">
        <v>1004</v>
      </c>
      <c r="D148" s="11" t="s">
        <v>433</v>
      </c>
      <c r="E148" s="12">
        <v>1</v>
      </c>
      <c r="F148" s="11">
        <v>3289650</v>
      </c>
      <c r="G148" s="11">
        <f>+Sales_2019[[#This Row],[INVOICE AMOUNT ('#)]]-Sales_2019[[#This Row],[Delivery charge]]</f>
        <v>142958.32999999999</v>
      </c>
      <c r="H148" s="11">
        <v>500</v>
      </c>
      <c r="I148" s="11">
        <v>143458.32999999999</v>
      </c>
      <c r="J148" s="11" t="s">
        <v>799</v>
      </c>
      <c r="K148" s="18" t="s">
        <v>50</v>
      </c>
      <c r="L148" s="18" t="s">
        <v>26</v>
      </c>
      <c r="M148" s="13">
        <v>6</v>
      </c>
      <c r="N148" s="11" t="s">
        <v>53</v>
      </c>
      <c r="O148" s="14">
        <f>+EOMONTH(Sales_2019[[#This Row],[DATE]],0)</f>
        <v>43708</v>
      </c>
      <c r="P148" s="15">
        <f>+EDATE(Sales_2019[[#This Row],[Begins]],Sales_2019[[#This Row],[DURATION]]-1)</f>
        <v>43861</v>
      </c>
      <c r="Q148" s="16">
        <f>Sales_2019[[#This Row],[Selling Price]]/Sales_2019[[#This Row],[Cost Price]]-1</f>
        <v>-0.95654299697536216</v>
      </c>
    </row>
    <row r="149" spans="1:17" ht="30" customHeight="1" x14ac:dyDescent="0.3">
      <c r="A149" s="8" t="s">
        <v>282</v>
      </c>
      <c r="B149" s="9">
        <v>43606</v>
      </c>
      <c r="C149" s="10" t="s">
        <v>1005</v>
      </c>
      <c r="D149" s="11" t="s">
        <v>283</v>
      </c>
      <c r="E149" s="12">
        <v>1</v>
      </c>
      <c r="F149" s="11">
        <v>117000</v>
      </c>
      <c r="G149" s="11">
        <f>+Sales_2019[[#This Row],[INVOICE AMOUNT ('#)]]-Sales_2019[[#This Row],[Delivery charge]]</f>
        <v>140000</v>
      </c>
      <c r="H149" s="11">
        <v>0</v>
      </c>
      <c r="I149" s="11">
        <v>140000</v>
      </c>
      <c r="J149" s="11" t="s">
        <v>854</v>
      </c>
      <c r="K149" s="18" t="s">
        <v>762</v>
      </c>
      <c r="L149" s="18" t="s">
        <v>26</v>
      </c>
      <c r="M149" s="13">
        <v>4</v>
      </c>
      <c r="N149" s="11" t="s">
        <v>23</v>
      </c>
      <c r="O149" s="14">
        <f>+EOMONTH(Sales_2019[[#This Row],[DATE]],0)</f>
        <v>43616</v>
      </c>
      <c r="P149" s="15">
        <f>+EDATE(Sales_2019[[#This Row],[Begins]],Sales_2019[[#This Row],[DURATION]]-1)</f>
        <v>43708</v>
      </c>
      <c r="Q149" s="16">
        <f>Sales_2019[[#This Row],[Selling Price]]/Sales_2019[[#This Row],[Cost Price]]-1</f>
        <v>0.19658119658119655</v>
      </c>
    </row>
    <row r="150" spans="1:17" ht="30" customHeight="1" x14ac:dyDescent="0.3">
      <c r="A150" s="8" t="s">
        <v>579</v>
      </c>
      <c r="B150" s="20">
        <v>43755</v>
      </c>
      <c r="C150" s="30" t="s">
        <v>1005</v>
      </c>
      <c r="D150" s="11" t="s">
        <v>61</v>
      </c>
      <c r="E150" s="12">
        <v>1</v>
      </c>
      <c r="F150" s="22">
        <v>115000</v>
      </c>
      <c r="G150" s="11">
        <f>+Sales_2019[[#This Row],[INVOICE AMOUNT ('#)]]-Sales_2019[[#This Row],[Delivery charge]]</f>
        <v>139250</v>
      </c>
      <c r="H150" s="11">
        <v>750</v>
      </c>
      <c r="I150" s="11">
        <v>140000</v>
      </c>
      <c r="J150" s="11" t="s">
        <v>855</v>
      </c>
      <c r="K150" s="18" t="s">
        <v>762</v>
      </c>
      <c r="L150" s="18" t="s">
        <v>26</v>
      </c>
      <c r="M150" s="13">
        <v>4</v>
      </c>
      <c r="N150" s="11" t="s">
        <v>23</v>
      </c>
      <c r="O150" s="14">
        <f>+EOMONTH(Sales_2019[[#This Row],[DATE]],0)</f>
        <v>43769</v>
      </c>
      <c r="P150" s="15">
        <f>+EDATE(Sales_2019[[#This Row],[Begins]],Sales_2019[[#This Row],[DURATION]]-1)</f>
        <v>43861</v>
      </c>
      <c r="Q150" s="16">
        <f>Sales_2019[[#This Row],[Selling Price]]/Sales_2019[[#This Row],[Cost Price]]-1</f>
        <v>0.21086956521739131</v>
      </c>
    </row>
    <row r="151" spans="1:17" ht="30" customHeight="1" x14ac:dyDescent="0.3">
      <c r="A151" s="8" t="s">
        <v>706</v>
      </c>
      <c r="B151" s="9">
        <v>43808</v>
      </c>
      <c r="C151" s="17" t="s">
        <v>1005</v>
      </c>
      <c r="D151" s="11" t="s">
        <v>707</v>
      </c>
      <c r="E151" s="12">
        <v>1</v>
      </c>
      <c r="F151" s="11"/>
      <c r="G151" s="11">
        <f>+Sales_2019[[#This Row],[INVOICE AMOUNT ('#)]]-Sales_2019[[#This Row],[Delivery charge]]</f>
        <v>137500</v>
      </c>
      <c r="H151" s="11">
        <v>2000</v>
      </c>
      <c r="I151" s="11">
        <v>139500</v>
      </c>
      <c r="J151" s="11" t="s">
        <v>856</v>
      </c>
      <c r="K151" s="18" t="s">
        <v>50</v>
      </c>
      <c r="L151" s="18" t="s">
        <v>26</v>
      </c>
      <c r="M151" s="13">
        <v>6</v>
      </c>
      <c r="N151" s="11" t="s">
        <v>27</v>
      </c>
      <c r="O151" s="14">
        <f>+EOMONTH(Sales_2019[[#This Row],[DATE]],0)</f>
        <v>43830</v>
      </c>
      <c r="P151" s="15">
        <f>+EDATE(Sales_2019[[#This Row],[Begins]],Sales_2019[[#This Row],[DURATION]]-1)</f>
        <v>43982</v>
      </c>
      <c r="Q151" s="16" t="e">
        <f>Sales_2019[[#This Row],[Selling Price]]/Sales_2019[[#This Row],[Cost Price]]-1</f>
        <v>#DIV/0!</v>
      </c>
    </row>
    <row r="152" spans="1:17" ht="30" customHeight="1" x14ac:dyDescent="0.3">
      <c r="A152" s="8" t="s">
        <v>362</v>
      </c>
      <c r="B152" s="9">
        <v>43654</v>
      </c>
      <c r="C152" s="10" t="s">
        <v>1004</v>
      </c>
      <c r="D152" s="11" t="s">
        <v>366</v>
      </c>
      <c r="E152" s="12">
        <v>1</v>
      </c>
      <c r="F152" s="11">
        <v>0</v>
      </c>
      <c r="G152" s="11">
        <f>+Sales_2019[[#This Row],[INVOICE AMOUNT ('#)]]-Sales_2019[[#This Row],[Delivery charge]]</f>
        <v>138000</v>
      </c>
      <c r="H152" s="11">
        <v>1250</v>
      </c>
      <c r="I152" s="11">
        <v>139250</v>
      </c>
      <c r="J152" s="11" t="s">
        <v>799</v>
      </c>
      <c r="K152" s="18" t="s">
        <v>50</v>
      </c>
      <c r="L152" s="18" t="s">
        <v>26</v>
      </c>
      <c r="M152" s="13">
        <v>4</v>
      </c>
      <c r="N152" s="11" t="s">
        <v>53</v>
      </c>
      <c r="O152" s="14">
        <f>+EOMONTH(Sales_2019[[#This Row],[DATE]],0)</f>
        <v>43677</v>
      </c>
      <c r="P152" s="15">
        <f>+EDATE(Sales_2019[[#This Row],[Begins]],Sales_2019[[#This Row],[DURATION]]-1)</f>
        <v>43769</v>
      </c>
      <c r="Q152" s="16" t="e">
        <f>Sales_2019[[#This Row],[Selling Price]]/Sales_2019[[#This Row],[Cost Price]]-1</f>
        <v>#DIV/0!</v>
      </c>
    </row>
    <row r="153" spans="1:17" ht="30" customHeight="1" x14ac:dyDescent="0.3">
      <c r="A153" s="8" t="s">
        <v>126</v>
      </c>
      <c r="B153" s="9">
        <v>43536</v>
      </c>
      <c r="C153" s="10" t="s">
        <v>1004</v>
      </c>
      <c r="D153" s="11" t="s">
        <v>127</v>
      </c>
      <c r="E153" s="12">
        <v>1</v>
      </c>
      <c r="F153" s="11">
        <v>116000</v>
      </c>
      <c r="G153" s="11">
        <f>+Sales_2019[[#This Row],[INVOICE AMOUNT ('#)]]-Sales_2019[[#This Row],[Delivery charge]]</f>
        <v>138450</v>
      </c>
      <c r="H153" s="11">
        <v>750</v>
      </c>
      <c r="I153" s="11">
        <v>139200</v>
      </c>
      <c r="J153" s="11" t="s">
        <v>857</v>
      </c>
      <c r="K153" s="18" t="s">
        <v>984</v>
      </c>
      <c r="L153" s="18" t="s">
        <v>19</v>
      </c>
      <c r="M153" s="13">
        <v>4</v>
      </c>
      <c r="N153" s="11" t="s">
        <v>27</v>
      </c>
      <c r="O153" s="14">
        <f>+EOMONTH(Sales_2019[[#This Row],[DATE]],0)</f>
        <v>43555</v>
      </c>
      <c r="P153" s="15">
        <f>+EDATE(Sales_2019[[#This Row],[Begins]],Sales_2019[[#This Row],[DURATION]]-1)</f>
        <v>43646</v>
      </c>
      <c r="Q153" s="16">
        <f>Sales_2019[[#This Row],[Selling Price]]/Sales_2019[[#This Row],[Cost Price]]-1</f>
        <v>0.19353448275862073</v>
      </c>
    </row>
    <row r="154" spans="1:17" ht="30" customHeight="1" x14ac:dyDescent="0.3">
      <c r="A154" s="8" t="s">
        <v>164</v>
      </c>
      <c r="B154" s="9">
        <v>43551</v>
      </c>
      <c r="C154" s="10" t="s">
        <v>1004</v>
      </c>
      <c r="D154" s="11" t="s">
        <v>165</v>
      </c>
      <c r="E154" s="12">
        <v>2</v>
      </c>
      <c r="F154" s="11">
        <v>118000</v>
      </c>
      <c r="G154" s="11">
        <f>+Sales_2019[[#This Row],[INVOICE AMOUNT ('#)]]-Sales_2019[[#This Row],[Delivery charge]]</f>
        <v>135000</v>
      </c>
      <c r="H154" s="11">
        <v>3500</v>
      </c>
      <c r="I154" s="11">
        <v>138500</v>
      </c>
      <c r="J154" s="11" t="s">
        <v>858</v>
      </c>
      <c r="K154" s="18" t="s">
        <v>976</v>
      </c>
      <c r="L154" s="18" t="s">
        <v>19</v>
      </c>
      <c r="M154" s="13">
        <v>4</v>
      </c>
      <c r="N154" s="11" t="s">
        <v>20</v>
      </c>
      <c r="O154" s="14">
        <f>+EOMONTH(Sales_2019[[#This Row],[DATE]],0)</f>
        <v>43555</v>
      </c>
      <c r="P154" s="15">
        <f>+EDATE(Sales_2019[[#This Row],[Begins]],Sales_2019[[#This Row],[DURATION]]-1)</f>
        <v>43646</v>
      </c>
      <c r="Q154" s="16">
        <f>Sales_2019[[#This Row],[Selling Price]]/Sales_2019[[#This Row],[Cost Price]]-1</f>
        <v>0.14406779661016955</v>
      </c>
    </row>
    <row r="155" spans="1:17" ht="30" customHeight="1" x14ac:dyDescent="0.3">
      <c r="A155" s="8" t="s">
        <v>342</v>
      </c>
      <c r="B155" s="9">
        <v>43642</v>
      </c>
      <c r="C155" s="10" t="s">
        <v>1004</v>
      </c>
      <c r="D155" s="11" t="s">
        <v>343</v>
      </c>
      <c r="E155" s="12">
        <v>1</v>
      </c>
      <c r="F155" s="11">
        <v>115000</v>
      </c>
      <c r="G155" s="11">
        <f>+Sales_2019[[#This Row],[INVOICE AMOUNT ('#)]]-Sales_2019[[#This Row],[Delivery charge]]</f>
        <v>138000</v>
      </c>
      <c r="H155" s="11">
        <v>0</v>
      </c>
      <c r="I155" s="11">
        <v>138000</v>
      </c>
      <c r="J155" s="11" t="s">
        <v>859</v>
      </c>
      <c r="K155" s="18" t="s">
        <v>976</v>
      </c>
      <c r="L155" s="18" t="s">
        <v>26</v>
      </c>
      <c r="M155" s="13">
        <v>4</v>
      </c>
      <c r="N155" s="11" t="s">
        <v>20</v>
      </c>
      <c r="O155" s="14">
        <f>+EOMONTH(Sales_2019[[#This Row],[DATE]],0)</f>
        <v>43646</v>
      </c>
      <c r="P155" s="15">
        <f>+EDATE(Sales_2019[[#This Row],[Begins]],Sales_2019[[#This Row],[DURATION]]-1)</f>
        <v>43738</v>
      </c>
      <c r="Q155" s="16">
        <f>Sales_2019[[#This Row],[Selling Price]]/Sales_2019[[#This Row],[Cost Price]]-1</f>
        <v>0.19999999999999996</v>
      </c>
    </row>
    <row r="156" spans="1:17" ht="30" customHeight="1" x14ac:dyDescent="0.3">
      <c r="A156" s="8" t="s">
        <v>404</v>
      </c>
      <c r="B156" s="9">
        <v>43670</v>
      </c>
      <c r="C156" s="10" t="s">
        <v>1004</v>
      </c>
      <c r="D156" s="11" t="s">
        <v>405</v>
      </c>
      <c r="E156" s="12">
        <v>1</v>
      </c>
      <c r="F156" s="11">
        <v>114000</v>
      </c>
      <c r="G156" s="11">
        <f>+Sales_2019[[#This Row],[INVOICE AMOUNT ('#)]]-Sales_2019[[#This Row],[Delivery charge]]</f>
        <v>138000</v>
      </c>
      <c r="H156" s="11">
        <v>0</v>
      </c>
      <c r="I156" s="11">
        <v>138000</v>
      </c>
      <c r="J156" s="11" t="s">
        <v>860</v>
      </c>
      <c r="K156" s="18" t="s">
        <v>39</v>
      </c>
      <c r="L156" s="18" t="s">
        <v>19</v>
      </c>
      <c r="M156" s="13">
        <v>3</v>
      </c>
      <c r="N156" s="11" t="s">
        <v>20</v>
      </c>
      <c r="O156" s="14">
        <f>+EOMONTH(Sales_2019[[#This Row],[DATE]],0)</f>
        <v>43677</v>
      </c>
      <c r="P156" s="15">
        <f>+EDATE(Sales_2019[[#This Row],[Begins]],Sales_2019[[#This Row],[DURATION]]-1)</f>
        <v>43738</v>
      </c>
      <c r="Q156" s="16">
        <f>Sales_2019[[#This Row],[Selling Price]]/Sales_2019[[#This Row],[Cost Price]]-1</f>
        <v>0.21052631578947367</v>
      </c>
    </row>
    <row r="157" spans="1:17" ht="30" customHeight="1" x14ac:dyDescent="0.3">
      <c r="A157" s="8" t="s">
        <v>614</v>
      </c>
      <c r="B157" s="9">
        <v>43767</v>
      </c>
      <c r="C157" s="17" t="s">
        <v>1004</v>
      </c>
      <c r="D157" s="11" t="s">
        <v>61</v>
      </c>
      <c r="E157" s="12">
        <v>1</v>
      </c>
      <c r="F157" s="22">
        <v>115000</v>
      </c>
      <c r="G157" s="11">
        <f>+Sales_2019[[#This Row],[INVOICE AMOUNT ('#)]]-Sales_2019[[#This Row],[Delivery charge]]</f>
        <v>137250</v>
      </c>
      <c r="H157" s="11">
        <v>750</v>
      </c>
      <c r="I157" s="11">
        <v>138000</v>
      </c>
      <c r="J157" s="11" t="s">
        <v>813</v>
      </c>
      <c r="K157" s="18" t="s">
        <v>765</v>
      </c>
      <c r="L157" s="18" t="s">
        <v>26</v>
      </c>
      <c r="M157" s="13">
        <v>4</v>
      </c>
      <c r="N157" s="11" t="s">
        <v>20</v>
      </c>
      <c r="O157" s="14">
        <f>+EOMONTH(Sales_2019[[#This Row],[DATE]],0)</f>
        <v>43769</v>
      </c>
      <c r="P157" s="15">
        <f>+EDATE(Sales_2019[[#This Row],[Begins]],Sales_2019[[#This Row],[DURATION]]-1)</f>
        <v>43861</v>
      </c>
      <c r="Q157" s="16">
        <f>Sales_2019[[#This Row],[Selling Price]]/Sales_2019[[#This Row],[Cost Price]]-1</f>
        <v>0.19347826086956532</v>
      </c>
    </row>
    <row r="158" spans="1:17" ht="30" customHeight="1" x14ac:dyDescent="0.3">
      <c r="A158" s="8" t="s">
        <v>51</v>
      </c>
      <c r="B158" s="9">
        <v>43489</v>
      </c>
      <c r="C158" s="10" t="s">
        <v>1004</v>
      </c>
      <c r="D158" s="11" t="s">
        <v>55</v>
      </c>
      <c r="E158" s="12">
        <v>1</v>
      </c>
      <c r="F158" s="11">
        <v>0</v>
      </c>
      <c r="G158" s="11">
        <f>+Sales_2019[[#This Row],[INVOICE AMOUNT ('#)]]-Sales_2019[[#This Row],[Delivery charge]]</f>
        <v>136800</v>
      </c>
      <c r="H158" s="11">
        <v>750</v>
      </c>
      <c r="I158" s="11">
        <v>137550</v>
      </c>
      <c r="J158" s="11" t="s">
        <v>799</v>
      </c>
      <c r="K158" s="18" t="s">
        <v>50</v>
      </c>
      <c r="L158" s="18" t="s">
        <v>26</v>
      </c>
      <c r="M158" s="13">
        <v>4</v>
      </c>
      <c r="N158" s="11" t="s">
        <v>53</v>
      </c>
      <c r="O158" s="14">
        <f>+EOMONTH(Sales_2019[[#This Row],[DATE]],0)</f>
        <v>43496</v>
      </c>
      <c r="P158" s="15">
        <f>+EDATE(Sales_2019[[#This Row],[Begins]],Sales_2019[[#This Row],[DURATION]]-1)</f>
        <v>43585</v>
      </c>
      <c r="Q158" s="16" t="e">
        <f>Sales_2019[[#This Row],[Selling Price]]/Sales_2019[[#This Row],[Cost Price]]-1</f>
        <v>#DIV/0!</v>
      </c>
    </row>
    <row r="159" spans="1:17" ht="30" customHeight="1" x14ac:dyDescent="0.3">
      <c r="A159" s="8" t="s">
        <v>432</v>
      </c>
      <c r="B159" s="9">
        <v>43685</v>
      </c>
      <c r="C159" s="10" t="s">
        <v>1004</v>
      </c>
      <c r="D159" s="11" t="s">
        <v>457</v>
      </c>
      <c r="E159" s="12">
        <v>1</v>
      </c>
      <c r="F159" s="11">
        <v>0</v>
      </c>
      <c r="G159" s="11">
        <f>+Sales_2019[[#This Row],[INVOICE AMOUNT ('#)]]-Sales_2019[[#This Row],[Delivery charge]]</f>
        <v>136800</v>
      </c>
      <c r="H159" s="11">
        <v>0</v>
      </c>
      <c r="I159" s="11">
        <v>136800</v>
      </c>
      <c r="J159" s="11" t="s">
        <v>799</v>
      </c>
      <c r="K159" s="18" t="s">
        <v>50</v>
      </c>
      <c r="L159" s="18" t="s">
        <v>26</v>
      </c>
      <c r="M159" s="13">
        <v>6</v>
      </c>
      <c r="N159" s="11" t="s">
        <v>53</v>
      </c>
      <c r="O159" s="14">
        <f>+EOMONTH(Sales_2019[[#This Row],[DATE]],0)</f>
        <v>43708</v>
      </c>
      <c r="P159" s="15">
        <f>+EDATE(Sales_2019[[#This Row],[Begins]],Sales_2019[[#This Row],[DURATION]]-1)</f>
        <v>43861</v>
      </c>
      <c r="Q159" s="16" t="e">
        <f>Sales_2019[[#This Row],[Selling Price]]/Sales_2019[[#This Row],[Cost Price]]-1</f>
        <v>#DIV/0!</v>
      </c>
    </row>
    <row r="160" spans="1:17" ht="30" customHeight="1" x14ac:dyDescent="0.3">
      <c r="A160" s="8" t="s">
        <v>708</v>
      </c>
      <c r="B160" s="9">
        <v>43816</v>
      </c>
      <c r="C160" s="17" t="s">
        <v>1005</v>
      </c>
      <c r="D160" s="11" t="s">
        <v>709</v>
      </c>
      <c r="E160" s="12">
        <v>2</v>
      </c>
      <c r="F160" s="11"/>
      <c r="G160" s="11">
        <f>+Sales_2019[[#This Row],[INVOICE AMOUNT ('#)]]-Sales_2019[[#This Row],[Delivery charge]]</f>
        <v>132000</v>
      </c>
      <c r="H160" s="11">
        <v>2000</v>
      </c>
      <c r="I160" s="11">
        <v>134000</v>
      </c>
      <c r="J160" s="11" t="s">
        <v>861</v>
      </c>
      <c r="K160" s="18" t="s">
        <v>762</v>
      </c>
      <c r="L160" s="18" t="s">
        <v>19</v>
      </c>
      <c r="M160" s="13">
        <v>4</v>
      </c>
      <c r="N160" s="11" t="s">
        <v>27</v>
      </c>
      <c r="O160" s="14">
        <f>+EOMONTH(Sales_2019[[#This Row],[DATE]],0)</f>
        <v>43830</v>
      </c>
      <c r="P160" s="15">
        <f>+EDATE(Sales_2019[[#This Row],[Begins]],Sales_2019[[#This Row],[DURATION]]-1)</f>
        <v>43921</v>
      </c>
      <c r="Q160" s="16" t="e">
        <f>Sales_2019[[#This Row],[Selling Price]]/Sales_2019[[#This Row],[Cost Price]]-1</f>
        <v>#DIV/0!</v>
      </c>
    </row>
    <row r="161" spans="1:17" ht="30" customHeight="1" x14ac:dyDescent="0.3">
      <c r="A161" s="8" t="s">
        <v>432</v>
      </c>
      <c r="B161" s="9">
        <v>43685</v>
      </c>
      <c r="C161" s="10" t="s">
        <v>1004</v>
      </c>
      <c r="D161" s="11" t="s">
        <v>448</v>
      </c>
      <c r="E161" s="12">
        <v>1</v>
      </c>
      <c r="F161" s="11">
        <v>0</v>
      </c>
      <c r="G161" s="11">
        <f>+Sales_2019[[#This Row],[INVOICE AMOUNT ('#)]]-Sales_2019[[#This Row],[Delivery charge]]</f>
        <v>133186</v>
      </c>
      <c r="H161" s="11">
        <v>0</v>
      </c>
      <c r="I161" s="11">
        <v>133186</v>
      </c>
      <c r="J161" s="11" t="s">
        <v>799</v>
      </c>
      <c r="K161" s="18" t="s">
        <v>50</v>
      </c>
      <c r="L161" s="18" t="s">
        <v>26</v>
      </c>
      <c r="M161" s="13">
        <v>6</v>
      </c>
      <c r="N161" s="11" t="s">
        <v>53</v>
      </c>
      <c r="O161" s="14">
        <f>+EOMONTH(Sales_2019[[#This Row],[DATE]],0)</f>
        <v>43708</v>
      </c>
      <c r="P161" s="15">
        <f>+EDATE(Sales_2019[[#This Row],[Begins]],Sales_2019[[#This Row],[DURATION]]-1)</f>
        <v>43861</v>
      </c>
      <c r="Q161" s="16" t="e">
        <f>Sales_2019[[#This Row],[Selling Price]]/Sales_2019[[#This Row],[Cost Price]]-1</f>
        <v>#DIV/0!</v>
      </c>
    </row>
    <row r="162" spans="1:17" ht="30" customHeight="1" x14ac:dyDescent="0.3">
      <c r="A162" s="8" t="s">
        <v>432</v>
      </c>
      <c r="B162" s="9">
        <v>43685</v>
      </c>
      <c r="C162" s="10" t="s">
        <v>1004</v>
      </c>
      <c r="D162" s="11" t="s">
        <v>448</v>
      </c>
      <c r="E162" s="12">
        <v>1</v>
      </c>
      <c r="F162" s="11">
        <v>0</v>
      </c>
      <c r="G162" s="11">
        <f>+Sales_2019[[#This Row],[INVOICE AMOUNT ('#)]]-Sales_2019[[#This Row],[Delivery charge]]</f>
        <v>133186</v>
      </c>
      <c r="H162" s="11">
        <v>0</v>
      </c>
      <c r="I162" s="11">
        <v>133186</v>
      </c>
      <c r="J162" s="11" t="s">
        <v>799</v>
      </c>
      <c r="K162" s="18" t="s">
        <v>50</v>
      </c>
      <c r="L162" s="18" t="s">
        <v>26</v>
      </c>
      <c r="M162" s="13">
        <v>6</v>
      </c>
      <c r="N162" s="11" t="s">
        <v>53</v>
      </c>
      <c r="O162" s="14">
        <f>+EOMONTH(Sales_2019[[#This Row],[DATE]],0)</f>
        <v>43708</v>
      </c>
      <c r="P162" s="15">
        <f>+EDATE(Sales_2019[[#This Row],[Begins]],Sales_2019[[#This Row],[DURATION]]-1)</f>
        <v>43861</v>
      </c>
      <c r="Q162" s="16" t="e">
        <f>Sales_2019[[#This Row],[Selling Price]]/Sales_2019[[#This Row],[Cost Price]]-1</f>
        <v>#DIV/0!</v>
      </c>
    </row>
    <row r="163" spans="1:17" ht="30" customHeight="1" x14ac:dyDescent="0.3">
      <c r="A163" s="8" t="s">
        <v>604</v>
      </c>
      <c r="B163" s="9">
        <v>43763</v>
      </c>
      <c r="C163" s="17" t="s">
        <v>1004</v>
      </c>
      <c r="D163" s="11" t="s">
        <v>405</v>
      </c>
      <c r="E163" s="12">
        <v>1</v>
      </c>
      <c r="F163" s="22">
        <v>0</v>
      </c>
      <c r="G163" s="11">
        <f>+Sales_2019[[#This Row],[INVOICE AMOUNT ('#)]]-Sales_2019[[#This Row],[Delivery charge]]</f>
        <v>132500</v>
      </c>
      <c r="H163" s="11">
        <v>600</v>
      </c>
      <c r="I163" s="11">
        <v>133100</v>
      </c>
      <c r="J163" s="11" t="s">
        <v>799</v>
      </c>
      <c r="K163" s="18" t="s">
        <v>50</v>
      </c>
      <c r="L163" s="18" t="s">
        <v>26</v>
      </c>
      <c r="M163" s="13">
        <v>4</v>
      </c>
      <c r="N163" s="11" t="s">
        <v>53</v>
      </c>
      <c r="O163" s="14">
        <f>+EOMONTH(Sales_2019[[#This Row],[DATE]],0)</f>
        <v>43769</v>
      </c>
      <c r="P163" s="15">
        <f>+EDATE(Sales_2019[[#This Row],[Begins]],Sales_2019[[#This Row],[DURATION]]-1)</f>
        <v>43861</v>
      </c>
      <c r="Q163" s="16" t="e">
        <f>Sales_2019[[#This Row],[Selling Price]]/Sales_2019[[#This Row],[Cost Price]]-1</f>
        <v>#DIV/0!</v>
      </c>
    </row>
    <row r="164" spans="1:17" ht="30" customHeight="1" x14ac:dyDescent="0.3">
      <c r="A164" s="8" t="s">
        <v>305</v>
      </c>
      <c r="B164" s="9">
        <v>43627</v>
      </c>
      <c r="C164" s="10" t="s">
        <v>1005</v>
      </c>
      <c r="D164" s="11" t="s">
        <v>306</v>
      </c>
      <c r="E164" s="12">
        <v>2</v>
      </c>
      <c r="F164" s="11">
        <v>109000</v>
      </c>
      <c r="G164" s="11">
        <f>+Sales_2019[[#This Row],[INVOICE AMOUNT ('#)]]-Sales_2019[[#This Row],[Delivery charge]]</f>
        <v>133000</v>
      </c>
      <c r="H164" s="11">
        <v>0</v>
      </c>
      <c r="I164" s="11">
        <v>133000</v>
      </c>
      <c r="J164" s="11" t="s">
        <v>862</v>
      </c>
      <c r="K164" s="18" t="s">
        <v>980</v>
      </c>
      <c r="L164" s="18" t="s">
        <v>26</v>
      </c>
      <c r="M164" s="13">
        <v>4</v>
      </c>
      <c r="N164" s="11" t="s">
        <v>20</v>
      </c>
      <c r="O164" s="14">
        <f>+EOMONTH(Sales_2019[[#This Row],[DATE]],0)</f>
        <v>43646</v>
      </c>
      <c r="P164" s="15">
        <f>+EDATE(Sales_2019[[#This Row],[Begins]],Sales_2019[[#This Row],[DURATION]]-1)</f>
        <v>43738</v>
      </c>
      <c r="Q164" s="16">
        <f>Sales_2019[[#This Row],[Selling Price]]/Sales_2019[[#This Row],[Cost Price]]-1</f>
        <v>0.22018348623853212</v>
      </c>
    </row>
    <row r="165" spans="1:17" ht="30" customHeight="1" x14ac:dyDescent="0.3">
      <c r="A165" s="8" t="s">
        <v>584</v>
      </c>
      <c r="B165" s="20">
        <v>43755</v>
      </c>
      <c r="C165" s="30" t="s">
        <v>1004</v>
      </c>
      <c r="D165" s="11" t="s">
        <v>585</v>
      </c>
      <c r="E165" s="12">
        <v>2</v>
      </c>
      <c r="F165" s="22">
        <v>108400</v>
      </c>
      <c r="G165" s="11">
        <f>+Sales_2019[[#This Row],[INVOICE AMOUNT ('#)]]-Sales_2019[[#This Row],[Delivery charge]]</f>
        <v>128925</v>
      </c>
      <c r="H165" s="11">
        <v>4000</v>
      </c>
      <c r="I165" s="11">
        <v>132925</v>
      </c>
      <c r="J165" s="11" t="s">
        <v>863</v>
      </c>
      <c r="K165" s="18" t="s">
        <v>39</v>
      </c>
      <c r="L165" s="18" t="s">
        <v>26</v>
      </c>
      <c r="M165" s="13">
        <v>4</v>
      </c>
      <c r="N165" s="11" t="s">
        <v>27</v>
      </c>
      <c r="O165" s="14">
        <f>+EOMONTH(Sales_2019[[#This Row],[DATE]],0)</f>
        <v>43769</v>
      </c>
      <c r="P165" s="15">
        <f>+EDATE(Sales_2019[[#This Row],[Begins]],Sales_2019[[#This Row],[DURATION]]-1)</f>
        <v>43861</v>
      </c>
      <c r="Q165" s="16">
        <f>Sales_2019[[#This Row],[Selling Price]]/Sales_2019[[#This Row],[Cost Price]]-1</f>
        <v>0.18934501845018459</v>
      </c>
    </row>
    <row r="166" spans="1:17" ht="30" customHeight="1" x14ac:dyDescent="0.3">
      <c r="A166" s="8" t="s">
        <v>619</v>
      </c>
      <c r="B166" s="9">
        <v>43769</v>
      </c>
      <c r="C166" s="17" t="s">
        <v>1004</v>
      </c>
      <c r="D166" s="11" t="s">
        <v>620</v>
      </c>
      <c r="E166" s="12">
        <v>1</v>
      </c>
      <c r="F166" s="22">
        <v>644400</v>
      </c>
      <c r="G166" s="11">
        <f>+Sales_2019[[#This Row],[INVOICE AMOUNT ('#)]]-Sales_2019[[#This Row],[Delivery charge]]</f>
        <v>132000</v>
      </c>
      <c r="H166" s="11">
        <v>500</v>
      </c>
      <c r="I166" s="11">
        <v>132500</v>
      </c>
      <c r="J166" s="11" t="s">
        <v>799</v>
      </c>
      <c r="K166" s="18" t="s">
        <v>50</v>
      </c>
      <c r="L166" s="18" t="s">
        <v>26</v>
      </c>
      <c r="M166" s="13">
        <v>3</v>
      </c>
      <c r="N166" s="11" t="s">
        <v>53</v>
      </c>
      <c r="O166" s="14">
        <f>+EOMONTH(Sales_2019[[#This Row],[DATE]],0)</f>
        <v>43769</v>
      </c>
      <c r="P166" s="15">
        <f>+EDATE(Sales_2019[[#This Row],[Begins]],Sales_2019[[#This Row],[DURATION]]-1)</f>
        <v>43830</v>
      </c>
      <c r="Q166" s="16">
        <f>Sales_2019[[#This Row],[Selling Price]]/Sales_2019[[#This Row],[Cost Price]]-1</f>
        <v>-0.7951582867783985</v>
      </c>
    </row>
    <row r="167" spans="1:17" ht="30" customHeight="1" x14ac:dyDescent="0.3">
      <c r="A167" s="8" t="s">
        <v>572</v>
      </c>
      <c r="B167" s="20">
        <v>43755</v>
      </c>
      <c r="C167" s="30" t="s">
        <v>1004</v>
      </c>
      <c r="D167" s="11" t="s">
        <v>573</v>
      </c>
      <c r="E167" s="12">
        <v>1</v>
      </c>
      <c r="F167" s="22">
        <v>113000</v>
      </c>
      <c r="G167" s="11">
        <f>+Sales_2019[[#This Row],[INVOICE AMOUNT ('#)]]-Sales_2019[[#This Row],[Delivery charge]]</f>
        <v>131250</v>
      </c>
      <c r="H167" s="11">
        <v>750</v>
      </c>
      <c r="I167" s="11">
        <v>132000</v>
      </c>
      <c r="J167" s="11" t="s">
        <v>864</v>
      </c>
      <c r="K167" s="18" t="s">
        <v>39</v>
      </c>
      <c r="L167" s="18" t="s">
        <v>19</v>
      </c>
      <c r="M167" s="13">
        <v>3</v>
      </c>
      <c r="N167" s="11" t="s">
        <v>20</v>
      </c>
      <c r="O167" s="14">
        <f>+EOMONTH(Sales_2019[[#This Row],[DATE]],0)</f>
        <v>43769</v>
      </c>
      <c r="P167" s="15">
        <f>+EDATE(Sales_2019[[#This Row],[Begins]],Sales_2019[[#This Row],[DURATION]]-1)</f>
        <v>43830</v>
      </c>
      <c r="Q167" s="16">
        <f>Sales_2019[[#This Row],[Selling Price]]/Sales_2019[[#This Row],[Cost Price]]-1</f>
        <v>0.16150442477876115</v>
      </c>
    </row>
    <row r="168" spans="1:17" ht="30" customHeight="1" x14ac:dyDescent="0.3">
      <c r="A168" s="8" t="s">
        <v>269</v>
      </c>
      <c r="B168" s="9">
        <v>43595</v>
      </c>
      <c r="C168" s="10" t="s">
        <v>1005</v>
      </c>
      <c r="D168" s="11" t="s">
        <v>270</v>
      </c>
      <c r="E168" s="12">
        <v>1</v>
      </c>
      <c r="F168" s="19">
        <v>107000</v>
      </c>
      <c r="G168" s="11">
        <f>+Sales_2019[[#This Row],[INVOICE AMOUNT ('#)]]-Sales_2019[[#This Row],[Delivery charge]]</f>
        <v>127000</v>
      </c>
      <c r="H168" s="11">
        <v>0</v>
      </c>
      <c r="I168" s="11">
        <v>127000</v>
      </c>
      <c r="J168" s="11" t="s">
        <v>865</v>
      </c>
      <c r="K168" s="18" t="s">
        <v>39</v>
      </c>
      <c r="L168" s="18" t="s">
        <v>26</v>
      </c>
      <c r="M168" s="13">
        <v>4</v>
      </c>
      <c r="N168" s="11" t="s">
        <v>20</v>
      </c>
      <c r="O168" s="14">
        <f>+EOMONTH(Sales_2019[[#This Row],[DATE]],0)</f>
        <v>43616</v>
      </c>
      <c r="P168" s="15">
        <f>+EDATE(Sales_2019[[#This Row],[Begins]],Sales_2019[[#This Row],[DURATION]]-1)</f>
        <v>43708</v>
      </c>
      <c r="Q168" s="16">
        <f>Sales_2019[[#This Row],[Selling Price]]/Sales_2019[[#This Row],[Cost Price]]-1</f>
        <v>0.18691588785046731</v>
      </c>
    </row>
    <row r="169" spans="1:17" ht="30" customHeight="1" x14ac:dyDescent="0.3">
      <c r="A169" s="8" t="s">
        <v>40</v>
      </c>
      <c r="B169" s="9">
        <v>43482</v>
      </c>
      <c r="C169" s="10" t="s">
        <v>1004</v>
      </c>
      <c r="D169" s="11" t="s">
        <v>41</v>
      </c>
      <c r="E169" s="12">
        <v>1</v>
      </c>
      <c r="F169" s="11">
        <v>100000</v>
      </c>
      <c r="G169" s="11">
        <f>+Sales_2019[[#This Row],[INVOICE AMOUNT ('#)]]-Sales_2019[[#This Row],[Delivery charge]]</f>
        <v>126000</v>
      </c>
      <c r="H169" s="11">
        <v>750</v>
      </c>
      <c r="I169" s="11">
        <v>126750</v>
      </c>
      <c r="J169" s="11" t="s">
        <v>866</v>
      </c>
      <c r="K169" s="18" t="s">
        <v>765</v>
      </c>
      <c r="L169" s="18" t="s">
        <v>26</v>
      </c>
      <c r="M169" s="13">
        <v>4</v>
      </c>
      <c r="N169" s="11" t="s">
        <v>27</v>
      </c>
      <c r="O169" s="14">
        <f>+EOMONTH(Sales_2019[[#This Row],[DATE]],0)</f>
        <v>43496</v>
      </c>
      <c r="P169" s="15">
        <f>+EDATE(Sales_2019[[#This Row],[Begins]],Sales_2019[[#This Row],[DURATION]]-1)</f>
        <v>43585</v>
      </c>
      <c r="Q169" s="16">
        <f>Sales_2019[[#This Row],[Selling Price]]/Sales_2019[[#This Row],[Cost Price]]-1</f>
        <v>0.26</v>
      </c>
    </row>
    <row r="170" spans="1:17" ht="30" customHeight="1" x14ac:dyDescent="0.3">
      <c r="A170" s="8" t="s">
        <v>562</v>
      </c>
      <c r="B170" s="20">
        <v>43753</v>
      </c>
      <c r="C170" s="30" t="s">
        <v>1005</v>
      </c>
      <c r="D170" s="11" t="s">
        <v>563</v>
      </c>
      <c r="E170" s="12">
        <v>1</v>
      </c>
      <c r="F170" s="11">
        <v>105000</v>
      </c>
      <c r="G170" s="11">
        <f>+Sales_2019[[#This Row],[INVOICE AMOUNT ('#)]]-Sales_2019[[#This Row],[Delivery charge]]</f>
        <v>124000</v>
      </c>
      <c r="H170" s="11">
        <v>2000</v>
      </c>
      <c r="I170" s="11">
        <v>126000</v>
      </c>
      <c r="J170" s="11" t="s">
        <v>867</v>
      </c>
      <c r="K170" s="18" t="s">
        <v>762</v>
      </c>
      <c r="L170" s="18" t="s">
        <v>26</v>
      </c>
      <c r="M170" s="13">
        <v>4</v>
      </c>
      <c r="N170" s="11" t="s">
        <v>27</v>
      </c>
      <c r="O170" s="14">
        <f>+EOMONTH(Sales_2019[[#This Row],[DATE]],0)</f>
        <v>43769</v>
      </c>
      <c r="P170" s="15">
        <f>+EDATE(Sales_2019[[#This Row],[Begins]],Sales_2019[[#This Row],[DURATION]]-1)</f>
        <v>43861</v>
      </c>
      <c r="Q170" s="16">
        <f>Sales_2019[[#This Row],[Selling Price]]/Sales_2019[[#This Row],[Cost Price]]-1</f>
        <v>0.18095238095238098</v>
      </c>
    </row>
    <row r="171" spans="1:17" ht="30" customHeight="1" x14ac:dyDescent="0.3">
      <c r="A171" s="8" t="s">
        <v>619</v>
      </c>
      <c r="B171" s="9">
        <v>43769</v>
      </c>
      <c r="C171" s="17" t="s">
        <v>1004</v>
      </c>
      <c r="D171" s="11" t="s">
        <v>623</v>
      </c>
      <c r="E171" s="12">
        <v>1</v>
      </c>
      <c r="F171" s="22">
        <v>0</v>
      </c>
      <c r="G171" s="11">
        <f>+Sales_2019[[#This Row],[INVOICE AMOUNT ('#)]]-Sales_2019[[#This Row],[Delivery charge]]</f>
        <v>124800</v>
      </c>
      <c r="H171" s="11">
        <v>500</v>
      </c>
      <c r="I171" s="11">
        <v>125300</v>
      </c>
      <c r="J171" s="11" t="s">
        <v>799</v>
      </c>
      <c r="K171" s="18" t="s">
        <v>50</v>
      </c>
      <c r="L171" s="18" t="s">
        <v>26</v>
      </c>
      <c r="M171" s="13">
        <v>3</v>
      </c>
      <c r="N171" s="11" t="s">
        <v>53</v>
      </c>
      <c r="O171" s="14">
        <f>+EOMONTH(Sales_2019[[#This Row],[DATE]],0)</f>
        <v>43769</v>
      </c>
      <c r="P171" s="15">
        <f>+EDATE(Sales_2019[[#This Row],[Begins]],Sales_2019[[#This Row],[DURATION]]-1)</f>
        <v>43830</v>
      </c>
      <c r="Q171" s="16" t="e">
        <f>Sales_2019[[#This Row],[Selling Price]]/Sales_2019[[#This Row],[Cost Price]]-1</f>
        <v>#DIV/0!</v>
      </c>
    </row>
    <row r="172" spans="1:17" ht="30" customHeight="1" x14ac:dyDescent="0.3">
      <c r="A172" s="8" t="s">
        <v>619</v>
      </c>
      <c r="B172" s="9">
        <v>43769</v>
      </c>
      <c r="C172" s="17" t="s">
        <v>1004</v>
      </c>
      <c r="D172" s="11" t="s">
        <v>623</v>
      </c>
      <c r="E172" s="12">
        <v>1</v>
      </c>
      <c r="F172" s="22">
        <v>0</v>
      </c>
      <c r="G172" s="11">
        <f>+Sales_2019[[#This Row],[INVOICE AMOUNT ('#)]]-Sales_2019[[#This Row],[Delivery charge]]</f>
        <v>124800</v>
      </c>
      <c r="H172" s="11">
        <v>500</v>
      </c>
      <c r="I172" s="11">
        <v>125300</v>
      </c>
      <c r="J172" s="11" t="s">
        <v>799</v>
      </c>
      <c r="K172" s="18" t="s">
        <v>50</v>
      </c>
      <c r="L172" s="18" t="s">
        <v>26</v>
      </c>
      <c r="M172" s="13">
        <v>3</v>
      </c>
      <c r="N172" s="11" t="s">
        <v>53</v>
      </c>
      <c r="O172" s="14">
        <f>+EOMONTH(Sales_2019[[#This Row],[DATE]],0)</f>
        <v>43769</v>
      </c>
      <c r="P172" s="15">
        <f>+EDATE(Sales_2019[[#This Row],[Begins]],Sales_2019[[#This Row],[DURATION]]-1)</f>
        <v>43830</v>
      </c>
      <c r="Q172" s="16" t="e">
        <f>Sales_2019[[#This Row],[Selling Price]]/Sales_2019[[#This Row],[Cost Price]]-1</f>
        <v>#DIV/0!</v>
      </c>
    </row>
    <row r="173" spans="1:17" ht="30" customHeight="1" x14ac:dyDescent="0.3">
      <c r="A173" s="8" t="s">
        <v>619</v>
      </c>
      <c r="B173" s="9">
        <v>43769</v>
      </c>
      <c r="C173" s="17" t="s">
        <v>1004</v>
      </c>
      <c r="D173" s="11" t="s">
        <v>623</v>
      </c>
      <c r="E173" s="12">
        <v>1</v>
      </c>
      <c r="F173" s="22">
        <v>0</v>
      </c>
      <c r="G173" s="11">
        <f>+Sales_2019[[#This Row],[INVOICE AMOUNT ('#)]]-Sales_2019[[#This Row],[Delivery charge]]</f>
        <v>124800</v>
      </c>
      <c r="H173" s="11">
        <v>500</v>
      </c>
      <c r="I173" s="11">
        <v>125300</v>
      </c>
      <c r="J173" s="11" t="s">
        <v>799</v>
      </c>
      <c r="K173" s="18" t="s">
        <v>50</v>
      </c>
      <c r="L173" s="18" t="s">
        <v>26</v>
      </c>
      <c r="M173" s="13">
        <v>3</v>
      </c>
      <c r="N173" s="11" t="s">
        <v>53</v>
      </c>
      <c r="O173" s="14">
        <f>+EOMONTH(Sales_2019[[#This Row],[DATE]],0)</f>
        <v>43769</v>
      </c>
      <c r="P173" s="15">
        <f>+EDATE(Sales_2019[[#This Row],[Begins]],Sales_2019[[#This Row],[DURATION]]-1)</f>
        <v>43830</v>
      </c>
      <c r="Q173" s="16" t="e">
        <f>Sales_2019[[#This Row],[Selling Price]]/Sales_2019[[#This Row],[Cost Price]]-1</f>
        <v>#DIV/0!</v>
      </c>
    </row>
    <row r="174" spans="1:17" ht="30" customHeight="1" x14ac:dyDescent="0.3">
      <c r="A174" s="8" t="s">
        <v>102</v>
      </c>
      <c r="B174" s="9">
        <v>43518</v>
      </c>
      <c r="C174" s="10" t="s">
        <v>1004</v>
      </c>
      <c r="D174" s="11" t="s">
        <v>71</v>
      </c>
      <c r="E174" s="12">
        <v>1</v>
      </c>
      <c r="F174" s="11">
        <v>103000</v>
      </c>
      <c r="G174" s="11">
        <f>+Sales_2019[[#This Row],[INVOICE AMOUNT ('#)]]-Sales_2019[[#This Row],[Delivery charge]]</f>
        <v>123750</v>
      </c>
      <c r="H174" s="11">
        <v>1500</v>
      </c>
      <c r="I174" s="11">
        <v>125250</v>
      </c>
      <c r="J174" s="11" t="s">
        <v>826</v>
      </c>
      <c r="K174" s="18" t="s">
        <v>39</v>
      </c>
      <c r="L174" s="18" t="s">
        <v>19</v>
      </c>
      <c r="M174" s="13">
        <v>4</v>
      </c>
      <c r="N174" s="11" t="s">
        <v>27</v>
      </c>
      <c r="O174" s="14">
        <f>+EOMONTH(Sales_2019[[#This Row],[DATE]],0)</f>
        <v>43524</v>
      </c>
      <c r="P174" s="15">
        <f>+EDATE(Sales_2019[[#This Row],[Begins]],Sales_2019[[#This Row],[DURATION]]-1)</f>
        <v>43613</v>
      </c>
      <c r="Q174" s="16">
        <f>Sales_2019[[#This Row],[Selling Price]]/Sales_2019[[#This Row],[Cost Price]]-1</f>
        <v>0.20145631067961167</v>
      </c>
    </row>
    <row r="175" spans="1:17" ht="30" customHeight="1" x14ac:dyDescent="0.3">
      <c r="A175" s="8" t="s">
        <v>64</v>
      </c>
      <c r="B175" s="9">
        <v>43495</v>
      </c>
      <c r="C175" s="10" t="s">
        <v>1005</v>
      </c>
      <c r="D175" s="11" t="s">
        <v>65</v>
      </c>
      <c r="E175" s="12">
        <v>1</v>
      </c>
      <c r="F175" s="11">
        <v>102000</v>
      </c>
      <c r="G175" s="11">
        <f>+Sales_2019[[#This Row],[INVOICE AMOUNT ('#)]]-Sales_2019[[#This Row],[Delivery charge]]</f>
        <v>124250</v>
      </c>
      <c r="H175" s="11">
        <v>750</v>
      </c>
      <c r="I175" s="11">
        <v>125000</v>
      </c>
      <c r="J175" s="11" t="s">
        <v>783</v>
      </c>
      <c r="K175" s="18" t="s">
        <v>39</v>
      </c>
      <c r="L175" s="18" t="s">
        <v>26</v>
      </c>
      <c r="M175" s="13">
        <v>4</v>
      </c>
      <c r="N175" s="11" t="s">
        <v>27</v>
      </c>
      <c r="O175" s="14">
        <f>+EOMONTH(Sales_2019[[#This Row],[DATE]],0+1)</f>
        <v>43524</v>
      </c>
      <c r="P175" s="15">
        <f>+EDATE(Sales_2019[[#This Row],[Begins]],Sales_2019[[#This Row],[DURATION]]-1)</f>
        <v>43613</v>
      </c>
      <c r="Q175" s="16">
        <f>Sales_2019[[#This Row],[Selling Price]]/Sales_2019[[#This Row],[Cost Price]]-1</f>
        <v>0.21813725490196068</v>
      </c>
    </row>
    <row r="176" spans="1:17" ht="30" customHeight="1" x14ac:dyDescent="0.3">
      <c r="A176" s="8" t="s">
        <v>70</v>
      </c>
      <c r="B176" s="9">
        <v>43496</v>
      </c>
      <c r="C176" s="10" t="s">
        <v>1004</v>
      </c>
      <c r="D176" s="11" t="s">
        <v>71</v>
      </c>
      <c r="E176" s="12">
        <v>1</v>
      </c>
      <c r="F176" s="11">
        <v>103000</v>
      </c>
      <c r="G176" s="11">
        <f>+Sales_2019[[#This Row],[INVOICE AMOUNT ('#)]]-Sales_2019[[#This Row],[Delivery charge]]</f>
        <v>123000</v>
      </c>
      <c r="H176" s="11">
        <v>750</v>
      </c>
      <c r="I176" s="11">
        <v>123750</v>
      </c>
      <c r="J176" s="11" t="s">
        <v>868</v>
      </c>
      <c r="K176" s="18" t="s">
        <v>50</v>
      </c>
      <c r="L176" s="18" t="s">
        <v>26</v>
      </c>
      <c r="M176" s="13">
        <v>4</v>
      </c>
      <c r="N176" s="11" t="s">
        <v>27</v>
      </c>
      <c r="O176" s="14">
        <f>+EOMONTH(Sales_2019[[#This Row],[DATE]],0+1)</f>
        <v>43524</v>
      </c>
      <c r="P176" s="15">
        <f>+EDATE(Sales_2019[[#This Row],[Begins]],Sales_2019[[#This Row],[DURATION]]-1)</f>
        <v>43613</v>
      </c>
      <c r="Q176" s="16">
        <f>Sales_2019[[#This Row],[Selling Price]]/Sales_2019[[#This Row],[Cost Price]]-1</f>
        <v>0.19417475728155331</v>
      </c>
    </row>
    <row r="177" spans="1:17" ht="30" customHeight="1" x14ac:dyDescent="0.3">
      <c r="A177" s="8" t="s">
        <v>643</v>
      </c>
      <c r="B177" s="9">
        <v>43776</v>
      </c>
      <c r="C177" s="17" t="s">
        <v>1004</v>
      </c>
      <c r="D177" s="11" t="s">
        <v>655</v>
      </c>
      <c r="E177" s="12">
        <v>1</v>
      </c>
      <c r="F177" s="22">
        <f>Sales_2019[[#This Row],[Selling Price]]/1.2</f>
        <v>101500</v>
      </c>
      <c r="G177" s="11">
        <f>+Sales_2019[[#This Row],[INVOICE AMOUNT ('#)]]-Sales_2019[[#This Row],[Delivery charge]]</f>
        <v>121800</v>
      </c>
      <c r="H177" s="11">
        <v>750</v>
      </c>
      <c r="I177" s="11">
        <v>122550</v>
      </c>
      <c r="J177" s="11" t="s">
        <v>799</v>
      </c>
      <c r="K177" s="18" t="s">
        <v>50</v>
      </c>
      <c r="L177" s="18" t="s">
        <v>26</v>
      </c>
      <c r="M177" s="13">
        <v>4</v>
      </c>
      <c r="N177" s="11" t="s">
        <v>53</v>
      </c>
      <c r="O177" s="14">
        <f>+EOMONTH(Sales_2019[[#This Row],[DATE]],0)</f>
        <v>43799</v>
      </c>
      <c r="P177" s="15">
        <f>+EDATE(Sales_2019[[#This Row],[Begins]],Sales_2019[[#This Row],[DURATION]]-1)</f>
        <v>43890</v>
      </c>
      <c r="Q177" s="16">
        <f>Sales_2019[[#This Row],[Selling Price]]/Sales_2019[[#This Row],[Cost Price]]-1</f>
        <v>0.19999999999999996</v>
      </c>
    </row>
    <row r="178" spans="1:17" ht="30" customHeight="1" x14ac:dyDescent="0.3">
      <c r="A178" s="8" t="s">
        <v>432</v>
      </c>
      <c r="B178" s="9">
        <v>43685</v>
      </c>
      <c r="C178" s="10" t="s">
        <v>1004</v>
      </c>
      <c r="D178" s="11" t="s">
        <v>459</v>
      </c>
      <c r="E178" s="12">
        <v>1</v>
      </c>
      <c r="F178" s="11">
        <v>0</v>
      </c>
      <c r="G178" s="11">
        <f>+Sales_2019[[#This Row],[INVOICE AMOUNT ('#)]]-Sales_2019[[#This Row],[Delivery charge]]</f>
        <v>122000</v>
      </c>
      <c r="H178" s="11">
        <v>400</v>
      </c>
      <c r="I178" s="11">
        <v>122400</v>
      </c>
      <c r="J178" s="11" t="s">
        <v>799</v>
      </c>
      <c r="K178" s="18" t="s">
        <v>50</v>
      </c>
      <c r="L178" s="18" t="s">
        <v>26</v>
      </c>
      <c r="M178" s="13">
        <v>6</v>
      </c>
      <c r="N178" s="11" t="s">
        <v>53</v>
      </c>
      <c r="O178" s="14">
        <f>+EOMONTH(Sales_2019[[#This Row],[DATE]],0)</f>
        <v>43708</v>
      </c>
      <c r="P178" s="15">
        <f>+EDATE(Sales_2019[[#This Row],[Begins]],Sales_2019[[#This Row],[DURATION]]-1)</f>
        <v>43861</v>
      </c>
      <c r="Q178" s="16" t="e">
        <f>Sales_2019[[#This Row],[Selling Price]]/Sales_2019[[#This Row],[Cost Price]]-1</f>
        <v>#DIV/0!</v>
      </c>
    </row>
    <row r="179" spans="1:17" ht="30" customHeight="1" x14ac:dyDescent="0.3">
      <c r="A179" s="8" t="s">
        <v>604</v>
      </c>
      <c r="B179" s="9">
        <v>43763</v>
      </c>
      <c r="C179" s="17" t="s">
        <v>1004</v>
      </c>
      <c r="D179" s="11" t="s">
        <v>610</v>
      </c>
      <c r="E179" s="12">
        <v>1</v>
      </c>
      <c r="F179" s="22">
        <v>0</v>
      </c>
      <c r="G179" s="11">
        <f>+Sales_2019[[#This Row],[INVOICE AMOUNT ('#)]]-Sales_2019[[#This Row],[Delivery charge]]</f>
        <v>121800</v>
      </c>
      <c r="H179" s="11">
        <v>600</v>
      </c>
      <c r="I179" s="11">
        <v>122400</v>
      </c>
      <c r="J179" s="11" t="s">
        <v>799</v>
      </c>
      <c r="K179" s="18" t="s">
        <v>50</v>
      </c>
      <c r="L179" s="18" t="s">
        <v>26</v>
      </c>
      <c r="M179" s="13">
        <v>4</v>
      </c>
      <c r="N179" s="11" t="s">
        <v>53</v>
      </c>
      <c r="O179" s="14">
        <f>+EOMONTH(Sales_2019[[#This Row],[DATE]],0)</f>
        <v>43769</v>
      </c>
      <c r="P179" s="15">
        <f>+EDATE(Sales_2019[[#This Row],[Begins]],Sales_2019[[#This Row],[DURATION]]-1)</f>
        <v>43861</v>
      </c>
      <c r="Q179" s="16" t="e">
        <f>Sales_2019[[#This Row],[Selling Price]]/Sales_2019[[#This Row],[Cost Price]]-1</f>
        <v>#DIV/0!</v>
      </c>
    </row>
    <row r="180" spans="1:17" ht="30" customHeight="1" x14ac:dyDescent="0.3">
      <c r="A180" s="8" t="s">
        <v>216</v>
      </c>
      <c r="B180" s="9">
        <v>43572</v>
      </c>
      <c r="C180" s="10" t="s">
        <v>1004</v>
      </c>
      <c r="D180" s="11" t="s">
        <v>217</v>
      </c>
      <c r="E180" s="12">
        <v>3</v>
      </c>
      <c r="F180" s="11">
        <v>100500</v>
      </c>
      <c r="G180" s="11">
        <f>+Sales_2019[[#This Row],[INVOICE AMOUNT ('#)]]-Sales_2019[[#This Row],[Delivery charge]]</f>
        <v>120600</v>
      </c>
      <c r="H180" s="11">
        <v>750</v>
      </c>
      <c r="I180" s="11">
        <v>121350</v>
      </c>
      <c r="J180" s="11" t="s">
        <v>807</v>
      </c>
      <c r="K180" s="18" t="s">
        <v>50</v>
      </c>
      <c r="L180" s="18" t="s">
        <v>19</v>
      </c>
      <c r="M180" s="13">
        <v>4</v>
      </c>
      <c r="N180" s="11" t="s">
        <v>27</v>
      </c>
      <c r="O180" s="14">
        <f>+EOMONTH(Sales_2019[[#This Row],[DATE]],0)</f>
        <v>43585</v>
      </c>
      <c r="P180" s="15">
        <f>+EDATE(Sales_2019[[#This Row],[Begins]],Sales_2019[[#This Row],[DURATION]]-1)</f>
        <v>43676</v>
      </c>
      <c r="Q180" s="16">
        <f>Sales_2019[[#This Row],[Selling Price]]/Sales_2019[[#This Row],[Cost Price]]-1</f>
        <v>0.19999999999999996</v>
      </c>
    </row>
    <row r="181" spans="1:17" ht="30" customHeight="1" x14ac:dyDescent="0.3">
      <c r="A181" s="8" t="s">
        <v>344</v>
      </c>
      <c r="B181" s="9">
        <v>43642</v>
      </c>
      <c r="C181" s="10" t="s">
        <v>1006</v>
      </c>
      <c r="D181" s="11" t="s">
        <v>345</v>
      </c>
      <c r="E181" s="12">
        <v>1</v>
      </c>
      <c r="F181" s="11">
        <v>98000</v>
      </c>
      <c r="G181" s="11">
        <f>+Sales_2019[[#This Row],[INVOICE AMOUNT ('#)]]-Sales_2019[[#This Row],[Delivery charge]]</f>
        <v>120750</v>
      </c>
      <c r="H181" s="11">
        <v>0</v>
      </c>
      <c r="I181" s="11">
        <v>120750</v>
      </c>
      <c r="J181" s="11" t="s">
        <v>778</v>
      </c>
      <c r="K181" s="18" t="s">
        <v>50</v>
      </c>
      <c r="L181" s="18" t="s">
        <v>19</v>
      </c>
      <c r="M181" s="13">
        <v>4</v>
      </c>
      <c r="N181" s="11" t="s">
        <v>20</v>
      </c>
      <c r="O181" s="14">
        <f>+EOMONTH(Sales_2019[[#This Row],[DATE]],0)</f>
        <v>43646</v>
      </c>
      <c r="P181" s="15">
        <f>+EDATE(Sales_2019[[#This Row],[Begins]],Sales_2019[[#This Row],[DURATION]]-1)</f>
        <v>43738</v>
      </c>
      <c r="Q181" s="16">
        <f>Sales_2019[[#This Row],[Selling Price]]/Sales_2019[[#This Row],[Cost Price]]-1</f>
        <v>0.23214285714285721</v>
      </c>
    </row>
    <row r="182" spans="1:17" ht="30" customHeight="1" x14ac:dyDescent="0.3">
      <c r="A182" s="8" t="s">
        <v>559</v>
      </c>
      <c r="B182" s="20">
        <v>43752</v>
      </c>
      <c r="C182" s="30" t="s">
        <v>1004</v>
      </c>
      <c r="D182" s="22" t="s">
        <v>180</v>
      </c>
      <c r="E182" s="23">
        <v>2</v>
      </c>
      <c r="F182" s="22">
        <v>91400</v>
      </c>
      <c r="G182" s="22">
        <f>+Sales_2019[[#This Row],[INVOICE AMOUNT ('#)]]-Sales_2019[[#This Row],[Delivery charge]]</f>
        <v>120000</v>
      </c>
      <c r="H182" s="22">
        <v>750</v>
      </c>
      <c r="I182" s="22">
        <v>120750</v>
      </c>
      <c r="J182" s="22" t="s">
        <v>869</v>
      </c>
      <c r="K182" s="24" t="s">
        <v>975</v>
      </c>
      <c r="L182" s="24" t="s">
        <v>26</v>
      </c>
      <c r="M182" s="25">
        <v>6</v>
      </c>
      <c r="N182" s="22" t="s">
        <v>27</v>
      </c>
      <c r="O182" s="26">
        <f>+EOMONTH(Sales_2019[[#This Row],[DATE]],0)</f>
        <v>43769</v>
      </c>
      <c r="P182" s="27">
        <f>+EDATE(Sales_2019[[#This Row],[Begins]],Sales_2019[[#This Row],[DURATION]]-1)</f>
        <v>43921</v>
      </c>
      <c r="Q182" s="28">
        <f>Sales_2019[[#This Row],[Selling Price]]/Sales_2019[[#This Row],[Cost Price]]-1</f>
        <v>0.31291028446389491</v>
      </c>
    </row>
    <row r="183" spans="1:17" ht="30" customHeight="1" x14ac:dyDescent="0.3">
      <c r="A183" s="8" t="s">
        <v>21</v>
      </c>
      <c r="B183" s="9">
        <v>43475</v>
      </c>
      <c r="C183" s="17" t="s">
        <v>1005</v>
      </c>
      <c r="D183" s="11" t="s">
        <v>22</v>
      </c>
      <c r="E183" s="12">
        <v>1</v>
      </c>
      <c r="F183" s="11">
        <v>95000</v>
      </c>
      <c r="G183" s="11">
        <f>+Sales_2019[[#This Row],[INVOICE AMOUNT ('#)]]-Sales_2019[[#This Row],[Delivery charge]]</f>
        <v>119250</v>
      </c>
      <c r="H183" s="11">
        <v>750</v>
      </c>
      <c r="I183" s="11">
        <v>120000</v>
      </c>
      <c r="J183" s="11" t="s">
        <v>844</v>
      </c>
      <c r="K183" s="18" t="s">
        <v>762</v>
      </c>
      <c r="L183" s="18" t="s">
        <v>19</v>
      </c>
      <c r="M183" s="13">
        <v>4</v>
      </c>
      <c r="N183" s="11" t="s">
        <v>23</v>
      </c>
      <c r="O183" s="14">
        <f>+EOMONTH(Sales_2019[[#This Row],[DATE]],0)</f>
        <v>43496</v>
      </c>
      <c r="P183" s="15">
        <f>+EDATE(Sales_2019[[#This Row],[Begins]],Sales_2019[[#This Row],[DURATION]]-1)</f>
        <v>43585</v>
      </c>
      <c r="Q183" s="16">
        <f>Sales_2019[[#This Row],[Selling Price]]/Sales_2019[[#This Row],[Cost Price]]-1</f>
        <v>0.25526315789473686</v>
      </c>
    </row>
    <row r="184" spans="1:17" ht="30" customHeight="1" x14ac:dyDescent="0.3">
      <c r="A184" s="8" t="s">
        <v>24</v>
      </c>
      <c r="B184" s="9">
        <v>43475</v>
      </c>
      <c r="C184" s="10" t="s">
        <v>1005</v>
      </c>
      <c r="D184" s="11" t="s">
        <v>25</v>
      </c>
      <c r="E184" s="12">
        <v>1</v>
      </c>
      <c r="F184" s="11">
        <v>95000</v>
      </c>
      <c r="G184" s="11">
        <f>+Sales_2019[[#This Row],[INVOICE AMOUNT ('#)]]-Sales_2019[[#This Row],[Delivery charge]]</f>
        <v>119250</v>
      </c>
      <c r="H184" s="11">
        <v>750</v>
      </c>
      <c r="I184" s="11">
        <v>120000</v>
      </c>
      <c r="J184" s="11" t="s">
        <v>870</v>
      </c>
      <c r="K184" s="18" t="s">
        <v>762</v>
      </c>
      <c r="L184" s="18" t="s">
        <v>26</v>
      </c>
      <c r="M184" s="13">
        <v>4</v>
      </c>
      <c r="N184" s="11" t="s">
        <v>27</v>
      </c>
      <c r="O184" s="14">
        <f>+EOMONTH(Sales_2019[[#This Row],[DATE]],0)</f>
        <v>43496</v>
      </c>
      <c r="P184" s="15">
        <f>+EDATE(Sales_2019[[#This Row],[Begins]],Sales_2019[[#This Row],[DURATION]]-1)</f>
        <v>43585</v>
      </c>
      <c r="Q184" s="16">
        <f>Sales_2019[[#This Row],[Selling Price]]/Sales_2019[[#This Row],[Cost Price]]-1</f>
        <v>0.25526315789473686</v>
      </c>
    </row>
    <row r="185" spans="1:17" ht="30" customHeight="1" x14ac:dyDescent="0.3">
      <c r="A185" s="8" t="s">
        <v>146</v>
      </c>
      <c r="B185" s="9">
        <v>43544</v>
      </c>
      <c r="C185" s="10" t="s">
        <v>1005</v>
      </c>
      <c r="D185" s="11" t="s">
        <v>147</v>
      </c>
      <c r="E185" s="12">
        <v>1</v>
      </c>
      <c r="F185" s="11">
        <v>92000</v>
      </c>
      <c r="G185" s="11">
        <f>+Sales_2019[[#This Row],[INVOICE AMOUNT ('#)]]-Sales_2019[[#This Row],[Delivery charge]]</f>
        <v>119250</v>
      </c>
      <c r="H185" s="11">
        <v>750</v>
      </c>
      <c r="I185" s="11">
        <v>120000</v>
      </c>
      <c r="J185" s="11" t="s">
        <v>871</v>
      </c>
      <c r="K185" s="18" t="s">
        <v>762</v>
      </c>
      <c r="L185" s="18" t="s">
        <v>26</v>
      </c>
      <c r="M185" s="13">
        <v>4</v>
      </c>
      <c r="N185" s="11" t="s">
        <v>23</v>
      </c>
      <c r="O185" s="14">
        <f>+EOMONTH(Sales_2019[[#This Row],[DATE]],0)</f>
        <v>43555</v>
      </c>
      <c r="P185" s="15">
        <f>+EDATE(Sales_2019[[#This Row],[Begins]],Sales_2019[[#This Row],[DURATION]]-1)</f>
        <v>43646</v>
      </c>
      <c r="Q185" s="16">
        <f>Sales_2019[[#This Row],[Selling Price]]/Sales_2019[[#This Row],[Cost Price]]-1</f>
        <v>0.29619565217391308</v>
      </c>
    </row>
    <row r="186" spans="1:17" ht="30" customHeight="1" x14ac:dyDescent="0.3">
      <c r="A186" s="8" t="s">
        <v>175</v>
      </c>
      <c r="B186" s="9">
        <v>43560</v>
      </c>
      <c r="C186" s="10" t="s">
        <v>1005</v>
      </c>
      <c r="D186" s="11" t="s">
        <v>176</v>
      </c>
      <c r="E186" s="12">
        <v>1</v>
      </c>
      <c r="F186" s="11">
        <v>90000</v>
      </c>
      <c r="G186" s="11">
        <f>+Sales_2019[[#This Row],[INVOICE AMOUNT ('#)]]-Sales_2019[[#This Row],[Delivery charge]]</f>
        <v>118500</v>
      </c>
      <c r="H186" s="11">
        <v>1500</v>
      </c>
      <c r="I186" s="11">
        <v>120000</v>
      </c>
      <c r="J186" s="11" t="s">
        <v>872</v>
      </c>
      <c r="K186" s="18" t="s">
        <v>39</v>
      </c>
      <c r="L186" s="18" t="s">
        <v>19</v>
      </c>
      <c r="M186" s="13">
        <v>4</v>
      </c>
      <c r="N186" s="11" t="s">
        <v>20</v>
      </c>
      <c r="O186" s="14">
        <f>+EOMONTH(Sales_2019[[#This Row],[DATE]],0)</f>
        <v>43585</v>
      </c>
      <c r="P186" s="15">
        <f>+EDATE(Sales_2019[[#This Row],[Begins]],Sales_2019[[#This Row],[DURATION]]-1)</f>
        <v>43676</v>
      </c>
      <c r="Q186" s="16">
        <f>Sales_2019[[#This Row],[Selling Price]]/Sales_2019[[#This Row],[Cost Price]]-1</f>
        <v>0.31666666666666665</v>
      </c>
    </row>
    <row r="187" spans="1:17" ht="30" customHeight="1" x14ac:dyDescent="0.3">
      <c r="A187" s="8" t="s">
        <v>745</v>
      </c>
      <c r="B187" s="9">
        <v>43808</v>
      </c>
      <c r="C187" s="17" t="s">
        <v>1004</v>
      </c>
      <c r="D187" s="11"/>
      <c r="E187" s="12">
        <v>1</v>
      </c>
      <c r="F187" s="11"/>
      <c r="G187" s="11">
        <f>+Sales_2019[[#This Row],[INVOICE AMOUNT ('#)]]-Sales_2019[[#This Row],[Delivery charge]]</f>
        <v>120000</v>
      </c>
      <c r="H187" s="11">
        <v>0</v>
      </c>
      <c r="I187" s="11">
        <v>120000</v>
      </c>
      <c r="J187" s="11" t="s">
        <v>873</v>
      </c>
      <c r="K187" s="18" t="s">
        <v>975</v>
      </c>
      <c r="L187" s="18" t="s">
        <v>19</v>
      </c>
      <c r="M187" s="13">
        <v>4</v>
      </c>
      <c r="N187" s="11" t="s">
        <v>27</v>
      </c>
      <c r="O187" s="14">
        <f>+EOMONTH(Sales_2019[[#This Row],[DATE]],0)</f>
        <v>43830</v>
      </c>
      <c r="P187" s="15">
        <f>+EDATE(Sales_2019[[#This Row],[Begins]],Sales_2019[[#This Row],[DURATION]]-1)</f>
        <v>43921</v>
      </c>
      <c r="Q187" s="16" t="e">
        <f>Sales_2019[[#This Row],[Selling Price]]/Sales_2019[[#This Row],[Cost Price]]-1</f>
        <v>#DIV/0!</v>
      </c>
    </row>
    <row r="188" spans="1:17" ht="30" customHeight="1" x14ac:dyDescent="0.3">
      <c r="A188" s="8" t="s">
        <v>414</v>
      </c>
      <c r="B188" s="9">
        <v>43677</v>
      </c>
      <c r="C188" s="10" t="s">
        <v>1004</v>
      </c>
      <c r="D188" s="11" t="s">
        <v>415</v>
      </c>
      <c r="E188" s="12">
        <v>2</v>
      </c>
      <c r="F188" s="11">
        <v>99200</v>
      </c>
      <c r="G188" s="11">
        <f>+Sales_2019[[#This Row],[INVOICE AMOUNT ('#)]]-Sales_2019[[#This Row],[Delivery charge]]</f>
        <v>119000</v>
      </c>
      <c r="H188" s="11">
        <v>0</v>
      </c>
      <c r="I188" s="11">
        <v>119000</v>
      </c>
      <c r="J188" s="11" t="s">
        <v>858</v>
      </c>
      <c r="K188" s="18" t="s">
        <v>976</v>
      </c>
      <c r="L188" s="18" t="s">
        <v>26</v>
      </c>
      <c r="M188" s="13">
        <v>4</v>
      </c>
      <c r="N188" s="11" t="s">
        <v>20</v>
      </c>
      <c r="O188" s="14">
        <f>+EOMONTH(Sales_2019[[#This Row],[DATE]],0)</f>
        <v>43677</v>
      </c>
      <c r="P188" s="15">
        <f>+EDATE(Sales_2019[[#This Row],[Begins]],Sales_2019[[#This Row],[DURATION]]-1)</f>
        <v>43769</v>
      </c>
      <c r="Q188" s="16">
        <f>Sales_2019[[#This Row],[Selling Price]]/Sales_2019[[#This Row],[Cost Price]]-1</f>
        <v>0.19959677419354849</v>
      </c>
    </row>
    <row r="189" spans="1:17" ht="30" customHeight="1" x14ac:dyDescent="0.3">
      <c r="A189" s="8" t="s">
        <v>340</v>
      </c>
      <c r="B189" s="9">
        <v>43637</v>
      </c>
      <c r="C189" s="10" t="s">
        <v>1004</v>
      </c>
      <c r="D189" s="11" t="s">
        <v>341</v>
      </c>
      <c r="E189" s="12">
        <v>1</v>
      </c>
      <c r="F189" s="11">
        <v>100000</v>
      </c>
      <c r="G189" s="11">
        <f>+Sales_2019[[#This Row],[INVOICE AMOUNT ('#)]]-Sales_2019[[#This Row],[Delivery charge]]</f>
        <v>118000</v>
      </c>
      <c r="H189" s="11">
        <v>0</v>
      </c>
      <c r="I189" s="11">
        <v>118000</v>
      </c>
      <c r="J189" s="11" t="s">
        <v>807</v>
      </c>
      <c r="K189" s="18" t="s">
        <v>50</v>
      </c>
      <c r="L189" s="18" t="s">
        <v>26</v>
      </c>
      <c r="M189" s="13">
        <v>4</v>
      </c>
      <c r="N189" s="11" t="s">
        <v>27</v>
      </c>
      <c r="O189" s="14">
        <f>+EOMONTH(Sales_2019[[#This Row],[DATE]],0)</f>
        <v>43646</v>
      </c>
      <c r="P189" s="15">
        <f>+EDATE(Sales_2019[[#This Row],[Begins]],Sales_2019[[#This Row],[DURATION]]-1)</f>
        <v>43738</v>
      </c>
      <c r="Q189" s="16">
        <f>Sales_2019[[#This Row],[Selling Price]]/Sales_2019[[#This Row],[Cost Price]]-1</f>
        <v>0.17999999999999994</v>
      </c>
    </row>
    <row r="190" spans="1:17" ht="30" customHeight="1" x14ac:dyDescent="0.3">
      <c r="A190" s="8" t="s">
        <v>710</v>
      </c>
      <c r="B190" s="9">
        <v>43802</v>
      </c>
      <c r="C190" s="17" t="s">
        <v>1005</v>
      </c>
      <c r="D190" s="11" t="s">
        <v>711</v>
      </c>
      <c r="E190" s="12">
        <v>1</v>
      </c>
      <c r="F190" s="11"/>
      <c r="G190" s="11">
        <f>+Sales_2019[[#This Row],[INVOICE AMOUNT ('#)]]-Sales_2019[[#This Row],[Delivery charge]]</f>
        <v>117000</v>
      </c>
      <c r="H190" s="11">
        <v>0</v>
      </c>
      <c r="I190" s="11">
        <v>117000</v>
      </c>
      <c r="J190" s="11" t="s">
        <v>810</v>
      </c>
      <c r="K190" s="18" t="s">
        <v>762</v>
      </c>
      <c r="L190" s="18" t="s">
        <v>26</v>
      </c>
      <c r="M190" s="13">
        <v>3</v>
      </c>
      <c r="N190" s="11" t="s">
        <v>23</v>
      </c>
      <c r="O190" s="14">
        <f>+EOMONTH(Sales_2019[[#This Row],[DATE]],0)</f>
        <v>43830</v>
      </c>
      <c r="P190" s="15">
        <f>+EDATE(Sales_2019[[#This Row],[Begins]],Sales_2019[[#This Row],[DURATION]]-1)</f>
        <v>43890</v>
      </c>
      <c r="Q190" s="16" t="e">
        <f>Sales_2019[[#This Row],[Selling Price]]/Sales_2019[[#This Row],[Cost Price]]-1</f>
        <v>#DIV/0!</v>
      </c>
    </row>
    <row r="191" spans="1:17" ht="30" customHeight="1" x14ac:dyDescent="0.3">
      <c r="A191" s="8" t="s">
        <v>432</v>
      </c>
      <c r="B191" s="9">
        <v>43685</v>
      </c>
      <c r="C191" s="10" t="s">
        <v>1004</v>
      </c>
      <c r="D191" s="11" t="s">
        <v>438</v>
      </c>
      <c r="E191" s="12">
        <v>1</v>
      </c>
      <c r="F191" s="11">
        <v>0</v>
      </c>
      <c r="G191" s="11">
        <f>+Sales_2019[[#This Row],[INVOICE AMOUNT ('#)]]-Sales_2019[[#This Row],[Delivery charge]]</f>
        <v>116325</v>
      </c>
      <c r="H191" s="11">
        <v>500</v>
      </c>
      <c r="I191" s="11">
        <v>116825</v>
      </c>
      <c r="J191" s="11" t="s">
        <v>799</v>
      </c>
      <c r="K191" s="18" t="s">
        <v>50</v>
      </c>
      <c r="L191" s="18" t="s">
        <v>26</v>
      </c>
      <c r="M191" s="13">
        <v>6</v>
      </c>
      <c r="N191" s="11" t="s">
        <v>53</v>
      </c>
      <c r="O191" s="14">
        <f>+EOMONTH(Sales_2019[[#This Row],[DATE]],0)</f>
        <v>43708</v>
      </c>
      <c r="P191" s="15">
        <f>+EDATE(Sales_2019[[#This Row],[Begins]],Sales_2019[[#This Row],[DURATION]]-1)</f>
        <v>43861</v>
      </c>
      <c r="Q191" s="16" t="e">
        <f>Sales_2019[[#This Row],[Selling Price]]/Sales_2019[[#This Row],[Cost Price]]-1</f>
        <v>#DIV/0!</v>
      </c>
    </row>
    <row r="192" spans="1:17" ht="30" customHeight="1" x14ac:dyDescent="0.3">
      <c r="A192" s="8" t="s">
        <v>432</v>
      </c>
      <c r="B192" s="9">
        <v>43685</v>
      </c>
      <c r="C192" s="10" t="s">
        <v>1004</v>
      </c>
      <c r="D192" s="11" t="s">
        <v>438</v>
      </c>
      <c r="E192" s="12">
        <v>1</v>
      </c>
      <c r="F192" s="11">
        <v>0</v>
      </c>
      <c r="G192" s="11">
        <f>+Sales_2019[[#This Row],[INVOICE AMOUNT ('#)]]-Sales_2019[[#This Row],[Delivery charge]]</f>
        <v>116325</v>
      </c>
      <c r="H192" s="11">
        <v>500</v>
      </c>
      <c r="I192" s="11">
        <v>116825</v>
      </c>
      <c r="J192" s="11" t="s">
        <v>799</v>
      </c>
      <c r="K192" s="18" t="s">
        <v>50</v>
      </c>
      <c r="L192" s="18" t="s">
        <v>26</v>
      </c>
      <c r="M192" s="13">
        <v>6</v>
      </c>
      <c r="N192" s="11" t="s">
        <v>53</v>
      </c>
      <c r="O192" s="14">
        <f>+EOMONTH(Sales_2019[[#This Row],[DATE]],0)</f>
        <v>43708</v>
      </c>
      <c r="P192" s="15">
        <f>+EDATE(Sales_2019[[#This Row],[Begins]],Sales_2019[[#This Row],[DURATION]]-1)</f>
        <v>43861</v>
      </c>
      <c r="Q192" s="16" t="e">
        <f>Sales_2019[[#This Row],[Selling Price]]/Sales_2019[[#This Row],[Cost Price]]-1</f>
        <v>#DIV/0!</v>
      </c>
    </row>
    <row r="193" spans="1:17" ht="30" customHeight="1" x14ac:dyDescent="0.3">
      <c r="A193" s="8" t="s">
        <v>432</v>
      </c>
      <c r="B193" s="9">
        <v>43685</v>
      </c>
      <c r="C193" s="10" t="s">
        <v>1004</v>
      </c>
      <c r="D193" s="11" t="s">
        <v>442</v>
      </c>
      <c r="E193" s="12">
        <v>1</v>
      </c>
      <c r="F193" s="11">
        <v>0</v>
      </c>
      <c r="G193" s="11">
        <f>+Sales_2019[[#This Row],[INVOICE AMOUNT ('#)]]-Sales_2019[[#This Row],[Delivery charge]]</f>
        <v>115150</v>
      </c>
      <c r="H193" s="11">
        <v>500</v>
      </c>
      <c r="I193" s="11">
        <v>115650</v>
      </c>
      <c r="J193" s="11" t="s">
        <v>799</v>
      </c>
      <c r="K193" s="18" t="s">
        <v>50</v>
      </c>
      <c r="L193" s="18" t="s">
        <v>26</v>
      </c>
      <c r="M193" s="13">
        <v>6</v>
      </c>
      <c r="N193" s="11" t="s">
        <v>53</v>
      </c>
      <c r="O193" s="14">
        <f>+EOMONTH(Sales_2019[[#This Row],[DATE]],0)</f>
        <v>43708</v>
      </c>
      <c r="P193" s="15">
        <f>+EDATE(Sales_2019[[#This Row],[Begins]],Sales_2019[[#This Row],[DURATION]]-1)</f>
        <v>43861</v>
      </c>
      <c r="Q193" s="16" t="e">
        <f>Sales_2019[[#This Row],[Selling Price]]/Sales_2019[[#This Row],[Cost Price]]-1</f>
        <v>#DIV/0!</v>
      </c>
    </row>
    <row r="194" spans="1:17" ht="30" customHeight="1" x14ac:dyDescent="0.3">
      <c r="A194" s="8" t="s">
        <v>712</v>
      </c>
      <c r="B194" s="9">
        <v>43819</v>
      </c>
      <c r="C194" s="17" t="s">
        <v>1004</v>
      </c>
      <c r="D194" s="11" t="s">
        <v>713</v>
      </c>
      <c r="E194" s="12">
        <v>1</v>
      </c>
      <c r="F194" s="11"/>
      <c r="G194" s="11">
        <f>+Sales_2019[[#This Row],[INVOICE AMOUNT ('#)]]-Sales_2019[[#This Row],[Delivery charge]]</f>
        <v>115150</v>
      </c>
      <c r="H194" s="11">
        <v>200</v>
      </c>
      <c r="I194" s="11">
        <v>115350</v>
      </c>
      <c r="J194" s="11" t="s">
        <v>799</v>
      </c>
      <c r="K194" s="18" t="s">
        <v>50</v>
      </c>
      <c r="L194" s="18" t="s">
        <v>26</v>
      </c>
      <c r="M194" s="13">
        <v>5</v>
      </c>
      <c r="N194" s="11" t="s">
        <v>53</v>
      </c>
      <c r="O194" s="14">
        <f>+EOMONTH(Sales_2019[[#This Row],[DATE]],0)</f>
        <v>43830</v>
      </c>
      <c r="P194" s="15">
        <f>+EDATE(Sales_2019[[#This Row],[Begins]],Sales_2019[[#This Row],[DURATION]]-1)</f>
        <v>43951</v>
      </c>
      <c r="Q194" s="16" t="e">
        <f>Sales_2019[[#This Row],[Selling Price]]/Sales_2019[[#This Row],[Cost Price]]-1</f>
        <v>#DIV/0!</v>
      </c>
    </row>
    <row r="195" spans="1:17" ht="30" customHeight="1" x14ac:dyDescent="0.3">
      <c r="A195" s="8" t="s">
        <v>234</v>
      </c>
      <c r="B195" s="9">
        <v>43580</v>
      </c>
      <c r="C195" s="10" t="s">
        <v>1005</v>
      </c>
      <c r="D195" s="11" t="s">
        <v>235</v>
      </c>
      <c r="E195" s="12">
        <v>1</v>
      </c>
      <c r="F195" s="11">
        <v>96000</v>
      </c>
      <c r="G195" s="11">
        <f>+Sales_2019[[#This Row],[INVOICE AMOUNT ('#)]]-Sales_2019[[#This Row],[Delivery charge]]</f>
        <v>114450</v>
      </c>
      <c r="H195" s="11">
        <v>750</v>
      </c>
      <c r="I195" s="11">
        <v>115200</v>
      </c>
      <c r="J195" s="11" t="s">
        <v>874</v>
      </c>
      <c r="K195" s="18" t="s">
        <v>762</v>
      </c>
      <c r="L195" s="18" t="s">
        <v>19</v>
      </c>
      <c r="M195" s="13">
        <v>3</v>
      </c>
      <c r="N195" s="11" t="s">
        <v>23</v>
      </c>
      <c r="O195" s="14">
        <f>+EOMONTH(Sales_2019[[#This Row],[DATE]],0)</f>
        <v>43585</v>
      </c>
      <c r="P195" s="15">
        <f>+EDATE(Sales_2019[[#This Row],[Begins]],Sales_2019[[#This Row],[DURATION]]-1)</f>
        <v>43646</v>
      </c>
      <c r="Q195" s="16">
        <f>Sales_2019[[#This Row],[Selling Price]]/Sales_2019[[#This Row],[Cost Price]]-1</f>
        <v>0.19218749999999996</v>
      </c>
    </row>
    <row r="196" spans="1:17" ht="30" customHeight="1" x14ac:dyDescent="0.3">
      <c r="A196" s="8" t="s">
        <v>714</v>
      </c>
      <c r="B196" s="9">
        <v>43810</v>
      </c>
      <c r="C196" s="17" t="s">
        <v>1004</v>
      </c>
      <c r="D196" s="11" t="s">
        <v>715</v>
      </c>
      <c r="E196" s="12">
        <v>1</v>
      </c>
      <c r="F196" s="11"/>
      <c r="G196" s="11">
        <f>+Sales_2019[[#This Row],[INVOICE AMOUNT ('#)]]-Sales_2019[[#This Row],[Delivery charge]]</f>
        <v>113500</v>
      </c>
      <c r="H196" s="11">
        <v>0</v>
      </c>
      <c r="I196" s="11">
        <v>113500</v>
      </c>
      <c r="J196" s="11" t="s">
        <v>788</v>
      </c>
      <c r="K196" s="18" t="s">
        <v>975</v>
      </c>
      <c r="L196" s="18" t="s">
        <v>19</v>
      </c>
      <c r="M196" s="13">
        <v>4</v>
      </c>
      <c r="N196" s="11" t="s">
        <v>20</v>
      </c>
      <c r="O196" s="14">
        <f>+EOMONTH(Sales_2019[[#This Row],[DATE]],0)</f>
        <v>43830</v>
      </c>
      <c r="P196" s="15">
        <f>+EDATE(Sales_2019[[#This Row],[Begins]],Sales_2019[[#This Row],[DURATION]]-1)</f>
        <v>43921</v>
      </c>
      <c r="Q196" s="16" t="e">
        <f>Sales_2019[[#This Row],[Selling Price]]/Sales_2019[[#This Row],[Cost Price]]-1</f>
        <v>#DIV/0!</v>
      </c>
    </row>
    <row r="197" spans="1:17" ht="30" customHeight="1" x14ac:dyDescent="0.3">
      <c r="A197" s="8" t="s">
        <v>712</v>
      </c>
      <c r="B197" s="9">
        <v>43819</v>
      </c>
      <c r="C197" s="17" t="s">
        <v>1004</v>
      </c>
      <c r="D197" s="11" t="s">
        <v>716</v>
      </c>
      <c r="E197" s="12">
        <v>1</v>
      </c>
      <c r="F197" s="11"/>
      <c r="G197" s="11">
        <f>+Sales_2019[[#This Row],[INVOICE AMOUNT ('#)]]-Sales_2019[[#This Row],[Delivery charge]]</f>
        <v>112800</v>
      </c>
      <c r="H197" s="11">
        <v>550</v>
      </c>
      <c r="I197" s="11">
        <v>113350</v>
      </c>
      <c r="J197" s="11" t="s">
        <v>799</v>
      </c>
      <c r="K197" s="18" t="s">
        <v>50</v>
      </c>
      <c r="L197" s="18" t="s">
        <v>26</v>
      </c>
      <c r="M197" s="13">
        <v>5</v>
      </c>
      <c r="N197" s="11" t="s">
        <v>53</v>
      </c>
      <c r="O197" s="14">
        <f>+EOMONTH(Sales_2019[[#This Row],[DATE]],0)</f>
        <v>43830</v>
      </c>
      <c r="P197" s="15">
        <f>+EDATE(Sales_2019[[#This Row],[Begins]],Sales_2019[[#This Row],[DURATION]]-1)</f>
        <v>43951</v>
      </c>
      <c r="Q197" s="16" t="e">
        <f>Sales_2019[[#This Row],[Selling Price]]/Sales_2019[[#This Row],[Cost Price]]-1</f>
        <v>#DIV/0!</v>
      </c>
    </row>
    <row r="198" spans="1:17" ht="30" customHeight="1" x14ac:dyDescent="0.3">
      <c r="A198" s="8" t="s">
        <v>100</v>
      </c>
      <c r="B198" s="9">
        <v>43516</v>
      </c>
      <c r="C198" s="10" t="s">
        <v>1005</v>
      </c>
      <c r="D198" s="11" t="s">
        <v>101</v>
      </c>
      <c r="E198" s="12">
        <v>1</v>
      </c>
      <c r="F198" s="11">
        <v>93000</v>
      </c>
      <c r="G198" s="11">
        <f>+Sales_2019[[#This Row],[INVOICE AMOUNT ('#)]]-Sales_2019[[#This Row],[Delivery charge]]</f>
        <v>110850</v>
      </c>
      <c r="H198" s="11">
        <v>750</v>
      </c>
      <c r="I198" s="11">
        <v>111600</v>
      </c>
      <c r="J198" s="11" t="s">
        <v>875</v>
      </c>
      <c r="K198" s="18" t="s">
        <v>980</v>
      </c>
      <c r="L198" s="18" t="s">
        <v>19</v>
      </c>
      <c r="M198" s="13">
        <v>4</v>
      </c>
      <c r="N198" s="11" t="s">
        <v>27</v>
      </c>
      <c r="O198" s="14">
        <f>+EOMONTH(Sales_2019[[#This Row],[DATE]],0)</f>
        <v>43524</v>
      </c>
      <c r="P198" s="15">
        <f>+EDATE(Sales_2019[[#This Row],[Begins]],Sales_2019[[#This Row],[DURATION]]-1)</f>
        <v>43613</v>
      </c>
      <c r="Q198" s="16">
        <f>Sales_2019[[#This Row],[Selling Price]]/Sales_2019[[#This Row],[Cost Price]]-1</f>
        <v>0.1919354838709677</v>
      </c>
    </row>
    <row r="199" spans="1:17" ht="30" customHeight="1" x14ac:dyDescent="0.3">
      <c r="A199" s="8" t="s">
        <v>309</v>
      </c>
      <c r="B199" s="9">
        <v>43627</v>
      </c>
      <c r="C199" s="10" t="s">
        <v>1004</v>
      </c>
      <c r="D199" s="11" t="s">
        <v>310</v>
      </c>
      <c r="E199" s="12">
        <v>1</v>
      </c>
      <c r="F199" s="11">
        <v>91500</v>
      </c>
      <c r="G199" s="11">
        <f>+Sales_2019[[#This Row],[INVOICE AMOUNT ('#)]]-Sales_2019[[#This Row],[Delivery charge]]</f>
        <v>111600</v>
      </c>
      <c r="H199" s="11">
        <v>0</v>
      </c>
      <c r="I199" s="11">
        <v>111600</v>
      </c>
      <c r="J199" s="11" t="s">
        <v>876</v>
      </c>
      <c r="K199" s="18" t="s">
        <v>976</v>
      </c>
      <c r="L199" s="18" t="s">
        <v>26</v>
      </c>
      <c r="M199" s="13">
        <v>4</v>
      </c>
      <c r="N199" s="11" t="s">
        <v>20</v>
      </c>
      <c r="O199" s="14">
        <f>+EOMONTH(Sales_2019[[#This Row],[DATE]],0)</f>
        <v>43646</v>
      </c>
      <c r="P199" s="15">
        <f>+EDATE(Sales_2019[[#This Row],[Begins]],Sales_2019[[#This Row],[DURATION]]-1)</f>
        <v>43738</v>
      </c>
      <c r="Q199" s="16">
        <f>Sales_2019[[#This Row],[Selling Price]]/Sales_2019[[#This Row],[Cost Price]]-1</f>
        <v>0.21967213114754092</v>
      </c>
    </row>
    <row r="200" spans="1:17" ht="30" customHeight="1" x14ac:dyDescent="0.3">
      <c r="A200" s="8" t="s">
        <v>619</v>
      </c>
      <c r="B200" s="9">
        <v>43769</v>
      </c>
      <c r="C200" s="17" t="s">
        <v>1004</v>
      </c>
      <c r="D200" s="11" t="s">
        <v>624</v>
      </c>
      <c r="E200" s="12">
        <v>1</v>
      </c>
      <c r="F200" s="22">
        <v>0</v>
      </c>
      <c r="G200" s="11">
        <f>+Sales_2019[[#This Row],[INVOICE AMOUNT ('#)]]-Sales_2019[[#This Row],[Delivery charge]]</f>
        <v>110880</v>
      </c>
      <c r="H200" s="11">
        <v>500</v>
      </c>
      <c r="I200" s="11">
        <v>111380</v>
      </c>
      <c r="J200" s="11" t="s">
        <v>799</v>
      </c>
      <c r="K200" s="18" t="s">
        <v>50</v>
      </c>
      <c r="L200" s="18" t="s">
        <v>26</v>
      </c>
      <c r="M200" s="13">
        <v>3</v>
      </c>
      <c r="N200" s="11" t="s">
        <v>53</v>
      </c>
      <c r="O200" s="14">
        <f>+EOMONTH(Sales_2019[[#This Row],[DATE]],0)</f>
        <v>43769</v>
      </c>
      <c r="P200" s="15">
        <f>+EDATE(Sales_2019[[#This Row],[Begins]],Sales_2019[[#This Row],[DURATION]]-1)</f>
        <v>43830</v>
      </c>
      <c r="Q200" s="16" t="e">
        <f>Sales_2019[[#This Row],[Selling Price]]/Sales_2019[[#This Row],[Cost Price]]-1</f>
        <v>#DIV/0!</v>
      </c>
    </row>
    <row r="201" spans="1:17" ht="30" customHeight="1" x14ac:dyDescent="0.3">
      <c r="A201" s="8" t="s">
        <v>717</v>
      </c>
      <c r="B201" s="9">
        <v>43826</v>
      </c>
      <c r="C201" s="17" t="s">
        <v>1005</v>
      </c>
      <c r="D201" s="11" t="s">
        <v>718</v>
      </c>
      <c r="E201" s="12">
        <v>1</v>
      </c>
      <c r="F201" s="11"/>
      <c r="G201" s="11">
        <f>+Sales_2019[[#This Row],[INVOICE AMOUNT ('#)]]-Sales_2019[[#This Row],[Delivery charge]]</f>
        <v>106000</v>
      </c>
      <c r="H201" s="11">
        <v>5000</v>
      </c>
      <c r="I201" s="11">
        <v>111000</v>
      </c>
      <c r="J201" s="11" t="s">
        <v>834</v>
      </c>
      <c r="K201" s="18" t="s">
        <v>986</v>
      </c>
      <c r="L201" s="18" t="s">
        <v>26</v>
      </c>
      <c r="M201" s="13">
        <v>4</v>
      </c>
      <c r="N201" s="11" t="s">
        <v>20</v>
      </c>
      <c r="O201" s="14">
        <f>+EOMONTH(Sales_2019[[#This Row],[DATE]],0)</f>
        <v>43830</v>
      </c>
      <c r="P201" s="15">
        <f>+EDATE(Sales_2019[[#This Row],[Begins]],Sales_2019[[#This Row],[DURATION]]-1)</f>
        <v>43921</v>
      </c>
      <c r="Q201" s="16" t="e">
        <f>Sales_2019[[#This Row],[Selling Price]]/Sales_2019[[#This Row],[Cost Price]]-1</f>
        <v>#DIV/0!</v>
      </c>
    </row>
    <row r="202" spans="1:17" ht="30" customHeight="1" x14ac:dyDescent="0.3">
      <c r="A202" s="8" t="s">
        <v>604</v>
      </c>
      <c r="B202" s="9">
        <v>43763</v>
      </c>
      <c r="C202" s="17" t="s">
        <v>1004</v>
      </c>
      <c r="D202" s="11" t="s">
        <v>456</v>
      </c>
      <c r="E202" s="12">
        <v>1</v>
      </c>
      <c r="F202" s="22">
        <v>0</v>
      </c>
      <c r="G202" s="11">
        <f>+Sales_2019[[#This Row],[INVOICE AMOUNT ('#)]]-Sales_2019[[#This Row],[Delivery charge]]</f>
        <v>109800</v>
      </c>
      <c r="H202" s="11">
        <v>600</v>
      </c>
      <c r="I202" s="11">
        <v>110400</v>
      </c>
      <c r="J202" s="11" t="s">
        <v>799</v>
      </c>
      <c r="K202" s="18" t="s">
        <v>50</v>
      </c>
      <c r="L202" s="18" t="s">
        <v>26</v>
      </c>
      <c r="M202" s="13">
        <v>4</v>
      </c>
      <c r="N202" s="11" t="s">
        <v>53</v>
      </c>
      <c r="O202" s="14">
        <f>+EOMONTH(Sales_2019[[#This Row],[DATE]],0)</f>
        <v>43769</v>
      </c>
      <c r="P202" s="15">
        <f>+EDATE(Sales_2019[[#This Row],[Begins]],Sales_2019[[#This Row],[DURATION]]-1)</f>
        <v>43861</v>
      </c>
      <c r="Q202" s="16" t="e">
        <f>Sales_2019[[#This Row],[Selling Price]]/Sales_2019[[#This Row],[Cost Price]]-1</f>
        <v>#DIV/0!</v>
      </c>
    </row>
    <row r="203" spans="1:17" ht="30" customHeight="1" x14ac:dyDescent="0.3">
      <c r="A203" s="8" t="s">
        <v>604</v>
      </c>
      <c r="B203" s="9">
        <v>43763</v>
      </c>
      <c r="C203" s="17" t="s">
        <v>1004</v>
      </c>
      <c r="D203" s="11" t="s">
        <v>456</v>
      </c>
      <c r="E203" s="12">
        <v>1</v>
      </c>
      <c r="F203" s="22">
        <v>0</v>
      </c>
      <c r="G203" s="11">
        <f>+Sales_2019[[#This Row],[INVOICE AMOUNT ('#)]]-Sales_2019[[#This Row],[Delivery charge]]</f>
        <v>109800</v>
      </c>
      <c r="H203" s="11">
        <v>600</v>
      </c>
      <c r="I203" s="11">
        <v>110400</v>
      </c>
      <c r="J203" s="11" t="s">
        <v>799</v>
      </c>
      <c r="K203" s="18" t="s">
        <v>50</v>
      </c>
      <c r="L203" s="18" t="s">
        <v>26</v>
      </c>
      <c r="M203" s="13">
        <v>4</v>
      </c>
      <c r="N203" s="11" t="s">
        <v>53</v>
      </c>
      <c r="O203" s="14">
        <f>+EOMONTH(Sales_2019[[#This Row],[DATE]],0)</f>
        <v>43769</v>
      </c>
      <c r="P203" s="15">
        <f>+EDATE(Sales_2019[[#This Row],[Begins]],Sales_2019[[#This Row],[DURATION]]-1)</f>
        <v>43861</v>
      </c>
      <c r="Q203" s="16" t="e">
        <f>Sales_2019[[#This Row],[Selling Price]]/Sales_2019[[#This Row],[Cost Price]]-1</f>
        <v>#DIV/0!</v>
      </c>
    </row>
    <row r="204" spans="1:17" ht="30" customHeight="1" x14ac:dyDescent="0.3">
      <c r="A204" s="8" t="s">
        <v>604</v>
      </c>
      <c r="B204" s="9">
        <v>43763</v>
      </c>
      <c r="C204" s="17" t="s">
        <v>1004</v>
      </c>
      <c r="D204" s="11" t="s">
        <v>611</v>
      </c>
      <c r="E204" s="12">
        <v>1</v>
      </c>
      <c r="F204" s="22">
        <v>0</v>
      </c>
      <c r="G204" s="11">
        <f>+Sales_2019[[#This Row],[INVOICE AMOUNT ('#)]]-Sales_2019[[#This Row],[Delivery charge]]</f>
        <v>109500</v>
      </c>
      <c r="H204" s="11">
        <v>600</v>
      </c>
      <c r="I204" s="11">
        <v>110100</v>
      </c>
      <c r="J204" s="11" t="s">
        <v>799</v>
      </c>
      <c r="K204" s="18" t="s">
        <v>50</v>
      </c>
      <c r="L204" s="18" t="s">
        <v>26</v>
      </c>
      <c r="M204" s="13">
        <v>4</v>
      </c>
      <c r="N204" s="11" t="s">
        <v>53</v>
      </c>
      <c r="O204" s="14">
        <f>+EOMONTH(Sales_2019[[#This Row],[DATE]],0)</f>
        <v>43769</v>
      </c>
      <c r="P204" s="15">
        <f>+EDATE(Sales_2019[[#This Row],[Begins]],Sales_2019[[#This Row],[DURATION]]-1)</f>
        <v>43861</v>
      </c>
      <c r="Q204" s="16" t="e">
        <f>Sales_2019[[#This Row],[Selling Price]]/Sales_2019[[#This Row],[Cost Price]]-1</f>
        <v>#DIV/0!</v>
      </c>
    </row>
    <row r="205" spans="1:17" ht="30" customHeight="1" x14ac:dyDescent="0.3">
      <c r="A205" s="8" t="s">
        <v>596</v>
      </c>
      <c r="B205" s="9">
        <v>43761</v>
      </c>
      <c r="C205" s="17" t="s">
        <v>1004</v>
      </c>
      <c r="D205" s="11" t="s">
        <v>456</v>
      </c>
      <c r="E205" s="12">
        <v>1</v>
      </c>
      <c r="F205" s="22">
        <v>0</v>
      </c>
      <c r="G205" s="11">
        <f>+Sales_2019[[#This Row],[INVOICE AMOUNT ('#)]]-Sales_2019[[#This Row],[Delivery charge]]</f>
        <v>109800</v>
      </c>
      <c r="H205" s="11">
        <v>150</v>
      </c>
      <c r="I205" s="11">
        <v>109950</v>
      </c>
      <c r="J205" s="11" t="s">
        <v>799</v>
      </c>
      <c r="K205" s="18" t="s">
        <v>50</v>
      </c>
      <c r="L205" s="18" t="s">
        <v>26</v>
      </c>
      <c r="M205" s="13">
        <v>4</v>
      </c>
      <c r="N205" s="11" t="s">
        <v>53</v>
      </c>
      <c r="O205" s="14">
        <f>+EOMONTH(Sales_2019[[#This Row],[DATE]],0)</f>
        <v>43769</v>
      </c>
      <c r="P205" s="15">
        <f>+EDATE(Sales_2019[[#This Row],[Begins]],Sales_2019[[#This Row],[DURATION]]-1)</f>
        <v>43861</v>
      </c>
      <c r="Q205" s="16" t="e">
        <f>Sales_2019[[#This Row],[Selling Price]]/Sales_2019[[#This Row],[Cost Price]]-1</f>
        <v>#DIV/0!</v>
      </c>
    </row>
    <row r="206" spans="1:17" ht="30" customHeight="1" x14ac:dyDescent="0.3">
      <c r="A206" s="8" t="s">
        <v>643</v>
      </c>
      <c r="B206" s="9">
        <v>43776</v>
      </c>
      <c r="C206" s="17" t="s">
        <v>1004</v>
      </c>
      <c r="D206" s="11" t="s">
        <v>310</v>
      </c>
      <c r="E206" s="12">
        <v>1</v>
      </c>
      <c r="F206" s="22">
        <v>87000</v>
      </c>
      <c r="G206" s="11">
        <f>+Sales_2019[[#This Row],[INVOICE AMOUNT ('#)]]-Sales_2019[[#This Row],[Delivery charge]]</f>
        <v>109800</v>
      </c>
      <c r="H206" s="11">
        <v>150</v>
      </c>
      <c r="I206" s="11">
        <v>109950</v>
      </c>
      <c r="J206" s="11" t="s">
        <v>799</v>
      </c>
      <c r="K206" s="18" t="s">
        <v>50</v>
      </c>
      <c r="L206" s="18" t="s">
        <v>26</v>
      </c>
      <c r="M206" s="13">
        <v>4</v>
      </c>
      <c r="N206" s="11" t="s">
        <v>53</v>
      </c>
      <c r="O206" s="14">
        <f>+EOMONTH(Sales_2019[[#This Row],[DATE]],0)</f>
        <v>43799</v>
      </c>
      <c r="P206" s="15">
        <f>+EDATE(Sales_2019[[#This Row],[Begins]],Sales_2019[[#This Row],[DURATION]]-1)</f>
        <v>43890</v>
      </c>
      <c r="Q206" s="16">
        <f>Sales_2019[[#This Row],[Selling Price]]/Sales_2019[[#This Row],[Cost Price]]-1</f>
        <v>0.26206896551724146</v>
      </c>
    </row>
    <row r="207" spans="1:17" ht="30" customHeight="1" x14ac:dyDescent="0.3">
      <c r="A207" s="8" t="s">
        <v>380</v>
      </c>
      <c r="B207" s="9">
        <v>43655</v>
      </c>
      <c r="C207" s="10" t="s">
        <v>1004</v>
      </c>
      <c r="D207" s="11" t="s">
        <v>381</v>
      </c>
      <c r="E207" s="12">
        <v>1</v>
      </c>
      <c r="F207" s="11">
        <v>90000</v>
      </c>
      <c r="G207" s="11">
        <f>+Sales_2019[[#This Row],[INVOICE AMOUNT ('#)]]-Sales_2019[[#This Row],[Delivery charge]]</f>
        <v>109800</v>
      </c>
      <c r="H207" s="11">
        <v>0</v>
      </c>
      <c r="I207" s="11">
        <v>109800</v>
      </c>
      <c r="J207" s="11" t="s">
        <v>799</v>
      </c>
      <c r="K207" s="18" t="s">
        <v>50</v>
      </c>
      <c r="L207" s="18" t="s">
        <v>19</v>
      </c>
      <c r="M207" s="13">
        <v>3</v>
      </c>
      <c r="N207" s="11" t="s">
        <v>20</v>
      </c>
      <c r="O207" s="14">
        <f>+EOMONTH(Sales_2019[[#This Row],[DATE]],0)</f>
        <v>43677</v>
      </c>
      <c r="P207" s="15">
        <f>+EDATE(Sales_2019[[#This Row],[Begins]],Sales_2019[[#This Row],[DURATION]]-1)</f>
        <v>43738</v>
      </c>
      <c r="Q207" s="16">
        <f>Sales_2019[[#This Row],[Selling Price]]/Sales_2019[[#This Row],[Cost Price]]-1</f>
        <v>0.21999999999999997</v>
      </c>
    </row>
    <row r="208" spans="1:17" ht="30" customHeight="1" x14ac:dyDescent="0.3">
      <c r="A208" s="8" t="s">
        <v>432</v>
      </c>
      <c r="B208" s="9">
        <v>43685</v>
      </c>
      <c r="C208" s="10" t="s">
        <v>1004</v>
      </c>
      <c r="D208" s="11" t="s">
        <v>456</v>
      </c>
      <c r="E208" s="12">
        <v>1</v>
      </c>
      <c r="F208" s="11">
        <v>0</v>
      </c>
      <c r="G208" s="11">
        <f>+Sales_2019[[#This Row],[INVOICE AMOUNT ('#)]]-Sales_2019[[#This Row],[Delivery charge]]</f>
        <v>109800</v>
      </c>
      <c r="H208" s="11">
        <v>0</v>
      </c>
      <c r="I208" s="11">
        <v>109800</v>
      </c>
      <c r="J208" s="11" t="s">
        <v>799</v>
      </c>
      <c r="K208" s="18" t="s">
        <v>50</v>
      </c>
      <c r="L208" s="18" t="s">
        <v>26</v>
      </c>
      <c r="M208" s="13">
        <v>6</v>
      </c>
      <c r="N208" s="11" t="s">
        <v>53</v>
      </c>
      <c r="O208" s="14">
        <f>+EOMONTH(Sales_2019[[#This Row],[DATE]],0)</f>
        <v>43708</v>
      </c>
      <c r="P208" s="15">
        <f>+EDATE(Sales_2019[[#This Row],[Begins]],Sales_2019[[#This Row],[DURATION]]-1)</f>
        <v>43861</v>
      </c>
      <c r="Q208" s="16" t="e">
        <f>Sales_2019[[#This Row],[Selling Price]]/Sales_2019[[#This Row],[Cost Price]]-1</f>
        <v>#DIV/0!</v>
      </c>
    </row>
    <row r="209" spans="1:17" ht="30" customHeight="1" x14ac:dyDescent="0.3">
      <c r="A209" s="8" t="s">
        <v>432</v>
      </c>
      <c r="B209" s="9">
        <v>43685</v>
      </c>
      <c r="C209" s="10" t="s">
        <v>1004</v>
      </c>
      <c r="D209" s="11" t="s">
        <v>456</v>
      </c>
      <c r="E209" s="12">
        <v>1</v>
      </c>
      <c r="F209" s="11">
        <v>0</v>
      </c>
      <c r="G209" s="11">
        <f>+Sales_2019[[#This Row],[INVOICE AMOUNT ('#)]]-Sales_2019[[#This Row],[Delivery charge]]</f>
        <v>109800</v>
      </c>
      <c r="H209" s="11">
        <v>0</v>
      </c>
      <c r="I209" s="11">
        <v>109800</v>
      </c>
      <c r="J209" s="11" t="s">
        <v>877</v>
      </c>
      <c r="K209" s="18" t="s">
        <v>976</v>
      </c>
      <c r="L209" s="18" t="s">
        <v>26</v>
      </c>
      <c r="M209" s="13">
        <v>6</v>
      </c>
      <c r="N209" s="11" t="s">
        <v>53</v>
      </c>
      <c r="O209" s="14">
        <f>+EOMONTH(Sales_2019[[#This Row],[DATE]],0)</f>
        <v>43708</v>
      </c>
      <c r="P209" s="15">
        <f>+EDATE(Sales_2019[[#This Row],[Begins]],Sales_2019[[#This Row],[DURATION]]-1)</f>
        <v>43861</v>
      </c>
      <c r="Q209" s="16" t="e">
        <f>Sales_2019[[#This Row],[Selling Price]]/Sales_2019[[#This Row],[Cost Price]]-1</f>
        <v>#DIV/0!</v>
      </c>
    </row>
    <row r="210" spans="1:17" ht="30" customHeight="1" x14ac:dyDescent="0.3">
      <c r="A210" s="8" t="s">
        <v>545</v>
      </c>
      <c r="B210" s="9">
        <v>43742</v>
      </c>
      <c r="C210" s="17" t="s">
        <v>1004</v>
      </c>
      <c r="D210" s="11" t="s">
        <v>456</v>
      </c>
      <c r="E210" s="12">
        <v>1</v>
      </c>
      <c r="F210" s="11">
        <v>88000</v>
      </c>
      <c r="G210" s="11">
        <f>+Sales_2019[[#This Row],[INVOICE AMOUNT ('#)]]-Sales_2019[[#This Row],[Delivery charge]]</f>
        <v>109050</v>
      </c>
      <c r="H210" s="11">
        <v>750</v>
      </c>
      <c r="I210" s="11">
        <v>109800</v>
      </c>
      <c r="J210" s="11" t="s">
        <v>878</v>
      </c>
      <c r="K210" s="18" t="s">
        <v>976</v>
      </c>
      <c r="L210" s="18" t="s">
        <v>19</v>
      </c>
      <c r="M210" s="13">
        <v>3</v>
      </c>
      <c r="N210" s="11" t="s">
        <v>20</v>
      </c>
      <c r="O210" s="14">
        <f>+EOMONTH(Sales_2019[[#This Row],[DATE]],0)</f>
        <v>43769</v>
      </c>
      <c r="P210" s="15">
        <f>+EDATE(Sales_2019[[#This Row],[Begins]],Sales_2019[[#This Row],[DURATION]]-1)</f>
        <v>43830</v>
      </c>
      <c r="Q210" s="16">
        <f>Sales_2019[[#This Row],[Selling Price]]/Sales_2019[[#This Row],[Cost Price]]-1</f>
        <v>0.2392045454545455</v>
      </c>
    </row>
    <row r="211" spans="1:17" ht="30" customHeight="1" x14ac:dyDescent="0.3">
      <c r="A211" s="8" t="s">
        <v>638</v>
      </c>
      <c r="B211" s="9">
        <v>43774</v>
      </c>
      <c r="C211" s="17" t="s">
        <v>1004</v>
      </c>
      <c r="D211" s="11" t="s">
        <v>639</v>
      </c>
      <c r="E211" s="12">
        <v>1</v>
      </c>
      <c r="F211" s="32">
        <v>89000</v>
      </c>
      <c r="G211" s="11">
        <f>+Sales_2019[[#This Row],[INVOICE AMOUNT ('#)]]-Sales_2019[[#This Row],[Delivery charge]]</f>
        <v>106800</v>
      </c>
      <c r="H211" s="11">
        <v>3000</v>
      </c>
      <c r="I211" s="11">
        <v>109800</v>
      </c>
      <c r="J211" s="11" t="s">
        <v>879</v>
      </c>
      <c r="K211" s="18" t="s">
        <v>39</v>
      </c>
      <c r="L211" s="18" t="s">
        <v>19</v>
      </c>
      <c r="M211" s="13">
        <v>4</v>
      </c>
      <c r="N211" s="11" t="s">
        <v>20</v>
      </c>
      <c r="O211" s="14">
        <f>+EOMONTH(Sales_2019[[#This Row],[DATE]],0)</f>
        <v>43799</v>
      </c>
      <c r="P211" s="15">
        <f>+EDATE(Sales_2019[[#This Row],[Begins]],Sales_2019[[#This Row],[DURATION]]-1)</f>
        <v>43890</v>
      </c>
      <c r="Q211" s="16">
        <f>Sales_2019[[#This Row],[Selling Price]]/Sales_2019[[#This Row],[Cost Price]]-1</f>
        <v>0.19999999999999996</v>
      </c>
    </row>
    <row r="212" spans="1:17" ht="30" customHeight="1" x14ac:dyDescent="0.3">
      <c r="A212" s="8" t="s">
        <v>719</v>
      </c>
      <c r="B212" s="9">
        <v>43818</v>
      </c>
      <c r="C212" s="17" t="s">
        <v>1004</v>
      </c>
      <c r="D212" s="11" t="s">
        <v>720</v>
      </c>
      <c r="E212" s="12">
        <v>1</v>
      </c>
      <c r="F212" s="11"/>
      <c r="G212" s="11">
        <f>+Sales_2019[[#This Row],[INVOICE AMOUNT ('#)]]-Sales_2019[[#This Row],[Delivery charge]]</f>
        <v>103200</v>
      </c>
      <c r="H212" s="11">
        <v>6000</v>
      </c>
      <c r="I212" s="11">
        <v>109200</v>
      </c>
      <c r="J212" s="11" t="s">
        <v>880</v>
      </c>
      <c r="K212" s="18" t="s">
        <v>987</v>
      </c>
      <c r="L212" s="18" t="s">
        <v>19</v>
      </c>
      <c r="M212" s="13">
        <v>4</v>
      </c>
      <c r="N212" s="11" t="s">
        <v>20</v>
      </c>
      <c r="O212" s="14">
        <f>+EOMONTH(Sales_2019[[#This Row],[DATE]],0)</f>
        <v>43830</v>
      </c>
      <c r="P212" s="15">
        <f>+EDATE(Sales_2019[[#This Row],[Begins]],Sales_2019[[#This Row],[DURATION]]-1)</f>
        <v>43921</v>
      </c>
      <c r="Q212" s="16" t="e">
        <f>Sales_2019[[#This Row],[Selling Price]]/Sales_2019[[#This Row],[Cost Price]]-1</f>
        <v>#DIV/0!</v>
      </c>
    </row>
    <row r="213" spans="1:17" ht="30" customHeight="1" x14ac:dyDescent="0.3">
      <c r="A213" s="8" t="s">
        <v>474</v>
      </c>
      <c r="B213" s="9">
        <v>43698</v>
      </c>
      <c r="C213" s="10" t="s">
        <v>1004</v>
      </c>
      <c r="D213" s="11" t="s">
        <v>422</v>
      </c>
      <c r="E213" s="12">
        <v>1</v>
      </c>
      <c r="F213" s="11">
        <v>89000</v>
      </c>
      <c r="G213" s="11">
        <f>+Sales_2019[[#This Row],[INVOICE AMOUNT ('#)]]-Sales_2019[[#This Row],[Delivery charge]]</f>
        <v>107250</v>
      </c>
      <c r="H213" s="11">
        <v>750</v>
      </c>
      <c r="I213" s="11">
        <v>108000</v>
      </c>
      <c r="J213" s="11" t="s">
        <v>832</v>
      </c>
      <c r="K213" s="18" t="s">
        <v>39</v>
      </c>
      <c r="L213" s="18" t="s">
        <v>19</v>
      </c>
      <c r="M213" s="13">
        <v>4</v>
      </c>
      <c r="N213" s="11" t="s">
        <v>20</v>
      </c>
      <c r="O213" s="14">
        <f>+EOMONTH(Sales_2019[[#This Row],[DATE]],0)</f>
        <v>43708</v>
      </c>
      <c r="P213" s="15">
        <f>+EDATE(Sales_2019[[#This Row],[Begins]],Sales_2019[[#This Row],[DURATION]]-1)</f>
        <v>43799</v>
      </c>
      <c r="Q213" s="16">
        <f>Sales_2019[[#This Row],[Selling Price]]/Sales_2019[[#This Row],[Cost Price]]-1</f>
        <v>0.20505617977528079</v>
      </c>
    </row>
    <row r="214" spans="1:17" ht="30" customHeight="1" x14ac:dyDescent="0.3">
      <c r="A214" s="8" t="s">
        <v>339</v>
      </c>
      <c r="B214" s="9">
        <v>43636</v>
      </c>
      <c r="C214" s="10" t="s">
        <v>1004</v>
      </c>
      <c r="D214" s="11" t="s">
        <v>310</v>
      </c>
      <c r="E214" s="12">
        <v>1</v>
      </c>
      <c r="F214" s="11">
        <v>90000</v>
      </c>
      <c r="G214" s="11">
        <f>+Sales_2019[[#This Row],[INVOICE AMOUNT ('#)]]-Sales_2019[[#This Row],[Delivery charge]]</f>
        <v>107500</v>
      </c>
      <c r="H214" s="11">
        <v>0</v>
      </c>
      <c r="I214" s="11">
        <v>107500</v>
      </c>
      <c r="J214" s="11" t="s">
        <v>825</v>
      </c>
      <c r="K214" s="18" t="s">
        <v>765</v>
      </c>
      <c r="L214" s="18" t="s">
        <v>26</v>
      </c>
      <c r="M214" s="13">
        <v>3</v>
      </c>
      <c r="N214" s="11" t="s">
        <v>27</v>
      </c>
      <c r="O214" s="14">
        <f>+EOMONTH(Sales_2019[[#This Row],[DATE]],0)</f>
        <v>43646</v>
      </c>
      <c r="P214" s="15">
        <f>+EDATE(Sales_2019[[#This Row],[Begins]],Sales_2019[[#This Row],[DURATION]]-1)</f>
        <v>43707</v>
      </c>
      <c r="Q214" s="16">
        <f>Sales_2019[[#This Row],[Selling Price]]/Sales_2019[[#This Row],[Cost Price]]-1</f>
        <v>0.19444444444444442</v>
      </c>
    </row>
    <row r="215" spans="1:17" ht="30" customHeight="1" x14ac:dyDescent="0.3">
      <c r="A215" s="8" t="s">
        <v>258</v>
      </c>
      <c r="B215" s="9">
        <v>43592</v>
      </c>
      <c r="C215" s="10" t="s">
        <v>1005</v>
      </c>
      <c r="D215" s="11" t="s">
        <v>259</v>
      </c>
      <c r="E215" s="12">
        <v>1</v>
      </c>
      <c r="F215" s="11">
        <v>83000</v>
      </c>
      <c r="G215" s="11">
        <f>+Sales_2019[[#This Row],[INVOICE AMOUNT ('#)]]-Sales_2019[[#This Row],[Delivery charge]]</f>
        <v>107000</v>
      </c>
      <c r="H215" s="11">
        <v>0</v>
      </c>
      <c r="I215" s="11">
        <v>107000</v>
      </c>
      <c r="J215" s="11" t="s">
        <v>881</v>
      </c>
      <c r="K215" s="18" t="s">
        <v>762</v>
      </c>
      <c r="L215" s="18" t="s">
        <v>19</v>
      </c>
      <c r="M215" s="13">
        <v>6</v>
      </c>
      <c r="N215" s="11" t="s">
        <v>23</v>
      </c>
      <c r="O215" s="14">
        <f>+EOMONTH(Sales_2019[[#This Row],[DATE]],0)</f>
        <v>43616</v>
      </c>
      <c r="P215" s="15">
        <f>+EDATE(Sales_2019[[#This Row],[Begins]],Sales_2019[[#This Row],[DURATION]]-1)</f>
        <v>43769</v>
      </c>
      <c r="Q215" s="16">
        <f>Sales_2019[[#This Row],[Selling Price]]/Sales_2019[[#This Row],[Cost Price]]-1</f>
        <v>0.28915662650602414</v>
      </c>
    </row>
    <row r="216" spans="1:17" ht="30" customHeight="1" x14ac:dyDescent="0.3">
      <c r="A216" s="8" t="s">
        <v>421</v>
      </c>
      <c r="B216" s="9">
        <v>43678</v>
      </c>
      <c r="C216" s="10" t="s">
        <v>1004</v>
      </c>
      <c r="D216" s="11" t="s">
        <v>422</v>
      </c>
      <c r="E216" s="12">
        <v>1</v>
      </c>
      <c r="F216" s="11">
        <v>89000</v>
      </c>
      <c r="G216" s="11">
        <f>+Sales_2019[[#This Row],[INVOICE AMOUNT ('#)]]-Sales_2019[[#This Row],[Delivery charge]]</f>
        <v>104250</v>
      </c>
      <c r="H216" s="11">
        <v>750</v>
      </c>
      <c r="I216" s="11">
        <v>105000</v>
      </c>
      <c r="J216" s="11" t="s">
        <v>799</v>
      </c>
      <c r="K216" s="18" t="s">
        <v>50</v>
      </c>
      <c r="L216" s="18" t="s">
        <v>26</v>
      </c>
      <c r="M216" s="13">
        <v>4</v>
      </c>
      <c r="N216" s="11" t="s">
        <v>23</v>
      </c>
      <c r="O216" s="14">
        <f>+EOMONTH(Sales_2019[[#This Row],[DATE]],0)</f>
        <v>43708</v>
      </c>
      <c r="P216" s="15">
        <f>+EDATE(Sales_2019[[#This Row],[Begins]],Sales_2019[[#This Row],[DURATION]]-1)</f>
        <v>43799</v>
      </c>
      <c r="Q216" s="16">
        <f>Sales_2019[[#This Row],[Selling Price]]/Sales_2019[[#This Row],[Cost Price]]-1</f>
        <v>0.1713483146067416</v>
      </c>
    </row>
    <row r="217" spans="1:17" ht="30" customHeight="1" x14ac:dyDescent="0.3">
      <c r="A217" s="8" t="s">
        <v>527</v>
      </c>
      <c r="B217" s="9">
        <v>43725</v>
      </c>
      <c r="C217" s="10" t="s">
        <v>1005</v>
      </c>
      <c r="D217" s="11" t="s">
        <v>528</v>
      </c>
      <c r="E217" s="12">
        <v>1</v>
      </c>
      <c r="F217" s="11">
        <v>88000</v>
      </c>
      <c r="G217" s="11">
        <f>+Sales_2019[[#This Row],[INVOICE AMOUNT ('#)]]-Sales_2019[[#This Row],[Delivery charge]]</f>
        <v>103500</v>
      </c>
      <c r="H217" s="11">
        <v>1500</v>
      </c>
      <c r="I217" s="11">
        <v>105000</v>
      </c>
      <c r="J217" s="11" t="s">
        <v>855</v>
      </c>
      <c r="K217" s="18" t="s">
        <v>762</v>
      </c>
      <c r="L217" s="18" t="s">
        <v>19</v>
      </c>
      <c r="M217" s="13">
        <v>3</v>
      </c>
      <c r="N217" s="11" t="s">
        <v>20</v>
      </c>
      <c r="O217" s="14">
        <f>+EOMONTH(Sales_2019[[#This Row],[DATE]],0)</f>
        <v>43738</v>
      </c>
      <c r="P217" s="15">
        <f>+EDATE(Sales_2019[[#This Row],[Begins]],Sales_2019[[#This Row],[DURATION]]-1)</f>
        <v>43799</v>
      </c>
      <c r="Q217" s="16">
        <f>Sales_2019[[#This Row],[Selling Price]]/Sales_2019[[#This Row],[Cost Price]]-1</f>
        <v>0.17613636363636354</v>
      </c>
    </row>
    <row r="218" spans="1:17" ht="30" customHeight="1" x14ac:dyDescent="0.3">
      <c r="A218" s="8" t="s">
        <v>668</v>
      </c>
      <c r="B218" s="9">
        <v>43787</v>
      </c>
      <c r="C218" s="17" t="s">
        <v>1004</v>
      </c>
      <c r="D218" s="11" t="s">
        <v>481</v>
      </c>
      <c r="E218" s="12">
        <v>1</v>
      </c>
      <c r="F218" s="22">
        <v>88000</v>
      </c>
      <c r="G218" s="11">
        <f>+Sales_2019[[#This Row],[INVOICE AMOUNT ('#)]]-Sales_2019[[#This Row],[Delivery charge]]</f>
        <v>105000</v>
      </c>
      <c r="H218" s="11">
        <v>0</v>
      </c>
      <c r="I218" s="11">
        <v>105000</v>
      </c>
      <c r="J218" s="11" t="s">
        <v>882</v>
      </c>
      <c r="K218" s="18" t="s">
        <v>976</v>
      </c>
      <c r="L218" s="18" t="s">
        <v>26</v>
      </c>
      <c r="M218" s="13">
        <v>4</v>
      </c>
      <c r="N218" s="11" t="s">
        <v>53</v>
      </c>
      <c r="O218" s="14">
        <f>+EOMONTH(Sales_2019[[#This Row],[DATE]],0)</f>
        <v>43799</v>
      </c>
      <c r="P218" s="15">
        <f>+EDATE(Sales_2019[[#This Row],[Begins]],Sales_2019[[#This Row],[DURATION]]-1)</f>
        <v>43890</v>
      </c>
      <c r="Q218" s="16">
        <f>Sales_2019[[#This Row],[Selling Price]]/Sales_2019[[#This Row],[Cost Price]]-1</f>
        <v>0.19318181818181812</v>
      </c>
    </row>
    <row r="219" spans="1:17" ht="30" customHeight="1" x14ac:dyDescent="0.3">
      <c r="A219" s="8" t="s">
        <v>480</v>
      </c>
      <c r="B219" s="9">
        <v>43703</v>
      </c>
      <c r="C219" s="10" t="s">
        <v>1004</v>
      </c>
      <c r="D219" s="11" t="s">
        <v>481</v>
      </c>
      <c r="E219" s="12">
        <v>1</v>
      </c>
      <c r="F219" s="11">
        <v>88000</v>
      </c>
      <c r="G219" s="11">
        <f>+Sales_2019[[#This Row],[INVOICE AMOUNT ('#)]]-Sales_2019[[#This Row],[Delivery charge]]</f>
        <v>104000</v>
      </c>
      <c r="H219" s="11">
        <v>750</v>
      </c>
      <c r="I219" s="11">
        <v>104750</v>
      </c>
      <c r="J219" s="11" t="s">
        <v>883</v>
      </c>
      <c r="K219" s="18" t="s">
        <v>765</v>
      </c>
      <c r="L219" s="18" t="s">
        <v>19</v>
      </c>
      <c r="M219" s="13">
        <v>4</v>
      </c>
      <c r="N219" s="11" t="s">
        <v>20</v>
      </c>
      <c r="O219" s="14">
        <f>+EOMONTH(Sales_2019[[#This Row],[DATE]],0)</f>
        <v>43708</v>
      </c>
      <c r="P219" s="15">
        <f>+EDATE(Sales_2019[[#This Row],[Begins]],Sales_2019[[#This Row],[DURATION]]-1)</f>
        <v>43799</v>
      </c>
      <c r="Q219" s="16">
        <f>Sales_2019[[#This Row],[Selling Price]]/Sales_2019[[#This Row],[Cost Price]]-1</f>
        <v>0.18181818181818188</v>
      </c>
    </row>
    <row r="220" spans="1:17" ht="30" customHeight="1" x14ac:dyDescent="0.3">
      <c r="A220" s="8" t="s">
        <v>432</v>
      </c>
      <c r="B220" s="9">
        <v>43685</v>
      </c>
      <c r="C220" s="10" t="s">
        <v>1004</v>
      </c>
      <c r="D220" s="11" t="s">
        <v>452</v>
      </c>
      <c r="E220" s="12">
        <v>1</v>
      </c>
      <c r="F220" s="11">
        <v>0</v>
      </c>
      <c r="G220" s="11">
        <f>+Sales_2019[[#This Row],[INVOICE AMOUNT ('#)]]-Sales_2019[[#This Row],[Delivery charge]]</f>
        <v>104400</v>
      </c>
      <c r="H220" s="11">
        <v>0</v>
      </c>
      <c r="I220" s="11">
        <v>104400</v>
      </c>
      <c r="J220" s="11" t="s">
        <v>799</v>
      </c>
      <c r="K220" s="18" t="s">
        <v>50</v>
      </c>
      <c r="L220" s="18" t="s">
        <v>26</v>
      </c>
      <c r="M220" s="13">
        <v>6</v>
      </c>
      <c r="N220" s="11" t="s">
        <v>53</v>
      </c>
      <c r="O220" s="14">
        <f>+EOMONTH(Sales_2019[[#This Row],[DATE]],0)</f>
        <v>43708</v>
      </c>
      <c r="P220" s="15">
        <f>+EDATE(Sales_2019[[#This Row],[Begins]],Sales_2019[[#This Row],[DURATION]]-1)</f>
        <v>43861</v>
      </c>
      <c r="Q220" s="16" t="e">
        <f>Sales_2019[[#This Row],[Selling Price]]/Sales_2019[[#This Row],[Cost Price]]-1</f>
        <v>#DIV/0!</v>
      </c>
    </row>
    <row r="221" spans="1:17" ht="30" customHeight="1" x14ac:dyDescent="0.3">
      <c r="A221" s="8" t="s">
        <v>493</v>
      </c>
      <c r="B221" s="9">
        <v>43707</v>
      </c>
      <c r="C221" s="10" t="s">
        <v>1004</v>
      </c>
      <c r="D221" s="11" t="s">
        <v>494</v>
      </c>
      <c r="E221" s="12">
        <v>2</v>
      </c>
      <c r="F221" s="11">
        <v>85900</v>
      </c>
      <c r="G221" s="11">
        <f>+Sales_2019[[#This Row],[INVOICE AMOUNT ('#)]]-Sales_2019[[#This Row],[Delivery charge]]</f>
        <v>101240</v>
      </c>
      <c r="H221" s="11">
        <v>3000</v>
      </c>
      <c r="I221" s="11">
        <v>104240</v>
      </c>
      <c r="J221" s="11" t="s">
        <v>845</v>
      </c>
      <c r="K221" s="18" t="s">
        <v>39</v>
      </c>
      <c r="L221" s="18" t="s">
        <v>26</v>
      </c>
      <c r="M221" s="13">
        <v>4</v>
      </c>
      <c r="N221" s="11" t="s">
        <v>20</v>
      </c>
      <c r="O221" s="14">
        <f>+EOMONTH(Sales_2019[[#This Row],[DATE]],0)</f>
        <v>43708</v>
      </c>
      <c r="P221" s="15">
        <f>+EDATE(Sales_2019[[#This Row],[Begins]],Sales_2019[[#This Row],[DURATION]]-1)</f>
        <v>43799</v>
      </c>
      <c r="Q221" s="16">
        <f>Sales_2019[[#This Row],[Selling Price]]/Sales_2019[[#This Row],[Cost Price]]-1</f>
        <v>0.17857974388824216</v>
      </c>
    </row>
    <row r="222" spans="1:17" ht="30" customHeight="1" x14ac:dyDescent="0.3">
      <c r="A222" s="8" t="s">
        <v>28</v>
      </c>
      <c r="B222" s="9">
        <v>43475</v>
      </c>
      <c r="C222" s="10" t="s">
        <v>1005</v>
      </c>
      <c r="D222" s="11" t="s">
        <v>29</v>
      </c>
      <c r="E222" s="12">
        <v>1</v>
      </c>
      <c r="F222" s="11">
        <v>85000</v>
      </c>
      <c r="G222" s="11">
        <f>+Sales_2019[[#This Row],[INVOICE AMOUNT ('#)]]-Sales_2019[[#This Row],[Delivery charge]]</f>
        <v>101250</v>
      </c>
      <c r="H222" s="11">
        <v>750</v>
      </c>
      <c r="I222" s="11">
        <v>102000</v>
      </c>
      <c r="J222" s="11" t="s">
        <v>871</v>
      </c>
      <c r="K222" s="18" t="s">
        <v>762</v>
      </c>
      <c r="L222" s="18" t="s">
        <v>26</v>
      </c>
      <c r="M222" s="13">
        <v>4</v>
      </c>
      <c r="N222" s="11" t="s">
        <v>20</v>
      </c>
      <c r="O222" s="14">
        <f>+EOMONTH(Sales_2019[[#This Row],[DATE]],0+1)</f>
        <v>43524</v>
      </c>
      <c r="P222" s="15">
        <f>+EDATE(Sales_2019[[#This Row],[Begins]],Sales_2019[[#This Row],[DURATION]]-1)</f>
        <v>43613</v>
      </c>
      <c r="Q222" s="16">
        <f>Sales_2019[[#This Row],[Selling Price]]/Sales_2019[[#This Row],[Cost Price]]-1</f>
        <v>0.19117647058823528</v>
      </c>
    </row>
    <row r="223" spans="1:17" ht="30" customHeight="1" x14ac:dyDescent="0.3">
      <c r="A223" s="8" t="s">
        <v>90</v>
      </c>
      <c r="B223" s="9">
        <v>43510</v>
      </c>
      <c r="C223" s="10" t="s">
        <v>1005</v>
      </c>
      <c r="D223" s="11" t="s">
        <v>91</v>
      </c>
      <c r="E223" s="12">
        <v>1</v>
      </c>
      <c r="F223" s="11">
        <v>85000</v>
      </c>
      <c r="G223" s="11">
        <f>+Sales_2019[[#This Row],[INVOICE AMOUNT ('#)]]-Sales_2019[[#This Row],[Delivery charge]]</f>
        <v>102000</v>
      </c>
      <c r="H223" s="11">
        <v>0</v>
      </c>
      <c r="I223" s="11">
        <v>102000</v>
      </c>
      <c r="J223" s="11" t="s">
        <v>875</v>
      </c>
      <c r="K223" s="18" t="s">
        <v>980</v>
      </c>
      <c r="L223" s="18" t="s">
        <v>19</v>
      </c>
      <c r="M223" s="13">
        <v>4</v>
      </c>
      <c r="N223" s="11" t="s">
        <v>23</v>
      </c>
      <c r="O223" s="14">
        <f>+EOMONTH(Sales_2019[[#This Row],[DATE]],0)</f>
        <v>43524</v>
      </c>
      <c r="P223" s="15">
        <f>+EDATE(Sales_2019[[#This Row],[Begins]],Sales_2019[[#This Row],[DURATION]]-1)</f>
        <v>43613</v>
      </c>
      <c r="Q223" s="16">
        <f>Sales_2019[[#This Row],[Selling Price]]/Sales_2019[[#This Row],[Cost Price]]-1</f>
        <v>0.19999999999999996</v>
      </c>
    </row>
    <row r="224" spans="1:17" ht="30" customHeight="1" x14ac:dyDescent="0.3">
      <c r="A224" s="8" t="s">
        <v>721</v>
      </c>
      <c r="B224" s="9">
        <v>43819</v>
      </c>
      <c r="C224" s="17" t="s">
        <v>1004</v>
      </c>
      <c r="D224" s="11" t="s">
        <v>722</v>
      </c>
      <c r="E224" s="12">
        <v>1</v>
      </c>
      <c r="F224" s="11"/>
      <c r="G224" s="11">
        <f>+Sales_2019[[#This Row],[INVOICE AMOUNT ('#)]]-Sales_2019[[#This Row],[Delivery charge]]</f>
        <v>98400</v>
      </c>
      <c r="H224" s="11">
        <v>3000</v>
      </c>
      <c r="I224" s="11">
        <v>101400</v>
      </c>
      <c r="J224" s="11" t="s">
        <v>883</v>
      </c>
      <c r="K224" s="18" t="s">
        <v>765</v>
      </c>
      <c r="L224" s="18" t="s">
        <v>26</v>
      </c>
      <c r="M224" s="13">
        <v>4</v>
      </c>
      <c r="N224" s="11" t="s">
        <v>27</v>
      </c>
      <c r="O224" s="14">
        <f>+EOMONTH(Sales_2019[[#This Row],[DATE]],0)</f>
        <v>43830</v>
      </c>
      <c r="P224" s="15">
        <f>+EDATE(Sales_2019[[#This Row],[Begins]],Sales_2019[[#This Row],[DURATION]]-1)</f>
        <v>43921</v>
      </c>
      <c r="Q224" s="16" t="e">
        <f>Sales_2019[[#This Row],[Selling Price]]/Sales_2019[[#This Row],[Cost Price]]-1</f>
        <v>#DIV/0!</v>
      </c>
    </row>
    <row r="225" spans="1:17" ht="30" customHeight="1" x14ac:dyDescent="0.3">
      <c r="A225" s="8" t="s">
        <v>241</v>
      </c>
      <c r="B225" s="9">
        <v>43584</v>
      </c>
      <c r="C225" s="10" t="s">
        <v>1004</v>
      </c>
      <c r="D225" s="11" t="s">
        <v>242</v>
      </c>
      <c r="E225" s="12">
        <v>1</v>
      </c>
      <c r="F225" s="11">
        <v>82000</v>
      </c>
      <c r="G225" s="11">
        <f>+Sales_2019[[#This Row],[INVOICE AMOUNT ('#)]]-Sales_2019[[#This Row],[Delivery charge]]</f>
        <v>100800</v>
      </c>
      <c r="H225" s="11">
        <v>0</v>
      </c>
      <c r="I225" s="11">
        <v>100800</v>
      </c>
      <c r="J225" s="11" t="s">
        <v>764</v>
      </c>
      <c r="K225" s="18" t="s">
        <v>39</v>
      </c>
      <c r="L225" s="18" t="s">
        <v>26</v>
      </c>
      <c r="M225" s="13">
        <v>4</v>
      </c>
      <c r="N225" s="11" t="s">
        <v>27</v>
      </c>
      <c r="O225" s="14">
        <f>+EOMONTH(Sales_2019[[#This Row],[DATE]],0)</f>
        <v>43585</v>
      </c>
      <c r="P225" s="15">
        <f>+EDATE(Sales_2019[[#This Row],[Begins]],Sales_2019[[#This Row],[DURATION]]-1)</f>
        <v>43676</v>
      </c>
      <c r="Q225" s="16">
        <f>Sales_2019[[#This Row],[Selling Price]]/Sales_2019[[#This Row],[Cost Price]]-1</f>
        <v>0.22926829268292681</v>
      </c>
    </row>
    <row r="226" spans="1:17" ht="30" customHeight="1" x14ac:dyDescent="0.3">
      <c r="A226" s="8" t="s">
        <v>78</v>
      </c>
      <c r="B226" s="9">
        <v>43504</v>
      </c>
      <c r="C226" s="10" t="s">
        <v>1005</v>
      </c>
      <c r="D226" s="11" t="s">
        <v>79</v>
      </c>
      <c r="E226" s="12">
        <v>1</v>
      </c>
      <c r="F226" s="11">
        <v>78000</v>
      </c>
      <c r="G226" s="11">
        <f>+Sales_2019[[#This Row],[INVOICE AMOUNT ('#)]]-Sales_2019[[#This Row],[Delivery charge]]</f>
        <v>100000</v>
      </c>
      <c r="H226" s="11">
        <v>0</v>
      </c>
      <c r="I226" s="11">
        <v>100000</v>
      </c>
      <c r="J226" s="11" t="s">
        <v>865</v>
      </c>
      <c r="K226" s="18" t="s">
        <v>39</v>
      </c>
      <c r="L226" s="18" t="s">
        <v>19</v>
      </c>
      <c r="M226" s="13">
        <v>4</v>
      </c>
      <c r="N226" s="11" t="s">
        <v>20</v>
      </c>
      <c r="O226" s="14">
        <f>+EOMONTH(Sales_2019[[#This Row],[DATE]],0)</f>
        <v>43524</v>
      </c>
      <c r="P226" s="15">
        <f>+EDATE(Sales_2019[[#This Row],[Begins]],Sales_2019[[#This Row],[DURATION]]-1)</f>
        <v>43613</v>
      </c>
      <c r="Q226" s="16">
        <f>Sales_2019[[#This Row],[Selling Price]]/Sales_2019[[#This Row],[Cost Price]]-1</f>
        <v>0.28205128205128216</v>
      </c>
    </row>
    <row r="227" spans="1:17" ht="30" customHeight="1" x14ac:dyDescent="0.3">
      <c r="A227" s="8" t="s">
        <v>616</v>
      </c>
      <c r="B227" s="9">
        <v>43767</v>
      </c>
      <c r="C227" s="17" t="s">
        <v>1004</v>
      </c>
      <c r="D227" s="11" t="s">
        <v>456</v>
      </c>
      <c r="E227" s="12">
        <v>1</v>
      </c>
      <c r="F227" s="22">
        <v>88000</v>
      </c>
      <c r="G227" s="11">
        <f>+Sales_2019[[#This Row],[INVOICE AMOUNT ('#)]]-Sales_2019[[#This Row],[Delivery charge]]</f>
        <v>98750</v>
      </c>
      <c r="H227" s="11">
        <v>750</v>
      </c>
      <c r="I227" s="11">
        <v>99500</v>
      </c>
      <c r="J227" s="11" t="s">
        <v>884</v>
      </c>
      <c r="K227" s="18" t="s">
        <v>976</v>
      </c>
      <c r="L227" s="18" t="s">
        <v>19</v>
      </c>
      <c r="M227" s="13">
        <v>3</v>
      </c>
      <c r="N227" s="11" t="s">
        <v>20</v>
      </c>
      <c r="O227" s="14">
        <f>+EOMONTH(Sales_2019[[#This Row],[DATE]],0)</f>
        <v>43769</v>
      </c>
      <c r="P227" s="15">
        <f>+EDATE(Sales_2019[[#This Row],[Begins]],Sales_2019[[#This Row],[DURATION]]-1)</f>
        <v>43830</v>
      </c>
      <c r="Q227" s="16">
        <f>Sales_2019[[#This Row],[Selling Price]]/Sales_2019[[#This Row],[Cost Price]]-1</f>
        <v>0.12215909090909083</v>
      </c>
    </row>
    <row r="228" spans="1:17" ht="30" customHeight="1" x14ac:dyDescent="0.3">
      <c r="A228" s="8" t="s">
        <v>712</v>
      </c>
      <c r="B228" s="9">
        <v>43819</v>
      </c>
      <c r="C228" s="17" t="s">
        <v>1004</v>
      </c>
      <c r="D228" s="11" t="s">
        <v>723</v>
      </c>
      <c r="E228" s="12">
        <v>1</v>
      </c>
      <c r="F228" s="11"/>
      <c r="G228" s="11">
        <f>+Sales_2019[[#This Row],[INVOICE AMOUNT ('#)]]-Sales_2019[[#This Row],[Delivery charge]]</f>
        <v>98700</v>
      </c>
      <c r="H228" s="11">
        <v>200</v>
      </c>
      <c r="I228" s="11">
        <v>98900</v>
      </c>
      <c r="J228" s="11" t="s">
        <v>799</v>
      </c>
      <c r="K228" s="18" t="s">
        <v>50</v>
      </c>
      <c r="L228" s="18" t="s">
        <v>26</v>
      </c>
      <c r="M228" s="13">
        <v>5</v>
      </c>
      <c r="N228" s="11" t="s">
        <v>53</v>
      </c>
      <c r="O228" s="14">
        <f>+EOMONTH(Sales_2019[[#This Row],[DATE]],0)</f>
        <v>43830</v>
      </c>
      <c r="P228" s="15">
        <f>+EDATE(Sales_2019[[#This Row],[Begins]],Sales_2019[[#This Row],[DURATION]]-1)</f>
        <v>43951</v>
      </c>
      <c r="Q228" s="16" t="e">
        <f>Sales_2019[[#This Row],[Selling Price]]/Sales_2019[[#This Row],[Cost Price]]-1</f>
        <v>#DIV/0!</v>
      </c>
    </row>
    <row r="229" spans="1:17" ht="30" customHeight="1" x14ac:dyDescent="0.3">
      <c r="A229" s="8" t="s">
        <v>362</v>
      </c>
      <c r="B229" s="9">
        <v>43654</v>
      </c>
      <c r="C229" s="10" t="s">
        <v>1004</v>
      </c>
      <c r="D229" s="11" t="s">
        <v>363</v>
      </c>
      <c r="E229" s="12">
        <v>1</v>
      </c>
      <c r="F229" s="11">
        <v>1111250</v>
      </c>
      <c r="G229" s="11">
        <f>+Sales_2019[[#This Row],[INVOICE AMOUNT ('#)]]-Sales_2019[[#This Row],[Delivery charge]]</f>
        <v>98400</v>
      </c>
      <c r="H229" s="11">
        <v>0</v>
      </c>
      <c r="I229" s="11">
        <v>98400</v>
      </c>
      <c r="J229" s="11" t="s">
        <v>799</v>
      </c>
      <c r="K229" s="18" t="s">
        <v>50</v>
      </c>
      <c r="L229" s="18" t="s">
        <v>26</v>
      </c>
      <c r="M229" s="13">
        <v>4</v>
      </c>
      <c r="N229" s="11" t="s">
        <v>53</v>
      </c>
      <c r="O229" s="14">
        <f>+EOMONTH(Sales_2019[[#This Row],[DATE]],0)</f>
        <v>43677</v>
      </c>
      <c r="P229" s="15">
        <f>+EDATE(Sales_2019[[#This Row],[Begins]],Sales_2019[[#This Row],[DURATION]]-1)</f>
        <v>43769</v>
      </c>
      <c r="Q229" s="16">
        <f>Sales_2019[[#This Row],[Selling Price]]/Sales_2019[[#This Row],[Cost Price]]-1</f>
        <v>-0.911451068616423</v>
      </c>
    </row>
    <row r="230" spans="1:17" ht="30" customHeight="1" x14ac:dyDescent="0.3">
      <c r="A230" s="8" t="s">
        <v>132</v>
      </c>
      <c r="B230" s="9">
        <v>43537</v>
      </c>
      <c r="C230" s="10" t="s">
        <v>1004</v>
      </c>
      <c r="D230" s="11" t="s">
        <v>133</v>
      </c>
      <c r="E230" s="12">
        <v>2</v>
      </c>
      <c r="F230" s="11">
        <v>79200</v>
      </c>
      <c r="G230" s="11">
        <f>+Sales_2019[[#This Row],[INVOICE AMOUNT ('#)]]-Sales_2019[[#This Row],[Delivery charge]]</f>
        <v>95500</v>
      </c>
      <c r="H230" s="11">
        <v>750</v>
      </c>
      <c r="I230" s="11">
        <v>96250</v>
      </c>
      <c r="J230" s="11" t="s">
        <v>885</v>
      </c>
      <c r="K230" s="18" t="s">
        <v>39</v>
      </c>
      <c r="L230" s="18" t="s">
        <v>26</v>
      </c>
      <c r="M230" s="13">
        <v>4</v>
      </c>
      <c r="N230" s="11" t="s">
        <v>20</v>
      </c>
      <c r="O230" s="14">
        <f>+EOMONTH(Sales_2019[[#This Row],[DATE]],0)</f>
        <v>43555</v>
      </c>
      <c r="P230" s="15">
        <f>+EDATE(Sales_2019[[#This Row],[Begins]],Sales_2019[[#This Row],[DURATION]]-1)</f>
        <v>43646</v>
      </c>
      <c r="Q230" s="16">
        <f>Sales_2019[[#This Row],[Selling Price]]/Sales_2019[[#This Row],[Cost Price]]-1</f>
        <v>0.20580808080808088</v>
      </c>
    </row>
    <row r="231" spans="1:17" ht="30" customHeight="1" x14ac:dyDescent="0.3">
      <c r="A231" s="8" t="s">
        <v>284</v>
      </c>
      <c r="B231" s="9">
        <v>43602</v>
      </c>
      <c r="C231" s="10" t="s">
        <v>1005</v>
      </c>
      <c r="D231" s="11" t="s">
        <v>285</v>
      </c>
      <c r="E231" s="12">
        <v>1</v>
      </c>
      <c r="F231" s="11">
        <v>80000</v>
      </c>
      <c r="G231" s="11">
        <f>+Sales_2019[[#This Row],[INVOICE AMOUNT ('#)]]-Sales_2019[[#This Row],[Delivery charge]]</f>
        <v>96000</v>
      </c>
      <c r="H231" s="11">
        <v>0</v>
      </c>
      <c r="I231" s="11">
        <v>96000</v>
      </c>
      <c r="J231" s="11" t="s">
        <v>823</v>
      </c>
      <c r="K231" s="18" t="s">
        <v>762</v>
      </c>
      <c r="L231" s="18" t="s">
        <v>26</v>
      </c>
      <c r="M231" s="13">
        <v>4</v>
      </c>
      <c r="N231" s="11" t="s">
        <v>20</v>
      </c>
      <c r="O231" s="14">
        <f>+EOMONTH(Sales_2019[[#This Row],[DATE]],0)</f>
        <v>43616</v>
      </c>
      <c r="P231" s="15">
        <f>+EDATE(Sales_2019[[#This Row],[Begins]],Sales_2019[[#This Row],[DURATION]]-1)</f>
        <v>43708</v>
      </c>
      <c r="Q231" s="16">
        <f>Sales_2019[[#This Row],[Selling Price]]/Sales_2019[[#This Row],[Cost Price]]-1</f>
        <v>0.19999999999999996</v>
      </c>
    </row>
    <row r="232" spans="1:17" ht="30" customHeight="1" x14ac:dyDescent="0.3">
      <c r="A232" s="8" t="s">
        <v>724</v>
      </c>
      <c r="B232" s="9">
        <v>43812</v>
      </c>
      <c r="C232" s="17" t="s">
        <v>1004</v>
      </c>
      <c r="D232" s="11" t="s">
        <v>725</v>
      </c>
      <c r="E232" s="12">
        <v>1</v>
      </c>
      <c r="F232" s="11"/>
      <c r="G232" s="11">
        <f>+Sales_2019[[#This Row],[INVOICE AMOUNT ('#)]]-Sales_2019[[#This Row],[Delivery charge]]</f>
        <v>95250</v>
      </c>
      <c r="H232" s="11">
        <v>750</v>
      </c>
      <c r="I232" s="11">
        <v>96000</v>
      </c>
      <c r="J232" s="11" t="s">
        <v>886</v>
      </c>
      <c r="K232" s="18" t="s">
        <v>39</v>
      </c>
      <c r="L232" s="18" t="s">
        <v>26</v>
      </c>
      <c r="M232" s="13">
        <v>4</v>
      </c>
      <c r="N232" s="11" t="s">
        <v>27</v>
      </c>
      <c r="O232" s="14">
        <f>+EOMONTH(Sales_2019[[#This Row],[DATE]],0)</f>
        <v>43830</v>
      </c>
      <c r="P232" s="15">
        <f>+EDATE(Sales_2019[[#This Row],[Begins]],Sales_2019[[#This Row],[DURATION]]-1)</f>
        <v>43921</v>
      </c>
      <c r="Q232" s="16" t="e">
        <f>Sales_2019[[#This Row],[Selling Price]]/Sales_2019[[#This Row],[Cost Price]]-1</f>
        <v>#DIV/0!</v>
      </c>
    </row>
    <row r="233" spans="1:17" ht="30" customHeight="1" x14ac:dyDescent="0.3">
      <c r="A233" s="8" t="s">
        <v>193</v>
      </c>
      <c r="B233" s="9">
        <v>43565</v>
      </c>
      <c r="C233" s="10" t="s">
        <v>1004</v>
      </c>
      <c r="D233" s="11" t="s">
        <v>194</v>
      </c>
      <c r="E233" s="12">
        <v>1</v>
      </c>
      <c r="F233" s="11">
        <v>80000</v>
      </c>
      <c r="G233" s="11">
        <f>+Sales_2019[[#This Row],[INVOICE AMOUNT ('#)]]-Sales_2019[[#This Row],[Delivery charge]]</f>
        <v>95000</v>
      </c>
      <c r="H233" s="11">
        <v>750</v>
      </c>
      <c r="I233" s="11">
        <v>95750</v>
      </c>
      <c r="J233" s="11" t="s">
        <v>887</v>
      </c>
      <c r="K233" s="18" t="s">
        <v>39</v>
      </c>
      <c r="L233" s="18" t="s">
        <v>26</v>
      </c>
      <c r="M233" s="13">
        <v>4</v>
      </c>
      <c r="N233" s="11" t="s">
        <v>27</v>
      </c>
      <c r="O233" s="14">
        <f>+EOMONTH(Sales_2019[[#This Row],[DATE]],0)</f>
        <v>43585</v>
      </c>
      <c r="P233" s="15">
        <f>+EDATE(Sales_2019[[#This Row],[Begins]],Sales_2019[[#This Row],[DURATION]]-1)</f>
        <v>43676</v>
      </c>
      <c r="Q233" s="16">
        <f>Sales_2019[[#This Row],[Selling Price]]/Sales_2019[[#This Row],[Cost Price]]-1</f>
        <v>0.1875</v>
      </c>
    </row>
    <row r="234" spans="1:17" ht="30" customHeight="1" x14ac:dyDescent="0.3">
      <c r="A234" s="8" t="s">
        <v>201</v>
      </c>
      <c r="B234" s="9">
        <v>43566</v>
      </c>
      <c r="C234" s="10" t="s">
        <v>1004</v>
      </c>
      <c r="D234" s="11" t="s">
        <v>202</v>
      </c>
      <c r="E234" s="12">
        <v>1</v>
      </c>
      <c r="F234" s="11">
        <v>79000</v>
      </c>
      <c r="G234" s="11">
        <f>+Sales_2019[[#This Row],[INVOICE AMOUNT ('#)]]-Sales_2019[[#This Row],[Delivery charge]]</f>
        <v>94650</v>
      </c>
      <c r="H234" s="11">
        <v>750</v>
      </c>
      <c r="I234" s="11">
        <v>95400</v>
      </c>
      <c r="J234" s="11" t="s">
        <v>859</v>
      </c>
      <c r="K234" s="18" t="s">
        <v>976</v>
      </c>
      <c r="L234" s="18" t="s">
        <v>19</v>
      </c>
      <c r="M234" s="13">
        <v>4</v>
      </c>
      <c r="N234" s="11" t="s">
        <v>20</v>
      </c>
      <c r="O234" s="14">
        <f>+EOMONTH(Sales_2019[[#This Row],[DATE]],0)</f>
        <v>43585</v>
      </c>
      <c r="P234" s="15">
        <f>+EDATE(Sales_2019[[#This Row],[Begins]],Sales_2019[[#This Row],[DURATION]]-1)</f>
        <v>43676</v>
      </c>
      <c r="Q234" s="16">
        <f>Sales_2019[[#This Row],[Selling Price]]/Sales_2019[[#This Row],[Cost Price]]-1</f>
        <v>0.19810126582278476</v>
      </c>
    </row>
    <row r="235" spans="1:17" ht="30" customHeight="1" x14ac:dyDescent="0.3">
      <c r="A235" s="8" t="s">
        <v>657</v>
      </c>
      <c r="B235" s="9">
        <v>43774</v>
      </c>
      <c r="C235" s="17" t="s">
        <v>1004</v>
      </c>
      <c r="D235" s="11" t="s">
        <v>658</v>
      </c>
      <c r="E235" s="12">
        <v>1</v>
      </c>
      <c r="F235" s="22">
        <v>74000</v>
      </c>
      <c r="G235" s="11">
        <f>+Sales_2019[[#This Row],[INVOICE AMOUNT ('#)]]-Sales_2019[[#This Row],[Delivery charge]]</f>
        <v>93600</v>
      </c>
      <c r="H235" s="11">
        <v>750</v>
      </c>
      <c r="I235" s="11">
        <v>94350</v>
      </c>
      <c r="J235" s="11" t="s">
        <v>888</v>
      </c>
      <c r="K235" s="18" t="s">
        <v>765</v>
      </c>
      <c r="L235" s="18" t="s">
        <v>26</v>
      </c>
      <c r="M235" s="13">
        <v>4</v>
      </c>
      <c r="N235" s="11" t="s">
        <v>20</v>
      </c>
      <c r="O235" s="14">
        <f>+EOMONTH(Sales_2019[[#This Row],[DATE]],0)</f>
        <v>43799</v>
      </c>
      <c r="P235" s="15">
        <f>+EDATE(Sales_2019[[#This Row],[Begins]],Sales_2019[[#This Row],[DURATION]]-1)</f>
        <v>43890</v>
      </c>
      <c r="Q235" s="16">
        <f>Sales_2019[[#This Row],[Selling Price]]/Sales_2019[[#This Row],[Cost Price]]-1</f>
        <v>0.26486486486486482</v>
      </c>
    </row>
    <row r="236" spans="1:17" ht="30" customHeight="1" x14ac:dyDescent="0.3">
      <c r="A236" s="8" t="s">
        <v>596</v>
      </c>
      <c r="B236" s="9">
        <v>43761</v>
      </c>
      <c r="C236" s="17" t="s">
        <v>1004</v>
      </c>
      <c r="D236" s="11" t="s">
        <v>599</v>
      </c>
      <c r="E236" s="12">
        <v>1</v>
      </c>
      <c r="F236" s="22">
        <v>0</v>
      </c>
      <c r="G236" s="11">
        <f>+Sales_2019[[#This Row],[INVOICE AMOUNT ('#)]]-Sales_2019[[#This Row],[Delivery charge]]</f>
        <v>93600</v>
      </c>
      <c r="H236" s="11">
        <v>150</v>
      </c>
      <c r="I236" s="11">
        <v>93750</v>
      </c>
      <c r="J236" s="11" t="s">
        <v>799</v>
      </c>
      <c r="K236" s="18" t="s">
        <v>50</v>
      </c>
      <c r="L236" s="18" t="s">
        <v>26</v>
      </c>
      <c r="M236" s="13">
        <v>4</v>
      </c>
      <c r="N236" s="11" t="s">
        <v>53</v>
      </c>
      <c r="O236" s="14">
        <f>+EOMONTH(Sales_2019[[#This Row],[DATE]],0)</f>
        <v>43769</v>
      </c>
      <c r="P236" s="15">
        <f>+EDATE(Sales_2019[[#This Row],[Begins]],Sales_2019[[#This Row],[DURATION]]-1)</f>
        <v>43861</v>
      </c>
      <c r="Q236" s="16" t="e">
        <f>Sales_2019[[#This Row],[Selling Price]]/Sales_2019[[#This Row],[Cost Price]]-1</f>
        <v>#DIV/0!</v>
      </c>
    </row>
    <row r="237" spans="1:17" ht="30" customHeight="1" x14ac:dyDescent="0.3">
      <c r="A237" s="8" t="s">
        <v>432</v>
      </c>
      <c r="B237" s="9">
        <v>43685</v>
      </c>
      <c r="C237" s="10" t="s">
        <v>1004</v>
      </c>
      <c r="D237" s="11" t="s">
        <v>451</v>
      </c>
      <c r="E237" s="12">
        <v>1</v>
      </c>
      <c r="F237" s="11">
        <v>0</v>
      </c>
      <c r="G237" s="11">
        <f>+Sales_2019[[#This Row],[INVOICE AMOUNT ('#)]]-Sales_2019[[#This Row],[Delivery charge]]</f>
        <v>93600</v>
      </c>
      <c r="H237" s="11">
        <v>0</v>
      </c>
      <c r="I237" s="11">
        <v>93600</v>
      </c>
      <c r="J237" s="11" t="s">
        <v>799</v>
      </c>
      <c r="K237" s="18" t="s">
        <v>50</v>
      </c>
      <c r="L237" s="18" t="s">
        <v>26</v>
      </c>
      <c r="M237" s="13">
        <v>6</v>
      </c>
      <c r="N237" s="11" t="s">
        <v>53</v>
      </c>
      <c r="O237" s="14">
        <f>+EOMONTH(Sales_2019[[#This Row],[DATE]],0)</f>
        <v>43708</v>
      </c>
      <c r="P237" s="15">
        <f>+EDATE(Sales_2019[[#This Row],[Begins]],Sales_2019[[#This Row],[DURATION]]-1)</f>
        <v>43861</v>
      </c>
      <c r="Q237" s="16" t="e">
        <f>Sales_2019[[#This Row],[Selling Price]]/Sales_2019[[#This Row],[Cost Price]]-1</f>
        <v>#DIV/0!</v>
      </c>
    </row>
    <row r="238" spans="1:17" ht="30" customHeight="1" x14ac:dyDescent="0.3">
      <c r="A238" s="8" t="s">
        <v>726</v>
      </c>
      <c r="B238" s="9">
        <v>43810</v>
      </c>
      <c r="C238" s="17" t="s">
        <v>1006</v>
      </c>
      <c r="D238" s="11" t="s">
        <v>727</v>
      </c>
      <c r="E238" s="12">
        <v>1</v>
      </c>
      <c r="F238" s="11"/>
      <c r="G238" s="11">
        <f>+Sales_2019[[#This Row],[INVOICE AMOUNT ('#)]]-Sales_2019[[#This Row],[Delivery charge]]</f>
        <v>93000</v>
      </c>
      <c r="H238" s="11">
        <v>600</v>
      </c>
      <c r="I238" s="11">
        <v>93600</v>
      </c>
      <c r="J238" s="11" t="s">
        <v>889</v>
      </c>
      <c r="K238" s="18" t="s">
        <v>988</v>
      </c>
      <c r="L238" s="18" t="s">
        <v>26</v>
      </c>
      <c r="M238" s="13">
        <v>4</v>
      </c>
      <c r="N238" s="11" t="s">
        <v>20</v>
      </c>
      <c r="O238" s="14">
        <f>+EOMONTH(Sales_2019[[#This Row],[DATE]],0)</f>
        <v>43830</v>
      </c>
      <c r="P238" s="15">
        <f>+EDATE(Sales_2019[[#This Row],[Begins]],Sales_2019[[#This Row],[DURATION]]-1)</f>
        <v>43921</v>
      </c>
      <c r="Q238" s="16" t="e">
        <f>Sales_2019[[#This Row],[Selling Price]]/Sales_2019[[#This Row],[Cost Price]]-1</f>
        <v>#DIV/0!</v>
      </c>
    </row>
    <row r="239" spans="1:17" ht="30" customHeight="1" x14ac:dyDescent="0.3">
      <c r="A239" s="8" t="s">
        <v>506</v>
      </c>
      <c r="B239" s="9">
        <v>43714</v>
      </c>
      <c r="C239" s="10" t="s">
        <v>1004</v>
      </c>
      <c r="D239" s="11" t="s">
        <v>97</v>
      </c>
      <c r="E239" s="12">
        <v>1</v>
      </c>
      <c r="F239" s="11">
        <v>76000</v>
      </c>
      <c r="G239" s="11">
        <f>+Sales_2019[[#This Row],[INVOICE AMOUNT ('#)]]-Sales_2019[[#This Row],[Delivery charge]]</f>
        <v>92250</v>
      </c>
      <c r="H239" s="11">
        <v>750</v>
      </c>
      <c r="I239" s="11">
        <v>93000</v>
      </c>
      <c r="J239" s="11" t="s">
        <v>890</v>
      </c>
      <c r="K239" s="18" t="s">
        <v>976</v>
      </c>
      <c r="L239" s="18" t="s">
        <v>19</v>
      </c>
      <c r="M239" s="13">
        <v>2</v>
      </c>
      <c r="N239" s="11" t="s">
        <v>20</v>
      </c>
      <c r="O239" s="14">
        <f>+EOMONTH(Sales_2019[[#This Row],[DATE]],0)</f>
        <v>43738</v>
      </c>
      <c r="P239" s="15">
        <f>+EDATE(Sales_2019[[#This Row],[Begins]],Sales_2019[[#This Row],[DURATION]]-1)</f>
        <v>43768</v>
      </c>
      <c r="Q239" s="16">
        <f>Sales_2019[[#This Row],[Selling Price]]/Sales_2019[[#This Row],[Cost Price]]-1</f>
        <v>0.21381578947368429</v>
      </c>
    </row>
    <row r="240" spans="1:17" ht="30" customHeight="1" x14ac:dyDescent="0.3">
      <c r="A240" s="8" t="s">
        <v>541</v>
      </c>
      <c r="B240" s="9">
        <v>43738</v>
      </c>
      <c r="C240" s="17" t="s">
        <v>1004</v>
      </c>
      <c r="D240" s="11" t="s">
        <v>542</v>
      </c>
      <c r="E240" s="12">
        <v>2</v>
      </c>
      <c r="F240" s="11">
        <v>76450</v>
      </c>
      <c r="G240" s="11">
        <f>+Sales_2019[[#This Row],[INVOICE AMOUNT ('#)]]-Sales_2019[[#This Row],[Delivery charge]]</f>
        <v>90000</v>
      </c>
      <c r="H240" s="11">
        <v>1500</v>
      </c>
      <c r="I240" s="11">
        <v>91500</v>
      </c>
      <c r="J240" s="11" t="s">
        <v>808</v>
      </c>
      <c r="K240" s="18" t="s">
        <v>50</v>
      </c>
      <c r="L240" s="18" t="s">
        <v>26</v>
      </c>
      <c r="M240" s="13">
        <v>4</v>
      </c>
      <c r="N240" s="11" t="s">
        <v>27</v>
      </c>
      <c r="O240" s="14">
        <f>+EOMONTH(Sales_2019[[#This Row],[DATE]],0)</f>
        <v>43738</v>
      </c>
      <c r="P240" s="15">
        <f>+EDATE(Sales_2019[[#This Row],[Begins]],Sales_2019[[#This Row],[DURATION]]-1)</f>
        <v>43829</v>
      </c>
      <c r="Q240" s="16">
        <f>Sales_2019[[#This Row],[Selling Price]]/Sales_2019[[#This Row],[Cost Price]]-1</f>
        <v>0.17724002616088952</v>
      </c>
    </row>
    <row r="241" spans="1:17" ht="30" customHeight="1" x14ac:dyDescent="0.3">
      <c r="A241" s="8" t="s">
        <v>103</v>
      </c>
      <c r="B241" s="9">
        <v>43523</v>
      </c>
      <c r="C241" s="10" t="s">
        <v>1004</v>
      </c>
      <c r="D241" s="11" t="s">
        <v>104</v>
      </c>
      <c r="E241" s="12">
        <v>1</v>
      </c>
      <c r="F241" s="11">
        <v>76000</v>
      </c>
      <c r="G241" s="11">
        <f>+Sales_2019[[#This Row],[INVOICE AMOUNT ('#)]]-Sales_2019[[#This Row],[Delivery charge]]</f>
        <v>89600</v>
      </c>
      <c r="H241" s="11">
        <v>750</v>
      </c>
      <c r="I241" s="11">
        <v>90350</v>
      </c>
      <c r="J241" s="11" t="s">
        <v>891</v>
      </c>
      <c r="K241" s="18" t="s">
        <v>976</v>
      </c>
      <c r="L241" s="18" t="s">
        <v>19</v>
      </c>
      <c r="M241" s="13">
        <v>4</v>
      </c>
      <c r="N241" s="11" t="s">
        <v>20</v>
      </c>
      <c r="O241" s="14">
        <f>+EOMONTH(Sales_2019[[#This Row],[DATE]],0)</f>
        <v>43524</v>
      </c>
      <c r="P241" s="15">
        <f>+EDATE(Sales_2019[[#This Row],[Begins]],Sales_2019[[#This Row],[DURATION]]-1)</f>
        <v>43613</v>
      </c>
      <c r="Q241" s="16">
        <f>Sales_2019[[#This Row],[Selling Price]]/Sales_2019[[#This Row],[Cost Price]]-1</f>
        <v>0.17894736842105252</v>
      </c>
    </row>
    <row r="242" spans="1:17" ht="30" customHeight="1" x14ac:dyDescent="0.3">
      <c r="A242" s="8" t="s">
        <v>643</v>
      </c>
      <c r="B242" s="9">
        <v>43776</v>
      </c>
      <c r="C242" s="17" t="s">
        <v>1004</v>
      </c>
      <c r="D242" s="11" t="s">
        <v>646</v>
      </c>
      <c r="E242" s="12">
        <v>1</v>
      </c>
      <c r="F242" s="22">
        <v>75000</v>
      </c>
      <c r="G242" s="11">
        <f>+Sales_2019[[#This Row],[INVOICE AMOUNT ('#)]]-Sales_2019[[#This Row],[Delivery charge]]</f>
        <v>90000</v>
      </c>
      <c r="H242" s="11">
        <v>150</v>
      </c>
      <c r="I242" s="11">
        <v>90150</v>
      </c>
      <c r="J242" s="11" t="s">
        <v>799</v>
      </c>
      <c r="K242" s="18" t="s">
        <v>50</v>
      </c>
      <c r="L242" s="18" t="s">
        <v>26</v>
      </c>
      <c r="M242" s="13">
        <v>4</v>
      </c>
      <c r="N242" s="11" t="s">
        <v>53</v>
      </c>
      <c r="O242" s="14">
        <f>+EOMONTH(Sales_2019[[#This Row],[DATE]],0)</f>
        <v>43799</v>
      </c>
      <c r="P242" s="15">
        <f>+EDATE(Sales_2019[[#This Row],[Begins]],Sales_2019[[#This Row],[DURATION]]-1)</f>
        <v>43890</v>
      </c>
      <c r="Q242" s="16">
        <f>Sales_2019[[#This Row],[Selling Price]]/Sales_2019[[#This Row],[Cost Price]]-1</f>
        <v>0.19999999999999996</v>
      </c>
    </row>
    <row r="243" spans="1:17" ht="30" customHeight="1" x14ac:dyDescent="0.3">
      <c r="A243" s="8" t="s">
        <v>51</v>
      </c>
      <c r="B243" s="9">
        <v>43489</v>
      </c>
      <c r="C243" s="10" t="s">
        <v>1004</v>
      </c>
      <c r="D243" s="11" t="s">
        <v>54</v>
      </c>
      <c r="E243" s="12">
        <v>1</v>
      </c>
      <c r="F243" s="11">
        <v>0</v>
      </c>
      <c r="G243" s="11">
        <f>+Sales_2019[[#This Row],[INVOICE AMOUNT ('#)]]-Sales_2019[[#This Row],[Delivery charge]]</f>
        <v>90000</v>
      </c>
      <c r="H243" s="11">
        <v>0</v>
      </c>
      <c r="I243" s="11">
        <v>90000</v>
      </c>
      <c r="J243" s="11" t="s">
        <v>799</v>
      </c>
      <c r="K243" s="18" t="s">
        <v>50</v>
      </c>
      <c r="L243" s="18" t="s">
        <v>26</v>
      </c>
      <c r="M243" s="13">
        <v>4</v>
      </c>
      <c r="N243" s="11" t="s">
        <v>53</v>
      </c>
      <c r="O243" s="14">
        <f>+EOMONTH(Sales_2019[[#This Row],[DATE]],0)</f>
        <v>43496</v>
      </c>
      <c r="P243" s="15">
        <f>+EDATE(Sales_2019[[#This Row],[Begins]],Sales_2019[[#This Row],[DURATION]]-1)</f>
        <v>43585</v>
      </c>
      <c r="Q243" s="16" t="e">
        <f>Sales_2019[[#This Row],[Selling Price]]/Sales_2019[[#This Row],[Cost Price]]-1</f>
        <v>#DIV/0!</v>
      </c>
    </row>
    <row r="244" spans="1:17" ht="30" customHeight="1" x14ac:dyDescent="0.3">
      <c r="A244" s="8" t="s">
        <v>51</v>
      </c>
      <c r="B244" s="9">
        <v>43489</v>
      </c>
      <c r="C244" s="10" t="s">
        <v>1004</v>
      </c>
      <c r="D244" s="11" t="s">
        <v>54</v>
      </c>
      <c r="E244" s="12">
        <v>1</v>
      </c>
      <c r="F244" s="11">
        <v>0</v>
      </c>
      <c r="G244" s="11">
        <f>+Sales_2019[[#This Row],[INVOICE AMOUNT ('#)]]-Sales_2019[[#This Row],[Delivery charge]]</f>
        <v>90000</v>
      </c>
      <c r="H244" s="11">
        <v>0</v>
      </c>
      <c r="I244" s="11">
        <v>90000</v>
      </c>
      <c r="J244" s="11" t="s">
        <v>799</v>
      </c>
      <c r="K244" s="18" t="s">
        <v>50</v>
      </c>
      <c r="L244" s="18" t="s">
        <v>26</v>
      </c>
      <c r="M244" s="13">
        <v>4</v>
      </c>
      <c r="N244" s="11" t="s">
        <v>53</v>
      </c>
      <c r="O244" s="14">
        <f>+EOMONTH(Sales_2019[[#This Row],[DATE]],0)</f>
        <v>43496</v>
      </c>
      <c r="P244" s="15">
        <f>+EDATE(Sales_2019[[#This Row],[Begins]],Sales_2019[[#This Row],[DURATION]]-1)</f>
        <v>43585</v>
      </c>
      <c r="Q244" s="16" t="e">
        <f>Sales_2019[[#This Row],[Selling Price]]/Sales_2019[[#This Row],[Cost Price]]-1</f>
        <v>#DIV/0!</v>
      </c>
    </row>
    <row r="245" spans="1:17" ht="30" customHeight="1" x14ac:dyDescent="0.3">
      <c r="A245" s="8" t="s">
        <v>51</v>
      </c>
      <c r="B245" s="9">
        <v>43489</v>
      </c>
      <c r="C245" s="10" t="s">
        <v>1004</v>
      </c>
      <c r="D245" s="11" t="s">
        <v>54</v>
      </c>
      <c r="E245" s="12">
        <v>1</v>
      </c>
      <c r="F245" s="11">
        <v>0</v>
      </c>
      <c r="G245" s="11">
        <f>+Sales_2019[[#This Row],[INVOICE AMOUNT ('#)]]-Sales_2019[[#This Row],[Delivery charge]]</f>
        <v>90000</v>
      </c>
      <c r="H245" s="11">
        <v>0</v>
      </c>
      <c r="I245" s="11">
        <v>90000</v>
      </c>
      <c r="J245" s="11" t="s">
        <v>799</v>
      </c>
      <c r="K245" s="18" t="s">
        <v>50</v>
      </c>
      <c r="L245" s="18" t="s">
        <v>26</v>
      </c>
      <c r="M245" s="13">
        <v>4</v>
      </c>
      <c r="N245" s="11" t="s">
        <v>53</v>
      </c>
      <c r="O245" s="14">
        <f>+EOMONTH(Sales_2019[[#This Row],[DATE]],0)</f>
        <v>43496</v>
      </c>
      <c r="P245" s="15">
        <f>+EDATE(Sales_2019[[#This Row],[Begins]],Sales_2019[[#This Row],[DURATION]]-1)</f>
        <v>43585</v>
      </c>
      <c r="Q245" s="16" t="e">
        <f>Sales_2019[[#This Row],[Selling Price]]/Sales_2019[[#This Row],[Cost Price]]-1</f>
        <v>#DIV/0!</v>
      </c>
    </row>
    <row r="246" spans="1:17" ht="30" customHeight="1" x14ac:dyDescent="0.3">
      <c r="A246" s="8" t="s">
        <v>105</v>
      </c>
      <c r="B246" s="9">
        <v>43523</v>
      </c>
      <c r="C246" s="10" t="s">
        <v>1004</v>
      </c>
      <c r="D246" s="11" t="s">
        <v>106</v>
      </c>
      <c r="E246" s="12">
        <v>1</v>
      </c>
      <c r="F246" s="11">
        <v>74000</v>
      </c>
      <c r="G246" s="11">
        <f>+Sales_2019[[#This Row],[INVOICE AMOUNT ('#)]]-Sales_2019[[#This Row],[Delivery charge]]</f>
        <v>88800</v>
      </c>
      <c r="H246" s="11">
        <v>750</v>
      </c>
      <c r="I246" s="11">
        <v>89550</v>
      </c>
      <c r="J246" s="11" t="s">
        <v>892</v>
      </c>
      <c r="K246" s="18" t="s">
        <v>976</v>
      </c>
      <c r="L246" s="18" t="s">
        <v>26</v>
      </c>
      <c r="M246" s="13">
        <v>4</v>
      </c>
      <c r="N246" s="11" t="s">
        <v>20</v>
      </c>
      <c r="O246" s="14">
        <f>+EOMONTH(Sales_2019[[#This Row],[DATE]],0)</f>
        <v>43524</v>
      </c>
      <c r="P246" s="15">
        <f>+EDATE(Sales_2019[[#This Row],[Begins]],Sales_2019[[#This Row],[DURATION]]-1)</f>
        <v>43613</v>
      </c>
      <c r="Q246" s="16">
        <f>Sales_2019[[#This Row],[Selling Price]]/Sales_2019[[#This Row],[Cost Price]]-1</f>
        <v>0.19999999999999996</v>
      </c>
    </row>
    <row r="247" spans="1:17" ht="30" customHeight="1" x14ac:dyDescent="0.3">
      <c r="A247" s="8" t="s">
        <v>728</v>
      </c>
      <c r="B247" s="9">
        <v>43816</v>
      </c>
      <c r="C247" s="17" t="s">
        <v>1005</v>
      </c>
      <c r="D247" s="11" t="s">
        <v>729</v>
      </c>
      <c r="E247" s="12">
        <v>1</v>
      </c>
      <c r="F247" s="11"/>
      <c r="G247" s="11">
        <f>+Sales_2019[[#This Row],[INVOICE AMOUNT ('#)]]-Sales_2019[[#This Row],[Delivery charge]]</f>
        <v>88000</v>
      </c>
      <c r="H247" s="11">
        <v>1000</v>
      </c>
      <c r="I247" s="11">
        <v>89000</v>
      </c>
      <c r="J247" s="11" t="s">
        <v>771</v>
      </c>
      <c r="K247" s="18" t="s">
        <v>762</v>
      </c>
      <c r="L247" s="18" t="s">
        <v>26</v>
      </c>
      <c r="M247" s="13">
        <v>4</v>
      </c>
      <c r="N247" s="11" t="s">
        <v>27</v>
      </c>
      <c r="O247" s="14">
        <f>+EOMONTH(Sales_2019[[#This Row],[DATE]],0)</f>
        <v>43830</v>
      </c>
      <c r="P247" s="15">
        <f>+EDATE(Sales_2019[[#This Row],[Begins]],Sales_2019[[#This Row],[DURATION]]-1)</f>
        <v>43921</v>
      </c>
      <c r="Q247" s="16" t="e">
        <f>Sales_2019[[#This Row],[Selling Price]]/Sales_2019[[#This Row],[Cost Price]]-1</f>
        <v>#DIV/0!</v>
      </c>
    </row>
    <row r="248" spans="1:17" ht="30" customHeight="1" x14ac:dyDescent="0.3">
      <c r="A248" s="8" t="s">
        <v>679</v>
      </c>
      <c r="B248" s="9">
        <v>43796</v>
      </c>
      <c r="C248" s="17" t="s">
        <v>1005</v>
      </c>
      <c r="D248" s="11" t="s">
        <v>678</v>
      </c>
      <c r="E248" s="12">
        <v>1</v>
      </c>
      <c r="F248" s="22">
        <v>74000</v>
      </c>
      <c r="G248" s="11">
        <f>+Sales_2019[[#This Row],[INVOICE AMOUNT ('#)]]-Sales_2019[[#This Row],[Delivery charge]]</f>
        <v>88800</v>
      </c>
      <c r="H248" s="11">
        <v>0</v>
      </c>
      <c r="I248" s="11">
        <v>88800</v>
      </c>
      <c r="J248" s="11" t="s">
        <v>796</v>
      </c>
      <c r="K248" s="18" t="s">
        <v>762</v>
      </c>
      <c r="L248" s="18" t="s">
        <v>19</v>
      </c>
      <c r="M248" s="13">
        <v>3</v>
      </c>
      <c r="N248" s="11" t="s">
        <v>53</v>
      </c>
      <c r="O248" s="14">
        <f>+EOMONTH(Sales_2019[[#This Row],[DATE]],0)</f>
        <v>43799</v>
      </c>
      <c r="P248" s="15">
        <f>+EDATE(Sales_2019[[#This Row],[Begins]],Sales_2019[[#This Row],[DURATION]]-1)</f>
        <v>43860</v>
      </c>
      <c r="Q248" s="16">
        <f>Sales_2019[[#This Row],[Selling Price]]/Sales_2019[[#This Row],[Cost Price]]-1</f>
        <v>0.19999999999999996</v>
      </c>
    </row>
    <row r="249" spans="1:17" ht="30" customHeight="1" x14ac:dyDescent="0.3">
      <c r="A249" s="8" t="s">
        <v>730</v>
      </c>
      <c r="B249" s="9">
        <v>43810</v>
      </c>
      <c r="C249" s="17" t="s">
        <v>1006</v>
      </c>
      <c r="D249" s="11" t="s">
        <v>731</v>
      </c>
      <c r="E249" s="12">
        <v>1</v>
      </c>
      <c r="F249" s="11"/>
      <c r="G249" s="11">
        <f>+Sales_2019[[#This Row],[INVOICE AMOUNT ('#)]]-Sales_2019[[#This Row],[Delivery charge]]</f>
        <v>88000</v>
      </c>
      <c r="H249" s="11">
        <v>800</v>
      </c>
      <c r="I249" s="11">
        <v>88800</v>
      </c>
      <c r="J249" s="11" t="s">
        <v>893</v>
      </c>
      <c r="K249" s="18" t="s">
        <v>989</v>
      </c>
      <c r="L249" s="18" t="s">
        <v>26</v>
      </c>
      <c r="M249" s="13">
        <v>4</v>
      </c>
      <c r="N249" s="11" t="s">
        <v>27</v>
      </c>
      <c r="O249" s="14">
        <f>+EOMONTH(Sales_2019[[#This Row],[DATE]],0)</f>
        <v>43830</v>
      </c>
      <c r="P249" s="15">
        <f>+EDATE(Sales_2019[[#This Row],[Begins]],Sales_2019[[#This Row],[DURATION]]-1)</f>
        <v>43921</v>
      </c>
      <c r="Q249" s="16" t="e">
        <f>Sales_2019[[#This Row],[Selling Price]]/Sales_2019[[#This Row],[Cost Price]]-1</f>
        <v>#DIV/0!</v>
      </c>
    </row>
    <row r="250" spans="1:17" ht="30" customHeight="1" x14ac:dyDescent="0.3">
      <c r="A250" s="8" t="s">
        <v>432</v>
      </c>
      <c r="B250" s="9">
        <v>43685</v>
      </c>
      <c r="C250" s="10" t="s">
        <v>1004</v>
      </c>
      <c r="D250" s="11" t="s">
        <v>439</v>
      </c>
      <c r="E250" s="12">
        <v>1</v>
      </c>
      <c r="F250" s="11">
        <v>0</v>
      </c>
      <c r="G250" s="11">
        <f>+Sales_2019[[#This Row],[INVOICE AMOUNT ('#)]]-Sales_2019[[#This Row],[Delivery charge]]</f>
        <v>88125</v>
      </c>
      <c r="H250" s="11">
        <v>500</v>
      </c>
      <c r="I250" s="11">
        <v>88625</v>
      </c>
      <c r="J250" s="11" t="s">
        <v>799</v>
      </c>
      <c r="K250" s="18" t="s">
        <v>50</v>
      </c>
      <c r="L250" s="18" t="s">
        <v>26</v>
      </c>
      <c r="M250" s="13">
        <v>6</v>
      </c>
      <c r="N250" s="11" t="s">
        <v>53</v>
      </c>
      <c r="O250" s="14">
        <f>+EOMONTH(Sales_2019[[#This Row],[DATE]],0)</f>
        <v>43708</v>
      </c>
      <c r="P250" s="15">
        <f>+EDATE(Sales_2019[[#This Row],[Begins]],Sales_2019[[#This Row],[DURATION]]-1)</f>
        <v>43861</v>
      </c>
      <c r="Q250" s="16" t="e">
        <f>Sales_2019[[#This Row],[Selling Price]]/Sales_2019[[#This Row],[Cost Price]]-1</f>
        <v>#DIV/0!</v>
      </c>
    </row>
    <row r="251" spans="1:17" ht="30" customHeight="1" x14ac:dyDescent="0.3">
      <c r="A251" s="8" t="s">
        <v>663</v>
      </c>
      <c r="B251" s="9">
        <v>43784</v>
      </c>
      <c r="C251" s="17" t="s">
        <v>1004</v>
      </c>
      <c r="D251" s="11" t="s">
        <v>664</v>
      </c>
      <c r="E251" s="12">
        <v>1</v>
      </c>
      <c r="F251" s="22">
        <v>72500</v>
      </c>
      <c r="G251" s="11">
        <f>+Sales_2019[[#This Row],[INVOICE AMOUNT ('#)]]-Sales_2019[[#This Row],[Delivery charge]]</f>
        <v>87000</v>
      </c>
      <c r="H251" s="11">
        <v>1500</v>
      </c>
      <c r="I251" s="11">
        <v>88500</v>
      </c>
      <c r="J251" s="11" t="s">
        <v>799</v>
      </c>
      <c r="K251" s="18" t="s">
        <v>50</v>
      </c>
      <c r="L251" s="18" t="s">
        <v>26</v>
      </c>
      <c r="M251" s="13">
        <v>4</v>
      </c>
      <c r="N251" s="11" t="s">
        <v>53</v>
      </c>
      <c r="O251" s="14">
        <f>+EOMONTH(Sales_2019[[#This Row],[DATE]],0)</f>
        <v>43799</v>
      </c>
      <c r="P251" s="15">
        <f>+EDATE(Sales_2019[[#This Row],[Begins]],Sales_2019[[#This Row],[DURATION]]-1)</f>
        <v>43890</v>
      </c>
      <c r="Q251" s="16">
        <f>Sales_2019[[#This Row],[Selling Price]]/Sales_2019[[#This Row],[Cost Price]]-1</f>
        <v>0.19999999999999996</v>
      </c>
    </row>
    <row r="252" spans="1:17" ht="30" customHeight="1" x14ac:dyDescent="0.3">
      <c r="A252" s="8" t="s">
        <v>712</v>
      </c>
      <c r="B252" s="9">
        <v>43819</v>
      </c>
      <c r="C252" s="17" t="s">
        <v>1004</v>
      </c>
      <c r="D252" s="11" t="s">
        <v>732</v>
      </c>
      <c r="E252" s="12">
        <v>1</v>
      </c>
      <c r="F252" s="11"/>
      <c r="G252" s="11">
        <f>+Sales_2019[[#This Row],[INVOICE AMOUNT ('#)]]-Sales_2019[[#This Row],[Delivery charge]]</f>
        <v>88125</v>
      </c>
      <c r="H252" s="11">
        <v>200</v>
      </c>
      <c r="I252" s="11">
        <v>88325</v>
      </c>
      <c r="J252" s="11" t="s">
        <v>799</v>
      </c>
      <c r="K252" s="18" t="s">
        <v>50</v>
      </c>
      <c r="L252" s="18" t="s">
        <v>26</v>
      </c>
      <c r="M252" s="13">
        <v>5</v>
      </c>
      <c r="N252" s="11" t="s">
        <v>53</v>
      </c>
      <c r="O252" s="14">
        <f>+EOMONTH(Sales_2019[[#This Row],[DATE]],0)</f>
        <v>43830</v>
      </c>
      <c r="P252" s="15">
        <f>+EDATE(Sales_2019[[#This Row],[Begins]],Sales_2019[[#This Row],[DURATION]]-1)</f>
        <v>43951</v>
      </c>
      <c r="Q252" s="16" t="e">
        <f>Sales_2019[[#This Row],[Selling Price]]/Sales_2019[[#This Row],[Cost Price]]-1</f>
        <v>#DIV/0!</v>
      </c>
    </row>
    <row r="253" spans="1:17" ht="30" customHeight="1" x14ac:dyDescent="0.3">
      <c r="A253" s="8" t="s">
        <v>187</v>
      </c>
      <c r="B253" s="9">
        <v>43564</v>
      </c>
      <c r="C253" s="10" t="s">
        <v>1004</v>
      </c>
      <c r="D253" s="11" t="s">
        <v>188</v>
      </c>
      <c r="E253" s="12">
        <v>1</v>
      </c>
      <c r="F253" s="11">
        <v>74000</v>
      </c>
      <c r="G253" s="11">
        <f>+Sales_2019[[#This Row],[INVOICE AMOUNT ('#)]]-Sales_2019[[#This Row],[Delivery charge]]</f>
        <v>86500</v>
      </c>
      <c r="H253" s="11">
        <v>900</v>
      </c>
      <c r="I253" s="11">
        <v>87400</v>
      </c>
      <c r="J253" s="11" t="s">
        <v>894</v>
      </c>
      <c r="K253" s="18" t="s">
        <v>976</v>
      </c>
      <c r="L253" s="18" t="s">
        <v>19</v>
      </c>
      <c r="M253" s="13">
        <v>2</v>
      </c>
      <c r="N253" s="11" t="s">
        <v>20</v>
      </c>
      <c r="O253" s="14">
        <f>+EOMONTH(Sales_2019[[#This Row],[DATE]],0)</f>
        <v>43585</v>
      </c>
      <c r="P253" s="15">
        <f>+EDATE(Sales_2019[[#This Row],[Begins]],Sales_2019[[#This Row],[DURATION]]-1)</f>
        <v>43615</v>
      </c>
      <c r="Q253" s="16">
        <f>Sales_2019[[#This Row],[Selling Price]]/Sales_2019[[#This Row],[Cost Price]]-1</f>
        <v>0.16891891891891886</v>
      </c>
    </row>
    <row r="254" spans="1:17" ht="30" customHeight="1" x14ac:dyDescent="0.3">
      <c r="A254" s="8" t="s">
        <v>109</v>
      </c>
      <c r="B254" s="9">
        <v>43524</v>
      </c>
      <c r="C254" s="10" t="s">
        <v>1005</v>
      </c>
      <c r="D254" s="11" t="s">
        <v>110</v>
      </c>
      <c r="E254" s="12">
        <v>1</v>
      </c>
      <c r="F254" s="11">
        <v>71500</v>
      </c>
      <c r="G254" s="11">
        <f>+Sales_2019[[#This Row],[INVOICE AMOUNT ('#)]]-Sales_2019[[#This Row],[Delivery charge]]</f>
        <v>86250</v>
      </c>
      <c r="H254" s="11">
        <v>750</v>
      </c>
      <c r="I254" s="11">
        <v>87000</v>
      </c>
      <c r="J254" s="11" t="s">
        <v>895</v>
      </c>
      <c r="K254" s="18" t="s">
        <v>990</v>
      </c>
      <c r="L254" s="18" t="s">
        <v>19</v>
      </c>
      <c r="M254" s="13">
        <v>4</v>
      </c>
      <c r="N254" s="11" t="s">
        <v>20</v>
      </c>
      <c r="O254" s="14">
        <f>+EOMONTH(Sales_2019[[#This Row],[DATE]],0+1)</f>
        <v>43555</v>
      </c>
      <c r="P254" s="15">
        <f>+EDATE(Sales_2019[[#This Row],[Begins]],Sales_2019[[#This Row],[DURATION]]-1)</f>
        <v>43646</v>
      </c>
      <c r="Q254" s="16">
        <f>Sales_2019[[#This Row],[Selling Price]]/Sales_2019[[#This Row],[Cost Price]]-1</f>
        <v>0.20629370629370625</v>
      </c>
    </row>
    <row r="255" spans="1:17" ht="30" customHeight="1" x14ac:dyDescent="0.3">
      <c r="A255" s="8" t="s">
        <v>177</v>
      </c>
      <c r="B255" s="9">
        <v>43560</v>
      </c>
      <c r="C255" s="10" t="s">
        <v>1005</v>
      </c>
      <c r="D255" s="11" t="s">
        <v>178</v>
      </c>
      <c r="E255" s="12">
        <v>1</v>
      </c>
      <c r="F255" s="11">
        <v>65000</v>
      </c>
      <c r="G255" s="11">
        <f>+Sales_2019[[#This Row],[INVOICE AMOUNT ('#)]]-Sales_2019[[#This Row],[Delivery charge]]</f>
        <v>86000</v>
      </c>
      <c r="H255" s="11">
        <v>0</v>
      </c>
      <c r="I255" s="11">
        <v>86000</v>
      </c>
      <c r="J255" s="11" t="s">
        <v>818</v>
      </c>
      <c r="K255" s="18" t="s">
        <v>980</v>
      </c>
      <c r="L255" s="18" t="s">
        <v>26</v>
      </c>
      <c r="M255" s="13">
        <v>4</v>
      </c>
      <c r="N255" s="11" t="s">
        <v>27</v>
      </c>
      <c r="O255" s="14">
        <f>+EOMONTH(Sales_2019[[#This Row],[DATE]],0)</f>
        <v>43585</v>
      </c>
      <c r="P255" s="15">
        <f>+EDATE(Sales_2019[[#This Row],[Begins]],Sales_2019[[#This Row],[DURATION]]-1)</f>
        <v>43676</v>
      </c>
      <c r="Q255" s="16">
        <f>Sales_2019[[#This Row],[Selling Price]]/Sales_2019[[#This Row],[Cost Price]]-1</f>
        <v>0.32307692307692304</v>
      </c>
    </row>
    <row r="256" spans="1:17" ht="30" customHeight="1" x14ac:dyDescent="0.3">
      <c r="A256" s="8" t="s">
        <v>504</v>
      </c>
      <c r="B256" s="9">
        <v>43714</v>
      </c>
      <c r="C256" s="10" t="s">
        <v>1004</v>
      </c>
      <c r="D256" s="11" t="s">
        <v>505</v>
      </c>
      <c r="E256" s="12">
        <v>1</v>
      </c>
      <c r="F256" s="11">
        <v>70000</v>
      </c>
      <c r="G256" s="11">
        <f>+Sales_2019[[#This Row],[INVOICE AMOUNT ('#)]]-Sales_2019[[#This Row],[Delivery charge]]</f>
        <v>84000</v>
      </c>
      <c r="H256" s="11">
        <v>2000</v>
      </c>
      <c r="I256" s="11">
        <v>86000</v>
      </c>
      <c r="J256" s="11" t="s">
        <v>896</v>
      </c>
      <c r="K256" s="18" t="s">
        <v>991</v>
      </c>
      <c r="L256" s="18" t="s">
        <v>19</v>
      </c>
      <c r="M256" s="13">
        <v>3</v>
      </c>
      <c r="N256" s="11" t="s">
        <v>20</v>
      </c>
      <c r="O256" s="14">
        <f>+EOMONTH(Sales_2019[[#This Row],[DATE]],0)</f>
        <v>43738</v>
      </c>
      <c r="P256" s="15">
        <f>+EDATE(Sales_2019[[#This Row],[Begins]],Sales_2019[[#This Row],[DURATION]]-1)</f>
        <v>43799</v>
      </c>
      <c r="Q256" s="16">
        <f>Sales_2019[[#This Row],[Selling Price]]/Sales_2019[[#This Row],[Cost Price]]-1</f>
        <v>0.19999999999999996</v>
      </c>
    </row>
    <row r="257" spans="1:17" ht="30" customHeight="1" x14ac:dyDescent="0.3">
      <c r="A257" s="8" t="s">
        <v>604</v>
      </c>
      <c r="B257" s="9">
        <v>43763</v>
      </c>
      <c r="C257" s="17" t="s">
        <v>1004</v>
      </c>
      <c r="D257" s="11" t="s">
        <v>607</v>
      </c>
      <c r="E257" s="12">
        <v>1</v>
      </c>
      <c r="F257" s="22">
        <v>0</v>
      </c>
      <c r="G257" s="11">
        <f>+Sales_2019[[#This Row],[INVOICE AMOUNT ('#)]]-Sales_2019[[#This Row],[Delivery charge]]</f>
        <v>85200</v>
      </c>
      <c r="H257" s="11">
        <v>600</v>
      </c>
      <c r="I257" s="11">
        <v>85800</v>
      </c>
      <c r="J257" s="11" t="s">
        <v>799</v>
      </c>
      <c r="K257" s="18" t="s">
        <v>50</v>
      </c>
      <c r="L257" s="18" t="s">
        <v>26</v>
      </c>
      <c r="M257" s="13">
        <v>4</v>
      </c>
      <c r="N257" s="11" t="s">
        <v>53</v>
      </c>
      <c r="O257" s="14">
        <f>+EOMONTH(Sales_2019[[#This Row],[DATE]],0)</f>
        <v>43769</v>
      </c>
      <c r="P257" s="15">
        <f>+EDATE(Sales_2019[[#This Row],[Begins]],Sales_2019[[#This Row],[DURATION]]-1)</f>
        <v>43861</v>
      </c>
      <c r="Q257" s="16" t="e">
        <f>Sales_2019[[#This Row],[Selling Price]]/Sales_2019[[#This Row],[Cost Price]]-1</f>
        <v>#DIV/0!</v>
      </c>
    </row>
    <row r="258" spans="1:17" ht="30" customHeight="1" x14ac:dyDescent="0.3">
      <c r="A258" s="8" t="s">
        <v>712</v>
      </c>
      <c r="B258" s="9">
        <v>43819</v>
      </c>
      <c r="C258" s="17" t="s">
        <v>1004</v>
      </c>
      <c r="D258" s="11" t="s">
        <v>733</v>
      </c>
      <c r="E258" s="12">
        <v>1</v>
      </c>
      <c r="F258" s="11"/>
      <c r="G258" s="11">
        <f>+Sales_2019[[#This Row],[INVOICE AMOUNT ('#)]]-Sales_2019[[#This Row],[Delivery charge]]</f>
        <v>85200</v>
      </c>
      <c r="H258" s="11">
        <v>200</v>
      </c>
      <c r="I258" s="11">
        <v>85400</v>
      </c>
      <c r="J258" s="11" t="s">
        <v>799</v>
      </c>
      <c r="K258" s="18" t="s">
        <v>50</v>
      </c>
      <c r="L258" s="18" t="s">
        <v>26</v>
      </c>
      <c r="M258" s="13">
        <v>5</v>
      </c>
      <c r="N258" s="11" t="s">
        <v>53</v>
      </c>
      <c r="O258" s="14">
        <f>+EOMONTH(Sales_2019[[#This Row],[DATE]],0)</f>
        <v>43830</v>
      </c>
      <c r="P258" s="15">
        <f>+EDATE(Sales_2019[[#This Row],[Begins]],Sales_2019[[#This Row],[DURATION]]-1)</f>
        <v>43951</v>
      </c>
      <c r="Q258" s="16" t="e">
        <f>Sales_2019[[#This Row],[Selling Price]]/Sales_2019[[#This Row],[Cost Price]]-1</f>
        <v>#DIV/0!</v>
      </c>
    </row>
    <row r="259" spans="1:17" ht="30" customHeight="1" x14ac:dyDescent="0.3">
      <c r="A259" s="8" t="s">
        <v>712</v>
      </c>
      <c r="B259" s="9">
        <v>43819</v>
      </c>
      <c r="C259" s="17" t="s">
        <v>1004</v>
      </c>
      <c r="D259" s="11" t="s">
        <v>733</v>
      </c>
      <c r="E259" s="12">
        <v>1</v>
      </c>
      <c r="F259" s="11"/>
      <c r="G259" s="11">
        <f>+Sales_2019[[#This Row],[INVOICE AMOUNT ('#)]]-Sales_2019[[#This Row],[Delivery charge]]</f>
        <v>85200</v>
      </c>
      <c r="H259" s="11">
        <v>200</v>
      </c>
      <c r="I259" s="11">
        <v>85400</v>
      </c>
      <c r="J259" s="11" t="s">
        <v>799</v>
      </c>
      <c r="K259" s="18" t="s">
        <v>50</v>
      </c>
      <c r="L259" s="18" t="s">
        <v>26</v>
      </c>
      <c r="M259" s="13">
        <v>5</v>
      </c>
      <c r="N259" s="11" t="s">
        <v>53</v>
      </c>
      <c r="O259" s="14">
        <f>+EOMONTH(Sales_2019[[#This Row],[DATE]],0)</f>
        <v>43830</v>
      </c>
      <c r="P259" s="15">
        <f>+EDATE(Sales_2019[[#This Row],[Begins]],Sales_2019[[#This Row],[DURATION]]-1)</f>
        <v>43951</v>
      </c>
      <c r="Q259" s="16" t="e">
        <f>Sales_2019[[#This Row],[Selling Price]]/Sales_2019[[#This Row],[Cost Price]]-1</f>
        <v>#DIV/0!</v>
      </c>
    </row>
    <row r="260" spans="1:17" ht="30" customHeight="1" x14ac:dyDescent="0.3">
      <c r="A260" s="8" t="s">
        <v>302</v>
      </c>
      <c r="B260" s="9">
        <v>43622</v>
      </c>
      <c r="C260" s="10" t="s">
        <v>1004</v>
      </c>
      <c r="D260" s="11" t="s">
        <v>303</v>
      </c>
      <c r="E260" s="12">
        <v>1</v>
      </c>
      <c r="F260" s="11">
        <v>68000</v>
      </c>
      <c r="G260" s="11">
        <f>+Sales_2019[[#This Row],[INVOICE AMOUNT ('#)]]-Sales_2019[[#This Row],[Delivery charge]]</f>
        <v>84750</v>
      </c>
      <c r="H260" s="11">
        <v>0</v>
      </c>
      <c r="I260" s="11">
        <v>84750</v>
      </c>
      <c r="J260" s="11" t="s">
        <v>829</v>
      </c>
      <c r="K260" s="18" t="s">
        <v>976</v>
      </c>
      <c r="L260" s="18" t="s">
        <v>26</v>
      </c>
      <c r="M260" s="13">
        <v>4</v>
      </c>
      <c r="N260" s="11" t="s">
        <v>20</v>
      </c>
      <c r="O260" s="14">
        <f>+EOMONTH(Sales_2019[[#This Row],[DATE]],0)</f>
        <v>43646</v>
      </c>
      <c r="P260" s="15">
        <f>+EDATE(Sales_2019[[#This Row],[Begins]],Sales_2019[[#This Row],[DURATION]]-1)</f>
        <v>43738</v>
      </c>
      <c r="Q260" s="16">
        <f>Sales_2019[[#This Row],[Selling Price]]/Sales_2019[[#This Row],[Cost Price]]-1</f>
        <v>0.24632352941176472</v>
      </c>
    </row>
    <row r="261" spans="1:17" ht="30" customHeight="1" x14ac:dyDescent="0.3">
      <c r="A261" s="8" t="s">
        <v>734</v>
      </c>
      <c r="B261" s="9">
        <v>43812</v>
      </c>
      <c r="C261" s="17" t="s">
        <v>1004</v>
      </c>
      <c r="D261" s="11" t="s">
        <v>646</v>
      </c>
      <c r="E261" s="12">
        <v>1</v>
      </c>
      <c r="F261" s="11"/>
      <c r="G261" s="11">
        <f>+Sales_2019[[#This Row],[INVOICE AMOUNT ('#)]]-Sales_2019[[#This Row],[Delivery charge]]</f>
        <v>84000</v>
      </c>
      <c r="H261" s="11">
        <v>750</v>
      </c>
      <c r="I261" s="11">
        <v>84750</v>
      </c>
      <c r="J261" s="11" t="s">
        <v>857</v>
      </c>
      <c r="K261" s="18" t="s">
        <v>974</v>
      </c>
      <c r="L261" s="18" t="s">
        <v>26</v>
      </c>
      <c r="M261" s="13">
        <v>4</v>
      </c>
      <c r="N261" s="11" t="s">
        <v>27</v>
      </c>
      <c r="O261" s="14">
        <f>+EOMONTH(Sales_2019[[#This Row],[DATE]],0)</f>
        <v>43830</v>
      </c>
      <c r="P261" s="15">
        <f>+EDATE(Sales_2019[[#This Row],[Begins]],Sales_2019[[#This Row],[DURATION]]-1)</f>
        <v>43921</v>
      </c>
      <c r="Q261" s="16" t="e">
        <f>Sales_2019[[#This Row],[Selling Price]]/Sales_2019[[#This Row],[Cost Price]]-1</f>
        <v>#DIV/0!</v>
      </c>
    </row>
    <row r="262" spans="1:17" ht="30" customHeight="1" x14ac:dyDescent="0.3">
      <c r="A262" s="8" t="s">
        <v>228</v>
      </c>
      <c r="B262" s="9">
        <v>43573</v>
      </c>
      <c r="C262" s="10" t="s">
        <v>1004</v>
      </c>
      <c r="D262" s="11" t="s">
        <v>229</v>
      </c>
      <c r="E262" s="12">
        <v>1</v>
      </c>
      <c r="F262" s="11">
        <v>70000</v>
      </c>
      <c r="G262" s="11">
        <f>+Sales_2019[[#This Row],[INVOICE AMOUNT ('#)]]-Sales_2019[[#This Row],[Delivery charge]]</f>
        <v>81000</v>
      </c>
      <c r="H262" s="11">
        <v>3000</v>
      </c>
      <c r="I262" s="11">
        <v>84000</v>
      </c>
      <c r="J262" s="11" t="s">
        <v>790</v>
      </c>
      <c r="K262" s="18" t="s">
        <v>39</v>
      </c>
      <c r="L262" s="18" t="s">
        <v>26</v>
      </c>
      <c r="M262" s="13">
        <v>4</v>
      </c>
      <c r="N262" s="11" t="s">
        <v>20</v>
      </c>
      <c r="O262" s="14">
        <f>+EOMONTH(Sales_2019[[#This Row],[DATE]],0)</f>
        <v>43585</v>
      </c>
      <c r="P262" s="15">
        <f>+EDATE(Sales_2019[[#This Row],[Begins]],Sales_2019[[#This Row],[DURATION]]-1)</f>
        <v>43676</v>
      </c>
      <c r="Q262" s="16">
        <f>Sales_2019[[#This Row],[Selling Price]]/Sales_2019[[#This Row],[Cost Price]]-1</f>
        <v>0.15714285714285725</v>
      </c>
    </row>
    <row r="263" spans="1:17" ht="30" customHeight="1" x14ac:dyDescent="0.3">
      <c r="A263" s="8" t="s">
        <v>432</v>
      </c>
      <c r="B263" s="9">
        <v>43685</v>
      </c>
      <c r="C263" s="10" t="s">
        <v>1004</v>
      </c>
      <c r="D263" s="11" t="s">
        <v>440</v>
      </c>
      <c r="E263" s="12">
        <v>1</v>
      </c>
      <c r="F263" s="11">
        <v>0</v>
      </c>
      <c r="G263" s="11">
        <f>+Sales_2019[[#This Row],[INVOICE AMOUNT ('#)]]-Sales_2019[[#This Row],[Delivery charge]]</f>
        <v>83425</v>
      </c>
      <c r="H263" s="11">
        <v>500</v>
      </c>
      <c r="I263" s="11">
        <v>83925</v>
      </c>
      <c r="J263" s="11" t="s">
        <v>799</v>
      </c>
      <c r="K263" s="18" t="s">
        <v>50</v>
      </c>
      <c r="L263" s="18" t="s">
        <v>26</v>
      </c>
      <c r="M263" s="13">
        <v>6</v>
      </c>
      <c r="N263" s="11" t="s">
        <v>53</v>
      </c>
      <c r="O263" s="14">
        <f>+EOMONTH(Sales_2019[[#This Row],[DATE]],0)</f>
        <v>43708</v>
      </c>
      <c r="P263" s="15">
        <f>+EDATE(Sales_2019[[#This Row],[Begins]],Sales_2019[[#This Row],[DURATION]]-1)</f>
        <v>43861</v>
      </c>
      <c r="Q263" s="16" t="e">
        <f>Sales_2019[[#This Row],[Selling Price]]/Sales_2019[[#This Row],[Cost Price]]-1</f>
        <v>#DIV/0!</v>
      </c>
    </row>
    <row r="264" spans="1:17" ht="30" customHeight="1" x14ac:dyDescent="0.3">
      <c r="A264" s="8" t="s">
        <v>432</v>
      </c>
      <c r="B264" s="9">
        <v>43685</v>
      </c>
      <c r="C264" s="10" t="s">
        <v>1004</v>
      </c>
      <c r="D264" s="11" t="s">
        <v>440</v>
      </c>
      <c r="E264" s="12">
        <v>1</v>
      </c>
      <c r="F264" s="11">
        <v>0</v>
      </c>
      <c r="G264" s="11">
        <f>+Sales_2019[[#This Row],[INVOICE AMOUNT ('#)]]-Sales_2019[[#This Row],[Delivery charge]]</f>
        <v>83425</v>
      </c>
      <c r="H264" s="11">
        <v>500</v>
      </c>
      <c r="I264" s="11">
        <v>83925</v>
      </c>
      <c r="J264" s="11" t="s">
        <v>799</v>
      </c>
      <c r="K264" s="18" t="s">
        <v>50</v>
      </c>
      <c r="L264" s="18" t="s">
        <v>26</v>
      </c>
      <c r="M264" s="13">
        <v>6</v>
      </c>
      <c r="N264" s="11" t="s">
        <v>53</v>
      </c>
      <c r="O264" s="14">
        <f>+EOMONTH(Sales_2019[[#This Row],[DATE]],0)</f>
        <v>43708</v>
      </c>
      <c r="P264" s="15">
        <f>+EDATE(Sales_2019[[#This Row],[Begins]],Sales_2019[[#This Row],[DURATION]]-1)</f>
        <v>43861</v>
      </c>
      <c r="Q264" s="16" t="e">
        <f>Sales_2019[[#This Row],[Selling Price]]/Sales_2019[[#This Row],[Cost Price]]-1</f>
        <v>#DIV/0!</v>
      </c>
    </row>
    <row r="265" spans="1:17" ht="30" customHeight="1" x14ac:dyDescent="0.3">
      <c r="A265" s="8" t="s">
        <v>352</v>
      </c>
      <c r="B265" s="9">
        <v>43649</v>
      </c>
      <c r="C265" s="10" t="s">
        <v>1005</v>
      </c>
      <c r="D265" s="11" t="s">
        <v>353</v>
      </c>
      <c r="E265" s="12">
        <v>1</v>
      </c>
      <c r="F265" s="11">
        <v>68000</v>
      </c>
      <c r="G265" s="11">
        <f>+Sales_2019[[#This Row],[INVOICE AMOUNT ('#)]]-Sales_2019[[#This Row],[Delivery charge]]</f>
        <v>82000</v>
      </c>
      <c r="H265" s="11">
        <v>0</v>
      </c>
      <c r="I265" s="11">
        <v>82000</v>
      </c>
      <c r="J265" s="11" t="s">
        <v>796</v>
      </c>
      <c r="K265" s="18" t="s">
        <v>762</v>
      </c>
      <c r="L265" s="18" t="s">
        <v>19</v>
      </c>
      <c r="M265" s="13">
        <v>2</v>
      </c>
      <c r="N265" s="11" t="s">
        <v>23</v>
      </c>
      <c r="O265" s="14">
        <f>+EOMONTH(Sales_2019[[#This Row],[DATE]],0)</f>
        <v>43677</v>
      </c>
      <c r="P265" s="15">
        <f>+EDATE(Sales_2019[[#This Row],[Begins]],Sales_2019[[#This Row],[DURATION]]-1)</f>
        <v>43708</v>
      </c>
      <c r="Q265" s="16">
        <f>Sales_2019[[#This Row],[Selling Price]]/Sales_2019[[#This Row],[Cost Price]]-1</f>
        <v>0.20588235294117641</v>
      </c>
    </row>
    <row r="266" spans="1:17" ht="30" customHeight="1" x14ac:dyDescent="0.3">
      <c r="A266" s="8" t="s">
        <v>626</v>
      </c>
      <c r="B266" s="9">
        <v>43774</v>
      </c>
      <c r="C266" s="17" t="s">
        <v>1005</v>
      </c>
      <c r="D266" s="11" t="s">
        <v>627</v>
      </c>
      <c r="E266" s="12">
        <v>2</v>
      </c>
      <c r="F266" s="11">
        <v>66000</v>
      </c>
      <c r="G266" s="11">
        <f>+Sales_2019[[#This Row],[INVOICE AMOUNT ('#)]]-Sales_2019[[#This Row],[Delivery charge]]</f>
        <v>81250</v>
      </c>
      <c r="H266" s="11">
        <v>750</v>
      </c>
      <c r="I266" s="11">
        <v>82000</v>
      </c>
      <c r="J266" s="11" t="s">
        <v>796</v>
      </c>
      <c r="K266" s="18" t="s">
        <v>762</v>
      </c>
      <c r="L266" s="18" t="s">
        <v>26</v>
      </c>
      <c r="M266" s="13">
        <v>4</v>
      </c>
      <c r="N266" s="11" t="s">
        <v>23</v>
      </c>
      <c r="O266" s="14">
        <f>+EOMONTH(Sales_2019[[#This Row],[DATE]],0)</f>
        <v>43799</v>
      </c>
      <c r="P266" s="15">
        <f>+EDATE(Sales_2019[[#This Row],[Begins]],Sales_2019[[#This Row],[DURATION]]-1)</f>
        <v>43890</v>
      </c>
      <c r="Q266" s="16">
        <f>Sales_2019[[#This Row],[Selling Price]]/Sales_2019[[#This Row],[Cost Price]]-1</f>
        <v>0.23106060606060597</v>
      </c>
    </row>
    <row r="267" spans="1:17" ht="30" customHeight="1" x14ac:dyDescent="0.3">
      <c r="A267" s="8" t="s">
        <v>276</v>
      </c>
      <c r="B267" s="9">
        <v>43600</v>
      </c>
      <c r="C267" s="10" t="s">
        <v>1004</v>
      </c>
      <c r="D267" s="11" t="s">
        <v>277</v>
      </c>
      <c r="E267" s="12">
        <v>2</v>
      </c>
      <c r="F267" s="11">
        <v>69100</v>
      </c>
      <c r="G267" s="11">
        <f>+Sales_2019[[#This Row],[INVOICE AMOUNT ('#)]]-Sales_2019[[#This Row],[Delivery charge]]</f>
        <v>81750</v>
      </c>
      <c r="H267" s="11">
        <v>0</v>
      </c>
      <c r="I267" s="11">
        <v>81750</v>
      </c>
      <c r="J267" s="11" t="s">
        <v>857</v>
      </c>
      <c r="K267" s="18" t="s">
        <v>984</v>
      </c>
      <c r="L267" s="18" t="s">
        <v>26</v>
      </c>
      <c r="M267" s="13">
        <v>4</v>
      </c>
      <c r="N267" s="11" t="s">
        <v>20</v>
      </c>
      <c r="O267" s="14">
        <f>+EOMONTH(Sales_2019[[#This Row],[DATE]],0)</f>
        <v>43616</v>
      </c>
      <c r="P267" s="15">
        <f>+EDATE(Sales_2019[[#This Row],[Begins]],Sales_2019[[#This Row],[DURATION]]-1)</f>
        <v>43708</v>
      </c>
      <c r="Q267" s="16">
        <f>Sales_2019[[#This Row],[Selling Price]]/Sales_2019[[#This Row],[Cost Price]]-1</f>
        <v>0.18306801736613609</v>
      </c>
    </row>
    <row r="268" spans="1:17" ht="30" customHeight="1" x14ac:dyDescent="0.3">
      <c r="A268" s="8" t="s">
        <v>362</v>
      </c>
      <c r="B268" s="9">
        <v>43654</v>
      </c>
      <c r="C268" s="10" t="s">
        <v>1004</v>
      </c>
      <c r="D268" s="11" t="s">
        <v>365</v>
      </c>
      <c r="E268" s="12">
        <v>1</v>
      </c>
      <c r="F268" s="11">
        <v>0</v>
      </c>
      <c r="G268" s="11">
        <f>+Sales_2019[[#This Row],[INVOICE AMOUNT ('#)]]-Sales_2019[[#This Row],[Delivery charge]]</f>
        <v>81600</v>
      </c>
      <c r="H268" s="11">
        <v>0</v>
      </c>
      <c r="I268" s="11">
        <v>81600</v>
      </c>
      <c r="J268" s="11" t="s">
        <v>799</v>
      </c>
      <c r="K268" s="18" t="s">
        <v>50</v>
      </c>
      <c r="L268" s="18" t="s">
        <v>26</v>
      </c>
      <c r="M268" s="13">
        <v>4</v>
      </c>
      <c r="N268" s="11" t="s">
        <v>53</v>
      </c>
      <c r="O268" s="14">
        <f>+EOMONTH(Sales_2019[[#This Row],[DATE]],0)</f>
        <v>43677</v>
      </c>
      <c r="P268" s="15">
        <f>+EDATE(Sales_2019[[#This Row],[Begins]],Sales_2019[[#This Row],[DURATION]]-1)</f>
        <v>43769</v>
      </c>
      <c r="Q268" s="16" t="e">
        <f>Sales_2019[[#This Row],[Selling Price]]/Sales_2019[[#This Row],[Cost Price]]-1</f>
        <v>#DIV/0!</v>
      </c>
    </row>
    <row r="269" spans="1:17" ht="30" customHeight="1" x14ac:dyDescent="0.3">
      <c r="A269" s="8" t="s">
        <v>166</v>
      </c>
      <c r="B269" s="9">
        <v>43552</v>
      </c>
      <c r="C269" s="10" t="s">
        <v>1004</v>
      </c>
      <c r="D269" s="11" t="s">
        <v>167</v>
      </c>
      <c r="E269" s="12">
        <v>1</v>
      </c>
      <c r="F269" s="11">
        <v>61500</v>
      </c>
      <c r="G269" s="11">
        <f>+Sales_2019[[#This Row],[INVOICE AMOUNT ('#)]]-Sales_2019[[#This Row],[Delivery charge]]</f>
        <v>77500</v>
      </c>
      <c r="H269" s="11">
        <v>3500</v>
      </c>
      <c r="I269" s="11">
        <v>81000</v>
      </c>
      <c r="J269" s="11" t="s">
        <v>863</v>
      </c>
      <c r="K269" s="18" t="s">
        <v>39</v>
      </c>
      <c r="L269" s="18" t="s">
        <v>26</v>
      </c>
      <c r="M269" s="13">
        <v>4</v>
      </c>
      <c r="N269" s="11" t="s">
        <v>20</v>
      </c>
      <c r="O269" s="14">
        <f>+EOMONTH(Sales_2019[[#This Row],[DATE]],0)</f>
        <v>43555</v>
      </c>
      <c r="P269" s="15">
        <f>+EDATE(Sales_2019[[#This Row],[Begins]],Sales_2019[[#This Row],[DURATION]]-1)</f>
        <v>43646</v>
      </c>
      <c r="Q269" s="16">
        <f>Sales_2019[[#This Row],[Selling Price]]/Sales_2019[[#This Row],[Cost Price]]-1</f>
        <v>0.26016260162601634</v>
      </c>
    </row>
    <row r="270" spans="1:17" ht="30" customHeight="1" x14ac:dyDescent="0.3">
      <c r="A270" s="8" t="s">
        <v>432</v>
      </c>
      <c r="B270" s="9">
        <v>43685</v>
      </c>
      <c r="C270" s="10" t="s">
        <v>1004</v>
      </c>
      <c r="D270" s="11" t="s">
        <v>437</v>
      </c>
      <c r="E270" s="12">
        <v>1</v>
      </c>
      <c r="F270" s="11">
        <v>0</v>
      </c>
      <c r="G270" s="11">
        <f>+Sales_2019[[#This Row],[INVOICE AMOUNT ('#)]]-Sales_2019[[#This Row],[Delivery charge]]</f>
        <v>79900</v>
      </c>
      <c r="H270" s="11">
        <v>500</v>
      </c>
      <c r="I270" s="11">
        <v>80400</v>
      </c>
      <c r="J270" s="11" t="s">
        <v>799</v>
      </c>
      <c r="K270" s="18" t="s">
        <v>50</v>
      </c>
      <c r="L270" s="18" t="s">
        <v>26</v>
      </c>
      <c r="M270" s="13">
        <v>6</v>
      </c>
      <c r="N270" s="11" t="s">
        <v>53</v>
      </c>
      <c r="O270" s="14">
        <f>+EOMONTH(Sales_2019[[#This Row],[DATE]],0)</f>
        <v>43708</v>
      </c>
      <c r="P270" s="15">
        <f>+EDATE(Sales_2019[[#This Row],[Begins]],Sales_2019[[#This Row],[DURATION]]-1)</f>
        <v>43861</v>
      </c>
      <c r="Q270" s="16" t="e">
        <f>Sales_2019[[#This Row],[Selling Price]]/Sales_2019[[#This Row],[Cost Price]]-1</f>
        <v>#DIV/0!</v>
      </c>
    </row>
    <row r="271" spans="1:17" ht="30" customHeight="1" x14ac:dyDescent="0.3">
      <c r="A271" s="8" t="s">
        <v>432</v>
      </c>
      <c r="B271" s="9">
        <v>43685</v>
      </c>
      <c r="C271" s="10" t="s">
        <v>1004</v>
      </c>
      <c r="D271" s="11" t="s">
        <v>437</v>
      </c>
      <c r="E271" s="12">
        <v>1</v>
      </c>
      <c r="F271" s="11">
        <v>0</v>
      </c>
      <c r="G271" s="11">
        <f>+Sales_2019[[#This Row],[INVOICE AMOUNT ('#)]]-Sales_2019[[#This Row],[Delivery charge]]</f>
        <v>79900</v>
      </c>
      <c r="H271" s="11">
        <v>500</v>
      </c>
      <c r="I271" s="11">
        <v>80400</v>
      </c>
      <c r="J271" s="11" t="s">
        <v>799</v>
      </c>
      <c r="K271" s="18" t="s">
        <v>50</v>
      </c>
      <c r="L271" s="18" t="s">
        <v>26</v>
      </c>
      <c r="M271" s="13">
        <v>6</v>
      </c>
      <c r="N271" s="11" t="s">
        <v>53</v>
      </c>
      <c r="O271" s="14">
        <f>+EOMONTH(Sales_2019[[#This Row],[DATE]],0)</f>
        <v>43708</v>
      </c>
      <c r="P271" s="15">
        <f>+EDATE(Sales_2019[[#This Row],[Begins]],Sales_2019[[#This Row],[DURATION]]-1)</f>
        <v>43861</v>
      </c>
      <c r="Q271" s="16" t="e">
        <f>Sales_2019[[#This Row],[Selling Price]]/Sales_2019[[#This Row],[Cost Price]]-1</f>
        <v>#DIV/0!</v>
      </c>
    </row>
    <row r="272" spans="1:17" ht="30" customHeight="1" x14ac:dyDescent="0.3">
      <c r="A272" s="8" t="s">
        <v>171</v>
      </c>
      <c r="B272" s="9">
        <v>43560</v>
      </c>
      <c r="C272" s="10" t="s">
        <v>1004</v>
      </c>
      <c r="D272" s="11" t="s">
        <v>172</v>
      </c>
      <c r="E272" s="12">
        <v>1</v>
      </c>
      <c r="F272" s="11">
        <v>65000</v>
      </c>
      <c r="G272" s="11">
        <f>+Sales_2019[[#This Row],[INVOICE AMOUNT ('#)]]-Sales_2019[[#This Row],[Delivery charge]]</f>
        <v>76200</v>
      </c>
      <c r="H272" s="11">
        <v>3800</v>
      </c>
      <c r="I272" s="11">
        <v>80000</v>
      </c>
      <c r="J272" s="11" t="s">
        <v>897</v>
      </c>
      <c r="K272" s="18" t="s">
        <v>976</v>
      </c>
      <c r="L272" s="18" t="s">
        <v>19</v>
      </c>
      <c r="M272" s="13">
        <v>4</v>
      </c>
      <c r="N272" s="11" t="s">
        <v>20</v>
      </c>
      <c r="O272" s="14">
        <f>+EOMONTH(Sales_2019[[#This Row],[DATE]],0)</f>
        <v>43585</v>
      </c>
      <c r="P272" s="15">
        <f>+EDATE(Sales_2019[[#This Row],[Begins]],Sales_2019[[#This Row],[DURATION]]-1)</f>
        <v>43676</v>
      </c>
      <c r="Q272" s="16">
        <f>Sales_2019[[#This Row],[Selling Price]]/Sales_2019[[#This Row],[Cost Price]]-1</f>
        <v>0.17230769230769227</v>
      </c>
    </row>
    <row r="273" spans="1:17" ht="30" customHeight="1" x14ac:dyDescent="0.3">
      <c r="A273" s="8" t="s">
        <v>604</v>
      </c>
      <c r="B273" s="9">
        <v>43763</v>
      </c>
      <c r="C273" s="17" t="s">
        <v>1004</v>
      </c>
      <c r="D273" s="11" t="s">
        <v>608</v>
      </c>
      <c r="E273" s="12">
        <v>1</v>
      </c>
      <c r="F273" s="22">
        <v>0</v>
      </c>
      <c r="G273" s="11">
        <f>+Sales_2019[[#This Row],[INVOICE AMOUNT ('#)]]-Sales_2019[[#This Row],[Delivery charge]]</f>
        <v>79200</v>
      </c>
      <c r="H273" s="11">
        <v>600</v>
      </c>
      <c r="I273" s="11">
        <v>79800</v>
      </c>
      <c r="J273" s="11" t="s">
        <v>799</v>
      </c>
      <c r="K273" s="18" t="s">
        <v>50</v>
      </c>
      <c r="L273" s="18" t="s">
        <v>26</v>
      </c>
      <c r="M273" s="13">
        <v>4</v>
      </c>
      <c r="N273" s="11" t="s">
        <v>53</v>
      </c>
      <c r="O273" s="14">
        <f>+EOMONTH(Sales_2019[[#This Row],[DATE]],0)</f>
        <v>43769</v>
      </c>
      <c r="P273" s="15">
        <f>+EDATE(Sales_2019[[#This Row],[Begins]],Sales_2019[[#This Row],[DURATION]]-1)</f>
        <v>43861</v>
      </c>
      <c r="Q273" s="16" t="e">
        <f>Sales_2019[[#This Row],[Selling Price]]/Sales_2019[[#This Row],[Cost Price]]-1</f>
        <v>#DIV/0!</v>
      </c>
    </row>
    <row r="274" spans="1:17" ht="30" customHeight="1" x14ac:dyDescent="0.3">
      <c r="A274" s="8" t="s">
        <v>162</v>
      </c>
      <c r="B274" s="9">
        <v>43551</v>
      </c>
      <c r="C274" s="10" t="s">
        <v>1004</v>
      </c>
      <c r="D274" s="11" t="s">
        <v>163</v>
      </c>
      <c r="E274" s="12">
        <v>1</v>
      </c>
      <c r="F274" s="11">
        <v>68200</v>
      </c>
      <c r="G274" s="11">
        <f>+Sales_2019[[#This Row],[INVOICE AMOUNT ('#)]]-Sales_2019[[#This Row],[Delivery charge]]</f>
        <v>78750</v>
      </c>
      <c r="H274" s="11">
        <v>750</v>
      </c>
      <c r="I274" s="11">
        <v>79500</v>
      </c>
      <c r="J274" s="11" t="s">
        <v>898</v>
      </c>
      <c r="K274" s="18" t="s">
        <v>765</v>
      </c>
      <c r="L274" s="18" t="s">
        <v>19</v>
      </c>
      <c r="M274" s="13">
        <v>4</v>
      </c>
      <c r="N274" s="11" t="s">
        <v>20</v>
      </c>
      <c r="O274" s="14">
        <f>+EOMONTH(Sales_2019[[#This Row],[DATE]],0)</f>
        <v>43555</v>
      </c>
      <c r="P274" s="15">
        <f>+EDATE(Sales_2019[[#This Row],[Begins]],Sales_2019[[#This Row],[DURATION]]-1)</f>
        <v>43646</v>
      </c>
      <c r="Q274" s="16">
        <f>Sales_2019[[#This Row],[Selling Price]]/Sales_2019[[#This Row],[Cost Price]]-1</f>
        <v>0.15469208211143703</v>
      </c>
    </row>
    <row r="275" spans="1:17" ht="30" customHeight="1" x14ac:dyDescent="0.3">
      <c r="A275" s="8" t="s">
        <v>273</v>
      </c>
      <c r="B275" s="9">
        <v>43600</v>
      </c>
      <c r="C275" s="10" t="s">
        <v>1005</v>
      </c>
      <c r="D275" s="11" t="s">
        <v>274</v>
      </c>
      <c r="E275" s="12">
        <v>1</v>
      </c>
      <c r="F275" s="11">
        <v>65000</v>
      </c>
      <c r="G275" s="11">
        <f>+Sales_2019[[#This Row],[INVOICE AMOUNT ('#)]]-Sales_2019[[#This Row],[Delivery charge]]</f>
        <v>79000</v>
      </c>
      <c r="H275" s="11">
        <v>0</v>
      </c>
      <c r="I275" s="11">
        <v>79000</v>
      </c>
      <c r="J275" s="11" t="s">
        <v>899</v>
      </c>
      <c r="K275" s="18" t="s">
        <v>762</v>
      </c>
      <c r="L275" s="18" t="s">
        <v>19</v>
      </c>
      <c r="M275" s="13">
        <v>4</v>
      </c>
      <c r="N275" s="11" t="s">
        <v>23</v>
      </c>
      <c r="O275" s="14">
        <f>+EOMONTH(Sales_2019[[#This Row],[DATE]],0)</f>
        <v>43616</v>
      </c>
      <c r="P275" s="15">
        <f>+EDATE(Sales_2019[[#This Row],[Begins]],Sales_2019[[#This Row],[DURATION]]-1)</f>
        <v>43708</v>
      </c>
      <c r="Q275" s="16">
        <f>Sales_2019[[#This Row],[Selling Price]]/Sales_2019[[#This Row],[Cost Price]]-1</f>
        <v>0.21538461538461529</v>
      </c>
    </row>
    <row r="276" spans="1:17" ht="30" customHeight="1" x14ac:dyDescent="0.3">
      <c r="A276" s="8" t="s">
        <v>635</v>
      </c>
      <c r="B276" s="9">
        <v>43774</v>
      </c>
      <c r="C276" s="17" t="s">
        <v>1004</v>
      </c>
      <c r="D276" s="11" t="s">
        <v>636</v>
      </c>
      <c r="E276" s="12">
        <v>1</v>
      </c>
      <c r="F276" s="22">
        <v>65000</v>
      </c>
      <c r="G276" s="11">
        <f>+Sales_2019[[#This Row],[INVOICE AMOUNT ('#)]]-Sales_2019[[#This Row],[Delivery charge]]</f>
        <v>78750</v>
      </c>
      <c r="H276" s="11">
        <v>0</v>
      </c>
      <c r="I276" s="11">
        <v>78750</v>
      </c>
      <c r="J276" s="11" t="s">
        <v>900</v>
      </c>
      <c r="K276" s="18" t="s">
        <v>765</v>
      </c>
      <c r="L276" s="18" t="s">
        <v>26</v>
      </c>
      <c r="M276" s="13">
        <v>4</v>
      </c>
      <c r="N276" s="11" t="s">
        <v>20</v>
      </c>
      <c r="O276" s="14">
        <f>+EOMONTH(Sales_2019[[#This Row],[DATE]],0)</f>
        <v>43799</v>
      </c>
      <c r="P276" s="15">
        <f>+EDATE(Sales_2019[[#This Row],[Begins]],Sales_2019[[#This Row],[DURATION]]-1)</f>
        <v>43890</v>
      </c>
      <c r="Q276" s="16">
        <f>Sales_2019[[#This Row],[Selling Price]]/Sales_2019[[#This Row],[Cost Price]]-1</f>
        <v>0.21153846153846145</v>
      </c>
    </row>
    <row r="277" spans="1:17" ht="30" customHeight="1" x14ac:dyDescent="0.3">
      <c r="A277" s="8" t="s">
        <v>425</v>
      </c>
      <c r="B277" s="9">
        <v>43679</v>
      </c>
      <c r="C277" s="10" t="s">
        <v>1005</v>
      </c>
      <c r="D277" s="11" t="s">
        <v>303</v>
      </c>
      <c r="E277" s="12">
        <v>1</v>
      </c>
      <c r="F277" s="11">
        <v>65000</v>
      </c>
      <c r="G277" s="11">
        <f>+Sales_2019[[#This Row],[INVOICE AMOUNT ('#)]]-Sales_2019[[#This Row],[Delivery charge]]</f>
        <v>77250</v>
      </c>
      <c r="H277" s="11">
        <v>750</v>
      </c>
      <c r="I277" s="11">
        <v>78000</v>
      </c>
      <c r="J277" s="11" t="s">
        <v>901</v>
      </c>
      <c r="K277" s="18" t="s">
        <v>980</v>
      </c>
      <c r="L277" s="18" t="s">
        <v>19</v>
      </c>
      <c r="M277" s="13">
        <v>3</v>
      </c>
      <c r="N277" s="11" t="s">
        <v>20</v>
      </c>
      <c r="O277" s="14">
        <f>+EOMONTH(Sales_2019[[#This Row],[DATE]],0)</f>
        <v>43708</v>
      </c>
      <c r="P277" s="15">
        <f>+EDATE(Sales_2019[[#This Row],[Begins]],Sales_2019[[#This Row],[DURATION]]-1)</f>
        <v>43769</v>
      </c>
      <c r="Q277" s="16">
        <f>Sales_2019[[#This Row],[Selling Price]]/Sales_2019[[#This Row],[Cost Price]]-1</f>
        <v>0.18846153846153846</v>
      </c>
    </row>
    <row r="278" spans="1:17" ht="30" customHeight="1" x14ac:dyDescent="0.3">
      <c r="A278" s="8" t="s">
        <v>360</v>
      </c>
      <c r="B278" s="9">
        <v>43651</v>
      </c>
      <c r="C278" s="10" t="s">
        <v>1004</v>
      </c>
      <c r="D278" s="11" t="s">
        <v>361</v>
      </c>
      <c r="E278" s="12">
        <v>1</v>
      </c>
      <c r="F278" s="11">
        <v>66300</v>
      </c>
      <c r="G278" s="11">
        <f>+Sales_2019[[#This Row],[INVOICE AMOUNT ('#)]]-Sales_2019[[#This Row],[Delivery charge]]</f>
        <v>77902.5</v>
      </c>
      <c r="H278" s="11">
        <v>0</v>
      </c>
      <c r="I278" s="11">
        <v>77902.5</v>
      </c>
      <c r="J278" s="11" t="s">
        <v>902</v>
      </c>
      <c r="K278" s="18" t="s">
        <v>39</v>
      </c>
      <c r="L278" s="18" t="s">
        <v>26</v>
      </c>
      <c r="M278" s="13">
        <v>4</v>
      </c>
      <c r="N278" s="11" t="s">
        <v>27</v>
      </c>
      <c r="O278" s="14">
        <f>+EOMONTH(Sales_2019[[#This Row],[DATE]],0)</f>
        <v>43677</v>
      </c>
      <c r="P278" s="15">
        <f>+EDATE(Sales_2019[[#This Row],[Begins]],Sales_2019[[#This Row],[DURATION]]-1)</f>
        <v>43769</v>
      </c>
      <c r="Q278" s="16">
        <f>Sales_2019[[#This Row],[Selling Price]]/Sales_2019[[#This Row],[Cost Price]]-1</f>
        <v>0.17500000000000004</v>
      </c>
    </row>
    <row r="279" spans="1:17" ht="30" customHeight="1" x14ac:dyDescent="0.3">
      <c r="A279" s="8" t="s">
        <v>735</v>
      </c>
      <c r="B279" s="9">
        <v>43819</v>
      </c>
      <c r="C279" s="17" t="s">
        <v>1005</v>
      </c>
      <c r="D279" s="11" t="s">
        <v>274</v>
      </c>
      <c r="E279" s="12">
        <v>1</v>
      </c>
      <c r="F279" s="11"/>
      <c r="G279" s="11">
        <f>+Sales_2019[[#This Row],[INVOICE AMOUNT ('#)]]-Sales_2019[[#This Row],[Delivery charge]]</f>
        <v>76375</v>
      </c>
      <c r="H279" s="11">
        <v>1500</v>
      </c>
      <c r="I279" s="11">
        <v>77875</v>
      </c>
      <c r="J279" s="11" t="s">
        <v>903</v>
      </c>
      <c r="K279" s="18" t="s">
        <v>762</v>
      </c>
      <c r="L279" s="18" t="s">
        <v>26</v>
      </c>
      <c r="M279" s="13">
        <v>4</v>
      </c>
      <c r="N279" s="11" t="s">
        <v>23</v>
      </c>
      <c r="O279" s="14">
        <f>+EOMONTH(Sales_2019[[#This Row],[DATE]],0)</f>
        <v>43830</v>
      </c>
      <c r="P279" s="15">
        <f>+EDATE(Sales_2019[[#This Row],[Begins]],Sales_2019[[#This Row],[DURATION]]-1)</f>
        <v>43921</v>
      </c>
      <c r="Q279" s="16" t="e">
        <f>Sales_2019[[#This Row],[Selling Price]]/Sales_2019[[#This Row],[Cost Price]]-1</f>
        <v>#DIV/0!</v>
      </c>
    </row>
    <row r="280" spans="1:17" ht="30" customHeight="1" x14ac:dyDescent="0.3">
      <c r="A280" s="8" t="s">
        <v>396</v>
      </c>
      <c r="B280" s="9">
        <v>43668</v>
      </c>
      <c r="C280" s="10" t="s">
        <v>1004</v>
      </c>
      <c r="D280" s="11" t="s">
        <v>397</v>
      </c>
      <c r="E280" s="12">
        <v>2</v>
      </c>
      <c r="F280" s="11">
        <v>63500</v>
      </c>
      <c r="G280" s="11">
        <f>+Sales_2019[[#This Row],[INVOICE AMOUNT ('#)]]-Sales_2019[[#This Row],[Delivery charge]]</f>
        <v>77750</v>
      </c>
      <c r="H280" s="11">
        <v>0</v>
      </c>
      <c r="I280" s="11">
        <v>77750</v>
      </c>
      <c r="J280" s="11" t="s">
        <v>797</v>
      </c>
      <c r="K280" s="18" t="s">
        <v>765</v>
      </c>
      <c r="L280" s="18" t="s">
        <v>26</v>
      </c>
      <c r="M280" s="13">
        <v>3</v>
      </c>
      <c r="N280" s="11" t="s">
        <v>27</v>
      </c>
      <c r="O280" s="14">
        <f>+EOMONTH(Sales_2019[[#This Row],[DATE]],0)</f>
        <v>43677</v>
      </c>
      <c r="P280" s="15">
        <f>+EDATE(Sales_2019[[#This Row],[Begins]],Sales_2019[[#This Row],[DURATION]]-1)</f>
        <v>43738</v>
      </c>
      <c r="Q280" s="16">
        <f>Sales_2019[[#This Row],[Selling Price]]/Sales_2019[[#This Row],[Cost Price]]-1</f>
        <v>0.22440944881889768</v>
      </c>
    </row>
    <row r="281" spans="1:17" ht="30" customHeight="1" x14ac:dyDescent="0.3">
      <c r="A281" s="8" t="s">
        <v>677</v>
      </c>
      <c r="B281" s="9">
        <v>43796</v>
      </c>
      <c r="C281" s="17" t="s">
        <v>1006</v>
      </c>
      <c r="D281" s="11" t="s">
        <v>678</v>
      </c>
      <c r="E281" s="12">
        <v>1</v>
      </c>
      <c r="F281" s="22">
        <v>74000</v>
      </c>
      <c r="G281" s="11">
        <f>+Sales_2019[[#This Row],[INVOICE AMOUNT ('#)]]-Sales_2019[[#This Row],[Delivery charge]]</f>
        <v>77700</v>
      </c>
      <c r="H281" s="11">
        <v>0</v>
      </c>
      <c r="I281" s="11">
        <v>77700</v>
      </c>
      <c r="J281" s="11" t="s">
        <v>904</v>
      </c>
      <c r="K281" s="18" t="s">
        <v>992</v>
      </c>
      <c r="L281" s="18" t="s">
        <v>19</v>
      </c>
      <c r="M281" s="13">
        <v>3</v>
      </c>
      <c r="N281" s="11" t="s">
        <v>27</v>
      </c>
      <c r="O281" s="14">
        <f>+EOMONTH(Sales_2019[[#This Row],[DATE]],0)</f>
        <v>43799</v>
      </c>
      <c r="P281" s="15">
        <f>+EDATE(Sales_2019[[#This Row],[Begins]],Sales_2019[[#This Row],[DURATION]]-1)</f>
        <v>43860</v>
      </c>
      <c r="Q281" s="16">
        <f>Sales_2019[[#This Row],[Selling Price]]/Sales_2019[[#This Row],[Cost Price]]-1</f>
        <v>5.0000000000000044E-2</v>
      </c>
    </row>
    <row r="282" spans="1:17" ht="30" customHeight="1" x14ac:dyDescent="0.3">
      <c r="A282" s="8" t="s">
        <v>594</v>
      </c>
      <c r="B282" s="9">
        <v>43761</v>
      </c>
      <c r="C282" s="17" t="s">
        <v>1004</v>
      </c>
      <c r="D282" s="11" t="s">
        <v>595</v>
      </c>
      <c r="E282" s="12">
        <v>1</v>
      </c>
      <c r="F282" s="22">
        <v>60000</v>
      </c>
      <c r="G282" s="11">
        <f>+Sales_2019[[#This Row],[INVOICE AMOUNT ('#)]]-Sales_2019[[#This Row],[Delivery charge]]</f>
        <v>76800</v>
      </c>
      <c r="H282" s="11">
        <v>750</v>
      </c>
      <c r="I282" s="11">
        <v>77550</v>
      </c>
      <c r="J282" s="11" t="s">
        <v>851</v>
      </c>
      <c r="K282" s="18" t="s">
        <v>765</v>
      </c>
      <c r="L282" s="18" t="s">
        <v>26</v>
      </c>
      <c r="M282" s="13">
        <v>4</v>
      </c>
      <c r="N282" s="11" t="s">
        <v>27</v>
      </c>
      <c r="O282" s="14">
        <f>+EOMONTH(Sales_2019[[#This Row],[DATE]],0)</f>
        <v>43769</v>
      </c>
      <c r="P282" s="15">
        <f>+EDATE(Sales_2019[[#This Row],[Begins]],Sales_2019[[#This Row],[DURATION]]-1)</f>
        <v>43861</v>
      </c>
      <c r="Q282" s="16">
        <f>Sales_2019[[#This Row],[Selling Price]]/Sales_2019[[#This Row],[Cost Price]]-1</f>
        <v>0.28000000000000003</v>
      </c>
    </row>
    <row r="283" spans="1:17" ht="30" customHeight="1" x14ac:dyDescent="0.3">
      <c r="A283" s="8" t="s">
        <v>604</v>
      </c>
      <c r="B283" s="9">
        <v>43763</v>
      </c>
      <c r="C283" s="17" t="s">
        <v>1004</v>
      </c>
      <c r="D283" s="11" t="s">
        <v>606</v>
      </c>
      <c r="E283" s="12">
        <v>1</v>
      </c>
      <c r="F283" s="22">
        <v>0</v>
      </c>
      <c r="G283" s="11">
        <f>+Sales_2019[[#This Row],[INVOICE AMOUNT ('#)]]-Sales_2019[[#This Row],[Delivery charge]]</f>
        <v>76800</v>
      </c>
      <c r="H283" s="11">
        <v>600</v>
      </c>
      <c r="I283" s="11">
        <v>77400</v>
      </c>
      <c r="J283" s="11" t="s">
        <v>799</v>
      </c>
      <c r="K283" s="18" t="s">
        <v>50</v>
      </c>
      <c r="L283" s="18" t="s">
        <v>26</v>
      </c>
      <c r="M283" s="13">
        <v>4</v>
      </c>
      <c r="N283" s="11" t="s">
        <v>53</v>
      </c>
      <c r="O283" s="14">
        <f>+EOMONTH(Sales_2019[[#This Row],[DATE]],0)</f>
        <v>43769</v>
      </c>
      <c r="P283" s="15">
        <f>+EDATE(Sales_2019[[#This Row],[Begins]],Sales_2019[[#This Row],[DURATION]]-1)</f>
        <v>43861</v>
      </c>
      <c r="Q283" s="16" t="e">
        <f>Sales_2019[[#This Row],[Selling Price]]/Sales_2019[[#This Row],[Cost Price]]-1</f>
        <v>#DIV/0!</v>
      </c>
    </row>
    <row r="284" spans="1:17" ht="30" customHeight="1" x14ac:dyDescent="0.3">
      <c r="A284" s="8" t="s">
        <v>531</v>
      </c>
      <c r="B284" s="9">
        <v>43727</v>
      </c>
      <c r="C284" s="10" t="s">
        <v>1004</v>
      </c>
      <c r="D284" s="11" t="s">
        <v>303</v>
      </c>
      <c r="E284" s="12">
        <v>1</v>
      </c>
      <c r="F284" s="11">
        <v>64500</v>
      </c>
      <c r="G284" s="11">
        <f>+Sales_2019[[#This Row],[INVOICE AMOUNT ('#)]]-Sales_2019[[#This Row],[Delivery charge]]</f>
        <v>76500</v>
      </c>
      <c r="H284" s="11">
        <v>750</v>
      </c>
      <c r="I284" s="11">
        <v>77250</v>
      </c>
      <c r="J284" s="11" t="s">
        <v>905</v>
      </c>
      <c r="K284" s="18" t="s">
        <v>993</v>
      </c>
      <c r="L284" s="18" t="s">
        <v>19</v>
      </c>
      <c r="M284" s="13">
        <v>4</v>
      </c>
      <c r="N284" s="11" t="s">
        <v>20</v>
      </c>
      <c r="O284" s="14">
        <f>+EOMONTH(Sales_2019[[#This Row],[DATE]],0)</f>
        <v>43738</v>
      </c>
      <c r="P284" s="15">
        <f>+EDATE(Sales_2019[[#This Row],[Begins]],Sales_2019[[#This Row],[DURATION]]-1)</f>
        <v>43829</v>
      </c>
      <c r="Q284" s="16">
        <f>Sales_2019[[#This Row],[Selling Price]]/Sales_2019[[#This Row],[Cost Price]]-1</f>
        <v>0.18604651162790709</v>
      </c>
    </row>
    <row r="285" spans="1:17" ht="30" customHeight="1" x14ac:dyDescent="0.3">
      <c r="A285" s="8" t="s">
        <v>362</v>
      </c>
      <c r="B285" s="9">
        <v>43654</v>
      </c>
      <c r="C285" s="10" t="s">
        <v>1004</v>
      </c>
      <c r="D285" s="11" t="s">
        <v>371</v>
      </c>
      <c r="E285" s="12">
        <v>1</v>
      </c>
      <c r="F285" s="11">
        <v>0</v>
      </c>
      <c r="G285" s="11">
        <f>+Sales_2019[[#This Row],[INVOICE AMOUNT ('#)]]-Sales_2019[[#This Row],[Delivery charge]]</f>
        <v>76800</v>
      </c>
      <c r="H285" s="11">
        <v>0</v>
      </c>
      <c r="I285" s="11">
        <v>76800</v>
      </c>
      <c r="J285" s="11" t="s">
        <v>799</v>
      </c>
      <c r="K285" s="18" t="s">
        <v>50</v>
      </c>
      <c r="L285" s="18" t="s">
        <v>26</v>
      </c>
      <c r="M285" s="13">
        <v>4</v>
      </c>
      <c r="N285" s="11" t="s">
        <v>53</v>
      </c>
      <c r="O285" s="14">
        <f>+EOMONTH(Sales_2019[[#This Row],[DATE]],0)</f>
        <v>43677</v>
      </c>
      <c r="P285" s="15">
        <f>+EDATE(Sales_2019[[#This Row],[Begins]],Sales_2019[[#This Row],[DURATION]]-1)</f>
        <v>43769</v>
      </c>
      <c r="Q285" s="16" t="e">
        <f>Sales_2019[[#This Row],[Selling Price]]/Sales_2019[[#This Row],[Cost Price]]-1</f>
        <v>#DIV/0!</v>
      </c>
    </row>
    <row r="286" spans="1:17" ht="30" customHeight="1" x14ac:dyDescent="0.3">
      <c r="A286" s="8" t="s">
        <v>382</v>
      </c>
      <c r="B286" s="9">
        <v>43655</v>
      </c>
      <c r="C286" s="10" t="s">
        <v>1004</v>
      </c>
      <c r="D286" s="11" t="s">
        <v>104</v>
      </c>
      <c r="E286" s="12">
        <v>1</v>
      </c>
      <c r="F286" s="11">
        <v>0</v>
      </c>
      <c r="G286" s="11">
        <f>+Sales_2019[[#This Row],[INVOICE AMOUNT ('#)]]-Sales_2019[[#This Row],[Delivery charge]]</f>
        <v>76800</v>
      </c>
      <c r="H286" s="11">
        <v>0</v>
      </c>
      <c r="I286" s="11">
        <v>76800</v>
      </c>
      <c r="J286" s="11" t="s">
        <v>799</v>
      </c>
      <c r="K286" s="18" t="s">
        <v>50</v>
      </c>
      <c r="L286" s="18" t="s">
        <v>26</v>
      </c>
      <c r="M286" s="13">
        <v>4</v>
      </c>
      <c r="N286" s="11" t="s">
        <v>53</v>
      </c>
      <c r="O286" s="14">
        <f>+EOMONTH(Sales_2019[[#This Row],[DATE]],0)</f>
        <v>43677</v>
      </c>
      <c r="P286" s="15">
        <f>+EDATE(Sales_2019[[#This Row],[Begins]],Sales_2019[[#This Row],[DURATION]]-1)</f>
        <v>43769</v>
      </c>
      <c r="Q286" s="16" t="e">
        <f>Sales_2019[[#This Row],[Selling Price]]/Sales_2019[[#This Row],[Cost Price]]-1</f>
        <v>#DIV/0!</v>
      </c>
    </row>
    <row r="287" spans="1:17" ht="30" customHeight="1" x14ac:dyDescent="0.3">
      <c r="A287" s="8" t="s">
        <v>712</v>
      </c>
      <c r="B287" s="9">
        <v>43819</v>
      </c>
      <c r="C287" s="17" t="s">
        <v>1004</v>
      </c>
      <c r="D287" s="11" t="s">
        <v>736</v>
      </c>
      <c r="E287" s="12">
        <v>1</v>
      </c>
      <c r="F287" s="11"/>
      <c r="G287" s="11">
        <f>+Sales_2019[[#This Row],[INVOICE AMOUNT ('#)]]-Sales_2019[[#This Row],[Delivery charge]]</f>
        <v>76375</v>
      </c>
      <c r="H287" s="11">
        <v>0</v>
      </c>
      <c r="I287" s="11">
        <v>76375</v>
      </c>
      <c r="J287" s="11" t="s">
        <v>799</v>
      </c>
      <c r="K287" s="18" t="s">
        <v>50</v>
      </c>
      <c r="L287" s="18" t="s">
        <v>26</v>
      </c>
      <c r="M287" s="13">
        <v>5</v>
      </c>
      <c r="N287" s="11" t="s">
        <v>53</v>
      </c>
      <c r="O287" s="14">
        <f>+EOMONTH(Sales_2019[[#This Row],[DATE]],0)</f>
        <v>43830</v>
      </c>
      <c r="P287" s="15">
        <f>+EDATE(Sales_2019[[#This Row],[Begins]],Sales_2019[[#This Row],[DURATION]]-1)</f>
        <v>43951</v>
      </c>
      <c r="Q287" s="16" t="e">
        <f>Sales_2019[[#This Row],[Selling Price]]/Sales_2019[[#This Row],[Cost Price]]-1</f>
        <v>#DIV/0!</v>
      </c>
    </row>
    <row r="288" spans="1:17" ht="30" customHeight="1" x14ac:dyDescent="0.3">
      <c r="A288" s="8" t="s">
        <v>712</v>
      </c>
      <c r="B288" s="9">
        <v>43819</v>
      </c>
      <c r="C288" s="17" t="s">
        <v>1004</v>
      </c>
      <c r="D288" s="11" t="s">
        <v>736</v>
      </c>
      <c r="E288" s="12">
        <v>1</v>
      </c>
      <c r="F288" s="11"/>
      <c r="G288" s="11">
        <f>+Sales_2019[[#This Row],[INVOICE AMOUNT ('#)]]-Sales_2019[[#This Row],[Delivery charge]]</f>
        <v>76375</v>
      </c>
      <c r="H288" s="11">
        <v>0</v>
      </c>
      <c r="I288" s="11">
        <v>76375</v>
      </c>
      <c r="J288" s="11" t="s">
        <v>799</v>
      </c>
      <c r="K288" s="18" t="s">
        <v>50</v>
      </c>
      <c r="L288" s="18" t="s">
        <v>26</v>
      </c>
      <c r="M288" s="13">
        <v>5</v>
      </c>
      <c r="N288" s="11" t="s">
        <v>53</v>
      </c>
      <c r="O288" s="14">
        <f>+EOMONTH(Sales_2019[[#This Row],[DATE]],0)</f>
        <v>43830</v>
      </c>
      <c r="P288" s="15">
        <f>+EDATE(Sales_2019[[#This Row],[Begins]],Sales_2019[[#This Row],[DURATION]]-1)</f>
        <v>43951</v>
      </c>
      <c r="Q288" s="16" t="e">
        <f>Sales_2019[[#This Row],[Selling Price]]/Sales_2019[[#This Row],[Cost Price]]-1</f>
        <v>#DIV/0!</v>
      </c>
    </row>
    <row r="289" spans="1:17" ht="30" customHeight="1" x14ac:dyDescent="0.3">
      <c r="A289" s="8" t="s">
        <v>712</v>
      </c>
      <c r="B289" s="9">
        <v>43819</v>
      </c>
      <c r="C289" s="17" t="s">
        <v>1004</v>
      </c>
      <c r="D289" s="11" t="s">
        <v>736</v>
      </c>
      <c r="E289" s="12">
        <v>1</v>
      </c>
      <c r="F289" s="11"/>
      <c r="G289" s="11">
        <f>+Sales_2019[[#This Row],[INVOICE AMOUNT ('#)]]-Sales_2019[[#This Row],[Delivery charge]]</f>
        <v>76375</v>
      </c>
      <c r="H289" s="11">
        <v>0</v>
      </c>
      <c r="I289" s="11">
        <v>76375</v>
      </c>
      <c r="J289" s="11" t="s">
        <v>799</v>
      </c>
      <c r="K289" s="18" t="s">
        <v>50</v>
      </c>
      <c r="L289" s="18" t="s">
        <v>26</v>
      </c>
      <c r="M289" s="13">
        <v>5</v>
      </c>
      <c r="N289" s="11" t="s">
        <v>53</v>
      </c>
      <c r="O289" s="14">
        <f>+EOMONTH(Sales_2019[[#This Row],[DATE]],0)</f>
        <v>43830</v>
      </c>
      <c r="P289" s="15">
        <f>+EDATE(Sales_2019[[#This Row],[Begins]],Sales_2019[[#This Row],[DURATION]]-1)</f>
        <v>43951</v>
      </c>
      <c r="Q289" s="16" t="e">
        <f>Sales_2019[[#This Row],[Selling Price]]/Sales_2019[[#This Row],[Cost Price]]-1</f>
        <v>#DIV/0!</v>
      </c>
    </row>
    <row r="290" spans="1:17" ht="30" customHeight="1" x14ac:dyDescent="0.3">
      <c r="A290" s="8" t="s">
        <v>712</v>
      </c>
      <c r="B290" s="9">
        <v>43819</v>
      </c>
      <c r="C290" s="17" t="s">
        <v>1004</v>
      </c>
      <c r="D290" s="11" t="s">
        <v>737</v>
      </c>
      <c r="E290" s="12">
        <v>1</v>
      </c>
      <c r="F290" s="11"/>
      <c r="G290" s="11">
        <f>+Sales_2019[[#This Row],[INVOICE AMOUNT ('#)]]-Sales_2019[[#This Row],[Delivery charge]]</f>
        <v>75600</v>
      </c>
      <c r="H290" s="11">
        <v>200</v>
      </c>
      <c r="I290" s="11">
        <v>75800</v>
      </c>
      <c r="J290" s="11" t="s">
        <v>799</v>
      </c>
      <c r="K290" s="18" t="s">
        <v>50</v>
      </c>
      <c r="L290" s="18" t="s">
        <v>26</v>
      </c>
      <c r="M290" s="13">
        <v>5</v>
      </c>
      <c r="N290" s="11" t="s">
        <v>53</v>
      </c>
      <c r="O290" s="14">
        <f>+EOMONTH(Sales_2019[[#This Row],[DATE]],0)</f>
        <v>43830</v>
      </c>
      <c r="P290" s="15">
        <f>+EDATE(Sales_2019[[#This Row],[Begins]],Sales_2019[[#This Row],[DURATION]]-1)</f>
        <v>43951</v>
      </c>
      <c r="Q290" s="16" t="e">
        <f>Sales_2019[[#This Row],[Selling Price]]/Sales_2019[[#This Row],[Cost Price]]-1</f>
        <v>#DIV/0!</v>
      </c>
    </row>
    <row r="291" spans="1:17" ht="30" customHeight="1" x14ac:dyDescent="0.3">
      <c r="A291" s="8" t="s">
        <v>712</v>
      </c>
      <c r="B291" s="9">
        <v>43819</v>
      </c>
      <c r="C291" s="17" t="s">
        <v>1004</v>
      </c>
      <c r="D291" s="11" t="s">
        <v>737</v>
      </c>
      <c r="E291" s="12">
        <v>1</v>
      </c>
      <c r="F291" s="11"/>
      <c r="G291" s="11">
        <f>+Sales_2019[[#This Row],[INVOICE AMOUNT ('#)]]-Sales_2019[[#This Row],[Delivery charge]]</f>
        <v>75600</v>
      </c>
      <c r="H291" s="11">
        <v>200</v>
      </c>
      <c r="I291" s="11">
        <v>75800</v>
      </c>
      <c r="J291" s="11" t="s">
        <v>799</v>
      </c>
      <c r="K291" s="18" t="s">
        <v>50</v>
      </c>
      <c r="L291" s="18" t="s">
        <v>26</v>
      </c>
      <c r="M291" s="13">
        <v>5</v>
      </c>
      <c r="N291" s="11" t="s">
        <v>53</v>
      </c>
      <c r="O291" s="14">
        <f>+EOMONTH(Sales_2019[[#This Row],[DATE]],0)</f>
        <v>43830</v>
      </c>
      <c r="P291" s="15">
        <f>+EDATE(Sales_2019[[#This Row],[Begins]],Sales_2019[[#This Row],[DURATION]]-1)</f>
        <v>43951</v>
      </c>
      <c r="Q291" s="16" t="e">
        <f>Sales_2019[[#This Row],[Selling Price]]/Sales_2019[[#This Row],[Cost Price]]-1</f>
        <v>#DIV/0!</v>
      </c>
    </row>
    <row r="292" spans="1:17" ht="30" customHeight="1" x14ac:dyDescent="0.3">
      <c r="A292" s="8" t="s">
        <v>315</v>
      </c>
      <c r="B292" s="9">
        <v>43627</v>
      </c>
      <c r="C292" s="10" t="s">
        <v>1004</v>
      </c>
      <c r="D292" s="11" t="s">
        <v>316</v>
      </c>
      <c r="E292" s="12">
        <v>2</v>
      </c>
      <c r="F292" s="11">
        <v>62000</v>
      </c>
      <c r="G292" s="11">
        <f>+Sales_2019[[#This Row],[INVOICE AMOUNT ('#)]]-Sales_2019[[#This Row],[Delivery charge]]</f>
        <v>75390</v>
      </c>
      <c r="H292" s="11">
        <v>0</v>
      </c>
      <c r="I292" s="11">
        <v>75390</v>
      </c>
      <c r="J292" s="11" t="s">
        <v>868</v>
      </c>
      <c r="K292" s="18" t="s">
        <v>50</v>
      </c>
      <c r="L292" s="18" t="s">
        <v>26</v>
      </c>
      <c r="M292" s="13">
        <v>4</v>
      </c>
      <c r="N292" s="11" t="s">
        <v>27</v>
      </c>
      <c r="O292" s="14">
        <f>+EOMONTH(Sales_2019[[#This Row],[DATE]],0)</f>
        <v>43646</v>
      </c>
      <c r="P292" s="15">
        <f>+EDATE(Sales_2019[[#This Row],[Begins]],Sales_2019[[#This Row],[DURATION]]-1)</f>
        <v>43738</v>
      </c>
      <c r="Q292" s="16">
        <f>Sales_2019[[#This Row],[Selling Price]]/Sales_2019[[#This Row],[Cost Price]]-1</f>
        <v>0.21596774193548396</v>
      </c>
    </row>
    <row r="293" spans="1:17" ht="30" customHeight="1" x14ac:dyDescent="0.3">
      <c r="A293" s="8" t="s">
        <v>291</v>
      </c>
      <c r="B293" s="9">
        <v>43607</v>
      </c>
      <c r="C293" s="10" t="s">
        <v>1004</v>
      </c>
      <c r="D293" s="11" t="s">
        <v>135</v>
      </c>
      <c r="E293" s="12">
        <v>1</v>
      </c>
      <c r="F293" s="11">
        <v>62000</v>
      </c>
      <c r="G293" s="11">
        <f>+Sales_2019[[#This Row],[INVOICE AMOUNT ('#)]]-Sales_2019[[#This Row],[Delivery charge]]</f>
        <v>75200</v>
      </c>
      <c r="H293" s="11">
        <v>0</v>
      </c>
      <c r="I293" s="11">
        <v>75200</v>
      </c>
      <c r="J293" s="11" t="s">
        <v>906</v>
      </c>
      <c r="K293" s="18" t="s">
        <v>976</v>
      </c>
      <c r="L293" s="18" t="s">
        <v>19</v>
      </c>
      <c r="M293" s="13">
        <v>4</v>
      </c>
      <c r="N293" s="11" t="s">
        <v>20</v>
      </c>
      <c r="O293" s="14">
        <f>+EOMONTH(Sales_2019[[#This Row],[DATE]],0+1)</f>
        <v>43646</v>
      </c>
      <c r="P293" s="15">
        <f>+EDATE(Sales_2019[[#This Row],[Begins]],Sales_2019[[#This Row],[DURATION]]-1)</f>
        <v>43738</v>
      </c>
      <c r="Q293" s="16">
        <f>Sales_2019[[#This Row],[Selling Price]]/Sales_2019[[#This Row],[Cost Price]]-1</f>
        <v>0.2129032258064516</v>
      </c>
    </row>
    <row r="294" spans="1:17" ht="30" customHeight="1" x14ac:dyDescent="0.3">
      <c r="A294" s="8" t="s">
        <v>317</v>
      </c>
      <c r="B294" s="9">
        <v>43627</v>
      </c>
      <c r="C294" s="10" t="s">
        <v>1004</v>
      </c>
      <c r="D294" s="11" t="s">
        <v>303</v>
      </c>
      <c r="E294" s="12">
        <v>1</v>
      </c>
      <c r="F294" s="11">
        <v>68000</v>
      </c>
      <c r="G294" s="11">
        <f>+Sales_2019[[#This Row],[INVOICE AMOUNT ('#)]]-Sales_2019[[#This Row],[Delivery charge]]</f>
        <v>75200</v>
      </c>
      <c r="H294" s="11">
        <v>0</v>
      </c>
      <c r="I294" s="11">
        <v>75200</v>
      </c>
      <c r="J294" s="11" t="s">
        <v>907</v>
      </c>
      <c r="K294" s="18" t="s">
        <v>39</v>
      </c>
      <c r="L294" s="18" t="s">
        <v>19</v>
      </c>
      <c r="M294" s="13">
        <v>4</v>
      </c>
      <c r="N294" s="11" t="s">
        <v>117</v>
      </c>
      <c r="O294" s="14">
        <f>+EOMONTH(Sales_2019[[#This Row],[DATE]],0)</f>
        <v>43646</v>
      </c>
      <c r="P294" s="15">
        <f>+EDATE(Sales_2019[[#This Row],[Begins]],Sales_2019[[#This Row],[DURATION]]-1)</f>
        <v>43738</v>
      </c>
      <c r="Q294" s="16">
        <f>Sales_2019[[#This Row],[Selling Price]]/Sales_2019[[#This Row],[Cost Price]]-1</f>
        <v>0.10588235294117654</v>
      </c>
    </row>
    <row r="295" spans="1:17" ht="30" customHeight="1" x14ac:dyDescent="0.3">
      <c r="A295" s="8" t="s">
        <v>72</v>
      </c>
      <c r="B295" s="9">
        <v>43501</v>
      </c>
      <c r="C295" s="10" t="s">
        <v>1005</v>
      </c>
      <c r="D295" s="11" t="s">
        <v>73</v>
      </c>
      <c r="E295" s="12">
        <v>1</v>
      </c>
      <c r="F295" s="11">
        <v>55000</v>
      </c>
      <c r="G295" s="11">
        <f>+Sales_2019[[#This Row],[INVOICE AMOUNT ('#)]]-Sales_2019[[#This Row],[Delivery charge]]</f>
        <v>73500</v>
      </c>
      <c r="H295" s="11">
        <v>1500</v>
      </c>
      <c r="I295" s="11">
        <v>75000</v>
      </c>
      <c r="J295" s="11" t="s">
        <v>853</v>
      </c>
      <c r="K295" s="18" t="s">
        <v>762</v>
      </c>
      <c r="L295" s="18" t="s">
        <v>26</v>
      </c>
      <c r="M295" s="13">
        <v>4</v>
      </c>
      <c r="N295" s="11" t="s">
        <v>23</v>
      </c>
      <c r="O295" s="14">
        <f>+EOMONTH(Sales_2019[[#This Row],[DATE]],0)</f>
        <v>43524</v>
      </c>
      <c r="P295" s="15">
        <f>+EDATE(Sales_2019[[#This Row],[Begins]],Sales_2019[[#This Row],[DURATION]]-1)</f>
        <v>43613</v>
      </c>
      <c r="Q295" s="16">
        <f>Sales_2019[[#This Row],[Selling Price]]/Sales_2019[[#This Row],[Cost Price]]-1</f>
        <v>0.33636363636363642</v>
      </c>
    </row>
    <row r="296" spans="1:17" ht="30" customHeight="1" x14ac:dyDescent="0.3">
      <c r="A296" s="8" t="s">
        <v>432</v>
      </c>
      <c r="B296" s="9">
        <v>43685</v>
      </c>
      <c r="C296" s="10" t="s">
        <v>1004</v>
      </c>
      <c r="D296" s="11" t="s">
        <v>403</v>
      </c>
      <c r="E296" s="12">
        <v>1</v>
      </c>
      <c r="F296" s="11">
        <v>0</v>
      </c>
      <c r="G296" s="11">
        <f>+Sales_2019[[#This Row],[INVOICE AMOUNT ('#)]]-Sales_2019[[#This Row],[Delivery charge]]</f>
        <v>74000</v>
      </c>
      <c r="H296" s="11">
        <v>0</v>
      </c>
      <c r="I296" s="11">
        <v>74000</v>
      </c>
      <c r="J296" s="11" t="s">
        <v>799</v>
      </c>
      <c r="K296" s="18" t="s">
        <v>50</v>
      </c>
      <c r="L296" s="18" t="s">
        <v>26</v>
      </c>
      <c r="M296" s="13">
        <v>6</v>
      </c>
      <c r="N296" s="11" t="s">
        <v>53</v>
      </c>
      <c r="O296" s="14">
        <f>+EOMONTH(Sales_2019[[#This Row],[DATE]],0)</f>
        <v>43708</v>
      </c>
      <c r="P296" s="15">
        <f>+EDATE(Sales_2019[[#This Row],[Begins]],Sales_2019[[#This Row],[DURATION]]-1)</f>
        <v>43861</v>
      </c>
      <c r="Q296" s="16" t="e">
        <f>Sales_2019[[#This Row],[Selling Price]]/Sales_2019[[#This Row],[Cost Price]]-1</f>
        <v>#DIV/0!</v>
      </c>
    </row>
    <row r="297" spans="1:17" ht="30" customHeight="1" x14ac:dyDescent="0.3">
      <c r="A297" s="8" t="s">
        <v>738</v>
      </c>
      <c r="B297" s="9">
        <v>43805</v>
      </c>
      <c r="C297" s="17" t="s">
        <v>1006</v>
      </c>
      <c r="D297" s="11" t="s">
        <v>268</v>
      </c>
      <c r="E297" s="12"/>
      <c r="F297" s="11"/>
      <c r="G297" s="11">
        <f>+Sales_2019[[#This Row],[INVOICE AMOUNT ('#)]]-Sales_2019[[#This Row],[Delivery charge]]</f>
        <v>70800</v>
      </c>
      <c r="H297" s="11">
        <v>3000</v>
      </c>
      <c r="I297" s="11">
        <v>73800</v>
      </c>
      <c r="J297" s="11" t="s">
        <v>908</v>
      </c>
      <c r="K297" s="18" t="s">
        <v>990</v>
      </c>
      <c r="L297" s="18" t="s">
        <v>26</v>
      </c>
      <c r="M297" s="13">
        <v>4</v>
      </c>
      <c r="N297" s="11" t="s">
        <v>20</v>
      </c>
      <c r="O297" s="14">
        <f>+EOMONTH(Sales_2019[[#This Row],[DATE]],0)</f>
        <v>43830</v>
      </c>
      <c r="P297" s="15">
        <f>+EDATE(Sales_2019[[#This Row],[Begins]],Sales_2019[[#This Row],[DURATION]]-1)</f>
        <v>43921</v>
      </c>
      <c r="Q297" s="16" t="e">
        <f>Sales_2019[[#This Row],[Selling Price]]/Sales_2019[[#This Row],[Cost Price]]-1</f>
        <v>#DIV/0!</v>
      </c>
    </row>
    <row r="298" spans="1:17" ht="30" customHeight="1" x14ac:dyDescent="0.3">
      <c r="A298" s="8" t="s">
        <v>243</v>
      </c>
      <c r="B298" s="9">
        <v>43585</v>
      </c>
      <c r="C298" s="10" t="s">
        <v>1004</v>
      </c>
      <c r="D298" s="11" t="s">
        <v>244</v>
      </c>
      <c r="E298" s="12">
        <v>1</v>
      </c>
      <c r="F298" s="11">
        <v>60500</v>
      </c>
      <c r="G298" s="11">
        <f>+Sales_2019[[#This Row],[INVOICE AMOUNT ('#)]]-Sales_2019[[#This Row],[Delivery charge]]</f>
        <v>73507.5</v>
      </c>
      <c r="H298" s="11">
        <v>0</v>
      </c>
      <c r="I298" s="11">
        <v>73507.5</v>
      </c>
      <c r="J298" s="11" t="s">
        <v>909</v>
      </c>
      <c r="K298" s="18" t="s">
        <v>765</v>
      </c>
      <c r="L298" s="18" t="s">
        <v>26</v>
      </c>
      <c r="M298" s="13">
        <v>4</v>
      </c>
      <c r="N298" s="11" t="s">
        <v>20</v>
      </c>
      <c r="O298" s="14">
        <f>+EOMONTH(Sales_2019[[#This Row],[DATE]],0)</f>
        <v>43585</v>
      </c>
      <c r="P298" s="15">
        <f>+EDATE(Sales_2019[[#This Row],[Begins]],Sales_2019[[#This Row],[DURATION]]-1)</f>
        <v>43676</v>
      </c>
      <c r="Q298" s="16">
        <f>Sales_2019[[#This Row],[Selling Price]]/Sales_2019[[#This Row],[Cost Price]]-1</f>
        <v>0.21500000000000008</v>
      </c>
    </row>
    <row r="299" spans="1:17" ht="30" customHeight="1" x14ac:dyDescent="0.3">
      <c r="A299" s="8" t="s">
        <v>604</v>
      </c>
      <c r="B299" s="9">
        <v>43763</v>
      </c>
      <c r="C299" s="17" t="s">
        <v>1004</v>
      </c>
      <c r="D299" s="11" t="s">
        <v>609</v>
      </c>
      <c r="E299" s="12">
        <v>1</v>
      </c>
      <c r="F299" s="22">
        <v>0</v>
      </c>
      <c r="G299" s="11">
        <f>+Sales_2019[[#This Row],[INVOICE AMOUNT ('#)]]-Sales_2019[[#This Row],[Delivery charge]]</f>
        <v>72600</v>
      </c>
      <c r="H299" s="11">
        <v>600</v>
      </c>
      <c r="I299" s="11">
        <v>73200</v>
      </c>
      <c r="J299" s="11" t="s">
        <v>799</v>
      </c>
      <c r="K299" s="18" t="s">
        <v>50</v>
      </c>
      <c r="L299" s="18" t="s">
        <v>26</v>
      </c>
      <c r="M299" s="13">
        <v>4</v>
      </c>
      <c r="N299" s="11" t="s">
        <v>53</v>
      </c>
      <c r="O299" s="14">
        <f>+EOMONTH(Sales_2019[[#This Row],[DATE]],0)</f>
        <v>43769</v>
      </c>
      <c r="P299" s="15">
        <f>+EDATE(Sales_2019[[#This Row],[Begins]],Sales_2019[[#This Row],[DURATION]]-1)</f>
        <v>43861</v>
      </c>
      <c r="Q299" s="16" t="e">
        <f>Sales_2019[[#This Row],[Selling Price]]/Sales_2019[[#This Row],[Cost Price]]-1</f>
        <v>#DIV/0!</v>
      </c>
    </row>
    <row r="300" spans="1:17" ht="30" customHeight="1" x14ac:dyDescent="0.3">
      <c r="A300" s="8" t="s">
        <v>267</v>
      </c>
      <c r="B300" s="9">
        <v>43595</v>
      </c>
      <c r="C300" s="10" t="s">
        <v>1005</v>
      </c>
      <c r="D300" s="19" t="s">
        <v>268</v>
      </c>
      <c r="E300" s="12">
        <v>1</v>
      </c>
      <c r="F300" s="19">
        <v>61000</v>
      </c>
      <c r="G300" s="11">
        <f>+Sales_2019[[#This Row],[INVOICE AMOUNT ('#)]]-Sales_2019[[#This Row],[Delivery charge]]</f>
        <v>73185</v>
      </c>
      <c r="H300" s="11">
        <v>0</v>
      </c>
      <c r="I300" s="11">
        <v>73185</v>
      </c>
      <c r="J300" s="11" t="s">
        <v>875</v>
      </c>
      <c r="K300" s="18" t="s">
        <v>980</v>
      </c>
      <c r="L300" s="18" t="s">
        <v>26</v>
      </c>
      <c r="M300" s="13">
        <v>4</v>
      </c>
      <c r="N300" s="11" t="s">
        <v>20</v>
      </c>
      <c r="O300" s="14">
        <f>+EOMONTH(Sales_2019[[#This Row],[DATE]],0)</f>
        <v>43616</v>
      </c>
      <c r="P300" s="15">
        <f>+EDATE(Sales_2019[[#This Row],[Begins]],Sales_2019[[#This Row],[DURATION]]-1)</f>
        <v>43708</v>
      </c>
      <c r="Q300" s="16">
        <f>Sales_2019[[#This Row],[Selling Price]]/Sales_2019[[#This Row],[Cost Price]]-1</f>
        <v>0.19975409836065583</v>
      </c>
    </row>
    <row r="301" spans="1:17" ht="30" customHeight="1" x14ac:dyDescent="0.3">
      <c r="A301" s="8" t="s">
        <v>134</v>
      </c>
      <c r="B301" s="9">
        <v>43537</v>
      </c>
      <c r="C301" s="10" t="s">
        <v>1004</v>
      </c>
      <c r="D301" s="11" t="s">
        <v>135</v>
      </c>
      <c r="E301" s="12">
        <v>1</v>
      </c>
      <c r="F301" s="11">
        <v>61000</v>
      </c>
      <c r="G301" s="11">
        <f>+Sales_2019[[#This Row],[INVOICE AMOUNT ('#)]]-Sales_2019[[#This Row],[Delivery charge]]</f>
        <v>72094</v>
      </c>
      <c r="H301" s="11">
        <v>750</v>
      </c>
      <c r="I301" s="11">
        <v>72844</v>
      </c>
      <c r="J301" s="11" t="s">
        <v>910</v>
      </c>
      <c r="K301" s="18" t="s">
        <v>976</v>
      </c>
      <c r="L301" s="18" t="s">
        <v>19</v>
      </c>
      <c r="M301" s="13">
        <v>4</v>
      </c>
      <c r="N301" s="11" t="s">
        <v>20</v>
      </c>
      <c r="O301" s="14">
        <f>+EOMONTH(Sales_2019[[#This Row],[DATE]],0)</f>
        <v>43555</v>
      </c>
      <c r="P301" s="15">
        <f>+EDATE(Sales_2019[[#This Row],[Begins]],Sales_2019[[#This Row],[DURATION]]-1)</f>
        <v>43646</v>
      </c>
      <c r="Q301" s="16">
        <f>Sales_2019[[#This Row],[Selling Price]]/Sales_2019[[#This Row],[Cost Price]]-1</f>
        <v>0.18186885245901641</v>
      </c>
    </row>
    <row r="302" spans="1:17" ht="30" customHeight="1" x14ac:dyDescent="0.3">
      <c r="A302" s="8" t="s">
        <v>58</v>
      </c>
      <c r="B302" s="9">
        <v>43494</v>
      </c>
      <c r="C302" s="10" t="s">
        <v>1004</v>
      </c>
      <c r="D302" s="11" t="s">
        <v>59</v>
      </c>
      <c r="E302" s="12">
        <v>1</v>
      </c>
      <c r="F302" s="11">
        <v>60000</v>
      </c>
      <c r="G302" s="11">
        <f>+Sales_2019[[#This Row],[INVOICE AMOUNT ('#)]]-Sales_2019[[#This Row],[Delivery charge]]</f>
        <v>72000</v>
      </c>
      <c r="H302" s="11">
        <v>750</v>
      </c>
      <c r="I302" s="11">
        <v>72750</v>
      </c>
      <c r="J302" s="11" t="s">
        <v>911</v>
      </c>
      <c r="K302" s="18" t="s">
        <v>39</v>
      </c>
      <c r="L302" s="18" t="s">
        <v>19</v>
      </c>
      <c r="M302" s="13">
        <v>4</v>
      </c>
      <c r="N302" s="11" t="s">
        <v>27</v>
      </c>
      <c r="O302" s="14">
        <f>+EOMONTH(Sales_2019[[#This Row],[DATE]],0+1)</f>
        <v>43524</v>
      </c>
      <c r="P302" s="15">
        <f>+EDATE(Sales_2019[[#This Row],[Begins]],Sales_2019[[#This Row],[DURATION]]-1)</f>
        <v>43613</v>
      </c>
      <c r="Q302" s="16">
        <f>Sales_2019[[#This Row],[Selling Price]]/Sales_2019[[#This Row],[Cost Price]]-1</f>
        <v>0.19999999999999996</v>
      </c>
    </row>
    <row r="303" spans="1:17" ht="30" customHeight="1" x14ac:dyDescent="0.3">
      <c r="A303" s="8" t="s">
        <v>68</v>
      </c>
      <c r="B303" s="9">
        <v>43495</v>
      </c>
      <c r="C303" s="10" t="s">
        <v>1005</v>
      </c>
      <c r="D303" s="11" t="s">
        <v>69</v>
      </c>
      <c r="E303" s="12">
        <v>4</v>
      </c>
      <c r="F303" s="11">
        <v>60000</v>
      </c>
      <c r="G303" s="11">
        <f>+Sales_2019[[#This Row],[INVOICE AMOUNT ('#)]]-Sales_2019[[#This Row],[Delivery charge]]</f>
        <v>71000</v>
      </c>
      <c r="H303" s="11">
        <v>0</v>
      </c>
      <c r="I303" s="11">
        <v>71000</v>
      </c>
      <c r="J303" s="11" t="s">
        <v>912</v>
      </c>
      <c r="K303" s="18" t="s">
        <v>39</v>
      </c>
      <c r="L303" s="18" t="s">
        <v>26</v>
      </c>
      <c r="M303" s="13">
        <v>4</v>
      </c>
      <c r="N303" s="11" t="s">
        <v>20</v>
      </c>
      <c r="O303" s="14">
        <f>+EOMONTH(Sales_2019[[#This Row],[DATE]],0+1)</f>
        <v>43524</v>
      </c>
      <c r="P303" s="15">
        <f>+EDATE(Sales_2019[[#This Row],[Begins]],Sales_2019[[#This Row],[DURATION]]-1)</f>
        <v>43613</v>
      </c>
      <c r="Q303" s="16">
        <f>Sales_2019[[#This Row],[Selling Price]]/Sales_2019[[#This Row],[Cost Price]]-1</f>
        <v>0.18333333333333335</v>
      </c>
    </row>
    <row r="304" spans="1:17" ht="30" customHeight="1" x14ac:dyDescent="0.3">
      <c r="A304" s="8" t="s">
        <v>154</v>
      </c>
      <c r="B304" s="9">
        <v>43546</v>
      </c>
      <c r="C304" s="10" t="s">
        <v>1004</v>
      </c>
      <c r="D304" s="11" t="s">
        <v>155</v>
      </c>
      <c r="E304" s="12">
        <v>1</v>
      </c>
      <c r="F304" s="11">
        <v>54000</v>
      </c>
      <c r="G304" s="11">
        <f>+Sales_2019[[#This Row],[INVOICE AMOUNT ('#)]]-Sales_2019[[#This Row],[Delivery charge]]</f>
        <v>64250</v>
      </c>
      <c r="H304" s="11">
        <v>6750</v>
      </c>
      <c r="I304" s="11">
        <v>71000</v>
      </c>
      <c r="J304" s="11" t="s">
        <v>913</v>
      </c>
      <c r="K304" s="18" t="s">
        <v>994</v>
      </c>
      <c r="L304" s="18" t="s">
        <v>19</v>
      </c>
      <c r="M304" s="13">
        <v>4</v>
      </c>
      <c r="N304" s="11" t="s">
        <v>27</v>
      </c>
      <c r="O304" s="14">
        <f>+EOMONTH(Sales_2019[[#This Row],[DATE]],0)</f>
        <v>43555</v>
      </c>
      <c r="P304" s="15">
        <f>+EDATE(Sales_2019[[#This Row],[Begins]],Sales_2019[[#This Row],[DURATION]]-1)</f>
        <v>43646</v>
      </c>
      <c r="Q304" s="16">
        <f>Sales_2019[[#This Row],[Selling Price]]/Sales_2019[[#This Row],[Cost Price]]-1</f>
        <v>0.18981481481481488</v>
      </c>
    </row>
    <row r="305" spans="1:17" ht="30" customHeight="1" x14ac:dyDescent="0.3">
      <c r="A305" s="8" t="s">
        <v>503</v>
      </c>
      <c r="B305" s="9">
        <v>43713</v>
      </c>
      <c r="C305" s="10" t="s">
        <v>1004</v>
      </c>
      <c r="D305" s="11" t="s">
        <v>403</v>
      </c>
      <c r="E305" s="12">
        <v>1</v>
      </c>
      <c r="F305" s="11">
        <v>52200</v>
      </c>
      <c r="G305" s="11">
        <f>+Sales_2019[[#This Row],[INVOICE AMOUNT ('#)]]-Sales_2019[[#This Row],[Delivery charge]]</f>
        <v>69850</v>
      </c>
      <c r="H305" s="11">
        <v>750</v>
      </c>
      <c r="I305" s="11">
        <v>70600</v>
      </c>
      <c r="J305" s="11" t="s">
        <v>833</v>
      </c>
      <c r="K305" s="18" t="s">
        <v>976</v>
      </c>
      <c r="L305" s="18" t="s">
        <v>26</v>
      </c>
      <c r="M305" s="13">
        <v>4</v>
      </c>
      <c r="N305" s="11" t="s">
        <v>20</v>
      </c>
      <c r="O305" s="14">
        <f>+EOMONTH(Sales_2019[[#This Row],[DATE]],0)</f>
        <v>43738</v>
      </c>
      <c r="P305" s="15">
        <f>+EDATE(Sales_2019[[#This Row],[Begins]],Sales_2019[[#This Row],[DURATION]]-1)</f>
        <v>43829</v>
      </c>
      <c r="Q305" s="16">
        <f>Sales_2019[[#This Row],[Selling Price]]/Sales_2019[[#This Row],[Cost Price]]-1</f>
        <v>0.33812260536398475</v>
      </c>
    </row>
    <row r="306" spans="1:17" ht="30" customHeight="1" x14ac:dyDescent="0.3">
      <c r="A306" s="8" t="s">
        <v>142</v>
      </c>
      <c r="B306" s="9">
        <v>43538</v>
      </c>
      <c r="C306" s="10" t="s">
        <v>1004</v>
      </c>
      <c r="D306" s="11" t="s">
        <v>143</v>
      </c>
      <c r="E306" s="12">
        <v>4</v>
      </c>
      <c r="F306" s="11">
        <v>58200</v>
      </c>
      <c r="G306" s="11">
        <f>+Sales_2019[[#This Row],[INVOICE AMOUNT ('#)]]-Sales_2019[[#This Row],[Delivery charge]]</f>
        <v>68805</v>
      </c>
      <c r="H306" s="11">
        <v>1500</v>
      </c>
      <c r="I306" s="11">
        <v>70305</v>
      </c>
      <c r="J306" s="11" t="s">
        <v>914</v>
      </c>
      <c r="K306" s="18" t="s">
        <v>39</v>
      </c>
      <c r="L306" s="18" t="s">
        <v>26</v>
      </c>
      <c r="M306" s="13">
        <v>4</v>
      </c>
      <c r="N306" s="11" t="s">
        <v>20</v>
      </c>
      <c r="O306" s="14">
        <f>+EOMONTH(Sales_2019[[#This Row],[DATE]],0)</f>
        <v>43555</v>
      </c>
      <c r="P306" s="15">
        <f>+EDATE(Sales_2019[[#This Row],[Begins]],Sales_2019[[#This Row],[DURATION]]-1)</f>
        <v>43646</v>
      </c>
      <c r="Q306" s="16">
        <f>Sales_2019[[#This Row],[Selling Price]]/Sales_2019[[#This Row],[Cost Price]]-1</f>
        <v>0.18221649484536084</v>
      </c>
    </row>
    <row r="307" spans="1:17" ht="30" customHeight="1" x14ac:dyDescent="0.3">
      <c r="A307" s="8" t="s">
        <v>489</v>
      </c>
      <c r="B307" s="9">
        <v>43707</v>
      </c>
      <c r="C307" s="10" t="s">
        <v>1004</v>
      </c>
      <c r="D307" s="11" t="s">
        <v>490</v>
      </c>
      <c r="E307" s="12">
        <v>1</v>
      </c>
      <c r="F307" s="11">
        <v>60000</v>
      </c>
      <c r="G307" s="11">
        <f>+Sales_2019[[#This Row],[INVOICE AMOUNT ('#)]]-Sales_2019[[#This Row],[Delivery charge]]</f>
        <v>69550</v>
      </c>
      <c r="H307" s="11">
        <v>750</v>
      </c>
      <c r="I307" s="11">
        <v>70300</v>
      </c>
      <c r="J307" s="11" t="s">
        <v>915</v>
      </c>
      <c r="K307" s="18" t="s">
        <v>39</v>
      </c>
      <c r="L307" s="18" t="s">
        <v>19</v>
      </c>
      <c r="M307" s="13">
        <v>4</v>
      </c>
      <c r="N307" s="11" t="s">
        <v>20</v>
      </c>
      <c r="O307" s="14">
        <f>+EOMONTH(Sales_2019[[#This Row],[DATE]],0)</f>
        <v>43708</v>
      </c>
      <c r="P307" s="15">
        <f>+EDATE(Sales_2019[[#This Row],[Begins]],Sales_2019[[#This Row],[DURATION]]-1)</f>
        <v>43799</v>
      </c>
      <c r="Q307" s="16">
        <f>Sales_2019[[#This Row],[Selling Price]]/Sales_2019[[#This Row],[Cost Price]]-1</f>
        <v>0.15916666666666668</v>
      </c>
    </row>
    <row r="308" spans="1:17" ht="30" customHeight="1" x14ac:dyDescent="0.3">
      <c r="A308" s="8" t="s">
        <v>286</v>
      </c>
      <c r="B308" s="9">
        <v>43607</v>
      </c>
      <c r="C308" s="10" t="s">
        <v>1004</v>
      </c>
      <c r="D308" s="11" t="s">
        <v>287</v>
      </c>
      <c r="E308" s="12">
        <v>1</v>
      </c>
      <c r="F308" s="11">
        <v>63000</v>
      </c>
      <c r="G308" s="11">
        <f>+Sales_2019[[#This Row],[INVOICE AMOUNT ('#)]]-Sales_2019[[#This Row],[Delivery charge]]</f>
        <v>70250</v>
      </c>
      <c r="H308" s="11">
        <v>0</v>
      </c>
      <c r="I308" s="11">
        <v>70250</v>
      </c>
      <c r="J308" s="11" t="s">
        <v>833</v>
      </c>
      <c r="K308" s="18" t="s">
        <v>976</v>
      </c>
      <c r="L308" s="18" t="s">
        <v>26</v>
      </c>
      <c r="M308" s="13">
        <v>1</v>
      </c>
      <c r="N308" s="11" t="s">
        <v>117</v>
      </c>
      <c r="O308" s="14">
        <f>+EOMONTH(Sales_2019[[#This Row],[DATE]],0)</f>
        <v>43616</v>
      </c>
      <c r="P308" s="15">
        <f>+EDATE(Sales_2019[[#This Row],[Begins]],Sales_2019[[#This Row],[DURATION]]-1)</f>
        <v>43616</v>
      </c>
      <c r="Q308" s="16">
        <f>Sales_2019[[#This Row],[Selling Price]]/Sales_2019[[#This Row],[Cost Price]]-1</f>
        <v>0.11507936507936511</v>
      </c>
    </row>
    <row r="309" spans="1:17" ht="30" customHeight="1" x14ac:dyDescent="0.3">
      <c r="A309" s="8" t="s">
        <v>432</v>
      </c>
      <c r="B309" s="9">
        <v>43685</v>
      </c>
      <c r="C309" s="10" t="s">
        <v>1004</v>
      </c>
      <c r="D309" s="11" t="s">
        <v>447</v>
      </c>
      <c r="E309" s="12">
        <v>1</v>
      </c>
      <c r="F309" s="11">
        <v>0</v>
      </c>
      <c r="G309" s="11">
        <f>+Sales_2019[[#This Row],[INVOICE AMOUNT ('#)]]-Sales_2019[[#This Row],[Delivery charge]]</f>
        <v>70000</v>
      </c>
      <c r="H309" s="11">
        <v>0</v>
      </c>
      <c r="I309" s="11">
        <v>70000</v>
      </c>
      <c r="J309" s="11" t="s">
        <v>799</v>
      </c>
      <c r="K309" s="18" t="s">
        <v>50</v>
      </c>
      <c r="L309" s="18" t="s">
        <v>26</v>
      </c>
      <c r="M309" s="13">
        <v>6</v>
      </c>
      <c r="N309" s="11" t="s">
        <v>53</v>
      </c>
      <c r="O309" s="14">
        <f>+EOMONTH(Sales_2019[[#This Row],[DATE]],0)</f>
        <v>43708</v>
      </c>
      <c r="P309" s="15">
        <f>+EDATE(Sales_2019[[#This Row],[Begins]],Sales_2019[[#This Row],[DURATION]]-1)</f>
        <v>43861</v>
      </c>
      <c r="Q309" s="16" t="e">
        <f>Sales_2019[[#This Row],[Selling Price]]/Sales_2019[[#This Row],[Cost Price]]-1</f>
        <v>#DIV/0!</v>
      </c>
    </row>
    <row r="310" spans="1:17" ht="30" customHeight="1" x14ac:dyDescent="0.3">
      <c r="A310" s="8" t="s">
        <v>432</v>
      </c>
      <c r="B310" s="9">
        <v>43685</v>
      </c>
      <c r="C310" s="10" t="s">
        <v>1004</v>
      </c>
      <c r="D310" s="11" t="s">
        <v>449</v>
      </c>
      <c r="E310" s="12">
        <v>1</v>
      </c>
      <c r="F310" s="11">
        <v>0</v>
      </c>
      <c r="G310" s="11">
        <f>+Sales_2019[[#This Row],[INVOICE AMOUNT ('#)]]-Sales_2019[[#This Row],[Delivery charge]]</f>
        <v>69913</v>
      </c>
      <c r="H310" s="11">
        <v>0</v>
      </c>
      <c r="I310" s="11">
        <v>69913</v>
      </c>
      <c r="J310" s="11" t="s">
        <v>799</v>
      </c>
      <c r="K310" s="18" t="s">
        <v>50</v>
      </c>
      <c r="L310" s="18" t="s">
        <v>26</v>
      </c>
      <c r="M310" s="13">
        <v>6</v>
      </c>
      <c r="N310" s="11" t="s">
        <v>53</v>
      </c>
      <c r="O310" s="14">
        <f>+EOMONTH(Sales_2019[[#This Row],[DATE]],0)</f>
        <v>43708</v>
      </c>
      <c r="P310" s="15">
        <f>+EDATE(Sales_2019[[#This Row],[Begins]],Sales_2019[[#This Row],[DURATION]]-1)</f>
        <v>43861</v>
      </c>
      <c r="Q310" s="16" t="e">
        <f>Sales_2019[[#This Row],[Selling Price]]/Sales_2019[[#This Row],[Cost Price]]-1</f>
        <v>#DIV/0!</v>
      </c>
    </row>
    <row r="311" spans="1:17" ht="30" customHeight="1" x14ac:dyDescent="0.3">
      <c r="A311" s="8" t="s">
        <v>418</v>
      </c>
      <c r="B311" s="9">
        <v>43677</v>
      </c>
      <c r="C311" s="10" t="s">
        <v>1004</v>
      </c>
      <c r="D311" s="11" t="s">
        <v>303</v>
      </c>
      <c r="E311" s="12">
        <v>1</v>
      </c>
      <c r="F311" s="11">
        <v>65000</v>
      </c>
      <c r="G311" s="11">
        <f>+Sales_2019[[#This Row],[INVOICE AMOUNT ('#)]]-Sales_2019[[#This Row],[Delivery charge]]</f>
        <v>69000</v>
      </c>
      <c r="H311" s="11">
        <v>0</v>
      </c>
      <c r="I311" s="11">
        <v>69000</v>
      </c>
      <c r="J311" s="11" t="s">
        <v>761</v>
      </c>
      <c r="K311" s="18" t="s">
        <v>50</v>
      </c>
      <c r="L311" s="18" t="s">
        <v>26</v>
      </c>
      <c r="M311" s="13">
        <v>1</v>
      </c>
      <c r="N311" s="11" t="s">
        <v>117</v>
      </c>
      <c r="O311" s="14">
        <f>+EOMONTH(Sales_2019[[#This Row],[DATE]],0)</f>
        <v>43677</v>
      </c>
      <c r="P311" s="15">
        <f>+EDATE(Sales_2019[[#This Row],[Begins]],Sales_2019[[#This Row],[DURATION]]-1)</f>
        <v>43677</v>
      </c>
      <c r="Q311" s="16">
        <f>Sales_2019[[#This Row],[Selling Price]]/Sales_2019[[#This Row],[Cost Price]]-1</f>
        <v>6.1538461538461542E-2</v>
      </c>
    </row>
    <row r="312" spans="1:17" ht="30" customHeight="1" x14ac:dyDescent="0.3">
      <c r="A312" s="8" t="s">
        <v>564</v>
      </c>
      <c r="B312" s="20">
        <v>43753</v>
      </c>
      <c r="C312" s="30" t="s">
        <v>1004</v>
      </c>
      <c r="D312" s="22" t="s">
        <v>565</v>
      </c>
      <c r="E312" s="23">
        <v>1</v>
      </c>
      <c r="F312" s="11">
        <v>57500</v>
      </c>
      <c r="G312" s="11">
        <f>+Sales_2019[[#This Row],[INVOICE AMOUNT ('#)]]-Sales_2019[[#This Row],[Delivery charge]]</f>
        <v>68000</v>
      </c>
      <c r="H312" s="11">
        <v>750</v>
      </c>
      <c r="I312" s="11">
        <v>68750</v>
      </c>
      <c r="J312" s="11" t="s">
        <v>916</v>
      </c>
      <c r="K312" s="18" t="s">
        <v>993</v>
      </c>
      <c r="L312" s="18" t="s">
        <v>26</v>
      </c>
      <c r="M312" s="13">
        <v>3</v>
      </c>
      <c r="N312" s="11" t="s">
        <v>20</v>
      </c>
      <c r="O312" s="14">
        <f>+EOMONTH(Sales_2019[[#This Row],[DATE]],0)</f>
        <v>43769</v>
      </c>
      <c r="P312" s="15">
        <f>+EDATE(Sales_2019[[#This Row],[Begins]],Sales_2019[[#This Row],[DURATION]]-1)</f>
        <v>43830</v>
      </c>
      <c r="Q312" s="16">
        <f>Sales_2019[[#This Row],[Selling Price]]/Sales_2019[[#This Row],[Cost Price]]-1</f>
        <v>0.18260869565217397</v>
      </c>
    </row>
    <row r="313" spans="1:17" ht="30" customHeight="1" x14ac:dyDescent="0.3">
      <c r="A313" s="8" t="s">
        <v>574</v>
      </c>
      <c r="B313" s="20">
        <v>43755</v>
      </c>
      <c r="C313" s="30" t="s">
        <v>1004</v>
      </c>
      <c r="D313" s="11" t="s">
        <v>565</v>
      </c>
      <c r="E313" s="12">
        <v>1</v>
      </c>
      <c r="F313" s="22">
        <v>57500</v>
      </c>
      <c r="G313" s="11">
        <f>+Sales_2019[[#This Row],[INVOICE AMOUNT ('#)]]-Sales_2019[[#This Row],[Delivery charge]]</f>
        <v>68000</v>
      </c>
      <c r="H313" s="11">
        <v>750</v>
      </c>
      <c r="I313" s="11">
        <v>68750</v>
      </c>
      <c r="J313" s="11" t="s">
        <v>859</v>
      </c>
      <c r="K313" s="18" t="s">
        <v>976</v>
      </c>
      <c r="L313" s="18" t="s">
        <v>19</v>
      </c>
      <c r="M313" s="13">
        <v>3</v>
      </c>
      <c r="N313" s="11" t="s">
        <v>20</v>
      </c>
      <c r="O313" s="14">
        <f>+EOMONTH(Sales_2019[[#This Row],[DATE]],0)</f>
        <v>43769</v>
      </c>
      <c r="P313" s="15">
        <f>+EDATE(Sales_2019[[#This Row],[Begins]],Sales_2019[[#This Row],[DURATION]]-1)</f>
        <v>43830</v>
      </c>
      <c r="Q313" s="16">
        <f>Sales_2019[[#This Row],[Selling Price]]/Sales_2019[[#This Row],[Cost Price]]-1</f>
        <v>0.18260869565217397</v>
      </c>
    </row>
    <row r="314" spans="1:17" ht="30" customHeight="1" x14ac:dyDescent="0.3">
      <c r="A314" s="8" t="s">
        <v>671</v>
      </c>
      <c r="B314" s="9">
        <v>43789</v>
      </c>
      <c r="C314" s="17" t="s">
        <v>1004</v>
      </c>
      <c r="D314" s="11" t="s">
        <v>565</v>
      </c>
      <c r="E314" s="12">
        <v>1</v>
      </c>
      <c r="F314" s="22">
        <v>57000</v>
      </c>
      <c r="G314" s="11">
        <f>+Sales_2019[[#This Row],[INVOICE AMOUNT ('#)]]-Sales_2019[[#This Row],[Delivery charge]]</f>
        <v>68000</v>
      </c>
      <c r="H314" s="11">
        <v>750</v>
      </c>
      <c r="I314" s="11">
        <v>68750</v>
      </c>
      <c r="J314" s="11" t="s">
        <v>917</v>
      </c>
      <c r="K314" s="18" t="s">
        <v>765</v>
      </c>
      <c r="L314" s="18" t="s">
        <v>26</v>
      </c>
      <c r="M314" s="13">
        <v>4</v>
      </c>
      <c r="N314" s="11" t="s">
        <v>20</v>
      </c>
      <c r="O314" s="14">
        <f>+EOMONTH(Sales_2019[[#This Row],[DATE]],0)</f>
        <v>43799</v>
      </c>
      <c r="P314" s="15">
        <f>+EDATE(Sales_2019[[#This Row],[Begins]],Sales_2019[[#This Row],[DURATION]]-1)</f>
        <v>43890</v>
      </c>
      <c r="Q314" s="16">
        <f>Sales_2019[[#This Row],[Selling Price]]/Sales_2019[[#This Row],[Cost Price]]-1</f>
        <v>0.19298245614035081</v>
      </c>
    </row>
    <row r="315" spans="1:17" ht="30" customHeight="1" x14ac:dyDescent="0.3">
      <c r="A315" s="8" t="s">
        <v>378</v>
      </c>
      <c r="B315" s="9">
        <v>43654</v>
      </c>
      <c r="C315" s="10" t="s">
        <v>1004</v>
      </c>
      <c r="D315" s="11" t="s">
        <v>379</v>
      </c>
      <c r="E315" s="12">
        <v>1</v>
      </c>
      <c r="F315" s="11">
        <v>55000</v>
      </c>
      <c r="G315" s="11">
        <f>+Sales_2019[[#This Row],[INVOICE AMOUNT ('#)]]-Sales_2019[[#This Row],[Delivery charge]]</f>
        <v>68600</v>
      </c>
      <c r="H315" s="11">
        <v>0</v>
      </c>
      <c r="I315" s="11">
        <v>68600</v>
      </c>
      <c r="J315" s="11" t="s">
        <v>799</v>
      </c>
      <c r="K315" s="18" t="s">
        <v>50</v>
      </c>
      <c r="L315" s="18" t="s">
        <v>26</v>
      </c>
      <c r="M315" s="13">
        <v>3</v>
      </c>
      <c r="N315" s="11" t="s">
        <v>20</v>
      </c>
      <c r="O315" s="14">
        <f>+EOMONTH(Sales_2019[[#This Row],[DATE]],0)</f>
        <v>43677</v>
      </c>
      <c r="P315" s="15">
        <f>+EDATE(Sales_2019[[#This Row],[Begins]],Sales_2019[[#This Row],[DURATION]]-1)</f>
        <v>43738</v>
      </c>
      <c r="Q315" s="16">
        <f>Sales_2019[[#This Row],[Selling Price]]/Sales_2019[[#This Row],[Cost Price]]-1</f>
        <v>0.24727272727272731</v>
      </c>
    </row>
    <row r="316" spans="1:17" ht="30" customHeight="1" x14ac:dyDescent="0.3">
      <c r="A316" s="8" t="s">
        <v>712</v>
      </c>
      <c r="B316" s="9">
        <v>43819</v>
      </c>
      <c r="C316" s="17" t="s">
        <v>1004</v>
      </c>
      <c r="D316" s="11" t="s">
        <v>739</v>
      </c>
      <c r="E316" s="12">
        <v>1</v>
      </c>
      <c r="F316" s="11"/>
      <c r="G316" s="11">
        <f>+Sales_2019[[#This Row],[INVOICE AMOUNT ('#)]]-Sales_2019[[#This Row],[Delivery charge]]</f>
        <v>68400</v>
      </c>
      <c r="H316" s="11">
        <v>200</v>
      </c>
      <c r="I316" s="11">
        <v>68600</v>
      </c>
      <c r="J316" s="11" t="s">
        <v>863</v>
      </c>
      <c r="K316" s="18" t="s">
        <v>39</v>
      </c>
      <c r="L316" s="18" t="s">
        <v>26</v>
      </c>
      <c r="M316" s="13">
        <v>5</v>
      </c>
      <c r="N316" s="11" t="s">
        <v>53</v>
      </c>
      <c r="O316" s="14">
        <f>+EOMONTH(Sales_2019[[#This Row],[DATE]],0)</f>
        <v>43830</v>
      </c>
      <c r="P316" s="15">
        <f>+EDATE(Sales_2019[[#This Row],[Begins]],Sales_2019[[#This Row],[DURATION]]-1)</f>
        <v>43951</v>
      </c>
      <c r="Q316" s="16" t="e">
        <f>Sales_2019[[#This Row],[Selling Price]]/Sales_2019[[#This Row],[Cost Price]]-1</f>
        <v>#DIV/0!</v>
      </c>
    </row>
    <row r="317" spans="1:17" ht="30" customHeight="1" x14ac:dyDescent="0.3">
      <c r="A317" s="8" t="s">
        <v>113</v>
      </c>
      <c r="B317" s="9">
        <v>43524</v>
      </c>
      <c r="C317" s="10" t="s">
        <v>1005</v>
      </c>
      <c r="D317" s="11" t="s">
        <v>114</v>
      </c>
      <c r="E317" s="12">
        <v>1</v>
      </c>
      <c r="F317" s="11">
        <v>56000</v>
      </c>
      <c r="G317" s="11">
        <f>+Sales_2019[[#This Row],[INVOICE AMOUNT ('#)]]-Sales_2019[[#This Row],[Delivery charge]]</f>
        <v>67000</v>
      </c>
      <c r="H317" s="11">
        <v>1500</v>
      </c>
      <c r="I317" s="11">
        <v>68500</v>
      </c>
      <c r="J317" s="11" t="s">
        <v>908</v>
      </c>
      <c r="K317" s="18" t="s">
        <v>990</v>
      </c>
      <c r="L317" s="18" t="s">
        <v>26</v>
      </c>
      <c r="M317" s="13">
        <v>4</v>
      </c>
      <c r="N317" s="11" t="s">
        <v>20</v>
      </c>
      <c r="O317" s="14">
        <f>+EOMONTH(Sales_2019[[#This Row],[DATE]],0+1)</f>
        <v>43555</v>
      </c>
      <c r="P317" s="15">
        <f>+EDATE(Sales_2019[[#This Row],[Begins]],Sales_2019[[#This Row],[DURATION]]-1)</f>
        <v>43646</v>
      </c>
      <c r="Q317" s="16">
        <f>Sales_2019[[#This Row],[Selling Price]]/Sales_2019[[#This Row],[Cost Price]]-1</f>
        <v>0.1964285714285714</v>
      </c>
    </row>
    <row r="318" spans="1:17" customFormat="1" ht="30" customHeight="1" x14ac:dyDescent="0.3">
      <c r="A318" s="8" t="s">
        <v>643</v>
      </c>
      <c r="B318" s="9">
        <v>43776</v>
      </c>
      <c r="C318" s="17" t="s">
        <v>1004</v>
      </c>
      <c r="D318" s="11" t="s">
        <v>565</v>
      </c>
      <c r="E318" s="12">
        <v>1</v>
      </c>
      <c r="F318" s="22">
        <v>57000</v>
      </c>
      <c r="G318" s="11">
        <f>+Sales_2019[[#This Row],[INVOICE AMOUNT ('#)]]-Sales_2019[[#This Row],[Delivery charge]]</f>
        <v>68000</v>
      </c>
      <c r="H318" s="11">
        <v>150</v>
      </c>
      <c r="I318" s="11">
        <v>68150</v>
      </c>
      <c r="J318" s="11" t="s">
        <v>799</v>
      </c>
      <c r="K318" s="18" t="s">
        <v>50</v>
      </c>
      <c r="L318" s="18" t="s">
        <v>26</v>
      </c>
      <c r="M318" s="13">
        <v>4</v>
      </c>
      <c r="N318" s="11" t="s">
        <v>53</v>
      </c>
      <c r="O318" s="14">
        <f>+EOMONTH(Sales_2019[[#This Row],[DATE]],0)</f>
        <v>43799</v>
      </c>
      <c r="P318" s="15">
        <f>+EDATE(Sales_2019[[#This Row],[Begins]],Sales_2019[[#This Row],[DURATION]]-1)</f>
        <v>43890</v>
      </c>
      <c r="Q318" s="16">
        <f>Sales_2019[[#This Row],[Selling Price]]/Sales_2019[[#This Row],[Cost Price]]-1</f>
        <v>0.19298245614035081</v>
      </c>
    </row>
    <row r="319" spans="1:17" customFormat="1" ht="30" customHeight="1" x14ac:dyDescent="0.3">
      <c r="A319" s="8" t="s">
        <v>588</v>
      </c>
      <c r="B319" s="20">
        <v>43756</v>
      </c>
      <c r="C319" s="30" t="s">
        <v>1004</v>
      </c>
      <c r="D319" s="11" t="s">
        <v>589</v>
      </c>
      <c r="E319" s="12">
        <v>1</v>
      </c>
      <c r="F319" s="22">
        <v>542000</v>
      </c>
      <c r="G319" s="11">
        <f>+Sales_2019[[#This Row],[INVOICE AMOUNT ('#)]]-Sales_2019[[#This Row],[Delivery charge]]</f>
        <v>68000</v>
      </c>
      <c r="H319" s="11">
        <v>100</v>
      </c>
      <c r="I319" s="11">
        <v>68100</v>
      </c>
      <c r="J319" s="11" t="s">
        <v>799</v>
      </c>
      <c r="K319" s="18" t="s">
        <v>50</v>
      </c>
      <c r="L319" s="18" t="s">
        <v>26</v>
      </c>
      <c r="M319" s="13">
        <v>4</v>
      </c>
      <c r="N319" s="11" t="s">
        <v>53</v>
      </c>
      <c r="O319" s="14">
        <f>+EOMONTH(Sales_2019[[#This Row],[DATE]],0)</f>
        <v>43769</v>
      </c>
      <c r="P319" s="15">
        <f>+EDATE(Sales_2019[[#This Row],[Begins]],Sales_2019[[#This Row],[DURATION]]-1)</f>
        <v>43861</v>
      </c>
      <c r="Q319" s="16">
        <f>Sales_2019[[#This Row],[Selling Price]]/Sales_2019[[#This Row],[Cost Price]]-1</f>
        <v>-0.87453874538745391</v>
      </c>
    </row>
    <row r="320" spans="1:17" customFormat="1" ht="30" customHeight="1" x14ac:dyDescent="0.3">
      <c r="A320" s="8" t="s">
        <v>588</v>
      </c>
      <c r="B320" s="20">
        <v>43756</v>
      </c>
      <c r="C320" s="30" t="s">
        <v>1004</v>
      </c>
      <c r="D320" s="11" t="s">
        <v>589</v>
      </c>
      <c r="E320" s="12">
        <v>1</v>
      </c>
      <c r="F320" s="22">
        <v>0</v>
      </c>
      <c r="G320" s="11">
        <f>+Sales_2019[[#This Row],[INVOICE AMOUNT ('#)]]-Sales_2019[[#This Row],[Delivery charge]]</f>
        <v>68000</v>
      </c>
      <c r="H320" s="11">
        <v>100</v>
      </c>
      <c r="I320" s="11">
        <v>68100</v>
      </c>
      <c r="J320" s="11" t="s">
        <v>799</v>
      </c>
      <c r="K320" s="18" t="s">
        <v>50</v>
      </c>
      <c r="L320" s="18" t="s">
        <v>26</v>
      </c>
      <c r="M320" s="13">
        <v>4</v>
      </c>
      <c r="N320" s="11" t="s">
        <v>53</v>
      </c>
      <c r="O320" s="14">
        <f>+EOMONTH(Sales_2019[[#This Row],[DATE]],0)</f>
        <v>43769</v>
      </c>
      <c r="P320" s="15">
        <f>+EDATE(Sales_2019[[#This Row],[Begins]],Sales_2019[[#This Row],[DURATION]]-1)</f>
        <v>43861</v>
      </c>
      <c r="Q320" s="16" t="e">
        <f>Sales_2019[[#This Row],[Selling Price]]/Sales_2019[[#This Row],[Cost Price]]-1</f>
        <v>#DIV/0!</v>
      </c>
    </row>
    <row r="321" spans="1:17" ht="30" customHeight="1" x14ac:dyDescent="0.3">
      <c r="A321" s="8" t="s">
        <v>111</v>
      </c>
      <c r="B321" s="9">
        <v>43529</v>
      </c>
      <c r="C321" s="10" t="s">
        <v>1005</v>
      </c>
      <c r="D321" s="11" t="s">
        <v>112</v>
      </c>
      <c r="E321" s="12">
        <v>1</v>
      </c>
      <c r="F321" s="11">
        <v>55800</v>
      </c>
      <c r="G321" s="11">
        <f>+Sales_2019[[#This Row],[INVOICE AMOUNT ('#)]]-Sales_2019[[#This Row],[Delivery charge]]</f>
        <v>67250</v>
      </c>
      <c r="H321" s="11">
        <v>750</v>
      </c>
      <c r="I321" s="11">
        <v>68000</v>
      </c>
      <c r="J321" s="11" t="s">
        <v>918</v>
      </c>
      <c r="K321" s="18" t="s">
        <v>973</v>
      </c>
      <c r="L321" s="18" t="s">
        <v>19</v>
      </c>
      <c r="M321" s="13">
        <v>1</v>
      </c>
      <c r="N321" s="11" t="s">
        <v>27</v>
      </c>
      <c r="O321" s="14">
        <f>+EOMONTH(Sales_2019[[#This Row],[DATE]],0)</f>
        <v>43555</v>
      </c>
      <c r="P321" s="15">
        <f>+EDATE(Sales_2019[[#This Row],[Begins]],Sales_2019[[#This Row],[DURATION]]-1)</f>
        <v>43555</v>
      </c>
      <c r="Q321" s="16">
        <f>Sales_2019[[#This Row],[Selling Price]]/Sales_2019[[#This Row],[Cost Price]]-1</f>
        <v>0.20519713261648742</v>
      </c>
    </row>
    <row r="322" spans="1:17" ht="30" customHeight="1" x14ac:dyDescent="0.3">
      <c r="A322" s="8" t="s">
        <v>197</v>
      </c>
      <c r="B322" s="9">
        <v>43566</v>
      </c>
      <c r="C322" s="10" t="s">
        <v>1004</v>
      </c>
      <c r="D322" s="11" t="s">
        <v>198</v>
      </c>
      <c r="E322" s="12">
        <v>1</v>
      </c>
      <c r="F322" s="11">
        <v>55000</v>
      </c>
      <c r="G322" s="11">
        <f>+Sales_2019[[#This Row],[INVOICE AMOUNT ('#)]]-Sales_2019[[#This Row],[Delivery charge]]</f>
        <v>66000</v>
      </c>
      <c r="H322" s="11">
        <v>1500</v>
      </c>
      <c r="I322" s="11">
        <v>67500</v>
      </c>
      <c r="J322" s="11" t="s">
        <v>840</v>
      </c>
      <c r="K322" s="18" t="s">
        <v>39</v>
      </c>
      <c r="L322" s="18" t="s">
        <v>26</v>
      </c>
      <c r="M322" s="13">
        <v>4</v>
      </c>
      <c r="N322" s="11" t="s">
        <v>20</v>
      </c>
      <c r="O322" s="14">
        <f>+EOMONTH(Sales_2019[[#This Row],[DATE]],0)</f>
        <v>43585</v>
      </c>
      <c r="P322" s="15">
        <f>+EDATE(Sales_2019[[#This Row],[Begins]],Sales_2019[[#This Row],[DURATION]]-1)</f>
        <v>43676</v>
      </c>
      <c r="Q322" s="16">
        <f>Sales_2019[[#This Row],[Selling Price]]/Sales_2019[[#This Row],[Cost Price]]-1</f>
        <v>0.19999999999999996</v>
      </c>
    </row>
    <row r="323" spans="1:17" ht="30" customHeight="1" x14ac:dyDescent="0.3">
      <c r="A323" s="8" t="s">
        <v>432</v>
      </c>
      <c r="B323" s="9">
        <v>43685</v>
      </c>
      <c r="C323" s="10" t="s">
        <v>1004</v>
      </c>
      <c r="D323" s="11" t="s">
        <v>441</v>
      </c>
      <c r="E323" s="12">
        <v>1</v>
      </c>
      <c r="F323" s="11">
        <v>0</v>
      </c>
      <c r="G323" s="11">
        <f>+Sales_2019[[#This Row],[INVOICE AMOUNT ('#)]]-Sales_2019[[#This Row],[Delivery charge]]</f>
        <v>66975</v>
      </c>
      <c r="H323" s="11">
        <v>500</v>
      </c>
      <c r="I323" s="11">
        <v>67475</v>
      </c>
      <c r="J323" s="11" t="s">
        <v>799</v>
      </c>
      <c r="K323" s="18" t="s">
        <v>50</v>
      </c>
      <c r="L323" s="18" t="s">
        <v>26</v>
      </c>
      <c r="M323" s="13">
        <v>6</v>
      </c>
      <c r="N323" s="11" t="s">
        <v>53</v>
      </c>
      <c r="O323" s="14">
        <f>+EOMONTH(Sales_2019[[#This Row],[DATE]],0)</f>
        <v>43708</v>
      </c>
      <c r="P323" s="15">
        <f>+EDATE(Sales_2019[[#This Row],[Begins]],Sales_2019[[#This Row],[DURATION]]-1)</f>
        <v>43861</v>
      </c>
      <c r="Q323" s="16" t="e">
        <f>Sales_2019[[#This Row],[Selling Price]]/Sales_2019[[#This Row],[Cost Price]]-1</f>
        <v>#DIV/0!</v>
      </c>
    </row>
    <row r="324" spans="1:17" ht="30" customHeight="1" x14ac:dyDescent="0.3">
      <c r="A324" s="8" t="s">
        <v>98</v>
      </c>
      <c r="B324" s="9">
        <v>43516</v>
      </c>
      <c r="C324" s="10" t="s">
        <v>1004</v>
      </c>
      <c r="D324" s="11" t="s">
        <v>99</v>
      </c>
      <c r="E324" s="12">
        <v>1</v>
      </c>
      <c r="F324" s="11">
        <v>55000</v>
      </c>
      <c r="G324" s="11">
        <f>+Sales_2019[[#This Row],[INVOICE AMOUNT ('#)]]-Sales_2019[[#This Row],[Delivery charge]]</f>
        <v>66250</v>
      </c>
      <c r="H324" s="11">
        <v>750</v>
      </c>
      <c r="I324" s="11">
        <v>67000</v>
      </c>
      <c r="J324" s="11" t="s">
        <v>815</v>
      </c>
      <c r="K324" s="18" t="s">
        <v>39</v>
      </c>
      <c r="L324" s="18" t="s">
        <v>26</v>
      </c>
      <c r="M324" s="13">
        <v>5</v>
      </c>
      <c r="N324" s="11" t="s">
        <v>27</v>
      </c>
      <c r="O324" s="14">
        <f>+EOMONTH(Sales_2019[[#This Row],[DATE]],0)</f>
        <v>43524</v>
      </c>
      <c r="P324" s="15">
        <f>+EDATE(Sales_2019[[#This Row],[Begins]],Sales_2019[[#This Row],[DURATION]]-1)</f>
        <v>43644</v>
      </c>
      <c r="Q324" s="16">
        <f>Sales_2019[[#This Row],[Selling Price]]/Sales_2019[[#This Row],[Cost Price]]-1</f>
        <v>0.20454545454545459</v>
      </c>
    </row>
    <row r="325" spans="1:17" ht="30" customHeight="1" x14ac:dyDescent="0.3">
      <c r="A325" s="8" t="s">
        <v>740</v>
      </c>
      <c r="B325" s="9">
        <v>43803</v>
      </c>
      <c r="C325" s="17" t="s">
        <v>1005</v>
      </c>
      <c r="D325" s="11" t="s">
        <v>741</v>
      </c>
      <c r="E325" s="12"/>
      <c r="F325" s="11"/>
      <c r="G325" s="11">
        <f>+Sales_2019[[#This Row],[INVOICE AMOUNT ('#)]]-Sales_2019[[#This Row],[Delivery charge]]</f>
        <v>66000</v>
      </c>
      <c r="H325" s="11">
        <v>0</v>
      </c>
      <c r="I325" s="11">
        <v>66000</v>
      </c>
      <c r="J325" s="11" t="s">
        <v>843</v>
      </c>
      <c r="K325" s="18" t="s">
        <v>762</v>
      </c>
      <c r="L325" s="18" t="s">
        <v>26</v>
      </c>
      <c r="M325" s="13">
        <v>4</v>
      </c>
      <c r="N325" s="11" t="s">
        <v>23</v>
      </c>
      <c r="O325" s="14">
        <f>+EOMONTH(Sales_2019[[#This Row],[DATE]],0)</f>
        <v>43830</v>
      </c>
      <c r="P325" s="15">
        <f>+EDATE(Sales_2019[[#This Row],[Begins]],Sales_2019[[#This Row],[DURATION]]-1)</f>
        <v>43921</v>
      </c>
      <c r="Q325" s="16" t="e">
        <f>Sales_2019[[#This Row],[Selling Price]]/Sales_2019[[#This Row],[Cost Price]]-1</f>
        <v>#DIV/0!</v>
      </c>
    </row>
    <row r="326" spans="1:17" ht="30" customHeight="1" x14ac:dyDescent="0.3">
      <c r="A326" s="8" t="s">
        <v>144</v>
      </c>
      <c r="B326" s="9">
        <v>43539</v>
      </c>
      <c r="C326" s="10" t="s">
        <v>1004</v>
      </c>
      <c r="D326" s="11" t="s">
        <v>145</v>
      </c>
      <c r="E326" s="12">
        <v>1</v>
      </c>
      <c r="F326" s="11">
        <v>55500</v>
      </c>
      <c r="G326" s="11">
        <f>+Sales_2019[[#This Row],[INVOICE AMOUNT ('#)]]-Sales_2019[[#This Row],[Delivery charge]]</f>
        <v>65750</v>
      </c>
      <c r="H326" s="11">
        <v>0</v>
      </c>
      <c r="I326" s="11">
        <v>65750</v>
      </c>
      <c r="J326" s="11" t="s">
        <v>919</v>
      </c>
      <c r="K326" s="18" t="s">
        <v>765</v>
      </c>
      <c r="L326" s="18" t="s">
        <v>19</v>
      </c>
      <c r="M326" s="13">
        <v>4</v>
      </c>
      <c r="N326" s="11" t="s">
        <v>20</v>
      </c>
      <c r="O326" s="14">
        <f>+EOMONTH(Sales_2019[[#This Row],[DATE]],0)</f>
        <v>43555</v>
      </c>
      <c r="P326" s="15">
        <f>+EDATE(Sales_2019[[#This Row],[Begins]],Sales_2019[[#This Row],[DURATION]]-1)</f>
        <v>43646</v>
      </c>
      <c r="Q326" s="16">
        <f>Sales_2019[[#This Row],[Selling Price]]/Sales_2019[[#This Row],[Cost Price]]-1</f>
        <v>0.18468468468468457</v>
      </c>
    </row>
    <row r="327" spans="1:17" ht="30" customHeight="1" x14ac:dyDescent="0.3">
      <c r="A327" s="8" t="s">
        <v>51</v>
      </c>
      <c r="B327" s="9">
        <v>43489</v>
      </c>
      <c r="C327" s="10" t="s">
        <v>1004</v>
      </c>
      <c r="D327" s="11" t="s">
        <v>52</v>
      </c>
      <c r="E327" s="12">
        <v>1</v>
      </c>
      <c r="F327" s="11">
        <v>390500</v>
      </c>
      <c r="G327" s="11">
        <f>+Sales_2019[[#This Row],[INVOICE AMOUNT ('#)]]-Sales_2019[[#This Row],[Delivery charge]]</f>
        <v>65640</v>
      </c>
      <c r="H327" s="11">
        <v>0</v>
      </c>
      <c r="I327" s="11">
        <v>65640</v>
      </c>
      <c r="J327" s="11" t="s">
        <v>799</v>
      </c>
      <c r="K327" s="18" t="s">
        <v>50</v>
      </c>
      <c r="L327" s="18" t="s">
        <v>26</v>
      </c>
      <c r="M327" s="13">
        <v>4</v>
      </c>
      <c r="N327" s="11" t="s">
        <v>53</v>
      </c>
      <c r="O327" s="14">
        <f>+EOMONTH(Sales_2019[[#This Row],[DATE]],0+1)</f>
        <v>43524</v>
      </c>
      <c r="P327" s="15">
        <f>+EDATE(Sales_2019[[#This Row],[Begins]],Sales_2019[[#This Row],[DURATION]]-1)</f>
        <v>43613</v>
      </c>
      <c r="Q327" s="16">
        <f>Sales_2019[[#This Row],[Selling Price]]/Sales_2019[[#This Row],[Cost Price]]-1</f>
        <v>-0.8319078104993598</v>
      </c>
    </row>
    <row r="328" spans="1:17" ht="30" customHeight="1" x14ac:dyDescent="0.3">
      <c r="A328" s="8" t="s">
        <v>426</v>
      </c>
      <c r="B328" s="9">
        <v>43684</v>
      </c>
      <c r="C328" s="10" t="s">
        <v>1005</v>
      </c>
      <c r="D328" s="11" t="s">
        <v>427</v>
      </c>
      <c r="E328" s="12">
        <v>1</v>
      </c>
      <c r="F328" s="11">
        <v>49000</v>
      </c>
      <c r="G328" s="11">
        <f>+Sales_2019[[#This Row],[INVOICE AMOUNT ('#)]]-Sales_2019[[#This Row],[Delivery charge]]</f>
        <v>64250</v>
      </c>
      <c r="H328" s="11">
        <v>750</v>
      </c>
      <c r="I328" s="11">
        <v>65000</v>
      </c>
      <c r="J328" s="11" t="s">
        <v>920</v>
      </c>
      <c r="K328" s="18" t="s">
        <v>973</v>
      </c>
      <c r="L328" s="18" t="s">
        <v>26</v>
      </c>
      <c r="M328" s="13">
        <v>3</v>
      </c>
      <c r="N328" s="11" t="s">
        <v>27</v>
      </c>
      <c r="O328" s="14">
        <f>+EOMONTH(Sales_2019[[#This Row],[DATE]],0)</f>
        <v>43708</v>
      </c>
      <c r="P328" s="15">
        <f>+EDATE(Sales_2019[[#This Row],[Begins]],Sales_2019[[#This Row],[DURATION]]-1)</f>
        <v>43769</v>
      </c>
      <c r="Q328" s="16">
        <f>Sales_2019[[#This Row],[Selling Price]]/Sales_2019[[#This Row],[Cost Price]]-1</f>
        <v>0.31122448979591844</v>
      </c>
    </row>
    <row r="329" spans="1:17" ht="30" customHeight="1" x14ac:dyDescent="0.3">
      <c r="A329" s="8" t="s">
        <v>179</v>
      </c>
      <c r="B329" s="9">
        <v>43563</v>
      </c>
      <c r="C329" s="10" t="s">
        <v>1004</v>
      </c>
      <c r="D329" s="11" t="s">
        <v>180</v>
      </c>
      <c r="E329" s="12">
        <v>1</v>
      </c>
      <c r="F329" s="11">
        <v>52800</v>
      </c>
      <c r="G329" s="11">
        <f>+Sales_2019[[#This Row],[INVOICE AMOUNT ('#)]]-Sales_2019[[#This Row],[Delivery charge]]</f>
        <v>63360</v>
      </c>
      <c r="H329" s="11">
        <v>1140</v>
      </c>
      <c r="I329" s="11">
        <v>64500</v>
      </c>
      <c r="J329" s="11" t="s">
        <v>921</v>
      </c>
      <c r="K329" s="18" t="s">
        <v>39</v>
      </c>
      <c r="L329" s="18" t="s">
        <v>19</v>
      </c>
      <c r="M329" s="13">
        <v>4</v>
      </c>
      <c r="N329" s="11" t="s">
        <v>20</v>
      </c>
      <c r="O329" s="14">
        <f>+EOMONTH(Sales_2019[[#This Row],[DATE]],0)</f>
        <v>43585</v>
      </c>
      <c r="P329" s="15">
        <f>+EDATE(Sales_2019[[#This Row],[Begins]],Sales_2019[[#This Row],[DURATION]]-1)</f>
        <v>43676</v>
      </c>
      <c r="Q329" s="16">
        <f>Sales_2019[[#This Row],[Selling Price]]/Sales_2019[[#This Row],[Cost Price]]-1</f>
        <v>0.19999999999999996</v>
      </c>
    </row>
    <row r="330" spans="1:17" ht="30" customHeight="1" x14ac:dyDescent="0.3">
      <c r="A330" s="8" t="s">
        <v>742</v>
      </c>
      <c r="B330" s="9">
        <v>43818</v>
      </c>
      <c r="C330" s="17" t="s">
        <v>1004</v>
      </c>
      <c r="D330" s="11" t="s">
        <v>743</v>
      </c>
      <c r="E330" s="12">
        <v>1</v>
      </c>
      <c r="F330" s="11"/>
      <c r="G330" s="11">
        <f>+Sales_2019[[#This Row],[INVOICE AMOUNT ('#)]]-Sales_2019[[#This Row],[Delivery charge]]</f>
        <v>64000</v>
      </c>
      <c r="H330" s="11">
        <v>0</v>
      </c>
      <c r="I330" s="11">
        <v>64000</v>
      </c>
      <c r="J330" s="11" t="s">
        <v>922</v>
      </c>
      <c r="K330" s="18" t="s">
        <v>39</v>
      </c>
      <c r="L330" s="18" t="s">
        <v>26</v>
      </c>
      <c r="M330" s="13">
        <v>4</v>
      </c>
      <c r="N330" s="11" t="s">
        <v>27</v>
      </c>
      <c r="O330" s="14">
        <f>+EOMONTH(Sales_2019[[#This Row],[DATE]],0)</f>
        <v>43830</v>
      </c>
      <c r="P330" s="15">
        <f>+EDATE(Sales_2019[[#This Row],[Begins]],Sales_2019[[#This Row],[DURATION]]-1)</f>
        <v>43921</v>
      </c>
      <c r="Q330" s="16" t="e">
        <f>Sales_2019[[#This Row],[Selling Price]]/Sales_2019[[#This Row],[Cost Price]]-1</f>
        <v>#DIV/0!</v>
      </c>
    </row>
    <row r="331" spans="1:17" ht="30" customHeight="1" x14ac:dyDescent="0.3">
      <c r="A331" s="8" t="s">
        <v>432</v>
      </c>
      <c r="B331" s="9">
        <v>43685</v>
      </c>
      <c r="C331" s="10" t="s">
        <v>1004</v>
      </c>
      <c r="D331" s="11" t="s">
        <v>450</v>
      </c>
      <c r="E331" s="12">
        <v>1</v>
      </c>
      <c r="F331" s="11">
        <v>0</v>
      </c>
      <c r="G331" s="11">
        <f>+Sales_2019[[#This Row],[INVOICE AMOUNT ('#)]]-Sales_2019[[#This Row],[Delivery charge]]</f>
        <v>63450</v>
      </c>
      <c r="H331" s="11">
        <v>0</v>
      </c>
      <c r="I331" s="11">
        <v>63450</v>
      </c>
      <c r="J331" s="11" t="s">
        <v>799</v>
      </c>
      <c r="K331" s="18" t="s">
        <v>50</v>
      </c>
      <c r="L331" s="18" t="s">
        <v>26</v>
      </c>
      <c r="M331" s="13">
        <v>6</v>
      </c>
      <c r="N331" s="11" t="s">
        <v>53</v>
      </c>
      <c r="O331" s="14">
        <f>+EOMONTH(Sales_2019[[#This Row],[DATE]],0)</f>
        <v>43708</v>
      </c>
      <c r="P331" s="15">
        <f>+EDATE(Sales_2019[[#This Row],[Begins]],Sales_2019[[#This Row],[DURATION]]-1)</f>
        <v>43861</v>
      </c>
      <c r="Q331" s="16" t="e">
        <f>Sales_2019[[#This Row],[Selling Price]]/Sales_2019[[#This Row],[Cost Price]]-1</f>
        <v>#DIV/0!</v>
      </c>
    </row>
    <row r="332" spans="1:17" ht="30" customHeight="1" x14ac:dyDescent="0.3">
      <c r="A332" s="8" t="s">
        <v>643</v>
      </c>
      <c r="B332" s="9">
        <v>43776</v>
      </c>
      <c r="C332" s="17" t="s">
        <v>1004</v>
      </c>
      <c r="D332" s="11" t="s">
        <v>645</v>
      </c>
      <c r="E332" s="12">
        <v>1</v>
      </c>
      <c r="F332" s="22">
        <v>43200</v>
      </c>
      <c r="G332" s="11">
        <f>+Sales_2019[[#This Row],[INVOICE AMOUNT ('#)]]-Sales_2019[[#This Row],[Delivery charge]]</f>
        <v>62880</v>
      </c>
      <c r="H332" s="11">
        <v>150</v>
      </c>
      <c r="I332" s="11">
        <v>63030</v>
      </c>
      <c r="J332" s="11" t="s">
        <v>799</v>
      </c>
      <c r="K332" s="18" t="s">
        <v>50</v>
      </c>
      <c r="L332" s="18" t="s">
        <v>26</v>
      </c>
      <c r="M332" s="13">
        <v>4</v>
      </c>
      <c r="N332" s="11" t="s">
        <v>53</v>
      </c>
      <c r="O332" s="14">
        <f>+EOMONTH(Sales_2019[[#This Row],[DATE]],0)</f>
        <v>43799</v>
      </c>
      <c r="P332" s="15">
        <f>+EDATE(Sales_2019[[#This Row],[Begins]],Sales_2019[[#This Row],[DURATION]]-1)</f>
        <v>43890</v>
      </c>
      <c r="Q332" s="16">
        <f>Sales_2019[[#This Row],[Selling Price]]/Sales_2019[[#This Row],[Cost Price]]-1</f>
        <v>0.45555555555555549</v>
      </c>
    </row>
    <row r="333" spans="1:17" ht="30" customHeight="1" x14ac:dyDescent="0.3">
      <c r="A333" s="8" t="s">
        <v>512</v>
      </c>
      <c r="B333" s="9">
        <v>43718</v>
      </c>
      <c r="C333" s="10" t="s">
        <v>1005</v>
      </c>
      <c r="D333" s="11" t="s">
        <v>135</v>
      </c>
      <c r="E333" s="12">
        <v>1</v>
      </c>
      <c r="F333" s="11">
        <v>53000</v>
      </c>
      <c r="G333" s="11">
        <f>+Sales_2019[[#This Row],[INVOICE AMOUNT ('#)]]-Sales_2019[[#This Row],[Delivery charge]]</f>
        <v>63000</v>
      </c>
      <c r="H333" s="11">
        <v>0</v>
      </c>
      <c r="I333" s="11">
        <v>63000</v>
      </c>
      <c r="J333" s="11" t="s">
        <v>854</v>
      </c>
      <c r="K333" s="18" t="s">
        <v>762</v>
      </c>
      <c r="L333" s="18" t="s">
        <v>19</v>
      </c>
      <c r="M333" s="13">
        <v>4</v>
      </c>
      <c r="N333" s="11" t="s">
        <v>27</v>
      </c>
      <c r="O333" s="14">
        <f>+EOMONTH(Sales_2019[[#This Row],[DATE]],0)</f>
        <v>43738</v>
      </c>
      <c r="P333" s="15">
        <f>+EDATE(Sales_2019[[#This Row],[Begins]],Sales_2019[[#This Row],[DURATION]]-1)</f>
        <v>43829</v>
      </c>
      <c r="Q333" s="16">
        <f>Sales_2019[[#This Row],[Selling Price]]/Sales_2019[[#This Row],[Cost Price]]-1</f>
        <v>0.18867924528301883</v>
      </c>
    </row>
    <row r="334" spans="1:17" ht="30" customHeight="1" x14ac:dyDescent="0.3">
      <c r="A334" s="8" t="s">
        <v>676</v>
      </c>
      <c r="B334" s="9">
        <v>43795</v>
      </c>
      <c r="C334" s="17" t="s">
        <v>1005</v>
      </c>
      <c r="D334" s="11" t="s">
        <v>403</v>
      </c>
      <c r="E334" s="12">
        <v>1</v>
      </c>
      <c r="F334" s="22">
        <v>52500</v>
      </c>
      <c r="G334" s="11">
        <f>+Sales_2019[[#This Row],[INVOICE AMOUNT ('#)]]-Sales_2019[[#This Row],[Delivery charge]]</f>
        <v>62250</v>
      </c>
      <c r="H334" s="11">
        <v>750</v>
      </c>
      <c r="I334" s="11">
        <v>63000</v>
      </c>
      <c r="J334" s="11" t="s">
        <v>923</v>
      </c>
      <c r="K334" s="18" t="s">
        <v>995</v>
      </c>
      <c r="L334" s="18" t="s">
        <v>26</v>
      </c>
      <c r="M334" s="13">
        <v>4</v>
      </c>
      <c r="N334" s="11" t="s">
        <v>23</v>
      </c>
      <c r="O334" s="14">
        <f>+EOMONTH(Sales_2019[[#This Row],[DATE]],0)</f>
        <v>43799</v>
      </c>
      <c r="P334" s="15">
        <f>+EDATE(Sales_2019[[#This Row],[Begins]],Sales_2019[[#This Row],[DURATION]]-1)</f>
        <v>43890</v>
      </c>
      <c r="Q334" s="16">
        <f>Sales_2019[[#This Row],[Selling Price]]/Sales_2019[[#This Row],[Cost Price]]-1</f>
        <v>0.18571428571428572</v>
      </c>
    </row>
    <row r="335" spans="1:17" ht="30" customHeight="1" x14ac:dyDescent="0.3">
      <c r="A335" s="8" t="s">
        <v>362</v>
      </c>
      <c r="B335" s="9">
        <v>43654</v>
      </c>
      <c r="C335" s="10" t="s">
        <v>1004</v>
      </c>
      <c r="D335" s="11" t="s">
        <v>369</v>
      </c>
      <c r="E335" s="12">
        <v>1</v>
      </c>
      <c r="F335" s="11">
        <v>0</v>
      </c>
      <c r="G335" s="11">
        <f>+Sales_2019[[#This Row],[INVOICE AMOUNT ('#)]]-Sales_2019[[#This Row],[Delivery charge]]</f>
        <v>62400</v>
      </c>
      <c r="H335" s="11">
        <v>0</v>
      </c>
      <c r="I335" s="11">
        <v>62400</v>
      </c>
      <c r="J335" s="11" t="s">
        <v>799</v>
      </c>
      <c r="K335" s="18" t="s">
        <v>50</v>
      </c>
      <c r="L335" s="18" t="s">
        <v>26</v>
      </c>
      <c r="M335" s="13">
        <v>4</v>
      </c>
      <c r="N335" s="11" t="s">
        <v>53</v>
      </c>
      <c r="O335" s="14">
        <f>+EOMONTH(Sales_2019[[#This Row],[DATE]],0)</f>
        <v>43677</v>
      </c>
      <c r="P335" s="15">
        <f>+EDATE(Sales_2019[[#This Row],[Begins]],Sales_2019[[#This Row],[DURATION]]-1)</f>
        <v>43769</v>
      </c>
      <c r="Q335" s="16" t="e">
        <f>Sales_2019[[#This Row],[Selling Price]]/Sales_2019[[#This Row],[Cost Price]]-1</f>
        <v>#DIV/0!</v>
      </c>
    </row>
    <row r="336" spans="1:17" ht="30" customHeight="1" x14ac:dyDescent="0.3">
      <c r="A336" s="8" t="s">
        <v>362</v>
      </c>
      <c r="B336" s="9">
        <v>43654</v>
      </c>
      <c r="C336" s="10" t="s">
        <v>1004</v>
      </c>
      <c r="D336" s="11" t="s">
        <v>180</v>
      </c>
      <c r="E336" s="12">
        <v>1</v>
      </c>
      <c r="F336" s="11">
        <v>0</v>
      </c>
      <c r="G336" s="11">
        <f>+Sales_2019[[#This Row],[INVOICE AMOUNT ('#)]]-Sales_2019[[#This Row],[Delivery charge]]</f>
        <v>62040</v>
      </c>
      <c r="H336" s="11">
        <v>0</v>
      </c>
      <c r="I336" s="11">
        <v>62040</v>
      </c>
      <c r="J336" s="11" t="s">
        <v>799</v>
      </c>
      <c r="K336" s="18" t="s">
        <v>50</v>
      </c>
      <c r="L336" s="18" t="s">
        <v>26</v>
      </c>
      <c r="M336" s="13">
        <v>4</v>
      </c>
      <c r="N336" s="11" t="s">
        <v>53</v>
      </c>
      <c r="O336" s="14">
        <f>+EOMONTH(Sales_2019[[#This Row],[DATE]],0)</f>
        <v>43677</v>
      </c>
      <c r="P336" s="15">
        <f>+EDATE(Sales_2019[[#This Row],[Begins]],Sales_2019[[#This Row],[DURATION]]-1)</f>
        <v>43769</v>
      </c>
      <c r="Q336" s="16" t="e">
        <f>Sales_2019[[#This Row],[Selling Price]]/Sales_2019[[#This Row],[Cost Price]]-1</f>
        <v>#DIV/0!</v>
      </c>
    </row>
    <row r="337" spans="1:17" ht="30" customHeight="1" x14ac:dyDescent="0.3">
      <c r="A337" s="8" t="s">
        <v>593</v>
      </c>
      <c r="B337" s="9">
        <v>43761</v>
      </c>
      <c r="C337" s="17" t="s">
        <v>1004</v>
      </c>
      <c r="D337" s="11" t="s">
        <v>135</v>
      </c>
      <c r="E337" s="12">
        <v>1</v>
      </c>
      <c r="F337" s="22">
        <v>53000</v>
      </c>
      <c r="G337" s="11">
        <f>+Sales_2019[[#This Row],[INVOICE AMOUNT ('#)]]-Sales_2019[[#This Row],[Delivery charge]]</f>
        <v>61250</v>
      </c>
      <c r="H337" s="11">
        <v>750</v>
      </c>
      <c r="I337" s="11">
        <v>62000</v>
      </c>
      <c r="J337" s="11" t="s">
        <v>924</v>
      </c>
      <c r="K337" s="18" t="s">
        <v>976</v>
      </c>
      <c r="L337" s="18" t="s">
        <v>19</v>
      </c>
      <c r="M337" s="13">
        <v>4</v>
      </c>
      <c r="N337" s="11" t="s">
        <v>20</v>
      </c>
      <c r="O337" s="14">
        <f>+EOMONTH(Sales_2019[[#This Row],[DATE]],0)</f>
        <v>43769</v>
      </c>
      <c r="P337" s="15">
        <f>+EDATE(Sales_2019[[#This Row],[Begins]],Sales_2019[[#This Row],[DURATION]]-1)</f>
        <v>43861</v>
      </c>
      <c r="Q337" s="16">
        <f>Sales_2019[[#This Row],[Selling Price]]/Sales_2019[[#This Row],[Cost Price]]-1</f>
        <v>0.15566037735849059</v>
      </c>
    </row>
    <row r="338" spans="1:17" ht="30" customHeight="1" x14ac:dyDescent="0.3">
      <c r="A338" s="8" t="s">
        <v>557</v>
      </c>
      <c r="B338" s="20">
        <v>43749</v>
      </c>
      <c r="C338" s="30" t="s">
        <v>1004</v>
      </c>
      <c r="D338" s="22" t="s">
        <v>558</v>
      </c>
      <c r="E338" s="23">
        <v>1</v>
      </c>
      <c r="F338" s="22">
        <v>53000</v>
      </c>
      <c r="G338" s="22">
        <f>+Sales_2019[[#This Row],[INVOICE AMOUNT ('#)]]-Sales_2019[[#This Row],[Delivery charge]]</f>
        <v>61000</v>
      </c>
      <c r="H338" s="22">
        <v>750</v>
      </c>
      <c r="I338" s="22">
        <v>61750</v>
      </c>
      <c r="J338" s="22" t="s">
        <v>825</v>
      </c>
      <c r="K338" s="18" t="s">
        <v>765</v>
      </c>
      <c r="L338" s="24" t="s">
        <v>26</v>
      </c>
      <c r="M338" s="25">
        <v>3</v>
      </c>
      <c r="N338" s="22" t="s">
        <v>27</v>
      </c>
      <c r="O338" s="26">
        <f>+EOMONTH(Sales_2019[[#This Row],[DATE]],0)</f>
        <v>43769</v>
      </c>
      <c r="P338" s="27">
        <f>+EDATE(Sales_2019[[#This Row],[Begins]],Sales_2019[[#This Row],[DURATION]]-1)</f>
        <v>43830</v>
      </c>
      <c r="Q338" s="28">
        <f>Sales_2019[[#This Row],[Selling Price]]/Sales_2019[[#This Row],[Cost Price]]-1</f>
        <v>0.15094339622641506</v>
      </c>
    </row>
    <row r="339" spans="1:17" ht="30" customHeight="1" x14ac:dyDescent="0.3">
      <c r="A339" s="8" t="s">
        <v>568</v>
      </c>
      <c r="B339" s="20">
        <v>43754</v>
      </c>
      <c r="C339" s="30" t="s">
        <v>1004</v>
      </c>
      <c r="D339" s="11" t="s">
        <v>135</v>
      </c>
      <c r="E339" s="12">
        <v>1</v>
      </c>
      <c r="F339" s="22">
        <v>53000</v>
      </c>
      <c r="G339" s="11">
        <f>+Sales_2019[[#This Row],[INVOICE AMOUNT ('#)]]-Sales_2019[[#This Row],[Delivery charge]]</f>
        <v>61000</v>
      </c>
      <c r="H339" s="11">
        <v>750</v>
      </c>
      <c r="I339" s="11">
        <v>61750</v>
      </c>
      <c r="J339" s="11" t="s">
        <v>883</v>
      </c>
      <c r="K339" s="18" t="s">
        <v>765</v>
      </c>
      <c r="L339" s="18" t="s">
        <v>26</v>
      </c>
      <c r="M339" s="13">
        <v>3</v>
      </c>
      <c r="N339" s="11" t="s">
        <v>20</v>
      </c>
      <c r="O339" s="14">
        <f>+EOMONTH(Sales_2019[[#This Row],[DATE]],0)</f>
        <v>43769</v>
      </c>
      <c r="P339" s="15">
        <f>+EDATE(Sales_2019[[#This Row],[Begins]],Sales_2019[[#This Row],[DURATION]]-1)</f>
        <v>43830</v>
      </c>
      <c r="Q339" s="16">
        <f>Sales_2019[[#This Row],[Selling Price]]/Sales_2019[[#This Row],[Cost Price]]-1</f>
        <v>0.15094339622641506</v>
      </c>
    </row>
    <row r="340" spans="1:17" ht="30" customHeight="1" x14ac:dyDescent="0.3">
      <c r="A340" s="8" t="s">
        <v>224</v>
      </c>
      <c r="B340" s="9">
        <v>43572</v>
      </c>
      <c r="C340" s="10" t="s">
        <v>1004</v>
      </c>
      <c r="D340" s="11" t="s">
        <v>225</v>
      </c>
      <c r="E340" s="12">
        <v>1</v>
      </c>
      <c r="F340" s="11">
        <v>48500</v>
      </c>
      <c r="G340" s="11">
        <f>+Sales_2019[[#This Row],[INVOICE AMOUNT ('#)]]-Sales_2019[[#This Row],[Delivery charge]]</f>
        <v>61712</v>
      </c>
      <c r="H340" s="11">
        <v>0</v>
      </c>
      <c r="I340" s="11">
        <v>61712</v>
      </c>
      <c r="J340" s="11" t="s">
        <v>886</v>
      </c>
      <c r="K340" s="18" t="s">
        <v>39</v>
      </c>
      <c r="L340" s="18" t="s">
        <v>19</v>
      </c>
      <c r="M340" s="13">
        <v>4</v>
      </c>
      <c r="N340" s="11" t="s">
        <v>20</v>
      </c>
      <c r="O340" s="14">
        <f>+EOMONTH(Sales_2019[[#This Row],[DATE]],0)</f>
        <v>43585</v>
      </c>
      <c r="P340" s="15">
        <f>+EDATE(Sales_2019[[#This Row],[Begins]],Sales_2019[[#This Row],[DURATION]]-1)</f>
        <v>43676</v>
      </c>
      <c r="Q340" s="16">
        <f>Sales_2019[[#This Row],[Selling Price]]/Sales_2019[[#This Row],[Cost Price]]-1</f>
        <v>0.27241237113402073</v>
      </c>
    </row>
    <row r="341" spans="1:17" ht="30" customHeight="1" x14ac:dyDescent="0.3">
      <c r="A341" s="8" t="s">
        <v>668</v>
      </c>
      <c r="B341" s="9">
        <v>43787</v>
      </c>
      <c r="C341" s="17" t="s">
        <v>1004</v>
      </c>
      <c r="D341" s="11" t="s">
        <v>669</v>
      </c>
      <c r="E341" s="12">
        <v>1</v>
      </c>
      <c r="F341" s="22">
        <v>50000</v>
      </c>
      <c r="G341" s="11">
        <f>+Sales_2019[[#This Row],[INVOICE AMOUNT ('#)]]-Sales_2019[[#This Row],[Delivery charge]]</f>
        <v>60000</v>
      </c>
      <c r="H341" s="11">
        <v>750</v>
      </c>
      <c r="I341" s="11">
        <v>60750</v>
      </c>
      <c r="J341" s="11" t="s">
        <v>799</v>
      </c>
      <c r="K341" s="18" t="s">
        <v>50</v>
      </c>
      <c r="L341" s="18" t="s">
        <v>26</v>
      </c>
      <c r="M341" s="13">
        <v>4</v>
      </c>
      <c r="N341" s="11" t="s">
        <v>53</v>
      </c>
      <c r="O341" s="14">
        <f>+EOMONTH(Sales_2019[[#This Row],[DATE]],0)</f>
        <v>43799</v>
      </c>
      <c r="P341" s="15">
        <f>+EDATE(Sales_2019[[#This Row],[Begins]],Sales_2019[[#This Row],[DURATION]]-1)</f>
        <v>43890</v>
      </c>
      <c r="Q341" s="16">
        <f>Sales_2019[[#This Row],[Selling Price]]/Sales_2019[[#This Row],[Cost Price]]-1</f>
        <v>0.19999999999999996</v>
      </c>
    </row>
    <row r="342" spans="1:17" ht="30" customHeight="1" x14ac:dyDescent="0.3">
      <c r="A342" s="8" t="s">
        <v>517</v>
      </c>
      <c r="B342" s="9">
        <v>43721</v>
      </c>
      <c r="C342" s="10" t="s">
        <v>1005</v>
      </c>
      <c r="D342" s="11" t="s">
        <v>518</v>
      </c>
      <c r="E342" s="12">
        <v>1</v>
      </c>
      <c r="F342" s="11">
        <v>50000</v>
      </c>
      <c r="G342" s="11">
        <f>+Sales_2019[[#This Row],[INVOICE AMOUNT ('#)]]-Sales_2019[[#This Row],[Delivery charge]]</f>
        <v>58000</v>
      </c>
      <c r="H342" s="11">
        <v>2000</v>
      </c>
      <c r="I342" s="11">
        <v>60000</v>
      </c>
      <c r="J342" s="11" t="s">
        <v>925</v>
      </c>
      <c r="K342" s="18" t="s">
        <v>762</v>
      </c>
      <c r="L342" s="18" t="s">
        <v>26</v>
      </c>
      <c r="M342" s="13">
        <v>3</v>
      </c>
      <c r="N342" s="11" t="s">
        <v>27</v>
      </c>
      <c r="O342" s="14">
        <f>+EOMONTH(Sales_2019[[#This Row],[DATE]],0)</f>
        <v>43738</v>
      </c>
      <c r="P342" s="15">
        <f>+EDATE(Sales_2019[[#This Row],[Begins]],Sales_2019[[#This Row],[DURATION]]-1)</f>
        <v>43799</v>
      </c>
      <c r="Q342" s="16">
        <f>Sales_2019[[#This Row],[Selling Price]]/Sales_2019[[#This Row],[Cost Price]]-1</f>
        <v>0.15999999999999992</v>
      </c>
    </row>
    <row r="343" spans="1:17" ht="30" customHeight="1" x14ac:dyDescent="0.3">
      <c r="A343" s="8" t="s">
        <v>744</v>
      </c>
      <c r="B343" s="9">
        <v>43810</v>
      </c>
      <c r="C343" s="17" t="s">
        <v>1005</v>
      </c>
      <c r="D343" s="11" t="s">
        <v>743</v>
      </c>
      <c r="E343" s="12">
        <v>1</v>
      </c>
      <c r="F343" s="11"/>
      <c r="G343" s="11">
        <f>+Sales_2019[[#This Row],[INVOICE AMOUNT ('#)]]-Sales_2019[[#This Row],[Delivery charge]]</f>
        <v>60000</v>
      </c>
      <c r="H343" s="11">
        <v>0</v>
      </c>
      <c r="I343" s="11">
        <v>60000</v>
      </c>
      <c r="J343" s="11" t="s">
        <v>926</v>
      </c>
      <c r="K343" s="18" t="s">
        <v>820</v>
      </c>
      <c r="L343" s="18" t="s">
        <v>26</v>
      </c>
      <c r="M343" s="13">
        <v>2</v>
      </c>
      <c r="N343" s="11" t="s">
        <v>27</v>
      </c>
      <c r="O343" s="14">
        <f>+EOMONTH(Sales_2019[[#This Row],[DATE]],0)</f>
        <v>43830</v>
      </c>
      <c r="P343" s="15">
        <f>+EDATE(Sales_2019[[#This Row],[Begins]],Sales_2019[[#This Row],[DURATION]]-1)</f>
        <v>43861</v>
      </c>
      <c r="Q343" s="16" t="e">
        <f>Sales_2019[[#This Row],[Selling Price]]/Sales_2019[[#This Row],[Cost Price]]-1</f>
        <v>#DIV/0!</v>
      </c>
    </row>
    <row r="344" spans="1:17" ht="30" customHeight="1" x14ac:dyDescent="0.3">
      <c r="A344" s="8" t="s">
        <v>746</v>
      </c>
      <c r="B344" s="9">
        <v>43809</v>
      </c>
      <c r="C344" s="17" t="s">
        <v>1005</v>
      </c>
      <c r="D344" s="11" t="s">
        <v>488</v>
      </c>
      <c r="E344" s="12">
        <v>1</v>
      </c>
      <c r="F344" s="11"/>
      <c r="G344" s="11">
        <f>+Sales_2019[[#This Row],[INVOICE AMOUNT ('#)]]-Sales_2019[[#This Row],[Delivery charge]]</f>
        <v>55500</v>
      </c>
      <c r="H344" s="11">
        <v>4000</v>
      </c>
      <c r="I344" s="11">
        <v>59500</v>
      </c>
      <c r="J344" s="11" t="s">
        <v>927</v>
      </c>
      <c r="K344" s="18" t="s">
        <v>762</v>
      </c>
      <c r="L344" s="18" t="s">
        <v>26</v>
      </c>
      <c r="M344" s="13">
        <v>4</v>
      </c>
      <c r="N344" s="11" t="s">
        <v>27</v>
      </c>
      <c r="O344" s="14">
        <f>+EOMONTH(Sales_2019[[#This Row],[DATE]],0)</f>
        <v>43830</v>
      </c>
      <c r="P344" s="15">
        <f>+EDATE(Sales_2019[[#This Row],[Begins]],Sales_2019[[#This Row],[DURATION]]-1)</f>
        <v>43921</v>
      </c>
      <c r="Q344" s="16" t="e">
        <f>Sales_2019[[#This Row],[Selling Price]]/Sales_2019[[#This Row],[Cost Price]]-1</f>
        <v>#DIV/0!</v>
      </c>
    </row>
    <row r="345" spans="1:17" ht="30" customHeight="1" x14ac:dyDescent="0.3">
      <c r="A345" s="8" t="s">
        <v>394</v>
      </c>
      <c r="B345" s="9">
        <v>43665</v>
      </c>
      <c r="C345" s="10" t="s">
        <v>1005</v>
      </c>
      <c r="D345" s="11" t="s">
        <v>395</v>
      </c>
      <c r="E345" s="12">
        <v>1</v>
      </c>
      <c r="F345" s="11">
        <v>48900</v>
      </c>
      <c r="G345" s="11">
        <f>+Sales_2019[[#This Row],[INVOICE AMOUNT ('#)]]-Sales_2019[[#This Row],[Delivery charge]]</f>
        <v>59000</v>
      </c>
      <c r="H345" s="11">
        <v>0</v>
      </c>
      <c r="I345" s="11">
        <v>59000</v>
      </c>
      <c r="J345" s="11" t="s">
        <v>835</v>
      </c>
      <c r="K345" s="18" t="s">
        <v>762</v>
      </c>
      <c r="L345" s="18" t="s">
        <v>26</v>
      </c>
      <c r="M345" s="13">
        <v>4</v>
      </c>
      <c r="N345" s="11" t="s">
        <v>23</v>
      </c>
      <c r="O345" s="14">
        <f>+EOMONTH(Sales_2019[[#This Row],[DATE]],0)</f>
        <v>43677</v>
      </c>
      <c r="P345" s="15">
        <f>+EDATE(Sales_2019[[#This Row],[Begins]],Sales_2019[[#This Row],[DURATION]]-1)</f>
        <v>43769</v>
      </c>
      <c r="Q345" s="16">
        <f>Sales_2019[[#This Row],[Selling Price]]/Sales_2019[[#This Row],[Cost Price]]-1</f>
        <v>0.20654396728016367</v>
      </c>
    </row>
    <row r="346" spans="1:17" ht="30" customHeight="1" x14ac:dyDescent="0.3">
      <c r="A346" s="8" t="s">
        <v>619</v>
      </c>
      <c r="B346" s="9">
        <v>43769</v>
      </c>
      <c r="C346" s="17" t="s">
        <v>1004</v>
      </c>
      <c r="D346" s="11" t="s">
        <v>622</v>
      </c>
      <c r="E346" s="12">
        <v>1</v>
      </c>
      <c r="F346" s="22">
        <v>0</v>
      </c>
      <c r="G346" s="11">
        <f>+Sales_2019[[#This Row],[INVOICE AMOUNT ('#)]]-Sales_2019[[#This Row],[Delivery charge]]</f>
        <v>57600</v>
      </c>
      <c r="H346" s="11">
        <v>500</v>
      </c>
      <c r="I346" s="11">
        <v>58100</v>
      </c>
      <c r="J346" s="11" t="s">
        <v>799</v>
      </c>
      <c r="K346" s="18" t="s">
        <v>50</v>
      </c>
      <c r="L346" s="18" t="s">
        <v>26</v>
      </c>
      <c r="M346" s="13">
        <v>3</v>
      </c>
      <c r="N346" s="11" t="s">
        <v>53</v>
      </c>
      <c r="O346" s="14">
        <f>+EOMONTH(Sales_2019[[#This Row],[DATE]],0)</f>
        <v>43769</v>
      </c>
      <c r="P346" s="15">
        <f>+EDATE(Sales_2019[[#This Row],[Begins]],Sales_2019[[#This Row],[DURATION]]-1)</f>
        <v>43830</v>
      </c>
      <c r="Q346" s="16" t="e">
        <f>Sales_2019[[#This Row],[Selling Price]]/Sales_2019[[#This Row],[Cost Price]]-1</f>
        <v>#DIV/0!</v>
      </c>
    </row>
    <row r="347" spans="1:17" ht="30" customHeight="1" x14ac:dyDescent="0.3">
      <c r="A347" s="8" t="s">
        <v>346</v>
      </c>
      <c r="B347" s="9">
        <v>43643</v>
      </c>
      <c r="C347" s="10" t="s">
        <v>1004</v>
      </c>
      <c r="D347" s="11" t="s">
        <v>347</v>
      </c>
      <c r="E347" s="12">
        <v>1</v>
      </c>
      <c r="F347" s="11">
        <v>55000</v>
      </c>
      <c r="G347" s="11">
        <f>+Sales_2019[[#This Row],[INVOICE AMOUNT ('#)]]-Sales_2019[[#This Row],[Delivery charge]]</f>
        <v>58000</v>
      </c>
      <c r="H347" s="11">
        <v>0</v>
      </c>
      <c r="I347" s="11">
        <v>58000</v>
      </c>
      <c r="J347" s="11" t="s">
        <v>928</v>
      </c>
      <c r="K347" s="18" t="s">
        <v>39</v>
      </c>
      <c r="L347" s="18" t="s">
        <v>26</v>
      </c>
      <c r="M347" s="13">
        <v>1</v>
      </c>
      <c r="N347" s="11" t="s">
        <v>117</v>
      </c>
      <c r="O347" s="14">
        <f>+EOMONTH(Sales_2019[[#This Row],[DATE]],0)</f>
        <v>43646</v>
      </c>
      <c r="P347" s="15">
        <f>+EDATE(Sales_2019[[#This Row],[Begins]],Sales_2019[[#This Row],[DURATION]]-1)</f>
        <v>43646</v>
      </c>
      <c r="Q347" s="16">
        <f>Sales_2019[[#This Row],[Selling Price]]/Sales_2019[[#This Row],[Cost Price]]-1</f>
        <v>5.4545454545454453E-2</v>
      </c>
    </row>
    <row r="348" spans="1:17" ht="30" customHeight="1" x14ac:dyDescent="0.3">
      <c r="A348" s="8" t="s">
        <v>482</v>
      </c>
      <c r="B348" s="9">
        <v>43703</v>
      </c>
      <c r="C348" s="10" t="s">
        <v>1004</v>
      </c>
      <c r="D348" s="11" t="s">
        <v>427</v>
      </c>
      <c r="E348" s="12">
        <v>1</v>
      </c>
      <c r="F348" s="11">
        <v>50000</v>
      </c>
      <c r="G348" s="11">
        <f>+Sales_2019[[#This Row],[INVOICE AMOUNT ('#)]]-Sales_2019[[#This Row],[Delivery charge]]</f>
        <v>57200</v>
      </c>
      <c r="H348" s="11">
        <v>750</v>
      </c>
      <c r="I348" s="11">
        <v>57950</v>
      </c>
      <c r="J348" s="11" t="s">
        <v>929</v>
      </c>
      <c r="K348" s="18" t="s">
        <v>765</v>
      </c>
      <c r="L348" s="18" t="s">
        <v>26</v>
      </c>
      <c r="M348" s="13">
        <v>3</v>
      </c>
      <c r="N348" s="11" t="s">
        <v>27</v>
      </c>
      <c r="O348" s="14">
        <f>+EOMONTH(Sales_2019[[#This Row],[DATE]],0)</f>
        <v>43708</v>
      </c>
      <c r="P348" s="15">
        <f>+EDATE(Sales_2019[[#This Row],[Begins]],Sales_2019[[#This Row],[DURATION]]-1)</f>
        <v>43769</v>
      </c>
      <c r="Q348" s="16">
        <f>Sales_2019[[#This Row],[Selling Price]]/Sales_2019[[#This Row],[Cost Price]]-1</f>
        <v>0.14399999999999991</v>
      </c>
    </row>
    <row r="349" spans="1:17" ht="30" customHeight="1" x14ac:dyDescent="0.3">
      <c r="A349" s="8" t="s">
        <v>487</v>
      </c>
      <c r="B349" s="9">
        <v>43706</v>
      </c>
      <c r="C349" s="10" t="s">
        <v>1005</v>
      </c>
      <c r="D349" s="11" t="s">
        <v>488</v>
      </c>
      <c r="E349" s="12">
        <v>1</v>
      </c>
      <c r="F349" s="11">
        <v>46000</v>
      </c>
      <c r="G349" s="11">
        <f>+Sales_2019[[#This Row],[INVOICE AMOUNT ('#)]]-Sales_2019[[#This Row],[Delivery charge]]</f>
        <v>55500</v>
      </c>
      <c r="H349" s="11">
        <v>2000</v>
      </c>
      <c r="I349" s="11">
        <v>57500</v>
      </c>
      <c r="J349" s="11" t="s">
        <v>927</v>
      </c>
      <c r="K349" s="18" t="s">
        <v>762</v>
      </c>
      <c r="L349" s="18" t="s">
        <v>26</v>
      </c>
      <c r="M349" s="13">
        <v>4</v>
      </c>
      <c r="N349" s="11" t="s">
        <v>27</v>
      </c>
      <c r="O349" s="14">
        <f>+EOMONTH(Sales_2019[[#This Row],[DATE]],0)</f>
        <v>43708</v>
      </c>
      <c r="P349" s="15">
        <f>+EDATE(Sales_2019[[#This Row],[Begins]],Sales_2019[[#This Row],[DURATION]]-1)</f>
        <v>43799</v>
      </c>
      <c r="Q349" s="16">
        <f>Sales_2019[[#This Row],[Selling Price]]/Sales_2019[[#This Row],[Cost Price]]-1</f>
        <v>0.20652173913043481</v>
      </c>
    </row>
    <row r="350" spans="1:17" ht="30" customHeight="1" x14ac:dyDescent="0.3">
      <c r="A350" s="8" t="s">
        <v>199</v>
      </c>
      <c r="B350" s="9">
        <v>43566</v>
      </c>
      <c r="C350" s="10" t="s">
        <v>1004</v>
      </c>
      <c r="D350" s="11" t="s">
        <v>200</v>
      </c>
      <c r="E350" s="12">
        <v>1</v>
      </c>
      <c r="F350" s="11">
        <v>47000</v>
      </c>
      <c r="G350" s="11">
        <f>+Sales_2019[[#This Row],[INVOICE AMOUNT ('#)]]-Sales_2019[[#This Row],[Delivery charge]]</f>
        <v>56400</v>
      </c>
      <c r="H350" s="11">
        <v>750</v>
      </c>
      <c r="I350" s="11">
        <v>57150</v>
      </c>
      <c r="J350" s="11" t="s">
        <v>930</v>
      </c>
      <c r="K350" s="18" t="s">
        <v>976</v>
      </c>
      <c r="L350" s="18" t="s">
        <v>19</v>
      </c>
      <c r="M350" s="13">
        <v>3</v>
      </c>
      <c r="N350" s="11" t="s">
        <v>20</v>
      </c>
      <c r="O350" s="14">
        <f>+EOMONTH(Sales_2019[[#This Row],[DATE]],0)</f>
        <v>43585</v>
      </c>
      <c r="P350" s="15">
        <f>+EDATE(Sales_2019[[#This Row],[Begins]],Sales_2019[[#This Row],[DURATION]]-1)</f>
        <v>43646</v>
      </c>
      <c r="Q350" s="16">
        <f>Sales_2019[[#This Row],[Selling Price]]/Sales_2019[[#This Row],[Cost Price]]-1</f>
        <v>0.19999999999999996</v>
      </c>
    </row>
    <row r="351" spans="1:17" ht="30" customHeight="1" x14ac:dyDescent="0.3">
      <c r="A351" s="8" t="s">
        <v>747</v>
      </c>
      <c r="B351" s="9">
        <v>43818</v>
      </c>
      <c r="C351" s="17" t="s">
        <v>1004</v>
      </c>
      <c r="D351" s="11" t="s">
        <v>748</v>
      </c>
      <c r="E351" s="12">
        <v>1</v>
      </c>
      <c r="F351" s="11"/>
      <c r="G351" s="11">
        <f>+Sales_2019[[#This Row],[INVOICE AMOUNT ('#)]]-Sales_2019[[#This Row],[Delivery charge]]</f>
        <v>54000</v>
      </c>
      <c r="H351" s="11">
        <v>3000</v>
      </c>
      <c r="I351" s="11">
        <v>57000</v>
      </c>
      <c r="J351" s="11" t="s">
        <v>931</v>
      </c>
      <c r="K351" s="18" t="s">
        <v>976</v>
      </c>
      <c r="L351" s="18" t="s">
        <v>19</v>
      </c>
      <c r="M351" s="13">
        <v>4</v>
      </c>
      <c r="N351" s="11" t="s">
        <v>20</v>
      </c>
      <c r="O351" s="14">
        <f>+EOMONTH(Sales_2019[[#This Row],[DATE]],0)</f>
        <v>43830</v>
      </c>
      <c r="P351" s="15">
        <f>+EDATE(Sales_2019[[#This Row],[Begins]],Sales_2019[[#This Row],[DURATION]]-1)</f>
        <v>43921</v>
      </c>
      <c r="Q351" s="16" t="e">
        <f>Sales_2019[[#This Row],[Selling Price]]/Sales_2019[[#This Row],[Cost Price]]-1</f>
        <v>#DIV/0!</v>
      </c>
    </row>
    <row r="352" spans="1:17" ht="30" customHeight="1" x14ac:dyDescent="0.3">
      <c r="A352" s="8" t="s">
        <v>362</v>
      </c>
      <c r="B352" s="9">
        <v>43654</v>
      </c>
      <c r="C352" s="10" t="s">
        <v>1004</v>
      </c>
      <c r="D352" s="11" t="s">
        <v>369</v>
      </c>
      <c r="E352" s="12">
        <v>1</v>
      </c>
      <c r="F352" s="11">
        <v>0</v>
      </c>
      <c r="G352" s="11">
        <f>+Sales_2019[[#This Row],[INVOICE AMOUNT ('#)]]-Sales_2019[[#This Row],[Delivery charge]]</f>
        <v>56400</v>
      </c>
      <c r="H352" s="11">
        <v>0</v>
      </c>
      <c r="I352" s="11">
        <v>56400</v>
      </c>
      <c r="J352" s="11" t="s">
        <v>799</v>
      </c>
      <c r="K352" s="18" t="s">
        <v>50</v>
      </c>
      <c r="L352" s="18" t="s">
        <v>26</v>
      </c>
      <c r="M352" s="13">
        <v>4</v>
      </c>
      <c r="N352" s="11" t="s">
        <v>53</v>
      </c>
      <c r="O352" s="14">
        <f>+EOMONTH(Sales_2019[[#This Row],[DATE]],0)</f>
        <v>43677</v>
      </c>
      <c r="P352" s="15">
        <f>+EDATE(Sales_2019[[#This Row],[Begins]],Sales_2019[[#This Row],[DURATION]]-1)</f>
        <v>43769</v>
      </c>
      <c r="Q352" s="16" t="e">
        <f>Sales_2019[[#This Row],[Selling Price]]/Sales_2019[[#This Row],[Cost Price]]-1</f>
        <v>#DIV/0!</v>
      </c>
    </row>
    <row r="353" spans="1:17" ht="30" customHeight="1" x14ac:dyDescent="0.3">
      <c r="A353" s="8" t="s">
        <v>402</v>
      </c>
      <c r="B353" s="9">
        <v>43669</v>
      </c>
      <c r="C353" s="10" t="s">
        <v>1005</v>
      </c>
      <c r="D353" s="11" t="s">
        <v>403</v>
      </c>
      <c r="E353" s="12">
        <v>1</v>
      </c>
      <c r="F353" s="11">
        <v>47000</v>
      </c>
      <c r="G353" s="11">
        <f>+Sales_2019[[#This Row],[INVOICE AMOUNT ('#)]]-Sales_2019[[#This Row],[Delivery charge]]</f>
        <v>56400</v>
      </c>
      <c r="H353" s="11">
        <v>0</v>
      </c>
      <c r="I353" s="11">
        <v>56400</v>
      </c>
      <c r="J353" s="11" t="s">
        <v>765</v>
      </c>
      <c r="K353" s="18" t="s">
        <v>50</v>
      </c>
      <c r="L353" s="18" t="s">
        <v>19</v>
      </c>
      <c r="M353" s="13">
        <v>3</v>
      </c>
      <c r="N353" s="11" t="s">
        <v>20</v>
      </c>
      <c r="O353" s="14">
        <f>+EOMONTH(Sales_2019[[#This Row],[DATE]],0)</f>
        <v>43677</v>
      </c>
      <c r="P353" s="15">
        <f>+EDATE(Sales_2019[[#This Row],[Begins]],Sales_2019[[#This Row],[DURATION]]-1)</f>
        <v>43738</v>
      </c>
      <c r="Q353" s="16">
        <f>Sales_2019[[#This Row],[Selling Price]]/Sales_2019[[#This Row],[Cost Price]]-1</f>
        <v>0.19999999999999996</v>
      </c>
    </row>
    <row r="354" spans="1:17" ht="30" customHeight="1" x14ac:dyDescent="0.3">
      <c r="A354" s="8" t="s">
        <v>749</v>
      </c>
      <c r="B354" s="9">
        <v>43805</v>
      </c>
      <c r="C354" s="17" t="s">
        <v>1004</v>
      </c>
      <c r="D354" s="11" t="s">
        <v>750</v>
      </c>
      <c r="E354" s="12">
        <v>2</v>
      </c>
      <c r="F354" s="11"/>
      <c r="G354" s="11">
        <f>+Sales_2019[[#This Row],[INVOICE AMOUNT ('#)]]-Sales_2019[[#This Row],[Delivery charge]]</f>
        <v>56400</v>
      </c>
      <c r="H354" s="11">
        <v>0</v>
      </c>
      <c r="I354" s="11">
        <v>56400</v>
      </c>
      <c r="J354" s="11" t="s">
        <v>932</v>
      </c>
      <c r="K354" s="18" t="s">
        <v>39</v>
      </c>
      <c r="L354" s="18" t="s">
        <v>26</v>
      </c>
      <c r="M354" s="13">
        <v>4</v>
      </c>
      <c r="N354" s="11" t="s">
        <v>27</v>
      </c>
      <c r="O354" s="14">
        <f>+EOMONTH(Sales_2019[[#This Row],[DATE]],0)</f>
        <v>43830</v>
      </c>
      <c r="P354" s="15">
        <f>+EDATE(Sales_2019[[#This Row],[Begins]],Sales_2019[[#This Row],[DURATION]]-1)</f>
        <v>43921</v>
      </c>
      <c r="Q354" s="16" t="e">
        <f>Sales_2019[[#This Row],[Selling Price]]/Sales_2019[[#This Row],[Cost Price]]-1</f>
        <v>#DIV/0!</v>
      </c>
    </row>
    <row r="355" spans="1:17" ht="30" customHeight="1" x14ac:dyDescent="0.3">
      <c r="A355" s="8" t="s">
        <v>169</v>
      </c>
      <c r="B355" s="9">
        <v>43560</v>
      </c>
      <c r="C355" s="10" t="s">
        <v>1004</v>
      </c>
      <c r="D355" s="11" t="s">
        <v>170</v>
      </c>
      <c r="E355" s="12">
        <v>1</v>
      </c>
      <c r="F355" s="11">
        <v>46000</v>
      </c>
      <c r="G355" s="11">
        <f>+Sales_2019[[#This Row],[INVOICE AMOUNT ('#)]]-Sales_2019[[#This Row],[Delivery charge]]</f>
        <v>55250</v>
      </c>
      <c r="H355" s="11">
        <v>750</v>
      </c>
      <c r="I355" s="11">
        <v>56000</v>
      </c>
      <c r="J355" s="11" t="s">
        <v>933</v>
      </c>
      <c r="K355" s="18" t="s">
        <v>39</v>
      </c>
      <c r="L355" s="18" t="s">
        <v>19</v>
      </c>
      <c r="M355" s="13">
        <v>4</v>
      </c>
      <c r="N355" s="11" t="s">
        <v>27</v>
      </c>
      <c r="O355" s="14">
        <f>+EOMONTH(Sales_2019[[#This Row],[DATE]],0)</f>
        <v>43585</v>
      </c>
      <c r="P355" s="15">
        <f>+EDATE(Sales_2019[[#This Row],[Begins]],Sales_2019[[#This Row],[DURATION]]-1)</f>
        <v>43676</v>
      </c>
      <c r="Q355" s="16">
        <f>Sales_2019[[#This Row],[Selling Price]]/Sales_2019[[#This Row],[Cost Price]]-1</f>
        <v>0.20108695652173902</v>
      </c>
    </row>
    <row r="356" spans="1:17" ht="30" customHeight="1" x14ac:dyDescent="0.3">
      <c r="A356" s="8" t="s">
        <v>181</v>
      </c>
      <c r="B356" s="9">
        <v>43564</v>
      </c>
      <c r="C356" s="10" t="s">
        <v>1004</v>
      </c>
      <c r="D356" s="11" t="s">
        <v>182</v>
      </c>
      <c r="E356" s="12">
        <v>1</v>
      </c>
      <c r="F356" s="11">
        <v>46000</v>
      </c>
      <c r="G356" s="11">
        <f>+Sales_2019[[#This Row],[INVOICE AMOUNT ('#)]]-Sales_2019[[#This Row],[Delivery charge]]</f>
        <v>55000</v>
      </c>
      <c r="H356" s="11">
        <v>750</v>
      </c>
      <c r="I356" s="11">
        <v>55750</v>
      </c>
      <c r="J356" s="11" t="s">
        <v>929</v>
      </c>
      <c r="K356" s="18" t="s">
        <v>765</v>
      </c>
      <c r="L356" s="18" t="s">
        <v>26</v>
      </c>
      <c r="M356" s="13">
        <v>4</v>
      </c>
      <c r="N356" s="11" t="s">
        <v>27</v>
      </c>
      <c r="O356" s="14">
        <f>+EOMONTH(Sales_2019[[#This Row],[DATE]],0)</f>
        <v>43585</v>
      </c>
      <c r="P356" s="15">
        <f>+EDATE(Sales_2019[[#This Row],[Begins]],Sales_2019[[#This Row],[DURATION]]-1)</f>
        <v>43676</v>
      </c>
      <c r="Q356" s="16">
        <f>Sales_2019[[#This Row],[Selling Price]]/Sales_2019[[#This Row],[Cost Price]]-1</f>
        <v>0.19565217391304346</v>
      </c>
    </row>
    <row r="357" spans="1:17" ht="30" customHeight="1" x14ac:dyDescent="0.3">
      <c r="A357" s="8" t="s">
        <v>247</v>
      </c>
      <c r="B357" s="9">
        <v>43588</v>
      </c>
      <c r="C357" s="10" t="s">
        <v>1005</v>
      </c>
      <c r="D357" s="11" t="s">
        <v>129</v>
      </c>
      <c r="E357" s="12">
        <v>1</v>
      </c>
      <c r="F357" s="11">
        <v>45000</v>
      </c>
      <c r="G357" s="11">
        <f>+Sales_2019[[#This Row],[INVOICE AMOUNT ('#)]]-Sales_2019[[#This Row],[Delivery charge]]</f>
        <v>55700</v>
      </c>
      <c r="H357" s="11">
        <v>0</v>
      </c>
      <c r="I357" s="11">
        <v>55700</v>
      </c>
      <c r="J357" s="11" t="s">
        <v>843</v>
      </c>
      <c r="K357" s="18" t="s">
        <v>762</v>
      </c>
      <c r="L357" s="18" t="s">
        <v>26</v>
      </c>
      <c r="M357" s="13">
        <v>4</v>
      </c>
      <c r="N357" s="11" t="s">
        <v>23</v>
      </c>
      <c r="O357" s="14">
        <f>+EOMONTH(Sales_2019[[#This Row],[DATE]],0)</f>
        <v>43616</v>
      </c>
      <c r="P357" s="15">
        <f>+EDATE(Sales_2019[[#This Row],[Begins]],Sales_2019[[#This Row],[DURATION]]-1)</f>
        <v>43708</v>
      </c>
      <c r="Q357" s="16">
        <f>Sales_2019[[#This Row],[Selling Price]]/Sales_2019[[#This Row],[Cost Price]]-1</f>
        <v>0.23777777777777787</v>
      </c>
    </row>
    <row r="358" spans="1:17" ht="30" customHeight="1" x14ac:dyDescent="0.3">
      <c r="A358" s="8" t="s">
        <v>682</v>
      </c>
      <c r="B358" s="9">
        <v>43797</v>
      </c>
      <c r="C358" s="17" t="s">
        <v>1004</v>
      </c>
      <c r="D358" s="11" t="s">
        <v>135</v>
      </c>
      <c r="E358" s="12">
        <v>1</v>
      </c>
      <c r="F358" s="22">
        <v>53000</v>
      </c>
      <c r="G358" s="11">
        <f>+Sales_2019[[#This Row],[INVOICE AMOUNT ('#)]]-Sales_2019[[#This Row],[Delivery charge]]</f>
        <v>55500</v>
      </c>
      <c r="H358" s="11">
        <v>0</v>
      </c>
      <c r="I358" s="11">
        <v>55500</v>
      </c>
      <c r="J358" s="11" t="s">
        <v>761</v>
      </c>
      <c r="K358" s="18" t="s">
        <v>50</v>
      </c>
      <c r="L358" s="18" t="s">
        <v>26</v>
      </c>
      <c r="M358" s="13">
        <v>1</v>
      </c>
      <c r="N358" s="11" t="s">
        <v>117</v>
      </c>
      <c r="O358" s="14">
        <f>+EOMONTH(Sales_2019[[#This Row],[DATE]],0)</f>
        <v>43799</v>
      </c>
      <c r="P358" s="15">
        <f>+EDATE(Sales_2019[[#This Row],[Begins]],Sales_2019[[#This Row],[DURATION]]-1)</f>
        <v>43799</v>
      </c>
      <c r="Q358" s="16">
        <f>Sales_2019[[#This Row],[Selling Price]]/Sales_2019[[#This Row],[Cost Price]]-1</f>
        <v>4.7169811320754818E-2</v>
      </c>
    </row>
    <row r="359" spans="1:17" ht="30" customHeight="1" x14ac:dyDescent="0.3">
      <c r="A359" s="8" t="s">
        <v>596</v>
      </c>
      <c r="B359" s="9">
        <v>43761</v>
      </c>
      <c r="C359" s="17" t="s">
        <v>1004</v>
      </c>
      <c r="D359" s="11" t="s">
        <v>597</v>
      </c>
      <c r="E359" s="12">
        <v>1</v>
      </c>
      <c r="F359" s="22">
        <v>630300</v>
      </c>
      <c r="G359" s="11">
        <f>+Sales_2019[[#This Row],[INVOICE AMOUNT ('#)]]-Sales_2019[[#This Row],[Delivery charge]]</f>
        <v>55200</v>
      </c>
      <c r="H359" s="11">
        <v>150</v>
      </c>
      <c r="I359" s="11">
        <v>55350</v>
      </c>
      <c r="J359" s="11" t="s">
        <v>799</v>
      </c>
      <c r="K359" s="18" t="s">
        <v>50</v>
      </c>
      <c r="L359" s="18" t="s">
        <v>26</v>
      </c>
      <c r="M359" s="13">
        <v>4</v>
      </c>
      <c r="N359" s="11" t="s">
        <v>53</v>
      </c>
      <c r="O359" s="14">
        <f>+EOMONTH(Sales_2019[[#This Row],[DATE]],0)</f>
        <v>43769</v>
      </c>
      <c r="P359" s="15">
        <f>+EDATE(Sales_2019[[#This Row],[Begins]],Sales_2019[[#This Row],[DURATION]]-1)</f>
        <v>43861</v>
      </c>
      <c r="Q359" s="16">
        <f>Sales_2019[[#This Row],[Selling Price]]/Sales_2019[[#This Row],[Cost Price]]-1</f>
        <v>-0.9124226558781533</v>
      </c>
    </row>
    <row r="360" spans="1:17" ht="30" customHeight="1" x14ac:dyDescent="0.3">
      <c r="A360" s="8" t="s">
        <v>643</v>
      </c>
      <c r="B360" s="9">
        <v>43776</v>
      </c>
      <c r="C360" s="17" t="s">
        <v>1004</v>
      </c>
      <c r="D360" s="11" t="s">
        <v>644</v>
      </c>
      <c r="E360" s="12">
        <v>1</v>
      </c>
      <c r="F360" s="22">
        <v>45700</v>
      </c>
      <c r="G360" s="11">
        <f>+Sales_2019[[#This Row],[INVOICE AMOUNT ('#)]]-Sales_2019[[#This Row],[Delivery charge]]</f>
        <v>55200</v>
      </c>
      <c r="H360" s="11">
        <v>150</v>
      </c>
      <c r="I360" s="11">
        <v>55350</v>
      </c>
      <c r="J360" s="11" t="s">
        <v>799</v>
      </c>
      <c r="K360" s="18" t="s">
        <v>50</v>
      </c>
      <c r="L360" s="18" t="s">
        <v>26</v>
      </c>
      <c r="M360" s="13">
        <v>4</v>
      </c>
      <c r="N360" s="11" t="s">
        <v>53</v>
      </c>
      <c r="O360" s="14">
        <f>+EOMONTH(Sales_2019[[#This Row],[DATE]],0)</f>
        <v>43799</v>
      </c>
      <c r="P360" s="15">
        <f>+EDATE(Sales_2019[[#This Row],[Begins]],Sales_2019[[#This Row],[DURATION]]-1)</f>
        <v>43890</v>
      </c>
      <c r="Q360" s="16">
        <f>Sales_2019[[#This Row],[Selling Price]]/Sales_2019[[#This Row],[Cost Price]]-1</f>
        <v>0.20787746170678334</v>
      </c>
    </row>
    <row r="361" spans="1:17" ht="30" customHeight="1" x14ac:dyDescent="0.3">
      <c r="A361" s="8" t="s">
        <v>30</v>
      </c>
      <c r="B361" s="9">
        <v>43475</v>
      </c>
      <c r="C361" s="10" t="s">
        <v>1005</v>
      </c>
      <c r="D361" s="11" t="s">
        <v>31</v>
      </c>
      <c r="E361" s="12">
        <v>1</v>
      </c>
      <c r="F361" s="11">
        <v>45000</v>
      </c>
      <c r="G361" s="11">
        <f>+Sales_2019[[#This Row],[INVOICE AMOUNT ('#)]]-Sales_2019[[#This Row],[Delivery charge]]</f>
        <v>54250</v>
      </c>
      <c r="H361" s="11">
        <v>750</v>
      </c>
      <c r="I361" s="11">
        <v>55000</v>
      </c>
      <c r="J361" s="11" t="s">
        <v>934</v>
      </c>
      <c r="K361" s="18" t="s">
        <v>980</v>
      </c>
      <c r="L361" s="18" t="s">
        <v>26</v>
      </c>
      <c r="M361" s="13">
        <v>2</v>
      </c>
      <c r="N361" s="11" t="s">
        <v>20</v>
      </c>
      <c r="O361" s="14">
        <f>+EOMONTH(Sales_2019[[#This Row],[DATE]],0)</f>
        <v>43496</v>
      </c>
      <c r="P361" s="15">
        <f>+EDATE(Sales_2019[[#This Row],[Begins]],Sales_2019[[#This Row],[DURATION]]-1)</f>
        <v>43524</v>
      </c>
      <c r="Q361" s="16">
        <f>Sales_2019[[#This Row],[Selling Price]]/Sales_2019[[#This Row],[Cost Price]]-1</f>
        <v>0.20555555555555549</v>
      </c>
    </row>
    <row r="362" spans="1:17" ht="30" customHeight="1" x14ac:dyDescent="0.3">
      <c r="A362" s="8" t="s">
        <v>74</v>
      </c>
      <c r="B362" s="9">
        <v>43502</v>
      </c>
      <c r="C362" s="10" t="s">
        <v>1005</v>
      </c>
      <c r="D362" s="11" t="s">
        <v>75</v>
      </c>
      <c r="E362" s="12">
        <v>1</v>
      </c>
      <c r="F362" s="11">
        <v>45000</v>
      </c>
      <c r="G362" s="11">
        <f>+Sales_2019[[#This Row],[INVOICE AMOUNT ('#)]]-Sales_2019[[#This Row],[Delivery charge]]</f>
        <v>54250</v>
      </c>
      <c r="H362" s="11">
        <v>750</v>
      </c>
      <c r="I362" s="11">
        <v>55000</v>
      </c>
      <c r="J362" s="11" t="s">
        <v>935</v>
      </c>
      <c r="K362" s="18" t="s">
        <v>980</v>
      </c>
      <c r="L362" s="18" t="s">
        <v>26</v>
      </c>
      <c r="M362" s="13">
        <v>2</v>
      </c>
      <c r="N362" s="11" t="s">
        <v>20</v>
      </c>
      <c r="O362" s="14">
        <f>+EOMONTH(Sales_2019[[#This Row],[DATE]],0)</f>
        <v>43524</v>
      </c>
      <c r="P362" s="15">
        <f>+EDATE(Sales_2019[[#This Row],[Begins]],Sales_2019[[#This Row],[DURATION]]-1)</f>
        <v>43552</v>
      </c>
      <c r="Q362" s="16">
        <f>Sales_2019[[#This Row],[Selling Price]]/Sales_2019[[#This Row],[Cost Price]]-1</f>
        <v>0.20555555555555549</v>
      </c>
    </row>
    <row r="363" spans="1:17" ht="30" customHeight="1" x14ac:dyDescent="0.3">
      <c r="A363" s="8" t="s">
        <v>432</v>
      </c>
      <c r="B363" s="9">
        <v>43685</v>
      </c>
      <c r="C363" s="10" t="s">
        <v>1004</v>
      </c>
      <c r="D363" s="11" t="s">
        <v>443</v>
      </c>
      <c r="E363" s="12">
        <v>1</v>
      </c>
      <c r="F363" s="11">
        <v>0</v>
      </c>
      <c r="G363" s="11">
        <f>+Sales_2019[[#This Row],[INVOICE AMOUNT ('#)]]-Sales_2019[[#This Row],[Delivery charge]]</f>
        <v>54050</v>
      </c>
      <c r="H363" s="11">
        <v>500</v>
      </c>
      <c r="I363" s="11">
        <v>54550</v>
      </c>
      <c r="J363" s="11" t="s">
        <v>799</v>
      </c>
      <c r="K363" s="18" t="s">
        <v>50</v>
      </c>
      <c r="L363" s="18" t="s">
        <v>26</v>
      </c>
      <c r="M363" s="13">
        <v>6</v>
      </c>
      <c r="N363" s="11" t="s">
        <v>53</v>
      </c>
      <c r="O363" s="14">
        <f>+EOMONTH(Sales_2019[[#This Row],[DATE]],0)</f>
        <v>43708</v>
      </c>
      <c r="P363" s="15">
        <f>+EDATE(Sales_2019[[#This Row],[Begins]],Sales_2019[[#This Row],[DURATION]]-1)</f>
        <v>43861</v>
      </c>
      <c r="Q363" s="16" t="e">
        <f>Sales_2019[[#This Row],[Selling Price]]/Sales_2019[[#This Row],[Cost Price]]-1</f>
        <v>#DIV/0!</v>
      </c>
    </row>
    <row r="364" spans="1:17" ht="30" customHeight="1" x14ac:dyDescent="0.3">
      <c r="A364" s="8" t="s">
        <v>465</v>
      </c>
      <c r="B364" s="9">
        <v>43685</v>
      </c>
      <c r="C364" s="10" t="s">
        <v>1005</v>
      </c>
      <c r="D364" s="11" t="s">
        <v>466</v>
      </c>
      <c r="E364" s="12">
        <v>1</v>
      </c>
      <c r="F364" s="11">
        <v>43000</v>
      </c>
      <c r="G364" s="11">
        <f>+Sales_2019[[#This Row],[INVOICE AMOUNT ('#)]]-Sales_2019[[#This Row],[Delivery charge]]</f>
        <v>52000</v>
      </c>
      <c r="H364" s="11">
        <v>2500</v>
      </c>
      <c r="I364" s="11">
        <v>54500</v>
      </c>
      <c r="J364" s="11" t="s">
        <v>936</v>
      </c>
      <c r="K364" s="18" t="s">
        <v>762</v>
      </c>
      <c r="L364" s="18" t="s">
        <v>19</v>
      </c>
      <c r="M364" s="13">
        <v>4</v>
      </c>
      <c r="N364" s="11" t="s">
        <v>23</v>
      </c>
      <c r="O364" s="14">
        <f>+EOMONTH(Sales_2019[[#This Row],[DATE]],0)</f>
        <v>43708</v>
      </c>
      <c r="P364" s="15">
        <f>+EDATE(Sales_2019[[#This Row],[Begins]],Sales_2019[[#This Row],[DURATION]]-1)</f>
        <v>43799</v>
      </c>
      <c r="Q364" s="16">
        <f>Sales_2019[[#This Row],[Selling Price]]/Sales_2019[[#This Row],[Cost Price]]-1</f>
        <v>0.20930232558139528</v>
      </c>
    </row>
    <row r="365" spans="1:17" ht="30" customHeight="1" x14ac:dyDescent="0.3">
      <c r="A365" s="8" t="s">
        <v>119</v>
      </c>
      <c r="B365" s="9">
        <v>43530</v>
      </c>
      <c r="C365" s="10" t="s">
        <v>1004</v>
      </c>
      <c r="D365" s="11" t="s">
        <v>95</v>
      </c>
      <c r="E365" s="12">
        <v>1</v>
      </c>
      <c r="F365" s="11">
        <v>45000</v>
      </c>
      <c r="G365" s="11">
        <f>+Sales_2019[[#This Row],[INVOICE AMOUNT ('#)]]-Sales_2019[[#This Row],[Delivery charge]]</f>
        <v>53150</v>
      </c>
      <c r="H365" s="11">
        <v>750</v>
      </c>
      <c r="I365" s="11">
        <v>53900</v>
      </c>
      <c r="J365" s="11" t="s">
        <v>808</v>
      </c>
      <c r="K365" s="18" t="s">
        <v>50</v>
      </c>
      <c r="L365" s="18" t="s">
        <v>26</v>
      </c>
      <c r="M365" s="13">
        <v>4</v>
      </c>
      <c r="N365" s="11" t="s">
        <v>27</v>
      </c>
      <c r="O365" s="14">
        <f>+EOMONTH(Sales_2019[[#This Row],[DATE]],0)</f>
        <v>43555</v>
      </c>
      <c r="P365" s="15">
        <f>+EDATE(Sales_2019[[#This Row],[Begins]],Sales_2019[[#This Row],[DURATION]]-1)</f>
        <v>43646</v>
      </c>
      <c r="Q365" s="16">
        <f>Sales_2019[[#This Row],[Selling Price]]/Sales_2019[[#This Row],[Cost Price]]-1</f>
        <v>0.181111111111111</v>
      </c>
    </row>
    <row r="366" spans="1:17" ht="30" customHeight="1" x14ac:dyDescent="0.3">
      <c r="A366" s="8" t="s">
        <v>128</v>
      </c>
      <c r="B366" s="9">
        <v>43536</v>
      </c>
      <c r="C366" s="10" t="s">
        <v>1004</v>
      </c>
      <c r="D366" s="11" t="s">
        <v>129</v>
      </c>
      <c r="E366" s="12">
        <v>1</v>
      </c>
      <c r="F366" s="11">
        <v>45000</v>
      </c>
      <c r="G366" s="11">
        <f>+Sales_2019[[#This Row],[INVOICE AMOUNT ('#)]]-Sales_2019[[#This Row],[Delivery charge]]</f>
        <v>53000</v>
      </c>
      <c r="H366" s="11">
        <v>750</v>
      </c>
      <c r="I366" s="11">
        <v>53750</v>
      </c>
      <c r="J366" s="11" t="s">
        <v>929</v>
      </c>
      <c r="K366" s="18" t="s">
        <v>765</v>
      </c>
      <c r="L366" s="18" t="s">
        <v>19</v>
      </c>
      <c r="M366" s="13">
        <v>4</v>
      </c>
      <c r="N366" s="11" t="s">
        <v>27</v>
      </c>
      <c r="O366" s="14">
        <f>+EOMONTH(Sales_2019[[#This Row],[DATE]],0)</f>
        <v>43555</v>
      </c>
      <c r="P366" s="15">
        <f>+EDATE(Sales_2019[[#This Row],[Begins]],Sales_2019[[#This Row],[DURATION]]-1)</f>
        <v>43646</v>
      </c>
      <c r="Q366" s="16">
        <f>Sales_2019[[#This Row],[Selling Price]]/Sales_2019[[#This Row],[Cost Price]]-1</f>
        <v>0.17777777777777781</v>
      </c>
    </row>
    <row r="367" spans="1:17" ht="30" customHeight="1" x14ac:dyDescent="0.3">
      <c r="A367" s="8" t="s">
        <v>432</v>
      </c>
      <c r="B367" s="9">
        <v>43685</v>
      </c>
      <c r="C367" s="10" t="s">
        <v>1004</v>
      </c>
      <c r="D367" s="11" t="s">
        <v>434</v>
      </c>
      <c r="E367" s="12">
        <v>1</v>
      </c>
      <c r="F367" s="11">
        <v>0</v>
      </c>
      <c r="G367" s="11">
        <f>+Sales_2019[[#This Row],[INVOICE AMOUNT ('#)]]-Sales_2019[[#This Row],[Delivery charge]]</f>
        <v>52875</v>
      </c>
      <c r="H367" s="11">
        <v>500</v>
      </c>
      <c r="I367" s="11">
        <v>53375</v>
      </c>
      <c r="J367" s="11" t="s">
        <v>799</v>
      </c>
      <c r="K367" s="18" t="s">
        <v>50</v>
      </c>
      <c r="L367" s="18" t="s">
        <v>26</v>
      </c>
      <c r="M367" s="13">
        <v>6</v>
      </c>
      <c r="N367" s="11" t="s">
        <v>53</v>
      </c>
      <c r="O367" s="14">
        <f>+EOMONTH(Sales_2019[[#This Row],[DATE]],0)</f>
        <v>43708</v>
      </c>
      <c r="P367" s="15">
        <f>+EDATE(Sales_2019[[#This Row],[Begins]],Sales_2019[[#This Row],[DURATION]]-1)</f>
        <v>43861</v>
      </c>
      <c r="Q367" s="16" t="e">
        <f>Sales_2019[[#This Row],[Selling Price]]/Sales_2019[[#This Row],[Cost Price]]-1</f>
        <v>#DIV/0!</v>
      </c>
    </row>
    <row r="368" spans="1:17" ht="30" customHeight="1" x14ac:dyDescent="0.3">
      <c r="A368" s="8" t="s">
        <v>543</v>
      </c>
      <c r="B368" s="9">
        <v>43738</v>
      </c>
      <c r="C368" s="17" t="s">
        <v>1004</v>
      </c>
      <c r="D368" s="11" t="s">
        <v>544</v>
      </c>
      <c r="E368" s="12">
        <v>1</v>
      </c>
      <c r="F368" s="11">
        <v>45000</v>
      </c>
      <c r="G368" s="11">
        <f>+Sales_2019[[#This Row],[INVOICE AMOUNT ('#)]]-Sales_2019[[#This Row],[Delivery charge]]</f>
        <v>52582.5</v>
      </c>
      <c r="H368" s="11">
        <v>750</v>
      </c>
      <c r="I368" s="11">
        <v>53332.5</v>
      </c>
      <c r="J368" s="11" t="s">
        <v>937</v>
      </c>
      <c r="K368" s="18" t="s">
        <v>996</v>
      </c>
      <c r="L368" s="18" t="s">
        <v>19</v>
      </c>
      <c r="M368" s="13">
        <v>3</v>
      </c>
      <c r="N368" s="11" t="s">
        <v>20</v>
      </c>
      <c r="O368" s="14">
        <f>+EOMONTH(Sales_2019[[#This Row],[DATE]],0)</f>
        <v>43738</v>
      </c>
      <c r="P368" s="15">
        <f>+EDATE(Sales_2019[[#This Row],[Begins]],Sales_2019[[#This Row],[DURATION]]-1)</f>
        <v>43799</v>
      </c>
      <c r="Q368" s="16">
        <f>Sales_2019[[#This Row],[Selling Price]]/Sales_2019[[#This Row],[Cost Price]]-1</f>
        <v>0.16850000000000009</v>
      </c>
    </row>
    <row r="369" spans="1:17" ht="30" customHeight="1" x14ac:dyDescent="0.3">
      <c r="A369" s="8" t="s">
        <v>640</v>
      </c>
      <c r="B369" s="9">
        <v>43782</v>
      </c>
      <c r="C369" s="17" t="s">
        <v>1004</v>
      </c>
      <c r="D369" s="11" t="s">
        <v>618</v>
      </c>
      <c r="E369" s="12">
        <v>1</v>
      </c>
      <c r="F369" s="32">
        <v>42500</v>
      </c>
      <c r="G369" s="11">
        <f>+Sales_2019[[#This Row],[INVOICE AMOUNT ('#)]]-Sales_2019[[#This Row],[Delivery charge]]</f>
        <v>52440</v>
      </c>
      <c r="H369" s="11">
        <v>850</v>
      </c>
      <c r="I369" s="11">
        <v>53290</v>
      </c>
      <c r="J369" s="11" t="s">
        <v>869</v>
      </c>
      <c r="K369" s="18" t="s">
        <v>975</v>
      </c>
      <c r="L369" s="18" t="s">
        <v>26</v>
      </c>
      <c r="M369" s="13">
        <v>3</v>
      </c>
      <c r="N369" s="11" t="s">
        <v>27</v>
      </c>
      <c r="O369" s="14">
        <f>+EOMONTH(Sales_2019[[#This Row],[DATE]],0)</f>
        <v>43799</v>
      </c>
      <c r="P369" s="15">
        <f>+EDATE(Sales_2019[[#This Row],[Begins]],Sales_2019[[#This Row],[DURATION]]-1)</f>
        <v>43860</v>
      </c>
      <c r="Q369" s="16">
        <f>Sales_2019[[#This Row],[Selling Price]]/Sales_2019[[#This Row],[Cost Price]]-1</f>
        <v>0.23388235294117643</v>
      </c>
    </row>
    <row r="370" spans="1:17" ht="30" customHeight="1" x14ac:dyDescent="0.3">
      <c r="A370" s="8" t="s">
        <v>637</v>
      </c>
      <c r="B370" s="9">
        <v>43774</v>
      </c>
      <c r="C370" s="17" t="s">
        <v>1004</v>
      </c>
      <c r="D370" s="11" t="s">
        <v>618</v>
      </c>
      <c r="E370" s="12">
        <v>1</v>
      </c>
      <c r="F370" s="31">
        <v>43700</v>
      </c>
      <c r="G370" s="11">
        <f>+Sales_2019[[#This Row],[INVOICE AMOUNT ('#)]]-Sales_2019[[#This Row],[Delivery charge]]</f>
        <v>52440</v>
      </c>
      <c r="H370" s="11">
        <v>750</v>
      </c>
      <c r="I370" s="11">
        <v>53190</v>
      </c>
      <c r="J370" s="11" t="s">
        <v>938</v>
      </c>
      <c r="K370" s="18" t="s">
        <v>976</v>
      </c>
      <c r="L370" s="18" t="s">
        <v>19</v>
      </c>
      <c r="M370" s="13">
        <v>4</v>
      </c>
      <c r="N370" s="11" t="s">
        <v>20</v>
      </c>
      <c r="O370" s="14">
        <f>+EOMONTH(Sales_2019[[#This Row],[DATE]],0)</f>
        <v>43799</v>
      </c>
      <c r="P370" s="15">
        <f>+EDATE(Sales_2019[[#This Row],[Begins]],Sales_2019[[#This Row],[DURATION]]-1)</f>
        <v>43890</v>
      </c>
      <c r="Q370" s="16">
        <f>Sales_2019[[#This Row],[Selling Price]]/Sales_2019[[#This Row],[Cost Price]]-1</f>
        <v>0.19999999999999996</v>
      </c>
    </row>
    <row r="371" spans="1:17" ht="30" customHeight="1" x14ac:dyDescent="0.3">
      <c r="A371" s="8" t="s">
        <v>94</v>
      </c>
      <c r="B371" s="9">
        <v>43510</v>
      </c>
      <c r="C371" s="10" t="s">
        <v>1004</v>
      </c>
      <c r="D371" s="11" t="s">
        <v>95</v>
      </c>
      <c r="E371" s="12">
        <v>1</v>
      </c>
      <c r="F371" s="11">
        <v>41500</v>
      </c>
      <c r="G371" s="11">
        <f>+Sales_2019[[#This Row],[INVOICE AMOUNT ('#)]]-Sales_2019[[#This Row],[Delivery charge]]</f>
        <v>51950</v>
      </c>
      <c r="H371" s="11">
        <v>750</v>
      </c>
      <c r="I371" s="11">
        <v>52700</v>
      </c>
      <c r="J371" s="11" t="s">
        <v>900</v>
      </c>
      <c r="K371" s="18" t="s">
        <v>765</v>
      </c>
      <c r="L371" s="18" t="s">
        <v>19</v>
      </c>
      <c r="M371" s="13">
        <v>4</v>
      </c>
      <c r="N371" s="11" t="s">
        <v>20</v>
      </c>
      <c r="O371" s="14">
        <f>+EOMONTH(Sales_2019[[#This Row],[DATE]],0)</f>
        <v>43524</v>
      </c>
      <c r="P371" s="15">
        <f>+EDATE(Sales_2019[[#This Row],[Begins]],Sales_2019[[#This Row],[DURATION]]-1)</f>
        <v>43613</v>
      </c>
      <c r="Q371" s="16">
        <f>Sales_2019[[#This Row],[Selling Price]]/Sales_2019[[#This Row],[Cost Price]]-1</f>
        <v>0.25180722891566254</v>
      </c>
    </row>
    <row r="372" spans="1:17" ht="30" customHeight="1" x14ac:dyDescent="0.3">
      <c r="A372" s="8" t="s">
        <v>617</v>
      </c>
      <c r="B372" s="9">
        <v>43768</v>
      </c>
      <c r="C372" s="17" t="s">
        <v>1004</v>
      </c>
      <c r="D372" s="11" t="s">
        <v>618</v>
      </c>
      <c r="E372" s="12">
        <v>1</v>
      </c>
      <c r="F372" s="22">
        <v>43300</v>
      </c>
      <c r="G372" s="11">
        <f>+Sales_2019[[#This Row],[INVOICE AMOUNT ('#)]]-Sales_2019[[#This Row],[Delivery charge]]</f>
        <v>51650</v>
      </c>
      <c r="H372" s="11">
        <v>750</v>
      </c>
      <c r="I372" s="11">
        <v>52400</v>
      </c>
      <c r="J372" s="11" t="s">
        <v>939</v>
      </c>
      <c r="K372" s="18" t="s">
        <v>976</v>
      </c>
      <c r="L372" s="18" t="s">
        <v>26</v>
      </c>
      <c r="M372" s="13">
        <v>3</v>
      </c>
      <c r="N372" s="11" t="s">
        <v>20</v>
      </c>
      <c r="O372" s="14">
        <f>+EOMONTH(Sales_2019[[#This Row],[DATE]],0)</f>
        <v>43769</v>
      </c>
      <c r="P372" s="15">
        <f>+EDATE(Sales_2019[[#This Row],[Begins]],Sales_2019[[#This Row],[DURATION]]-1)</f>
        <v>43830</v>
      </c>
      <c r="Q372" s="16">
        <f>Sales_2019[[#This Row],[Selling Price]]/Sales_2019[[#This Row],[Cost Price]]-1</f>
        <v>0.19284064665127021</v>
      </c>
    </row>
    <row r="373" spans="1:17" ht="30" customHeight="1" x14ac:dyDescent="0.3">
      <c r="A373" s="8" t="s">
        <v>471</v>
      </c>
      <c r="B373" s="9">
        <v>43686</v>
      </c>
      <c r="C373" s="10" t="s">
        <v>1004</v>
      </c>
      <c r="D373" s="11" t="s">
        <v>427</v>
      </c>
      <c r="E373" s="12">
        <v>1</v>
      </c>
      <c r="F373" s="11">
        <v>49000</v>
      </c>
      <c r="G373" s="11">
        <f>+Sales_2019[[#This Row],[INVOICE AMOUNT ('#)]]-Sales_2019[[#This Row],[Delivery charge]]</f>
        <v>51450</v>
      </c>
      <c r="H373" s="11">
        <v>750</v>
      </c>
      <c r="I373" s="11">
        <v>52200</v>
      </c>
      <c r="J373" s="11" t="s">
        <v>774</v>
      </c>
      <c r="K373" s="18" t="s">
        <v>39</v>
      </c>
      <c r="L373" s="18" t="s">
        <v>26</v>
      </c>
      <c r="M373" s="13">
        <v>3</v>
      </c>
      <c r="N373" s="11" t="s">
        <v>27</v>
      </c>
      <c r="O373" s="14">
        <f>+EOMONTH(Sales_2019[[#This Row],[DATE]],0)</f>
        <v>43708</v>
      </c>
      <c r="P373" s="15">
        <f>+EDATE(Sales_2019[[#This Row],[Begins]],Sales_2019[[#This Row],[DURATION]]-1)</f>
        <v>43769</v>
      </c>
      <c r="Q373" s="16">
        <f>Sales_2019[[#This Row],[Selling Price]]/Sales_2019[[#This Row],[Cost Price]]-1</f>
        <v>5.0000000000000044E-2</v>
      </c>
    </row>
    <row r="374" spans="1:17" ht="30" customHeight="1" x14ac:dyDescent="0.3">
      <c r="A374" s="8" t="s">
        <v>619</v>
      </c>
      <c r="B374" s="9">
        <v>43769</v>
      </c>
      <c r="C374" s="17" t="s">
        <v>1004</v>
      </c>
      <c r="D374" s="11" t="s">
        <v>625</v>
      </c>
      <c r="E374" s="12">
        <v>1</v>
      </c>
      <c r="F374" s="22">
        <v>0</v>
      </c>
      <c r="G374" s="11">
        <f>+Sales_2019[[#This Row],[INVOICE AMOUNT ('#)]]-Sales_2019[[#This Row],[Delivery charge]]</f>
        <v>51480</v>
      </c>
      <c r="H374" s="11">
        <v>500</v>
      </c>
      <c r="I374" s="11">
        <v>51980</v>
      </c>
      <c r="J374" s="11" t="s">
        <v>799</v>
      </c>
      <c r="K374" s="18" t="s">
        <v>50</v>
      </c>
      <c r="L374" s="18" t="s">
        <v>26</v>
      </c>
      <c r="M374" s="13">
        <v>3</v>
      </c>
      <c r="N374" s="11" t="s">
        <v>53</v>
      </c>
      <c r="O374" s="14">
        <f>+EOMONTH(Sales_2019[[#This Row],[DATE]],0)</f>
        <v>43769</v>
      </c>
      <c r="P374" s="15">
        <f>+EDATE(Sales_2019[[#This Row],[Begins]],Sales_2019[[#This Row],[DURATION]]-1)</f>
        <v>43830</v>
      </c>
      <c r="Q374" s="16" t="e">
        <f>Sales_2019[[#This Row],[Selling Price]]/Sales_2019[[#This Row],[Cost Price]]-1</f>
        <v>#DIV/0!</v>
      </c>
    </row>
    <row r="375" spans="1:17" ht="30" customHeight="1" x14ac:dyDescent="0.3">
      <c r="A375" s="8" t="s">
        <v>569</v>
      </c>
      <c r="B375" s="20">
        <v>43754</v>
      </c>
      <c r="C375" s="30" t="s">
        <v>1004</v>
      </c>
      <c r="D375" s="11" t="s">
        <v>570</v>
      </c>
      <c r="E375" s="12">
        <v>2</v>
      </c>
      <c r="F375" s="22">
        <v>42600</v>
      </c>
      <c r="G375" s="11">
        <f>+Sales_2019[[#This Row],[INVOICE AMOUNT ('#)]]-Sales_2019[[#This Row],[Delivery charge]]</f>
        <v>51120</v>
      </c>
      <c r="H375" s="11">
        <v>750</v>
      </c>
      <c r="I375" s="11">
        <v>51870</v>
      </c>
      <c r="J375" s="11" t="s">
        <v>940</v>
      </c>
      <c r="K375" s="18" t="s">
        <v>765</v>
      </c>
      <c r="L375" s="18" t="s">
        <v>26</v>
      </c>
      <c r="M375" s="13">
        <v>4</v>
      </c>
      <c r="N375" s="11" t="s">
        <v>20</v>
      </c>
      <c r="O375" s="14">
        <f>+EOMONTH(Sales_2019[[#This Row],[DATE]],0)</f>
        <v>43769</v>
      </c>
      <c r="P375" s="15">
        <f>+EDATE(Sales_2019[[#This Row],[Begins]],Sales_2019[[#This Row],[DURATION]]-1)</f>
        <v>43861</v>
      </c>
      <c r="Q375" s="16">
        <f>Sales_2019[[#This Row],[Selling Price]]/Sales_2019[[#This Row],[Cost Price]]-1</f>
        <v>0.19999999999999996</v>
      </c>
    </row>
    <row r="376" spans="1:17" ht="30" customHeight="1" x14ac:dyDescent="0.3">
      <c r="A376" s="8" t="s">
        <v>419</v>
      </c>
      <c r="B376" s="9">
        <v>43677</v>
      </c>
      <c r="C376" s="10" t="s">
        <v>1004</v>
      </c>
      <c r="D376" s="11" t="s">
        <v>420</v>
      </c>
      <c r="E376" s="12">
        <v>1</v>
      </c>
      <c r="F376" s="11">
        <v>43000</v>
      </c>
      <c r="G376" s="11">
        <f>+Sales_2019[[#This Row],[INVOICE AMOUNT ('#)]]-Sales_2019[[#This Row],[Delivery charge]]</f>
        <v>51300</v>
      </c>
      <c r="H376" s="11">
        <v>0</v>
      </c>
      <c r="I376" s="11">
        <v>51300</v>
      </c>
      <c r="J376" s="11" t="s">
        <v>941</v>
      </c>
      <c r="K376" s="18" t="s">
        <v>39</v>
      </c>
      <c r="L376" s="18" t="s">
        <v>26</v>
      </c>
      <c r="M376" s="13">
        <v>4</v>
      </c>
      <c r="N376" s="11" t="s">
        <v>27</v>
      </c>
      <c r="O376" s="14">
        <f>+EOMONTH(Sales_2019[[#This Row],[DATE]],0+1)</f>
        <v>43708</v>
      </c>
      <c r="P376" s="15">
        <f>+EDATE(Sales_2019[[#This Row],[Begins]],Sales_2019[[#This Row],[DURATION]]-1)</f>
        <v>43799</v>
      </c>
      <c r="Q376" s="16">
        <f>Sales_2019[[#This Row],[Selling Price]]/Sales_2019[[#This Row],[Cost Price]]-1</f>
        <v>0.19302325581395352</v>
      </c>
    </row>
    <row r="377" spans="1:17" ht="30" customHeight="1" x14ac:dyDescent="0.3">
      <c r="A377" s="8" t="s">
        <v>510</v>
      </c>
      <c r="B377" s="9">
        <v>43718</v>
      </c>
      <c r="C377" s="10" t="s">
        <v>1005</v>
      </c>
      <c r="D377" s="11" t="s">
        <v>511</v>
      </c>
      <c r="E377" s="12">
        <v>2</v>
      </c>
      <c r="F377" s="11">
        <v>41650</v>
      </c>
      <c r="G377" s="11">
        <f>+Sales_2019[[#This Row],[INVOICE AMOUNT ('#)]]-Sales_2019[[#This Row],[Delivery charge]]</f>
        <v>50450</v>
      </c>
      <c r="H377" s="11">
        <v>750</v>
      </c>
      <c r="I377" s="11">
        <v>51200</v>
      </c>
      <c r="J377" s="11" t="s">
        <v>942</v>
      </c>
      <c r="K377" s="18" t="s">
        <v>997</v>
      </c>
      <c r="L377" s="18" t="s">
        <v>26</v>
      </c>
      <c r="M377" s="13">
        <v>4</v>
      </c>
      <c r="N377" s="11" t="s">
        <v>20</v>
      </c>
      <c r="O377" s="14">
        <f>+EOMONTH(Sales_2019[[#This Row],[DATE]],0)</f>
        <v>43738</v>
      </c>
      <c r="P377" s="15">
        <f>+EDATE(Sales_2019[[#This Row],[Begins]],Sales_2019[[#This Row],[DURATION]]-1)</f>
        <v>43829</v>
      </c>
      <c r="Q377" s="16">
        <f>Sales_2019[[#This Row],[Selling Price]]/Sales_2019[[#This Row],[Cost Price]]-1</f>
        <v>0.21128451380552216</v>
      </c>
    </row>
    <row r="378" spans="1:17" ht="30" customHeight="1" x14ac:dyDescent="0.3">
      <c r="A378" s="8" t="s">
        <v>432</v>
      </c>
      <c r="B378" s="9">
        <v>43685</v>
      </c>
      <c r="C378" s="10" t="s">
        <v>1004</v>
      </c>
      <c r="D378" s="11" t="s">
        <v>435</v>
      </c>
      <c r="E378" s="12">
        <v>1</v>
      </c>
      <c r="F378" s="11">
        <v>0</v>
      </c>
      <c r="G378" s="11">
        <f>+Sales_2019[[#This Row],[INVOICE AMOUNT ('#)]]-Sales_2019[[#This Row],[Delivery charge]]</f>
        <v>50525</v>
      </c>
      <c r="H378" s="11">
        <v>500</v>
      </c>
      <c r="I378" s="11">
        <v>51025</v>
      </c>
      <c r="J378" s="11" t="s">
        <v>799</v>
      </c>
      <c r="K378" s="18" t="s">
        <v>50</v>
      </c>
      <c r="L378" s="18" t="s">
        <v>26</v>
      </c>
      <c r="M378" s="13">
        <v>6</v>
      </c>
      <c r="N378" s="11" t="s">
        <v>53</v>
      </c>
      <c r="O378" s="14">
        <f>+EOMONTH(Sales_2019[[#This Row],[DATE]],0)</f>
        <v>43708</v>
      </c>
      <c r="P378" s="15">
        <f>+EDATE(Sales_2019[[#This Row],[Begins]],Sales_2019[[#This Row],[DURATION]]-1)</f>
        <v>43861</v>
      </c>
      <c r="Q378" s="16" t="e">
        <f>Sales_2019[[#This Row],[Selling Price]]/Sales_2019[[#This Row],[Cost Price]]-1</f>
        <v>#DIV/0!</v>
      </c>
    </row>
    <row r="379" spans="1:17" ht="30" customHeight="1" x14ac:dyDescent="0.3">
      <c r="A379" s="8" t="s">
        <v>107</v>
      </c>
      <c r="B379" s="9">
        <v>43524</v>
      </c>
      <c r="C379" s="10" t="s">
        <v>1005</v>
      </c>
      <c r="D379" s="11" t="s">
        <v>108</v>
      </c>
      <c r="E379" s="12">
        <v>1</v>
      </c>
      <c r="F379" s="11">
        <v>44000</v>
      </c>
      <c r="G379" s="11">
        <f>+Sales_2019[[#This Row],[INVOICE AMOUNT ('#)]]-Sales_2019[[#This Row],[Delivery charge]]</f>
        <v>50250</v>
      </c>
      <c r="H379" s="11">
        <v>750</v>
      </c>
      <c r="I379" s="11">
        <v>51000</v>
      </c>
      <c r="J379" s="11" t="s">
        <v>943</v>
      </c>
      <c r="K379" s="18" t="s">
        <v>980</v>
      </c>
      <c r="L379" s="18" t="s">
        <v>19</v>
      </c>
      <c r="M379" s="13">
        <v>2</v>
      </c>
      <c r="N379" s="11" t="s">
        <v>20</v>
      </c>
      <c r="O379" s="14">
        <f>+EOMONTH(Sales_2019[[#This Row],[DATE]],0)</f>
        <v>43524</v>
      </c>
      <c r="P379" s="15">
        <f>+EDATE(Sales_2019[[#This Row],[Begins]],Sales_2019[[#This Row],[DURATION]]-1)</f>
        <v>43552</v>
      </c>
      <c r="Q379" s="16">
        <f>Sales_2019[[#This Row],[Selling Price]]/Sales_2019[[#This Row],[Cost Price]]-1</f>
        <v>0.14204545454545459</v>
      </c>
    </row>
    <row r="380" spans="1:17" ht="30" customHeight="1" x14ac:dyDescent="0.3">
      <c r="A380" s="8" t="s">
        <v>566</v>
      </c>
      <c r="B380" s="20">
        <v>43749</v>
      </c>
      <c r="C380" s="30" t="s">
        <v>1005</v>
      </c>
      <c r="D380" s="11" t="s">
        <v>367</v>
      </c>
      <c r="E380" s="12">
        <v>1</v>
      </c>
      <c r="F380" s="11">
        <v>42000</v>
      </c>
      <c r="G380" s="11">
        <f>+Sales_2019[[#This Row],[INVOICE AMOUNT ('#)]]-Sales_2019[[#This Row],[Delivery charge]]</f>
        <v>50250</v>
      </c>
      <c r="H380" s="11">
        <v>750</v>
      </c>
      <c r="I380" s="11">
        <v>51000</v>
      </c>
      <c r="J380" s="11" t="s">
        <v>944</v>
      </c>
      <c r="K380" s="18" t="s">
        <v>39</v>
      </c>
      <c r="L380" s="18" t="s">
        <v>26</v>
      </c>
      <c r="M380" s="13">
        <v>3</v>
      </c>
      <c r="N380" s="11" t="s">
        <v>27</v>
      </c>
      <c r="O380" s="14">
        <f>+EOMONTH(Sales_2019[[#This Row],[DATE]],0)</f>
        <v>43769</v>
      </c>
      <c r="P380" s="15">
        <f>+EDATE(Sales_2019[[#This Row],[Begins]],Sales_2019[[#This Row],[DURATION]]-1)</f>
        <v>43830</v>
      </c>
      <c r="Q380" s="16">
        <f>Sales_2019[[#This Row],[Selling Price]]/Sales_2019[[#This Row],[Cost Price]]-1</f>
        <v>0.1964285714285714</v>
      </c>
    </row>
    <row r="381" spans="1:17" ht="30" customHeight="1" x14ac:dyDescent="0.3">
      <c r="A381" s="8" t="s">
        <v>300</v>
      </c>
      <c r="B381" s="9">
        <v>43614</v>
      </c>
      <c r="C381" s="10" t="s">
        <v>1004</v>
      </c>
      <c r="D381" s="11" t="s">
        <v>108</v>
      </c>
      <c r="E381" s="12">
        <v>1</v>
      </c>
      <c r="F381" s="11">
        <v>42000</v>
      </c>
      <c r="G381" s="11">
        <f>+Sales_2019[[#This Row],[INVOICE AMOUNT ('#)]]-Sales_2019[[#This Row],[Delivery charge]]</f>
        <v>50910</v>
      </c>
      <c r="H381" s="11">
        <v>0</v>
      </c>
      <c r="I381" s="11">
        <v>50910</v>
      </c>
      <c r="J381" s="11" t="s">
        <v>945</v>
      </c>
      <c r="K381" s="18" t="s">
        <v>765</v>
      </c>
      <c r="L381" s="18" t="s">
        <v>26</v>
      </c>
      <c r="M381" s="13">
        <v>3</v>
      </c>
      <c r="N381" s="11" t="s">
        <v>27</v>
      </c>
      <c r="O381" s="14">
        <f>+EOMONTH(Sales_2019[[#This Row],[DATE]],0+1)</f>
        <v>43646</v>
      </c>
      <c r="P381" s="15">
        <f>+EDATE(Sales_2019[[#This Row],[Begins]],Sales_2019[[#This Row],[DURATION]]-1)</f>
        <v>43707</v>
      </c>
      <c r="Q381" s="16">
        <f>Sales_2019[[#This Row],[Selling Price]]/Sales_2019[[#This Row],[Cost Price]]-1</f>
        <v>0.21214285714285719</v>
      </c>
    </row>
    <row r="382" spans="1:17" ht="30" customHeight="1" x14ac:dyDescent="0.3">
      <c r="A382" s="8" t="s">
        <v>382</v>
      </c>
      <c r="B382" s="9">
        <v>43655</v>
      </c>
      <c r="C382" s="10" t="s">
        <v>1004</v>
      </c>
      <c r="D382" s="11" t="s">
        <v>293</v>
      </c>
      <c r="E382" s="12">
        <v>1</v>
      </c>
      <c r="F382" s="11">
        <v>268900</v>
      </c>
      <c r="G382" s="11">
        <f>+Sales_2019[[#This Row],[INVOICE AMOUNT ('#)]]-Sales_2019[[#This Row],[Delivery charge]]</f>
        <v>50600</v>
      </c>
      <c r="H382" s="11">
        <v>0</v>
      </c>
      <c r="I382" s="11">
        <v>50600</v>
      </c>
      <c r="J382" s="11" t="s">
        <v>799</v>
      </c>
      <c r="K382" s="18" t="s">
        <v>50</v>
      </c>
      <c r="L382" s="18" t="s">
        <v>26</v>
      </c>
      <c r="M382" s="13">
        <v>4</v>
      </c>
      <c r="N382" s="11" t="s">
        <v>53</v>
      </c>
      <c r="O382" s="14">
        <f>+EOMONTH(Sales_2019[[#This Row],[DATE]],0)</f>
        <v>43677</v>
      </c>
      <c r="P382" s="15">
        <f>+EDATE(Sales_2019[[#This Row],[Begins]],Sales_2019[[#This Row],[DURATION]]-1)</f>
        <v>43769</v>
      </c>
      <c r="Q382" s="16">
        <f>Sales_2019[[#This Row],[Selling Price]]/Sales_2019[[#This Row],[Cost Price]]-1</f>
        <v>-0.8118259576050576</v>
      </c>
    </row>
    <row r="383" spans="1:17" ht="30" customHeight="1" x14ac:dyDescent="0.3">
      <c r="A383" s="8" t="s">
        <v>532</v>
      </c>
      <c r="B383" s="9">
        <v>43727</v>
      </c>
      <c r="C383" s="10" t="s">
        <v>1004</v>
      </c>
      <c r="D383" s="11" t="s">
        <v>533</v>
      </c>
      <c r="E383" s="12">
        <v>1</v>
      </c>
      <c r="F383" s="11">
        <v>40000</v>
      </c>
      <c r="G383" s="11">
        <f>+Sales_2019[[#This Row],[INVOICE AMOUNT ('#)]]-Sales_2019[[#This Row],[Delivery charge]]</f>
        <v>49500</v>
      </c>
      <c r="H383" s="11">
        <v>750</v>
      </c>
      <c r="I383" s="11">
        <v>50250</v>
      </c>
      <c r="J383" s="11" t="s">
        <v>916</v>
      </c>
      <c r="K383" s="18" t="s">
        <v>993</v>
      </c>
      <c r="L383" s="18" t="s">
        <v>19</v>
      </c>
      <c r="M383" s="13">
        <v>3</v>
      </c>
      <c r="N383" s="11" t="s">
        <v>20</v>
      </c>
      <c r="O383" s="14">
        <f>+EOMONTH(Sales_2019[[#This Row],[DATE]],0)</f>
        <v>43738</v>
      </c>
      <c r="P383" s="15">
        <f>+EDATE(Sales_2019[[#This Row],[Begins]],Sales_2019[[#This Row],[DURATION]]-1)</f>
        <v>43799</v>
      </c>
      <c r="Q383" s="16">
        <f>Sales_2019[[#This Row],[Selling Price]]/Sales_2019[[#This Row],[Cost Price]]-1</f>
        <v>0.23750000000000004</v>
      </c>
    </row>
    <row r="384" spans="1:17" ht="30" customHeight="1" x14ac:dyDescent="0.3">
      <c r="A384" s="8" t="s">
        <v>307</v>
      </c>
      <c r="B384" s="9">
        <v>43627</v>
      </c>
      <c r="C384" s="10" t="s">
        <v>1005</v>
      </c>
      <c r="D384" s="11" t="s">
        <v>308</v>
      </c>
      <c r="E384" s="12">
        <v>1</v>
      </c>
      <c r="F384" s="11">
        <v>42000</v>
      </c>
      <c r="G384" s="11">
        <f>+Sales_2019[[#This Row],[INVOICE AMOUNT ('#)]]-Sales_2019[[#This Row],[Delivery charge]]</f>
        <v>50000</v>
      </c>
      <c r="H384" s="11">
        <v>0</v>
      </c>
      <c r="I384" s="11">
        <v>50000</v>
      </c>
      <c r="J384" s="11" t="s">
        <v>935</v>
      </c>
      <c r="K384" s="18" t="s">
        <v>980</v>
      </c>
      <c r="L384" s="18" t="s">
        <v>26</v>
      </c>
      <c r="M384" s="13">
        <v>2</v>
      </c>
      <c r="N384" s="11" t="s">
        <v>20</v>
      </c>
      <c r="O384" s="14">
        <f>+EOMONTH(Sales_2019[[#This Row],[DATE]],0)</f>
        <v>43646</v>
      </c>
      <c r="P384" s="15">
        <f>+EDATE(Sales_2019[[#This Row],[Begins]],Sales_2019[[#This Row],[DURATION]]-1)</f>
        <v>43676</v>
      </c>
      <c r="Q384" s="16">
        <f>Sales_2019[[#This Row],[Selling Price]]/Sales_2019[[#This Row],[Cost Price]]-1</f>
        <v>0.19047619047619047</v>
      </c>
    </row>
    <row r="385" spans="1:17" ht="30" customHeight="1" x14ac:dyDescent="0.3">
      <c r="A385" s="8" t="s">
        <v>362</v>
      </c>
      <c r="B385" s="9">
        <v>43654</v>
      </c>
      <c r="C385" s="10" t="s">
        <v>1004</v>
      </c>
      <c r="D385" s="11" t="s">
        <v>367</v>
      </c>
      <c r="E385" s="12">
        <v>1</v>
      </c>
      <c r="F385" s="11">
        <v>0</v>
      </c>
      <c r="G385" s="11">
        <f>+Sales_2019[[#This Row],[INVOICE AMOUNT ('#)]]-Sales_2019[[#This Row],[Delivery charge]]</f>
        <v>49800</v>
      </c>
      <c r="H385" s="11">
        <v>0</v>
      </c>
      <c r="I385" s="11">
        <v>49800</v>
      </c>
      <c r="J385" s="11" t="s">
        <v>799</v>
      </c>
      <c r="K385" s="18" t="s">
        <v>50</v>
      </c>
      <c r="L385" s="18" t="s">
        <v>26</v>
      </c>
      <c r="M385" s="13">
        <v>4</v>
      </c>
      <c r="N385" s="11" t="s">
        <v>53</v>
      </c>
      <c r="O385" s="14">
        <f>+EOMONTH(Sales_2019[[#This Row],[DATE]],0)</f>
        <v>43677</v>
      </c>
      <c r="P385" s="15">
        <f>+EDATE(Sales_2019[[#This Row],[Begins]],Sales_2019[[#This Row],[DURATION]]-1)</f>
        <v>43769</v>
      </c>
      <c r="Q385" s="16" t="e">
        <f>Sales_2019[[#This Row],[Selling Price]]/Sales_2019[[#This Row],[Cost Price]]-1</f>
        <v>#DIV/0!</v>
      </c>
    </row>
    <row r="386" spans="1:17" ht="30" customHeight="1" x14ac:dyDescent="0.3">
      <c r="A386" s="8" t="s">
        <v>362</v>
      </c>
      <c r="B386" s="9">
        <v>43654</v>
      </c>
      <c r="C386" s="10" t="s">
        <v>1004</v>
      </c>
      <c r="D386" s="11" t="s">
        <v>367</v>
      </c>
      <c r="E386" s="12">
        <v>1</v>
      </c>
      <c r="F386" s="11">
        <v>0</v>
      </c>
      <c r="G386" s="11">
        <f>+Sales_2019[[#This Row],[INVOICE AMOUNT ('#)]]-Sales_2019[[#This Row],[Delivery charge]]</f>
        <v>49800</v>
      </c>
      <c r="H386" s="11">
        <v>0</v>
      </c>
      <c r="I386" s="11">
        <v>49800</v>
      </c>
      <c r="J386" s="11" t="s">
        <v>799</v>
      </c>
      <c r="K386" s="18" t="s">
        <v>50</v>
      </c>
      <c r="L386" s="18" t="s">
        <v>26</v>
      </c>
      <c r="M386" s="13">
        <v>4</v>
      </c>
      <c r="N386" s="11" t="s">
        <v>53</v>
      </c>
      <c r="O386" s="14">
        <f>+EOMONTH(Sales_2019[[#This Row],[DATE]],0)</f>
        <v>43677</v>
      </c>
      <c r="P386" s="15">
        <f>+EDATE(Sales_2019[[#This Row],[Begins]],Sales_2019[[#This Row],[DURATION]]-1)</f>
        <v>43769</v>
      </c>
      <c r="Q386" s="16" t="e">
        <f>Sales_2019[[#This Row],[Selling Price]]/Sales_2019[[#This Row],[Cost Price]]-1</f>
        <v>#DIV/0!</v>
      </c>
    </row>
    <row r="387" spans="1:17" ht="30" customHeight="1" x14ac:dyDescent="0.3">
      <c r="A387" s="8" t="s">
        <v>362</v>
      </c>
      <c r="B387" s="9">
        <v>43654</v>
      </c>
      <c r="C387" s="10" t="s">
        <v>1004</v>
      </c>
      <c r="D387" s="11" t="s">
        <v>368</v>
      </c>
      <c r="E387" s="12">
        <v>1</v>
      </c>
      <c r="F387" s="11">
        <v>0</v>
      </c>
      <c r="G387" s="11">
        <f>+Sales_2019[[#This Row],[INVOICE AMOUNT ('#)]]-Sales_2019[[#This Row],[Delivery charge]]</f>
        <v>49800</v>
      </c>
      <c r="H387" s="11">
        <v>0</v>
      </c>
      <c r="I387" s="11">
        <v>49800</v>
      </c>
      <c r="J387" s="11" t="s">
        <v>799</v>
      </c>
      <c r="K387" s="18" t="s">
        <v>50</v>
      </c>
      <c r="L387" s="18" t="s">
        <v>26</v>
      </c>
      <c r="M387" s="13">
        <v>4</v>
      </c>
      <c r="N387" s="11" t="s">
        <v>53</v>
      </c>
      <c r="O387" s="14">
        <f>+EOMONTH(Sales_2019[[#This Row],[DATE]],0)</f>
        <v>43677</v>
      </c>
      <c r="P387" s="15">
        <f>+EDATE(Sales_2019[[#This Row],[Begins]],Sales_2019[[#This Row],[DURATION]]-1)</f>
        <v>43769</v>
      </c>
      <c r="Q387" s="16" t="e">
        <f>Sales_2019[[#This Row],[Selling Price]]/Sales_2019[[#This Row],[Cost Price]]-1</f>
        <v>#DIV/0!</v>
      </c>
    </row>
    <row r="388" spans="1:17" ht="30" customHeight="1" x14ac:dyDescent="0.3">
      <c r="A388" s="8" t="s">
        <v>362</v>
      </c>
      <c r="B388" s="9">
        <v>43654</v>
      </c>
      <c r="C388" s="10" t="s">
        <v>1004</v>
      </c>
      <c r="D388" s="11" t="s">
        <v>368</v>
      </c>
      <c r="E388" s="12">
        <v>1</v>
      </c>
      <c r="F388" s="11">
        <v>0</v>
      </c>
      <c r="G388" s="11">
        <f>+Sales_2019[[#This Row],[INVOICE AMOUNT ('#)]]-Sales_2019[[#This Row],[Delivery charge]]</f>
        <v>49800</v>
      </c>
      <c r="H388" s="11">
        <v>0</v>
      </c>
      <c r="I388" s="11">
        <v>49800</v>
      </c>
      <c r="J388" s="11" t="s">
        <v>799</v>
      </c>
      <c r="K388" s="18" t="s">
        <v>50</v>
      </c>
      <c r="L388" s="18" t="s">
        <v>26</v>
      </c>
      <c r="M388" s="13">
        <v>4</v>
      </c>
      <c r="N388" s="11" t="s">
        <v>53</v>
      </c>
      <c r="O388" s="14">
        <f>+EOMONTH(Sales_2019[[#This Row],[DATE]],0)</f>
        <v>43677</v>
      </c>
      <c r="P388" s="15">
        <f>+EDATE(Sales_2019[[#This Row],[Begins]],Sales_2019[[#This Row],[DURATION]]-1)</f>
        <v>43769</v>
      </c>
      <c r="Q388" s="16" t="e">
        <f>Sales_2019[[#This Row],[Selling Price]]/Sales_2019[[#This Row],[Cost Price]]-1</f>
        <v>#DIV/0!</v>
      </c>
    </row>
    <row r="389" spans="1:17" ht="30" customHeight="1" x14ac:dyDescent="0.3">
      <c r="A389" s="8" t="s">
        <v>362</v>
      </c>
      <c r="B389" s="9">
        <v>43654</v>
      </c>
      <c r="C389" s="10" t="s">
        <v>1004</v>
      </c>
      <c r="D389" s="11" t="s">
        <v>373</v>
      </c>
      <c r="E389" s="12">
        <v>1</v>
      </c>
      <c r="F389" s="11">
        <v>0</v>
      </c>
      <c r="G389" s="11">
        <f>+Sales_2019[[#This Row],[INVOICE AMOUNT ('#)]]-Sales_2019[[#This Row],[Delivery charge]]</f>
        <v>49200</v>
      </c>
      <c r="H389" s="11">
        <v>0</v>
      </c>
      <c r="I389" s="11">
        <v>49200</v>
      </c>
      <c r="J389" s="11" t="s">
        <v>799</v>
      </c>
      <c r="K389" s="18" t="s">
        <v>50</v>
      </c>
      <c r="L389" s="18" t="s">
        <v>26</v>
      </c>
      <c r="M389" s="13">
        <v>4</v>
      </c>
      <c r="N389" s="11" t="s">
        <v>53</v>
      </c>
      <c r="O389" s="14">
        <f>+EOMONTH(Sales_2019[[#This Row],[DATE]],0)</f>
        <v>43677</v>
      </c>
      <c r="P389" s="15">
        <f>+EDATE(Sales_2019[[#This Row],[Begins]],Sales_2019[[#This Row],[DURATION]]-1)</f>
        <v>43769</v>
      </c>
      <c r="Q389" s="16" t="e">
        <f>Sales_2019[[#This Row],[Selling Price]]/Sales_2019[[#This Row],[Cost Price]]-1</f>
        <v>#DIV/0!</v>
      </c>
    </row>
    <row r="390" spans="1:17" ht="30" customHeight="1" x14ac:dyDescent="0.3">
      <c r="A390" s="8" t="s">
        <v>362</v>
      </c>
      <c r="B390" s="9">
        <v>43654</v>
      </c>
      <c r="C390" s="10" t="s">
        <v>1004</v>
      </c>
      <c r="D390" s="11" t="s">
        <v>373</v>
      </c>
      <c r="E390" s="12">
        <v>1</v>
      </c>
      <c r="F390" s="11">
        <v>0</v>
      </c>
      <c r="G390" s="11">
        <f>+Sales_2019[[#This Row],[INVOICE AMOUNT ('#)]]-Sales_2019[[#This Row],[Delivery charge]]</f>
        <v>49200</v>
      </c>
      <c r="H390" s="11">
        <v>0</v>
      </c>
      <c r="I390" s="11">
        <v>49200</v>
      </c>
      <c r="J390" s="11" t="s">
        <v>799</v>
      </c>
      <c r="K390" s="18" t="s">
        <v>50</v>
      </c>
      <c r="L390" s="18" t="s">
        <v>26</v>
      </c>
      <c r="M390" s="13">
        <v>4</v>
      </c>
      <c r="N390" s="11" t="s">
        <v>53</v>
      </c>
      <c r="O390" s="14">
        <f>+EOMONTH(Sales_2019[[#This Row],[DATE]],0)</f>
        <v>43677</v>
      </c>
      <c r="P390" s="15">
        <f>+EDATE(Sales_2019[[#This Row],[Begins]],Sales_2019[[#This Row],[DURATION]]-1)</f>
        <v>43769</v>
      </c>
      <c r="Q390" s="16" t="e">
        <f>Sales_2019[[#This Row],[Selling Price]]/Sales_2019[[#This Row],[Cost Price]]-1</f>
        <v>#DIV/0!</v>
      </c>
    </row>
    <row r="391" spans="1:17" ht="30" customHeight="1" x14ac:dyDescent="0.3">
      <c r="A391" s="8" t="s">
        <v>44</v>
      </c>
      <c r="B391" s="9">
        <v>43487</v>
      </c>
      <c r="C391" s="10" t="s">
        <v>1004</v>
      </c>
      <c r="D391" s="11" t="s">
        <v>45</v>
      </c>
      <c r="E391" s="12">
        <v>1</v>
      </c>
      <c r="F391" s="11">
        <v>39500</v>
      </c>
      <c r="G391" s="11">
        <f>+Sales_2019[[#This Row],[INVOICE AMOUNT ('#)]]-Sales_2019[[#This Row],[Delivery charge]]</f>
        <v>47400</v>
      </c>
      <c r="H391" s="11">
        <v>750</v>
      </c>
      <c r="I391" s="11">
        <v>48150</v>
      </c>
      <c r="J391" s="11" t="s">
        <v>946</v>
      </c>
      <c r="K391" s="18" t="s">
        <v>765</v>
      </c>
      <c r="L391" s="18" t="s">
        <v>19</v>
      </c>
      <c r="M391" s="13">
        <v>4</v>
      </c>
      <c r="N391" s="11" t="s">
        <v>27</v>
      </c>
      <c r="O391" s="14">
        <f>+EOMONTH(Sales_2019[[#This Row],[DATE]],0)</f>
        <v>43496</v>
      </c>
      <c r="P391" s="15">
        <f>+EDATE(Sales_2019[[#This Row],[Begins]],Sales_2019[[#This Row],[DURATION]]-1)</f>
        <v>43585</v>
      </c>
      <c r="Q391" s="16">
        <f>Sales_2019[[#This Row],[Selling Price]]/Sales_2019[[#This Row],[Cost Price]]-1</f>
        <v>0.19999999999999996</v>
      </c>
    </row>
    <row r="392" spans="1:17" ht="30" customHeight="1" x14ac:dyDescent="0.3">
      <c r="A392" s="8" t="s">
        <v>34</v>
      </c>
      <c r="B392" s="9">
        <v>43479</v>
      </c>
      <c r="C392" s="10" t="s">
        <v>1005</v>
      </c>
      <c r="D392" s="11" t="s">
        <v>35</v>
      </c>
      <c r="E392" s="12">
        <v>1</v>
      </c>
      <c r="F392" s="11">
        <v>39000</v>
      </c>
      <c r="G392" s="11">
        <f>+Sales_2019[[#This Row],[INVOICE AMOUNT ('#)]]-Sales_2019[[#This Row],[Delivery charge]]</f>
        <v>46500</v>
      </c>
      <c r="H392" s="11">
        <v>1500</v>
      </c>
      <c r="I392" s="11">
        <v>48000</v>
      </c>
      <c r="J392" s="11" t="s">
        <v>843</v>
      </c>
      <c r="K392" s="18" t="s">
        <v>762</v>
      </c>
      <c r="L392" s="18" t="s">
        <v>19</v>
      </c>
      <c r="M392" s="13">
        <v>4</v>
      </c>
      <c r="N392" s="11" t="s">
        <v>23</v>
      </c>
      <c r="O392" s="14">
        <f>+EOMONTH(Sales_2019[[#This Row],[DATE]],0)</f>
        <v>43496</v>
      </c>
      <c r="P392" s="15">
        <f>+EDATE(Sales_2019[[#This Row],[Begins]],Sales_2019[[#This Row],[DURATION]]-1)</f>
        <v>43585</v>
      </c>
      <c r="Q392" s="16">
        <f>Sales_2019[[#This Row],[Selling Price]]/Sales_2019[[#This Row],[Cost Price]]-1</f>
        <v>0.19230769230769229</v>
      </c>
    </row>
    <row r="393" spans="1:17" ht="30" customHeight="1" x14ac:dyDescent="0.3">
      <c r="A393" s="8" t="s">
        <v>36</v>
      </c>
      <c r="B393" s="9">
        <v>43479</v>
      </c>
      <c r="C393" s="10" t="s">
        <v>1005</v>
      </c>
      <c r="D393" s="11" t="s">
        <v>35</v>
      </c>
      <c r="E393" s="12">
        <v>1</v>
      </c>
      <c r="F393" s="11">
        <v>39000</v>
      </c>
      <c r="G393" s="11">
        <f>+Sales_2019[[#This Row],[INVOICE AMOUNT ('#)]]-Sales_2019[[#This Row],[Delivery charge]]</f>
        <v>46500</v>
      </c>
      <c r="H393" s="11">
        <v>1500</v>
      </c>
      <c r="I393" s="11">
        <v>48000</v>
      </c>
      <c r="J393" s="11" t="s">
        <v>771</v>
      </c>
      <c r="K393" s="18" t="s">
        <v>762</v>
      </c>
      <c r="L393" s="18" t="s">
        <v>26</v>
      </c>
      <c r="M393" s="13">
        <v>4</v>
      </c>
      <c r="N393" s="11" t="s">
        <v>27</v>
      </c>
      <c r="O393" s="14">
        <f>+EOMONTH(Sales_2019[[#This Row],[DATE]],0)</f>
        <v>43496</v>
      </c>
      <c r="P393" s="15">
        <f>+EDATE(Sales_2019[[#This Row],[Begins]],Sales_2019[[#This Row],[DURATION]]-1)</f>
        <v>43585</v>
      </c>
      <c r="Q393" s="16">
        <f>Sales_2019[[#This Row],[Selling Price]]/Sales_2019[[#This Row],[Cost Price]]-1</f>
        <v>0.19230769230769229</v>
      </c>
    </row>
    <row r="394" spans="1:17" ht="30" customHeight="1" x14ac:dyDescent="0.3">
      <c r="A394" s="8" t="s">
        <v>138</v>
      </c>
      <c r="B394" s="9">
        <v>43537</v>
      </c>
      <c r="C394" s="10" t="s">
        <v>1005</v>
      </c>
      <c r="D394" s="11" t="s">
        <v>139</v>
      </c>
      <c r="E394" s="12">
        <v>1</v>
      </c>
      <c r="F394" s="11">
        <v>35000</v>
      </c>
      <c r="G394" s="11">
        <f>+Sales_2019[[#This Row],[INVOICE AMOUNT ('#)]]-Sales_2019[[#This Row],[Delivery charge]]</f>
        <v>47000</v>
      </c>
      <c r="H394" s="11">
        <v>1000</v>
      </c>
      <c r="I394" s="11">
        <v>48000</v>
      </c>
      <c r="J394" s="11" t="s">
        <v>835</v>
      </c>
      <c r="K394" s="18" t="s">
        <v>762</v>
      </c>
      <c r="L394" s="18" t="s">
        <v>26</v>
      </c>
      <c r="M394" s="13">
        <v>4</v>
      </c>
      <c r="N394" s="11" t="s">
        <v>27</v>
      </c>
      <c r="O394" s="14">
        <f>+EOMONTH(Sales_2019[[#This Row],[DATE]],0)</f>
        <v>43555</v>
      </c>
      <c r="P394" s="15">
        <f>+EDATE(Sales_2019[[#This Row],[Begins]],Sales_2019[[#This Row],[DURATION]]-1)</f>
        <v>43646</v>
      </c>
      <c r="Q394" s="16">
        <f>Sales_2019[[#This Row],[Selling Price]]/Sales_2019[[#This Row],[Cost Price]]-1</f>
        <v>0.34285714285714275</v>
      </c>
    </row>
    <row r="395" spans="1:17" ht="30" customHeight="1" x14ac:dyDescent="0.3">
      <c r="A395" s="8" t="s">
        <v>751</v>
      </c>
      <c r="B395" s="9">
        <v>43808</v>
      </c>
      <c r="C395" s="17" t="s">
        <v>1004</v>
      </c>
      <c r="D395" s="11" t="s">
        <v>752</v>
      </c>
      <c r="E395" s="12">
        <v>1</v>
      </c>
      <c r="F395" s="11"/>
      <c r="G395" s="11">
        <f>+Sales_2019[[#This Row],[INVOICE AMOUNT ('#)]]-Sales_2019[[#This Row],[Delivery charge]]</f>
        <v>45600</v>
      </c>
      <c r="H395" s="11">
        <v>2000</v>
      </c>
      <c r="I395" s="11">
        <v>47600</v>
      </c>
      <c r="J395" s="11" t="s">
        <v>857</v>
      </c>
      <c r="K395" s="18" t="s">
        <v>974</v>
      </c>
      <c r="L395" s="18" t="s">
        <v>26</v>
      </c>
      <c r="M395" s="13">
        <v>3</v>
      </c>
      <c r="N395" s="11" t="s">
        <v>20</v>
      </c>
      <c r="O395" s="14">
        <f>+EOMONTH(Sales_2019[[#This Row],[DATE]],0)</f>
        <v>43830</v>
      </c>
      <c r="P395" s="15">
        <f>+EDATE(Sales_2019[[#This Row],[Begins]],Sales_2019[[#This Row],[DURATION]]-1)</f>
        <v>43890</v>
      </c>
      <c r="Q395" s="16" t="e">
        <f>Sales_2019[[#This Row],[Selling Price]]/Sales_2019[[#This Row],[Cost Price]]-1</f>
        <v>#DIV/0!</v>
      </c>
    </row>
    <row r="396" spans="1:17" ht="30" customHeight="1" x14ac:dyDescent="0.3">
      <c r="A396" s="8" t="s">
        <v>311</v>
      </c>
      <c r="B396" s="9">
        <v>43627</v>
      </c>
      <c r="C396" s="10" t="s">
        <v>1005</v>
      </c>
      <c r="D396" s="11" t="s">
        <v>312</v>
      </c>
      <c r="E396" s="12">
        <v>1</v>
      </c>
      <c r="F396" s="11">
        <v>36000</v>
      </c>
      <c r="G396" s="11">
        <f>+Sales_2019[[#This Row],[INVOICE AMOUNT ('#)]]-Sales_2019[[#This Row],[Delivery charge]]</f>
        <v>47000</v>
      </c>
      <c r="H396" s="11">
        <v>0</v>
      </c>
      <c r="I396" s="11">
        <v>47000</v>
      </c>
      <c r="J396" s="11" t="s">
        <v>771</v>
      </c>
      <c r="K396" s="18" t="s">
        <v>762</v>
      </c>
      <c r="L396" s="18" t="s">
        <v>19</v>
      </c>
      <c r="M396" s="13">
        <v>4</v>
      </c>
      <c r="N396" s="11" t="s">
        <v>20</v>
      </c>
      <c r="O396" s="14">
        <f>+EOMONTH(Sales_2019[[#This Row],[DATE]],0)</f>
        <v>43646</v>
      </c>
      <c r="P396" s="15">
        <f>+EDATE(Sales_2019[[#This Row],[Begins]],Sales_2019[[#This Row],[DURATION]]-1)</f>
        <v>43738</v>
      </c>
      <c r="Q396" s="16">
        <f>Sales_2019[[#This Row],[Selling Price]]/Sales_2019[[#This Row],[Cost Price]]-1</f>
        <v>0.30555555555555558</v>
      </c>
    </row>
    <row r="397" spans="1:17" ht="30" customHeight="1" x14ac:dyDescent="0.3">
      <c r="A397" s="8" t="s">
        <v>321</v>
      </c>
      <c r="B397" s="9">
        <v>43630</v>
      </c>
      <c r="C397" s="10" t="s">
        <v>1005</v>
      </c>
      <c r="D397" s="11" t="s">
        <v>322</v>
      </c>
      <c r="E397" s="12">
        <v>1</v>
      </c>
      <c r="F397" s="11">
        <v>37000</v>
      </c>
      <c r="G397" s="11">
        <f>+Sales_2019[[#This Row],[INVOICE AMOUNT ('#)]]-Sales_2019[[#This Row],[Delivery charge]]</f>
        <v>47000</v>
      </c>
      <c r="H397" s="11">
        <v>0</v>
      </c>
      <c r="I397" s="11">
        <v>47000</v>
      </c>
      <c r="J397" s="11" t="s">
        <v>947</v>
      </c>
      <c r="K397" s="18" t="s">
        <v>980</v>
      </c>
      <c r="L397" s="18" t="s">
        <v>26</v>
      </c>
      <c r="M397" s="13">
        <v>4</v>
      </c>
      <c r="N397" s="11" t="s">
        <v>27</v>
      </c>
      <c r="O397" s="14">
        <f>+EOMONTH(Sales_2019[[#This Row],[DATE]],0)</f>
        <v>43646</v>
      </c>
      <c r="P397" s="15">
        <f>+EDATE(Sales_2019[[#This Row],[Begins]],Sales_2019[[#This Row],[DURATION]]-1)</f>
        <v>43738</v>
      </c>
      <c r="Q397" s="16">
        <f>Sales_2019[[#This Row],[Selling Price]]/Sales_2019[[#This Row],[Cost Price]]-1</f>
        <v>0.27027027027027017</v>
      </c>
    </row>
    <row r="398" spans="1:17" ht="30" customHeight="1" x14ac:dyDescent="0.3">
      <c r="A398" s="8" t="s">
        <v>535</v>
      </c>
      <c r="B398" s="9">
        <v>43728</v>
      </c>
      <c r="C398" s="10" t="s">
        <v>1005</v>
      </c>
      <c r="D398" s="11" t="s">
        <v>536</v>
      </c>
      <c r="E398" s="12">
        <v>1</v>
      </c>
      <c r="F398" s="11">
        <v>38000</v>
      </c>
      <c r="G398" s="11">
        <f>+Sales_2019[[#This Row],[INVOICE AMOUNT ('#)]]-Sales_2019[[#This Row],[Delivery charge]]</f>
        <v>46250</v>
      </c>
      <c r="H398" s="11">
        <v>750</v>
      </c>
      <c r="I398" s="11">
        <v>47000</v>
      </c>
      <c r="J398" s="11" t="s">
        <v>850</v>
      </c>
      <c r="K398" s="18" t="s">
        <v>985</v>
      </c>
      <c r="L398" s="18" t="s">
        <v>26</v>
      </c>
      <c r="M398" s="13">
        <v>4</v>
      </c>
      <c r="N398" s="11" t="s">
        <v>20</v>
      </c>
      <c r="O398" s="14">
        <f>+EOMONTH(Sales_2019[[#This Row],[DATE]],0)</f>
        <v>43738</v>
      </c>
      <c r="P398" s="15">
        <f>+EDATE(Sales_2019[[#This Row],[Begins]],Sales_2019[[#This Row],[DURATION]]-1)</f>
        <v>43829</v>
      </c>
      <c r="Q398" s="16">
        <f>Sales_2019[[#This Row],[Selling Price]]/Sales_2019[[#This Row],[Cost Price]]-1</f>
        <v>0.21710526315789469</v>
      </c>
    </row>
    <row r="399" spans="1:17" ht="30" customHeight="1" x14ac:dyDescent="0.3">
      <c r="A399" s="8" t="s">
        <v>294</v>
      </c>
      <c r="B399" s="9">
        <v>43609</v>
      </c>
      <c r="C399" s="10" t="s">
        <v>1004</v>
      </c>
      <c r="D399" s="11" t="s">
        <v>295</v>
      </c>
      <c r="E399" s="12">
        <v>1</v>
      </c>
      <c r="F399" s="11">
        <v>38800</v>
      </c>
      <c r="G399" s="11">
        <f>+Sales_2019[[#This Row],[INVOICE AMOUNT ('#)]]-Sales_2019[[#This Row],[Delivery charge]]</f>
        <v>46560</v>
      </c>
      <c r="H399" s="11">
        <v>0</v>
      </c>
      <c r="I399" s="11">
        <v>46560</v>
      </c>
      <c r="J399" s="11" t="s">
        <v>902</v>
      </c>
      <c r="K399" s="18" t="s">
        <v>39</v>
      </c>
      <c r="L399" s="18" t="s">
        <v>26</v>
      </c>
      <c r="M399" s="13">
        <v>4</v>
      </c>
      <c r="N399" s="11" t="s">
        <v>27</v>
      </c>
      <c r="O399" s="14">
        <f>+EOMONTH(Sales_2019[[#This Row],[DATE]],0+1)</f>
        <v>43646</v>
      </c>
      <c r="P399" s="15">
        <f>+EDATE(Sales_2019[[#This Row],[Begins]],Sales_2019[[#This Row],[DURATION]]-1)</f>
        <v>43738</v>
      </c>
      <c r="Q399" s="16">
        <f>Sales_2019[[#This Row],[Selling Price]]/Sales_2019[[#This Row],[Cost Price]]-1</f>
        <v>0.19999999999999996</v>
      </c>
    </row>
    <row r="400" spans="1:17" ht="30" customHeight="1" x14ac:dyDescent="0.3">
      <c r="A400" s="8" t="s">
        <v>663</v>
      </c>
      <c r="B400" s="9">
        <v>43784</v>
      </c>
      <c r="C400" s="17" t="s">
        <v>1004</v>
      </c>
      <c r="D400" s="11" t="s">
        <v>665</v>
      </c>
      <c r="E400" s="12">
        <v>1</v>
      </c>
      <c r="F400" s="22">
        <f>Sales_2019[[#This Row],[Selling Price]]/1.2</f>
        <v>37500</v>
      </c>
      <c r="G400" s="11">
        <f>+Sales_2019[[#This Row],[INVOICE AMOUNT ('#)]]-Sales_2019[[#This Row],[Delivery charge]]</f>
        <v>45000</v>
      </c>
      <c r="H400" s="11">
        <v>1500</v>
      </c>
      <c r="I400" s="11">
        <v>46500</v>
      </c>
      <c r="J400" s="11" t="s">
        <v>799</v>
      </c>
      <c r="K400" s="18" t="s">
        <v>50</v>
      </c>
      <c r="L400" s="18" t="s">
        <v>26</v>
      </c>
      <c r="M400" s="13">
        <v>4</v>
      </c>
      <c r="N400" s="11" t="s">
        <v>53</v>
      </c>
      <c r="O400" s="14">
        <f>+EOMONTH(Sales_2019[[#This Row],[DATE]],0)</f>
        <v>43799</v>
      </c>
      <c r="P400" s="15">
        <f>+EDATE(Sales_2019[[#This Row],[Begins]],Sales_2019[[#This Row],[DURATION]]-1)</f>
        <v>43890</v>
      </c>
      <c r="Q400" s="16">
        <f>Sales_2019[[#This Row],[Selling Price]]/Sales_2019[[#This Row],[Cost Price]]-1</f>
        <v>0.19999999999999996</v>
      </c>
    </row>
    <row r="401" spans="1:17" ht="30" customHeight="1" x14ac:dyDescent="0.3">
      <c r="A401" s="8" t="s">
        <v>555</v>
      </c>
      <c r="B401" s="9">
        <v>43749</v>
      </c>
      <c r="C401" s="17" t="s">
        <v>1004</v>
      </c>
      <c r="D401" s="11" t="s">
        <v>556</v>
      </c>
      <c r="E401" s="12">
        <v>1</v>
      </c>
      <c r="F401" s="11">
        <v>39000</v>
      </c>
      <c r="G401" s="22">
        <f>+Sales_2019[[#This Row],[INVOICE AMOUNT ('#)]]-Sales_2019[[#This Row],[Delivery charge]]</f>
        <v>45700</v>
      </c>
      <c r="H401" s="11">
        <v>750</v>
      </c>
      <c r="I401" s="11">
        <v>46450</v>
      </c>
      <c r="J401" s="11" t="s">
        <v>945</v>
      </c>
      <c r="K401" s="18" t="s">
        <v>765</v>
      </c>
      <c r="L401" s="24" t="s">
        <v>26</v>
      </c>
      <c r="M401" s="25">
        <v>3</v>
      </c>
      <c r="N401" s="22" t="s">
        <v>27</v>
      </c>
      <c r="O401" s="26">
        <f>+EOMONTH(Sales_2019[[#This Row],[DATE]],0)</f>
        <v>43769</v>
      </c>
      <c r="P401" s="27">
        <f>+EDATE(Sales_2019[[#This Row],[Begins]],Sales_2019[[#This Row],[DURATION]]-1)</f>
        <v>43830</v>
      </c>
      <c r="Q401" s="28">
        <f>Sales_2019[[#This Row],[Selling Price]]/Sales_2019[[#This Row],[Cost Price]]-1</f>
        <v>0.17179487179487185</v>
      </c>
    </row>
    <row r="402" spans="1:17" ht="30" customHeight="1" x14ac:dyDescent="0.3">
      <c r="A402" s="8" t="s">
        <v>571</v>
      </c>
      <c r="B402" s="20">
        <v>43754</v>
      </c>
      <c r="C402" s="30" t="s">
        <v>1004</v>
      </c>
      <c r="D402" s="11" t="s">
        <v>556</v>
      </c>
      <c r="E402" s="12">
        <v>1</v>
      </c>
      <c r="F402" s="22">
        <v>39000</v>
      </c>
      <c r="G402" s="11">
        <f>+Sales_2019[[#This Row],[INVOICE AMOUNT ('#)]]-Sales_2019[[#This Row],[Delivery charge]]</f>
        <v>45700</v>
      </c>
      <c r="H402" s="11">
        <v>750</v>
      </c>
      <c r="I402" s="11">
        <v>46450</v>
      </c>
      <c r="J402" s="11" t="s">
        <v>945</v>
      </c>
      <c r="K402" s="18" t="s">
        <v>765</v>
      </c>
      <c r="L402" s="18" t="s">
        <v>26</v>
      </c>
      <c r="M402" s="13">
        <v>2</v>
      </c>
      <c r="N402" s="11" t="s">
        <v>27</v>
      </c>
      <c r="O402" s="14">
        <f>+EOMONTH(Sales_2019[[#This Row],[DATE]],0)</f>
        <v>43769</v>
      </c>
      <c r="P402" s="15">
        <f>+EDATE(Sales_2019[[#This Row],[Begins]],Sales_2019[[#This Row],[DURATION]]-1)</f>
        <v>43799</v>
      </c>
      <c r="Q402" s="16">
        <f>Sales_2019[[#This Row],[Selling Price]]/Sales_2019[[#This Row],[Cost Price]]-1</f>
        <v>0.17179487179487185</v>
      </c>
    </row>
    <row r="403" spans="1:17" ht="30" customHeight="1" x14ac:dyDescent="0.3">
      <c r="A403" s="8" t="s">
        <v>82</v>
      </c>
      <c r="B403" s="9">
        <v>43504</v>
      </c>
      <c r="C403" s="10" t="s">
        <v>1004</v>
      </c>
      <c r="D403" s="11" t="s">
        <v>83</v>
      </c>
      <c r="E403" s="12">
        <v>1</v>
      </c>
      <c r="F403" s="11">
        <v>38500</v>
      </c>
      <c r="G403" s="11">
        <f>+Sales_2019[[#This Row],[INVOICE AMOUNT ('#)]]-Sales_2019[[#This Row],[Delivery charge]]</f>
        <v>45300</v>
      </c>
      <c r="H403" s="11">
        <v>750</v>
      </c>
      <c r="I403" s="11">
        <v>46050</v>
      </c>
      <c r="J403" s="11" t="s">
        <v>945</v>
      </c>
      <c r="K403" s="18" t="s">
        <v>765</v>
      </c>
      <c r="L403" s="18" t="s">
        <v>26</v>
      </c>
      <c r="M403" s="13">
        <v>3</v>
      </c>
      <c r="N403" s="11" t="s">
        <v>27</v>
      </c>
      <c r="O403" s="14">
        <f>+EOMONTH(Sales_2019[[#This Row],[DATE]],0)</f>
        <v>43524</v>
      </c>
      <c r="P403" s="15">
        <f>+EDATE(Sales_2019[[#This Row],[Begins]],Sales_2019[[#This Row],[DURATION]]-1)</f>
        <v>43583</v>
      </c>
      <c r="Q403" s="16">
        <f>Sales_2019[[#This Row],[Selling Price]]/Sales_2019[[#This Row],[Cost Price]]-1</f>
        <v>0.17662337662337668</v>
      </c>
    </row>
    <row r="404" spans="1:17" ht="30" customHeight="1" x14ac:dyDescent="0.3">
      <c r="A404" s="8" t="s">
        <v>641</v>
      </c>
      <c r="B404" s="9">
        <v>43774</v>
      </c>
      <c r="C404" s="17" t="s">
        <v>1004</v>
      </c>
      <c r="D404" s="11" t="s">
        <v>642</v>
      </c>
      <c r="E404" s="12">
        <v>1</v>
      </c>
      <c r="F404" s="22">
        <v>36800</v>
      </c>
      <c r="G404" s="11">
        <f>+Sales_2019[[#This Row],[INVOICE AMOUNT ('#)]]-Sales_2019[[#This Row],[Delivery charge]]</f>
        <v>45000</v>
      </c>
      <c r="H404" s="11">
        <v>750</v>
      </c>
      <c r="I404" s="11">
        <v>45750</v>
      </c>
      <c r="J404" s="11" t="s">
        <v>948</v>
      </c>
      <c r="K404" s="18" t="s">
        <v>765</v>
      </c>
      <c r="L404" s="18" t="s">
        <v>26</v>
      </c>
      <c r="M404" s="13">
        <v>4</v>
      </c>
      <c r="N404" s="11" t="s">
        <v>20</v>
      </c>
      <c r="O404" s="14">
        <f>+EOMONTH(Sales_2019[[#This Row],[DATE]],0)</f>
        <v>43799</v>
      </c>
      <c r="P404" s="15">
        <f>+EDATE(Sales_2019[[#This Row],[Begins]],Sales_2019[[#This Row],[DURATION]]-1)</f>
        <v>43890</v>
      </c>
      <c r="Q404" s="16">
        <f>Sales_2019[[#This Row],[Selling Price]]/Sales_2019[[#This Row],[Cost Price]]-1</f>
        <v>0.22282608695652173</v>
      </c>
    </row>
    <row r="405" spans="1:17" ht="30" customHeight="1" x14ac:dyDescent="0.3">
      <c r="A405" s="8" t="s">
        <v>208</v>
      </c>
      <c r="B405" s="9">
        <v>43570</v>
      </c>
      <c r="C405" s="10" t="s">
        <v>1004</v>
      </c>
      <c r="D405" s="11" t="s">
        <v>209</v>
      </c>
      <c r="E405" s="12">
        <v>1</v>
      </c>
      <c r="F405" s="11">
        <v>37000</v>
      </c>
      <c r="G405" s="11">
        <f>+Sales_2019[[#This Row],[INVOICE AMOUNT ('#)]]-Sales_2019[[#This Row],[Delivery charge]]</f>
        <v>44500</v>
      </c>
      <c r="H405" s="11">
        <v>750</v>
      </c>
      <c r="I405" s="11">
        <v>45250</v>
      </c>
      <c r="J405" s="11" t="s">
        <v>949</v>
      </c>
      <c r="K405" s="18" t="s">
        <v>998</v>
      </c>
      <c r="L405" s="18" t="s">
        <v>19</v>
      </c>
      <c r="M405" s="13">
        <v>4</v>
      </c>
      <c r="N405" s="11" t="s">
        <v>20</v>
      </c>
      <c r="O405" s="14">
        <f>+EOMONTH(Sales_2019[[#This Row],[DATE]],0)</f>
        <v>43585</v>
      </c>
      <c r="P405" s="15">
        <f>+EDATE(Sales_2019[[#This Row],[Begins]],Sales_2019[[#This Row],[DURATION]]-1)</f>
        <v>43676</v>
      </c>
      <c r="Q405" s="16">
        <f>Sales_2019[[#This Row],[Selling Price]]/Sales_2019[[#This Row],[Cost Price]]-1</f>
        <v>0.20270270270270263</v>
      </c>
    </row>
    <row r="406" spans="1:17" ht="30" customHeight="1" x14ac:dyDescent="0.3">
      <c r="A406" s="8" t="s">
        <v>643</v>
      </c>
      <c r="B406" s="9">
        <v>43776</v>
      </c>
      <c r="C406" s="17" t="s">
        <v>1004</v>
      </c>
      <c r="D406" s="11" t="s">
        <v>642</v>
      </c>
      <c r="E406" s="12">
        <v>1</v>
      </c>
      <c r="F406" s="22">
        <v>36800</v>
      </c>
      <c r="G406" s="11">
        <f>+Sales_2019[[#This Row],[INVOICE AMOUNT ('#)]]-Sales_2019[[#This Row],[Delivery charge]]</f>
        <v>45000</v>
      </c>
      <c r="H406" s="11">
        <v>150</v>
      </c>
      <c r="I406" s="11">
        <v>45150</v>
      </c>
      <c r="J406" s="11" t="s">
        <v>799</v>
      </c>
      <c r="K406" s="18" t="s">
        <v>50</v>
      </c>
      <c r="L406" s="18" t="s">
        <v>26</v>
      </c>
      <c r="M406" s="13">
        <v>4</v>
      </c>
      <c r="N406" s="11" t="s">
        <v>53</v>
      </c>
      <c r="O406" s="14">
        <f>+EOMONTH(Sales_2019[[#This Row],[DATE]],0)</f>
        <v>43799</v>
      </c>
      <c r="P406" s="15">
        <f>+EDATE(Sales_2019[[#This Row],[Begins]],Sales_2019[[#This Row],[DURATION]]-1)</f>
        <v>43890</v>
      </c>
      <c r="Q406" s="16">
        <f>Sales_2019[[#This Row],[Selling Price]]/Sales_2019[[#This Row],[Cost Price]]-1</f>
        <v>0.22282608695652173</v>
      </c>
    </row>
    <row r="407" spans="1:17" ht="30" customHeight="1" x14ac:dyDescent="0.3">
      <c r="A407" s="8" t="s">
        <v>643</v>
      </c>
      <c r="B407" s="9">
        <v>43776</v>
      </c>
      <c r="C407" s="17" t="s">
        <v>1004</v>
      </c>
      <c r="D407" s="11" t="s">
        <v>642</v>
      </c>
      <c r="E407" s="12">
        <v>1</v>
      </c>
      <c r="F407" s="22">
        <v>36800</v>
      </c>
      <c r="G407" s="11">
        <f>+Sales_2019[[#This Row],[INVOICE AMOUNT ('#)]]-Sales_2019[[#This Row],[Delivery charge]]</f>
        <v>45000</v>
      </c>
      <c r="H407" s="11">
        <v>150</v>
      </c>
      <c r="I407" s="11">
        <v>45150</v>
      </c>
      <c r="J407" s="11" t="s">
        <v>799</v>
      </c>
      <c r="K407" s="18" t="s">
        <v>50</v>
      </c>
      <c r="L407" s="18" t="s">
        <v>26</v>
      </c>
      <c r="M407" s="13">
        <v>4</v>
      </c>
      <c r="N407" s="11" t="s">
        <v>53</v>
      </c>
      <c r="O407" s="14">
        <f>+EOMONTH(Sales_2019[[#This Row],[DATE]],0)</f>
        <v>43799</v>
      </c>
      <c r="P407" s="15">
        <f>+EDATE(Sales_2019[[#This Row],[Begins]],Sales_2019[[#This Row],[DURATION]]-1)</f>
        <v>43890</v>
      </c>
      <c r="Q407" s="16">
        <f>Sales_2019[[#This Row],[Selling Price]]/Sales_2019[[#This Row],[Cost Price]]-1</f>
        <v>0.22282608695652173</v>
      </c>
    </row>
    <row r="408" spans="1:17" ht="30" customHeight="1" x14ac:dyDescent="0.3">
      <c r="A408" s="8" t="s">
        <v>643</v>
      </c>
      <c r="B408" s="9">
        <v>43776</v>
      </c>
      <c r="C408" s="17" t="s">
        <v>1004</v>
      </c>
      <c r="D408" s="11" t="s">
        <v>642</v>
      </c>
      <c r="E408" s="12">
        <v>1</v>
      </c>
      <c r="F408" s="22">
        <v>36800</v>
      </c>
      <c r="G408" s="11">
        <f>+Sales_2019[[#This Row],[INVOICE AMOUNT ('#)]]-Sales_2019[[#This Row],[Delivery charge]]</f>
        <v>45000</v>
      </c>
      <c r="H408" s="11">
        <v>150</v>
      </c>
      <c r="I408" s="11">
        <v>45150</v>
      </c>
      <c r="J408" s="11" t="s">
        <v>799</v>
      </c>
      <c r="K408" s="18" t="s">
        <v>50</v>
      </c>
      <c r="L408" s="18" t="s">
        <v>26</v>
      </c>
      <c r="M408" s="13">
        <v>4</v>
      </c>
      <c r="N408" s="11" t="s">
        <v>53</v>
      </c>
      <c r="O408" s="14">
        <f>+EOMONTH(Sales_2019[[#This Row],[DATE]],0)</f>
        <v>43799</v>
      </c>
      <c r="P408" s="15">
        <f>+EDATE(Sales_2019[[#This Row],[Begins]],Sales_2019[[#This Row],[DURATION]]-1)</f>
        <v>43890</v>
      </c>
      <c r="Q408" s="16">
        <f>Sales_2019[[#This Row],[Selling Price]]/Sales_2019[[#This Row],[Cost Price]]-1</f>
        <v>0.22282608695652173</v>
      </c>
    </row>
    <row r="409" spans="1:17" ht="30" customHeight="1" x14ac:dyDescent="0.3">
      <c r="A409" s="8" t="s">
        <v>643</v>
      </c>
      <c r="B409" s="9">
        <v>43776</v>
      </c>
      <c r="C409" s="17" t="s">
        <v>1004</v>
      </c>
      <c r="D409" s="11" t="s">
        <v>642</v>
      </c>
      <c r="E409" s="12">
        <v>1</v>
      </c>
      <c r="F409" s="22">
        <v>36800</v>
      </c>
      <c r="G409" s="11">
        <f>+Sales_2019[[#This Row],[INVOICE AMOUNT ('#)]]-Sales_2019[[#This Row],[Delivery charge]]</f>
        <v>45000</v>
      </c>
      <c r="H409" s="11">
        <v>150</v>
      </c>
      <c r="I409" s="11">
        <v>45150</v>
      </c>
      <c r="J409" s="11" t="s">
        <v>799</v>
      </c>
      <c r="K409" s="18" t="s">
        <v>50</v>
      </c>
      <c r="L409" s="18" t="s">
        <v>26</v>
      </c>
      <c r="M409" s="13">
        <v>4</v>
      </c>
      <c r="N409" s="11" t="s">
        <v>53</v>
      </c>
      <c r="O409" s="14">
        <f>+EOMONTH(Sales_2019[[#This Row],[DATE]],0)</f>
        <v>43799</v>
      </c>
      <c r="P409" s="15">
        <f>+EDATE(Sales_2019[[#This Row],[Begins]],Sales_2019[[#This Row],[DURATION]]-1)</f>
        <v>43890</v>
      </c>
      <c r="Q409" s="16">
        <f>Sales_2019[[#This Row],[Selling Price]]/Sales_2019[[#This Row],[Cost Price]]-1</f>
        <v>0.22282608695652173</v>
      </c>
    </row>
    <row r="410" spans="1:17" ht="30" customHeight="1" x14ac:dyDescent="0.3">
      <c r="A410" s="8" t="s">
        <v>288</v>
      </c>
      <c r="B410" s="9">
        <v>43607</v>
      </c>
      <c r="C410" s="10" t="s">
        <v>1005</v>
      </c>
      <c r="D410" s="11" t="s">
        <v>83</v>
      </c>
      <c r="E410" s="12">
        <v>1</v>
      </c>
      <c r="F410" s="11">
        <v>35000</v>
      </c>
      <c r="G410" s="11">
        <f>+Sales_2019[[#This Row],[INVOICE AMOUNT ('#)]]-Sales_2019[[#This Row],[Delivery charge]]</f>
        <v>45000</v>
      </c>
      <c r="H410" s="11">
        <v>0</v>
      </c>
      <c r="I410" s="11">
        <v>45000</v>
      </c>
      <c r="J410" s="11" t="s">
        <v>925</v>
      </c>
      <c r="K410" s="18" t="s">
        <v>762</v>
      </c>
      <c r="L410" s="18" t="s">
        <v>26</v>
      </c>
      <c r="M410" s="13">
        <v>3</v>
      </c>
      <c r="N410" s="11" t="s">
        <v>20</v>
      </c>
      <c r="O410" s="14">
        <f>+EOMONTH(Sales_2019[[#This Row],[DATE]],0)</f>
        <v>43616</v>
      </c>
      <c r="P410" s="15">
        <f>+EDATE(Sales_2019[[#This Row],[Begins]],Sales_2019[[#This Row],[DURATION]]-1)</f>
        <v>43677</v>
      </c>
      <c r="Q410" s="16">
        <f>Sales_2019[[#This Row],[Selling Price]]/Sales_2019[[#This Row],[Cost Price]]-1</f>
        <v>0.28571428571428581</v>
      </c>
    </row>
    <row r="411" spans="1:17" ht="30" customHeight="1" x14ac:dyDescent="0.3">
      <c r="A411" s="8" t="s">
        <v>325</v>
      </c>
      <c r="B411" s="9">
        <v>43630</v>
      </c>
      <c r="C411" s="10" t="s">
        <v>1005</v>
      </c>
      <c r="D411" s="11" t="s">
        <v>326</v>
      </c>
      <c r="E411" s="12">
        <v>1</v>
      </c>
      <c r="F411" s="11">
        <v>34000</v>
      </c>
      <c r="G411" s="11">
        <f>+Sales_2019[[#This Row],[INVOICE AMOUNT ('#)]]-Sales_2019[[#This Row],[Delivery charge]]</f>
        <v>45000</v>
      </c>
      <c r="H411" s="11">
        <v>0</v>
      </c>
      <c r="I411" s="11">
        <v>45000</v>
      </c>
      <c r="J411" s="11" t="s">
        <v>950</v>
      </c>
      <c r="K411" s="18" t="s">
        <v>999</v>
      </c>
      <c r="L411" s="18" t="s">
        <v>19</v>
      </c>
      <c r="M411" s="13">
        <v>2</v>
      </c>
      <c r="N411" s="11" t="s">
        <v>27</v>
      </c>
      <c r="O411" s="14">
        <f>+EOMONTH(Sales_2019[[#This Row],[DATE]],0)</f>
        <v>43646</v>
      </c>
      <c r="P411" s="15">
        <f>+EDATE(Sales_2019[[#This Row],[Begins]],Sales_2019[[#This Row],[DURATION]]-1)</f>
        <v>43676</v>
      </c>
      <c r="Q411" s="16">
        <f>Sales_2019[[#This Row],[Selling Price]]/Sales_2019[[#This Row],[Cost Price]]-1</f>
        <v>0.32352941176470584</v>
      </c>
    </row>
    <row r="412" spans="1:17" ht="30" customHeight="1" x14ac:dyDescent="0.3">
      <c r="A412" s="8" t="s">
        <v>513</v>
      </c>
      <c r="B412" s="9">
        <v>43720</v>
      </c>
      <c r="C412" s="10" t="s">
        <v>1005</v>
      </c>
      <c r="D412" s="11" t="s">
        <v>373</v>
      </c>
      <c r="E412" s="12">
        <v>1</v>
      </c>
      <c r="F412" s="11">
        <v>37500</v>
      </c>
      <c r="G412" s="11">
        <f>+Sales_2019[[#This Row],[INVOICE AMOUNT ('#)]]-Sales_2019[[#This Row],[Delivery charge]]</f>
        <v>44100</v>
      </c>
      <c r="H412" s="11">
        <v>900</v>
      </c>
      <c r="I412" s="11">
        <v>45000</v>
      </c>
      <c r="J412" s="11" t="s">
        <v>951</v>
      </c>
      <c r="K412" s="18" t="s">
        <v>1000</v>
      </c>
      <c r="L412" s="18" t="s">
        <v>26</v>
      </c>
      <c r="M412" s="13">
        <v>3</v>
      </c>
      <c r="N412" s="11" t="s">
        <v>20</v>
      </c>
      <c r="O412" s="14">
        <f>+EOMONTH(Sales_2019[[#This Row],[DATE]],0)</f>
        <v>43738</v>
      </c>
      <c r="P412" s="15">
        <f>+EDATE(Sales_2019[[#This Row],[Begins]],Sales_2019[[#This Row],[DURATION]]-1)</f>
        <v>43799</v>
      </c>
      <c r="Q412" s="16">
        <f>Sales_2019[[#This Row],[Selling Price]]/Sales_2019[[#This Row],[Cost Price]]-1</f>
        <v>0.17599999999999993</v>
      </c>
    </row>
    <row r="413" spans="1:17" ht="30" customHeight="1" x14ac:dyDescent="0.3">
      <c r="A413" s="8" t="s">
        <v>521</v>
      </c>
      <c r="B413" s="9">
        <v>43721</v>
      </c>
      <c r="C413" s="10" t="s">
        <v>1004</v>
      </c>
      <c r="D413" s="11" t="s">
        <v>522</v>
      </c>
      <c r="E413" s="12">
        <v>1</v>
      </c>
      <c r="F413" s="11">
        <v>37300</v>
      </c>
      <c r="G413" s="11">
        <f>+Sales_2019[[#This Row],[INVOICE AMOUNT ('#)]]-Sales_2019[[#This Row],[Delivery charge]]</f>
        <v>45000</v>
      </c>
      <c r="H413" s="11">
        <v>0</v>
      </c>
      <c r="I413" s="11">
        <v>45000</v>
      </c>
      <c r="J413" s="11" t="s">
        <v>869</v>
      </c>
      <c r="K413" s="18" t="s">
        <v>975</v>
      </c>
      <c r="L413" s="18" t="s">
        <v>19</v>
      </c>
      <c r="M413" s="13">
        <v>4</v>
      </c>
      <c r="N413" s="11" t="s">
        <v>20</v>
      </c>
      <c r="O413" s="14">
        <f>+EOMONTH(Sales_2019[[#This Row],[DATE]],0)</f>
        <v>43738</v>
      </c>
      <c r="P413" s="15">
        <f>+EDATE(Sales_2019[[#This Row],[Begins]],Sales_2019[[#This Row],[DURATION]]-1)</f>
        <v>43829</v>
      </c>
      <c r="Q413" s="16">
        <f>Sales_2019[[#This Row],[Selling Price]]/Sales_2019[[#This Row],[Cost Price]]-1</f>
        <v>0.20643431635388731</v>
      </c>
    </row>
    <row r="414" spans="1:17" ht="30" customHeight="1" x14ac:dyDescent="0.3">
      <c r="A414" s="8" t="s">
        <v>588</v>
      </c>
      <c r="B414" s="20">
        <v>43756</v>
      </c>
      <c r="C414" s="30" t="s">
        <v>1004</v>
      </c>
      <c r="D414" s="11" t="s">
        <v>522</v>
      </c>
      <c r="E414" s="12">
        <v>1</v>
      </c>
      <c r="F414" s="22">
        <v>0</v>
      </c>
      <c r="G414" s="11">
        <f>+Sales_2019[[#This Row],[INVOICE AMOUNT ('#)]]-Sales_2019[[#This Row],[Delivery charge]]</f>
        <v>44760</v>
      </c>
      <c r="H414" s="11">
        <v>100</v>
      </c>
      <c r="I414" s="11">
        <v>44860</v>
      </c>
      <c r="J414" s="11" t="s">
        <v>799</v>
      </c>
      <c r="K414" s="18" t="s">
        <v>50</v>
      </c>
      <c r="L414" s="18" t="s">
        <v>26</v>
      </c>
      <c r="M414" s="13">
        <v>4</v>
      </c>
      <c r="N414" s="11" t="s">
        <v>53</v>
      </c>
      <c r="O414" s="14">
        <f>+EOMONTH(Sales_2019[[#This Row],[DATE]],0)</f>
        <v>43769</v>
      </c>
      <c r="P414" s="15">
        <f>+EDATE(Sales_2019[[#This Row],[Begins]],Sales_2019[[#This Row],[DURATION]]-1)</f>
        <v>43861</v>
      </c>
      <c r="Q414" s="16" t="e">
        <f>Sales_2019[[#This Row],[Selling Price]]/Sales_2019[[#This Row],[Cost Price]]-1</f>
        <v>#DIV/0!</v>
      </c>
    </row>
    <row r="415" spans="1:17" ht="30" customHeight="1" x14ac:dyDescent="0.3">
      <c r="A415" s="8" t="s">
        <v>588</v>
      </c>
      <c r="B415" s="20">
        <v>43756</v>
      </c>
      <c r="C415" s="30" t="s">
        <v>1004</v>
      </c>
      <c r="D415" s="11" t="s">
        <v>522</v>
      </c>
      <c r="E415" s="12">
        <v>1</v>
      </c>
      <c r="F415" s="22">
        <v>0</v>
      </c>
      <c r="G415" s="11">
        <f>+Sales_2019[[#This Row],[INVOICE AMOUNT ('#)]]-Sales_2019[[#This Row],[Delivery charge]]</f>
        <v>44760</v>
      </c>
      <c r="H415" s="11">
        <v>100</v>
      </c>
      <c r="I415" s="11">
        <v>44860</v>
      </c>
      <c r="J415" s="11" t="s">
        <v>799</v>
      </c>
      <c r="K415" s="18" t="s">
        <v>50</v>
      </c>
      <c r="L415" s="18" t="s">
        <v>26</v>
      </c>
      <c r="M415" s="13">
        <v>4</v>
      </c>
      <c r="N415" s="11" t="s">
        <v>53</v>
      </c>
      <c r="O415" s="14">
        <f>+EOMONTH(Sales_2019[[#This Row],[DATE]],0)</f>
        <v>43769</v>
      </c>
      <c r="P415" s="15">
        <f>+EDATE(Sales_2019[[#This Row],[Begins]],Sales_2019[[#This Row],[DURATION]]-1)</f>
        <v>43861</v>
      </c>
      <c r="Q415" s="16" t="e">
        <f>Sales_2019[[#This Row],[Selling Price]]/Sales_2019[[#This Row],[Cost Price]]-1</f>
        <v>#DIV/0!</v>
      </c>
    </row>
    <row r="416" spans="1:17" ht="30" customHeight="1" x14ac:dyDescent="0.3">
      <c r="A416" s="8" t="s">
        <v>203</v>
      </c>
      <c r="B416" s="9">
        <v>43566</v>
      </c>
      <c r="C416" s="10" t="s">
        <v>1004</v>
      </c>
      <c r="D416" s="11" t="s">
        <v>204</v>
      </c>
      <c r="E416" s="12">
        <v>1</v>
      </c>
      <c r="F416" s="11">
        <v>34500</v>
      </c>
      <c r="G416" s="11">
        <f>+Sales_2019[[#This Row],[INVOICE AMOUNT ('#)]]-Sales_2019[[#This Row],[Delivery charge]]</f>
        <v>43450</v>
      </c>
      <c r="H416" s="11">
        <v>750</v>
      </c>
      <c r="I416" s="11">
        <v>44200</v>
      </c>
      <c r="J416" s="11" t="s">
        <v>952</v>
      </c>
      <c r="K416" s="18" t="s">
        <v>39</v>
      </c>
      <c r="L416" s="18" t="s">
        <v>26</v>
      </c>
      <c r="M416" s="13">
        <v>4</v>
      </c>
      <c r="N416" s="11" t="s">
        <v>27</v>
      </c>
      <c r="O416" s="14">
        <f>+EOMONTH(Sales_2019[[#This Row],[DATE]],0)</f>
        <v>43585</v>
      </c>
      <c r="P416" s="15">
        <f>+EDATE(Sales_2019[[#This Row],[Begins]],Sales_2019[[#This Row],[DURATION]]-1)</f>
        <v>43676</v>
      </c>
      <c r="Q416" s="16">
        <f>Sales_2019[[#This Row],[Selling Price]]/Sales_2019[[#This Row],[Cost Price]]-1</f>
        <v>0.25942028985507237</v>
      </c>
    </row>
    <row r="417" spans="1:17" ht="30" customHeight="1" x14ac:dyDescent="0.3">
      <c r="A417" s="8" t="s">
        <v>292</v>
      </c>
      <c r="B417" s="9">
        <v>43609</v>
      </c>
      <c r="C417" s="10" t="s">
        <v>1004</v>
      </c>
      <c r="D417" s="11" t="s">
        <v>293</v>
      </c>
      <c r="E417" s="12">
        <v>1</v>
      </c>
      <c r="F417" s="11">
        <v>42200</v>
      </c>
      <c r="G417" s="11">
        <f>+Sales_2019[[#This Row],[INVOICE AMOUNT ('#)]]-Sales_2019[[#This Row],[Delivery charge]]</f>
        <v>44200</v>
      </c>
      <c r="H417" s="11">
        <v>0</v>
      </c>
      <c r="I417" s="11">
        <v>44200</v>
      </c>
      <c r="J417" s="11" t="s">
        <v>953</v>
      </c>
      <c r="K417" s="18" t="s">
        <v>39</v>
      </c>
      <c r="L417" s="18" t="s">
        <v>19</v>
      </c>
      <c r="M417" s="13">
        <v>1</v>
      </c>
      <c r="N417" s="11" t="s">
        <v>117</v>
      </c>
      <c r="O417" s="14">
        <f>+EOMONTH(Sales_2019[[#This Row],[DATE]],0)</f>
        <v>43616</v>
      </c>
      <c r="P417" s="15">
        <f>+EDATE(Sales_2019[[#This Row],[Begins]],Sales_2019[[#This Row],[DURATION]]-1)</f>
        <v>43616</v>
      </c>
      <c r="Q417" s="16">
        <f>Sales_2019[[#This Row],[Selling Price]]/Sales_2019[[#This Row],[Cost Price]]-1</f>
        <v>4.7393364928909998E-2</v>
      </c>
    </row>
    <row r="418" spans="1:17" ht="30" customHeight="1" x14ac:dyDescent="0.3">
      <c r="A418" s="8" t="s">
        <v>263</v>
      </c>
      <c r="B418" s="9">
        <v>43592</v>
      </c>
      <c r="C418" s="10" t="s">
        <v>1004</v>
      </c>
      <c r="D418" s="19" t="s">
        <v>264</v>
      </c>
      <c r="E418" s="12">
        <v>1</v>
      </c>
      <c r="F418" s="11">
        <v>36000</v>
      </c>
      <c r="G418" s="11">
        <f>+Sales_2019[[#This Row],[INVOICE AMOUNT ('#)]]-Sales_2019[[#This Row],[Delivery charge]]</f>
        <v>43800</v>
      </c>
      <c r="H418" s="11">
        <v>0</v>
      </c>
      <c r="I418" s="11">
        <v>43800</v>
      </c>
      <c r="J418" s="11" t="s">
        <v>863</v>
      </c>
      <c r="K418" s="18" t="s">
        <v>39</v>
      </c>
      <c r="L418" s="18" t="s">
        <v>26</v>
      </c>
      <c r="M418" s="13">
        <v>2</v>
      </c>
      <c r="N418" s="11" t="s">
        <v>27</v>
      </c>
      <c r="O418" s="14">
        <f>+EOMONTH(Sales_2019[[#This Row],[DATE]],0)</f>
        <v>43616</v>
      </c>
      <c r="P418" s="15">
        <f>+EDATE(Sales_2019[[#This Row],[Begins]],Sales_2019[[#This Row],[DURATION]]-1)</f>
        <v>43646</v>
      </c>
      <c r="Q418" s="16">
        <f>Sales_2019[[#This Row],[Selling Price]]/Sales_2019[[#This Row],[Cost Price]]-1</f>
        <v>0.21666666666666656</v>
      </c>
    </row>
    <row r="419" spans="1:17" ht="30" customHeight="1" x14ac:dyDescent="0.3">
      <c r="A419" s="8" t="s">
        <v>275</v>
      </c>
      <c r="B419" s="9">
        <v>43600</v>
      </c>
      <c r="C419" s="10" t="s">
        <v>1004</v>
      </c>
      <c r="D419" s="11" t="s">
        <v>264</v>
      </c>
      <c r="E419" s="12">
        <v>1</v>
      </c>
      <c r="F419" s="11">
        <v>36000</v>
      </c>
      <c r="G419" s="11">
        <f>+Sales_2019[[#This Row],[INVOICE AMOUNT ('#)]]-Sales_2019[[#This Row],[Delivery charge]]</f>
        <v>43800</v>
      </c>
      <c r="H419" s="11">
        <v>0</v>
      </c>
      <c r="I419" s="11">
        <v>43800</v>
      </c>
      <c r="J419" s="11" t="s">
        <v>885</v>
      </c>
      <c r="K419" s="18" t="s">
        <v>39</v>
      </c>
      <c r="L419" s="18" t="s">
        <v>26</v>
      </c>
      <c r="M419" s="13">
        <v>4</v>
      </c>
      <c r="N419" s="11" t="s">
        <v>20</v>
      </c>
      <c r="O419" s="14">
        <f>+EOMONTH(Sales_2019[[#This Row],[DATE]],0)</f>
        <v>43616</v>
      </c>
      <c r="P419" s="15">
        <f>+EDATE(Sales_2019[[#This Row],[Begins]],Sales_2019[[#This Row],[DURATION]]-1)</f>
        <v>43708</v>
      </c>
      <c r="Q419" s="16">
        <f>Sales_2019[[#This Row],[Selling Price]]/Sales_2019[[#This Row],[Cost Price]]-1</f>
        <v>0.21666666666666656</v>
      </c>
    </row>
    <row r="420" spans="1:17" ht="30" customHeight="1" x14ac:dyDescent="0.3">
      <c r="A420" s="8" t="s">
        <v>683</v>
      </c>
      <c r="B420" s="9">
        <v>43797</v>
      </c>
      <c r="C420" s="17" t="s">
        <v>1004</v>
      </c>
      <c r="D420" s="11" t="s">
        <v>684</v>
      </c>
      <c r="E420" s="12">
        <v>1</v>
      </c>
      <c r="F420" s="22">
        <v>36000</v>
      </c>
      <c r="G420" s="11">
        <f>+Sales_2019[[#This Row],[INVOICE AMOUNT ('#)]]-Sales_2019[[#This Row],[Delivery charge]]</f>
        <v>43000</v>
      </c>
      <c r="H420" s="11">
        <v>750</v>
      </c>
      <c r="I420" s="11">
        <v>43750</v>
      </c>
      <c r="J420" s="11" t="s">
        <v>954</v>
      </c>
      <c r="K420" s="18" t="s">
        <v>976</v>
      </c>
      <c r="L420" s="18" t="s">
        <v>19</v>
      </c>
      <c r="M420" s="13">
        <v>3</v>
      </c>
      <c r="N420" s="11" t="s">
        <v>20</v>
      </c>
      <c r="O420" s="14">
        <f>+EOMONTH(Sales_2019[[#This Row],[DATE]],0)</f>
        <v>43799</v>
      </c>
      <c r="P420" s="15">
        <f>+EDATE(Sales_2019[[#This Row],[Begins]],Sales_2019[[#This Row],[DURATION]]-1)</f>
        <v>43860</v>
      </c>
      <c r="Q420" s="16">
        <f>Sales_2019[[#This Row],[Selling Price]]/Sales_2019[[#This Row],[Cost Price]]-1</f>
        <v>0.19444444444444442</v>
      </c>
    </row>
    <row r="421" spans="1:17" ht="30" customHeight="1" x14ac:dyDescent="0.3">
      <c r="A421" s="8" t="s">
        <v>376</v>
      </c>
      <c r="B421" s="9">
        <v>43653</v>
      </c>
      <c r="C421" s="10" t="s">
        <v>1004</v>
      </c>
      <c r="D421" s="11" t="s">
        <v>377</v>
      </c>
      <c r="E421" s="12">
        <v>3</v>
      </c>
      <c r="F421" s="11">
        <v>31800</v>
      </c>
      <c r="G421" s="11">
        <f>+Sales_2019[[#This Row],[INVOICE AMOUNT ('#)]]-Sales_2019[[#This Row],[Delivery charge]]</f>
        <v>43550</v>
      </c>
      <c r="H421" s="11">
        <v>0</v>
      </c>
      <c r="I421" s="11">
        <v>43550</v>
      </c>
      <c r="J421" s="11" t="s">
        <v>955</v>
      </c>
      <c r="K421" s="18" t="s">
        <v>765</v>
      </c>
      <c r="L421" s="18" t="s">
        <v>26</v>
      </c>
      <c r="M421" s="13">
        <v>3</v>
      </c>
      <c r="N421" s="11" t="s">
        <v>20</v>
      </c>
      <c r="O421" s="14">
        <f>+EOMONTH(Sales_2019[[#This Row],[DATE]],0)</f>
        <v>43677</v>
      </c>
      <c r="P421" s="15">
        <f>+EDATE(Sales_2019[[#This Row],[Begins]],Sales_2019[[#This Row],[DURATION]]-1)</f>
        <v>43738</v>
      </c>
      <c r="Q421" s="16">
        <f>Sales_2019[[#This Row],[Selling Price]]/Sales_2019[[#This Row],[Cost Price]]-1</f>
        <v>0.36949685534591192</v>
      </c>
    </row>
    <row r="422" spans="1:17" ht="30" customHeight="1" x14ac:dyDescent="0.3">
      <c r="A422" s="8" t="s">
        <v>362</v>
      </c>
      <c r="B422" s="9">
        <v>43654</v>
      </c>
      <c r="C422" s="10" t="s">
        <v>1004</v>
      </c>
      <c r="D422" s="11" t="s">
        <v>372</v>
      </c>
      <c r="E422" s="12">
        <v>1</v>
      </c>
      <c r="F422" s="11">
        <v>0</v>
      </c>
      <c r="G422" s="11">
        <f>+Sales_2019[[#This Row],[INVOICE AMOUNT ('#)]]-Sales_2019[[#This Row],[Delivery charge]]</f>
        <v>43200</v>
      </c>
      <c r="H422" s="11">
        <v>0</v>
      </c>
      <c r="I422" s="11">
        <v>43200</v>
      </c>
      <c r="J422" s="11" t="s">
        <v>799</v>
      </c>
      <c r="K422" s="18" t="s">
        <v>50</v>
      </c>
      <c r="L422" s="18" t="s">
        <v>26</v>
      </c>
      <c r="M422" s="13">
        <v>4</v>
      </c>
      <c r="N422" s="11" t="s">
        <v>53</v>
      </c>
      <c r="O422" s="14">
        <f>+EOMONTH(Sales_2019[[#This Row],[DATE]],0)</f>
        <v>43677</v>
      </c>
      <c r="P422" s="15">
        <f>+EDATE(Sales_2019[[#This Row],[Begins]],Sales_2019[[#This Row],[DURATION]]-1)</f>
        <v>43769</v>
      </c>
      <c r="Q422" s="16" t="e">
        <f>Sales_2019[[#This Row],[Selling Price]]/Sales_2019[[#This Row],[Cost Price]]-1</f>
        <v>#DIV/0!</v>
      </c>
    </row>
    <row r="423" spans="1:17" ht="30" customHeight="1" x14ac:dyDescent="0.3">
      <c r="A423" s="8" t="s">
        <v>205</v>
      </c>
      <c r="B423" s="9">
        <v>43566</v>
      </c>
      <c r="C423" s="10" t="s">
        <v>1004</v>
      </c>
      <c r="D423" s="11" t="s">
        <v>204</v>
      </c>
      <c r="E423" s="12">
        <v>1</v>
      </c>
      <c r="F423" s="11">
        <v>36000</v>
      </c>
      <c r="G423" s="11">
        <f>+Sales_2019[[#This Row],[INVOICE AMOUNT ('#)]]-Sales_2019[[#This Row],[Delivery charge]]</f>
        <v>42300</v>
      </c>
      <c r="H423" s="11">
        <v>750</v>
      </c>
      <c r="I423" s="11">
        <v>43050</v>
      </c>
      <c r="J423" s="11" t="s">
        <v>902</v>
      </c>
      <c r="K423" s="18" t="s">
        <v>39</v>
      </c>
      <c r="L423" s="18" t="s">
        <v>26</v>
      </c>
      <c r="M423" s="13">
        <v>4</v>
      </c>
      <c r="N423" s="11" t="s">
        <v>27</v>
      </c>
      <c r="O423" s="14">
        <f>+EOMONTH(Sales_2019[[#This Row],[DATE]],0)</f>
        <v>43585</v>
      </c>
      <c r="P423" s="15">
        <f>+EDATE(Sales_2019[[#This Row],[Begins]],Sales_2019[[#This Row],[DURATION]]-1)</f>
        <v>43676</v>
      </c>
      <c r="Q423" s="16">
        <f>Sales_2019[[#This Row],[Selling Price]]/Sales_2019[[#This Row],[Cost Price]]-1</f>
        <v>0.17500000000000004</v>
      </c>
    </row>
    <row r="424" spans="1:17" ht="30" customHeight="1" x14ac:dyDescent="0.3">
      <c r="A424" s="8" t="s">
        <v>629</v>
      </c>
      <c r="B424" s="9">
        <v>43770</v>
      </c>
      <c r="C424" s="17" t="s">
        <v>1006</v>
      </c>
      <c r="D424" s="11" t="s">
        <v>630</v>
      </c>
      <c r="E424" s="12">
        <v>1</v>
      </c>
      <c r="F424" s="22">
        <v>30500</v>
      </c>
      <c r="G424" s="11">
        <f>+Sales_2019[[#This Row],[INVOICE AMOUNT ('#)]]-Sales_2019[[#This Row],[Delivery charge]]</f>
        <v>41990</v>
      </c>
      <c r="H424" s="11">
        <v>750</v>
      </c>
      <c r="I424" s="11">
        <v>42740</v>
      </c>
      <c r="J424" s="11" t="s">
        <v>778</v>
      </c>
      <c r="K424" s="18" t="s">
        <v>50</v>
      </c>
      <c r="L424" s="18" t="s">
        <v>26</v>
      </c>
      <c r="M424" s="13">
        <v>6</v>
      </c>
      <c r="N424" s="11" t="s">
        <v>27</v>
      </c>
      <c r="O424" s="14">
        <f>+EOMONTH(Sales_2019[[#This Row],[DATE]],0)</f>
        <v>43799</v>
      </c>
      <c r="P424" s="15">
        <f>+EDATE(Sales_2019[[#This Row],[Begins]],Sales_2019[[#This Row],[DURATION]]-1)</f>
        <v>43951</v>
      </c>
      <c r="Q424" s="16">
        <f>Sales_2019[[#This Row],[Selling Price]]/Sales_2019[[#This Row],[Cost Price]]-1</f>
        <v>0.37672131147540977</v>
      </c>
    </row>
    <row r="425" spans="1:17" ht="30" customHeight="1" x14ac:dyDescent="0.3">
      <c r="A425" s="8" t="s">
        <v>118</v>
      </c>
      <c r="B425" s="9">
        <v>43528</v>
      </c>
      <c r="C425" s="10" t="s">
        <v>1004</v>
      </c>
      <c r="D425" s="11" t="s">
        <v>83</v>
      </c>
      <c r="E425" s="12">
        <v>1</v>
      </c>
      <c r="F425" s="11">
        <v>35500</v>
      </c>
      <c r="G425" s="11">
        <f>+Sales_2019[[#This Row],[INVOICE AMOUNT ('#)]]-Sales_2019[[#This Row],[Delivery charge]]</f>
        <v>41800</v>
      </c>
      <c r="H425" s="11">
        <v>750</v>
      </c>
      <c r="I425" s="11">
        <v>42550</v>
      </c>
      <c r="J425" s="11" t="s">
        <v>956</v>
      </c>
      <c r="K425" s="18" t="s">
        <v>50</v>
      </c>
      <c r="L425" s="18" t="s">
        <v>26</v>
      </c>
      <c r="M425" s="13">
        <v>3</v>
      </c>
      <c r="N425" s="11" t="s">
        <v>27</v>
      </c>
      <c r="O425" s="14">
        <f>+EOMONTH(Sales_2019[[#This Row],[DATE]],0)</f>
        <v>43555</v>
      </c>
      <c r="P425" s="15">
        <f>+EDATE(Sales_2019[[#This Row],[Begins]],Sales_2019[[#This Row],[DURATION]]-1)</f>
        <v>43616</v>
      </c>
      <c r="Q425" s="16">
        <f>Sales_2019[[#This Row],[Selling Price]]/Sales_2019[[#This Row],[Cost Price]]-1</f>
        <v>0.17746478873239435</v>
      </c>
    </row>
    <row r="426" spans="1:17" ht="30" customHeight="1" x14ac:dyDescent="0.3">
      <c r="A426" s="8" t="s">
        <v>712</v>
      </c>
      <c r="B426" s="9">
        <v>43819</v>
      </c>
      <c r="C426" s="17" t="s">
        <v>1004</v>
      </c>
      <c r="D426" s="11" t="s">
        <v>753</v>
      </c>
      <c r="E426" s="12">
        <v>1</v>
      </c>
      <c r="F426" s="11"/>
      <c r="G426" s="11">
        <f>+Sales_2019[[#This Row],[INVOICE AMOUNT ('#)]]-Sales_2019[[#This Row],[Delivery charge]]</f>
        <v>41640</v>
      </c>
      <c r="H426" s="11">
        <v>200</v>
      </c>
      <c r="I426" s="11">
        <v>41840</v>
      </c>
      <c r="J426" s="11" t="s">
        <v>799</v>
      </c>
      <c r="K426" s="18" t="s">
        <v>50</v>
      </c>
      <c r="L426" s="18" t="s">
        <v>26</v>
      </c>
      <c r="M426" s="13">
        <v>5</v>
      </c>
      <c r="N426" s="11" t="s">
        <v>53</v>
      </c>
      <c r="O426" s="14">
        <f>+EOMONTH(Sales_2019[[#This Row],[DATE]],0)</f>
        <v>43830</v>
      </c>
      <c r="P426" s="15">
        <f>+EDATE(Sales_2019[[#This Row],[Begins]],Sales_2019[[#This Row],[DURATION]]-1)</f>
        <v>43951</v>
      </c>
      <c r="Q426" s="16" t="e">
        <f>Sales_2019[[#This Row],[Selling Price]]/Sales_2019[[#This Row],[Cost Price]]-1</f>
        <v>#DIV/0!</v>
      </c>
    </row>
    <row r="427" spans="1:17" ht="30" customHeight="1" x14ac:dyDescent="0.3">
      <c r="A427" s="8" t="s">
        <v>712</v>
      </c>
      <c r="B427" s="9">
        <v>43819</v>
      </c>
      <c r="C427" s="17" t="s">
        <v>1004</v>
      </c>
      <c r="D427" s="11" t="s">
        <v>753</v>
      </c>
      <c r="E427" s="12">
        <v>1</v>
      </c>
      <c r="F427" s="11"/>
      <c r="G427" s="11">
        <f>+Sales_2019[[#This Row],[INVOICE AMOUNT ('#)]]-Sales_2019[[#This Row],[Delivery charge]]</f>
        <v>41640</v>
      </c>
      <c r="H427" s="11">
        <v>200</v>
      </c>
      <c r="I427" s="11">
        <v>41840</v>
      </c>
      <c r="J427" s="11" t="s">
        <v>799</v>
      </c>
      <c r="K427" s="18" t="s">
        <v>50</v>
      </c>
      <c r="L427" s="18" t="s">
        <v>26</v>
      </c>
      <c r="M427" s="13">
        <v>5</v>
      </c>
      <c r="N427" s="11" t="s">
        <v>53</v>
      </c>
      <c r="O427" s="14">
        <f>+EOMONTH(Sales_2019[[#This Row],[DATE]],0)</f>
        <v>43830</v>
      </c>
      <c r="P427" s="15">
        <f>+EDATE(Sales_2019[[#This Row],[Begins]],Sales_2019[[#This Row],[DURATION]]-1)</f>
        <v>43951</v>
      </c>
      <c r="Q427" s="16" t="e">
        <f>Sales_2019[[#This Row],[Selling Price]]/Sales_2019[[#This Row],[Cost Price]]-1</f>
        <v>#DIV/0!</v>
      </c>
    </row>
    <row r="428" spans="1:17" ht="30" customHeight="1" x14ac:dyDescent="0.3">
      <c r="A428" s="8" t="s">
        <v>712</v>
      </c>
      <c r="B428" s="9">
        <v>43819</v>
      </c>
      <c r="C428" s="17" t="s">
        <v>1004</v>
      </c>
      <c r="D428" s="11" t="s">
        <v>753</v>
      </c>
      <c r="E428" s="12">
        <v>1</v>
      </c>
      <c r="F428" s="11"/>
      <c r="G428" s="11">
        <f>+Sales_2019[[#This Row],[INVOICE AMOUNT ('#)]]-Sales_2019[[#This Row],[Delivery charge]]</f>
        <v>41640</v>
      </c>
      <c r="H428" s="11">
        <v>200</v>
      </c>
      <c r="I428" s="11">
        <v>41840</v>
      </c>
      <c r="J428" s="11" t="s">
        <v>799</v>
      </c>
      <c r="K428" s="18" t="s">
        <v>50</v>
      </c>
      <c r="L428" s="18" t="s">
        <v>26</v>
      </c>
      <c r="M428" s="13">
        <v>5</v>
      </c>
      <c r="N428" s="11" t="s">
        <v>53</v>
      </c>
      <c r="O428" s="14">
        <f>+EOMONTH(Sales_2019[[#This Row],[DATE]],0)</f>
        <v>43830</v>
      </c>
      <c r="P428" s="15">
        <f>+EDATE(Sales_2019[[#This Row],[Begins]],Sales_2019[[#This Row],[DURATION]]-1)</f>
        <v>43951</v>
      </c>
      <c r="Q428" s="16" t="e">
        <f>Sales_2019[[#This Row],[Selling Price]]/Sales_2019[[#This Row],[Cost Price]]-1</f>
        <v>#DIV/0!</v>
      </c>
    </row>
    <row r="429" spans="1:17" ht="30" customHeight="1" x14ac:dyDescent="0.3">
      <c r="A429" s="8" t="s">
        <v>432</v>
      </c>
      <c r="B429" s="9">
        <v>43685</v>
      </c>
      <c r="C429" s="10" t="s">
        <v>1004</v>
      </c>
      <c r="D429" s="11" t="s">
        <v>264</v>
      </c>
      <c r="E429" s="12">
        <v>1</v>
      </c>
      <c r="F429" s="11">
        <v>0</v>
      </c>
      <c r="G429" s="11">
        <f>+Sales_2019[[#This Row],[INVOICE AMOUNT ('#)]]-Sales_2019[[#This Row],[Delivery charge]]</f>
        <v>41500</v>
      </c>
      <c r="H429" s="11">
        <v>0</v>
      </c>
      <c r="I429" s="11">
        <v>41500</v>
      </c>
      <c r="J429" s="11" t="s">
        <v>799</v>
      </c>
      <c r="K429" s="18" t="s">
        <v>50</v>
      </c>
      <c r="L429" s="18" t="s">
        <v>26</v>
      </c>
      <c r="M429" s="13">
        <v>6</v>
      </c>
      <c r="N429" s="11" t="s">
        <v>53</v>
      </c>
      <c r="O429" s="14">
        <f>+EOMONTH(Sales_2019[[#This Row],[DATE]],0)</f>
        <v>43708</v>
      </c>
      <c r="P429" s="15">
        <f>+EDATE(Sales_2019[[#This Row],[Begins]],Sales_2019[[#This Row],[DURATION]]-1)</f>
        <v>43861</v>
      </c>
      <c r="Q429" s="16" t="e">
        <f>Sales_2019[[#This Row],[Selling Price]]/Sales_2019[[#This Row],[Cost Price]]-1</f>
        <v>#DIV/0!</v>
      </c>
    </row>
    <row r="430" spans="1:17" ht="30" customHeight="1" x14ac:dyDescent="0.3">
      <c r="A430" s="8" t="s">
        <v>432</v>
      </c>
      <c r="B430" s="9">
        <v>43685</v>
      </c>
      <c r="C430" s="10" t="s">
        <v>1004</v>
      </c>
      <c r="D430" s="11" t="s">
        <v>264</v>
      </c>
      <c r="E430" s="12">
        <v>1</v>
      </c>
      <c r="F430" s="11">
        <v>0</v>
      </c>
      <c r="G430" s="11">
        <f>+Sales_2019[[#This Row],[INVOICE AMOUNT ('#)]]-Sales_2019[[#This Row],[Delivery charge]]</f>
        <v>41500</v>
      </c>
      <c r="H430" s="11">
        <v>0</v>
      </c>
      <c r="I430" s="11">
        <v>41500</v>
      </c>
      <c r="J430" s="11" t="s">
        <v>799</v>
      </c>
      <c r="K430" s="18" t="s">
        <v>50</v>
      </c>
      <c r="L430" s="18" t="s">
        <v>26</v>
      </c>
      <c r="M430" s="13">
        <v>6</v>
      </c>
      <c r="N430" s="11" t="s">
        <v>53</v>
      </c>
      <c r="O430" s="14">
        <f>+EOMONTH(Sales_2019[[#This Row],[DATE]],0)</f>
        <v>43708</v>
      </c>
      <c r="P430" s="15">
        <f>+EDATE(Sales_2019[[#This Row],[Begins]],Sales_2019[[#This Row],[DURATION]]-1)</f>
        <v>43861</v>
      </c>
      <c r="Q430" s="16" t="e">
        <f>Sales_2019[[#This Row],[Selling Price]]/Sales_2019[[#This Row],[Cost Price]]-1</f>
        <v>#DIV/0!</v>
      </c>
    </row>
    <row r="431" spans="1:17" ht="30" customHeight="1" x14ac:dyDescent="0.3">
      <c r="A431" s="8" t="s">
        <v>432</v>
      </c>
      <c r="B431" s="9">
        <v>43685</v>
      </c>
      <c r="C431" s="10" t="s">
        <v>1004</v>
      </c>
      <c r="D431" s="11" t="s">
        <v>264</v>
      </c>
      <c r="E431" s="12">
        <v>1</v>
      </c>
      <c r="F431" s="11">
        <v>0</v>
      </c>
      <c r="G431" s="11">
        <f>+Sales_2019[[#This Row],[INVOICE AMOUNT ('#)]]-Sales_2019[[#This Row],[Delivery charge]]</f>
        <v>41500</v>
      </c>
      <c r="H431" s="11">
        <v>0</v>
      </c>
      <c r="I431" s="11">
        <v>41500</v>
      </c>
      <c r="J431" s="11" t="s">
        <v>799</v>
      </c>
      <c r="K431" s="18" t="s">
        <v>50</v>
      </c>
      <c r="L431" s="18" t="s">
        <v>26</v>
      </c>
      <c r="M431" s="13">
        <v>6</v>
      </c>
      <c r="N431" s="11" t="s">
        <v>53</v>
      </c>
      <c r="O431" s="14">
        <f>+EOMONTH(Sales_2019[[#This Row],[DATE]],0)</f>
        <v>43708</v>
      </c>
      <c r="P431" s="15">
        <f>+EDATE(Sales_2019[[#This Row],[Begins]],Sales_2019[[#This Row],[DURATION]]-1)</f>
        <v>43861</v>
      </c>
      <c r="Q431" s="16" t="e">
        <f>Sales_2019[[#This Row],[Selling Price]]/Sales_2019[[#This Row],[Cost Price]]-1</f>
        <v>#DIV/0!</v>
      </c>
    </row>
    <row r="432" spans="1:17" ht="30" customHeight="1" x14ac:dyDescent="0.3">
      <c r="A432" s="8" t="s">
        <v>712</v>
      </c>
      <c r="B432" s="9">
        <v>43819</v>
      </c>
      <c r="C432" s="17" t="s">
        <v>1004</v>
      </c>
      <c r="D432" s="11" t="s">
        <v>553</v>
      </c>
      <c r="E432" s="12">
        <v>1</v>
      </c>
      <c r="F432" s="11"/>
      <c r="G432" s="11">
        <f>+Sales_2019[[#This Row],[INVOICE AMOUNT ('#)]]-Sales_2019[[#This Row],[Delivery charge]]</f>
        <v>40800</v>
      </c>
      <c r="H432" s="11">
        <v>200</v>
      </c>
      <c r="I432" s="11">
        <v>41000</v>
      </c>
      <c r="J432" s="11" t="s">
        <v>799</v>
      </c>
      <c r="K432" s="18" t="s">
        <v>50</v>
      </c>
      <c r="L432" s="18" t="s">
        <v>26</v>
      </c>
      <c r="M432" s="13">
        <v>5</v>
      </c>
      <c r="N432" s="11" t="s">
        <v>53</v>
      </c>
      <c r="O432" s="14">
        <f>+EOMONTH(Sales_2019[[#This Row],[DATE]],0)</f>
        <v>43830</v>
      </c>
      <c r="P432" s="15">
        <f>+EDATE(Sales_2019[[#This Row],[Begins]],Sales_2019[[#This Row],[DURATION]]-1)</f>
        <v>43951</v>
      </c>
      <c r="Q432" s="16" t="e">
        <f>Sales_2019[[#This Row],[Selling Price]]/Sales_2019[[#This Row],[Cost Price]]-1</f>
        <v>#DIV/0!</v>
      </c>
    </row>
    <row r="433" spans="1:17" ht="30" customHeight="1" x14ac:dyDescent="0.3">
      <c r="A433" s="8" t="s">
        <v>712</v>
      </c>
      <c r="B433" s="9">
        <v>43819</v>
      </c>
      <c r="C433" s="17" t="s">
        <v>1004</v>
      </c>
      <c r="D433" s="11" t="s">
        <v>553</v>
      </c>
      <c r="E433" s="12">
        <v>1</v>
      </c>
      <c r="F433" s="11"/>
      <c r="G433" s="11">
        <f>+Sales_2019[[#This Row],[INVOICE AMOUNT ('#)]]-Sales_2019[[#This Row],[Delivery charge]]</f>
        <v>40800</v>
      </c>
      <c r="H433" s="11">
        <v>200</v>
      </c>
      <c r="I433" s="11">
        <v>41000</v>
      </c>
      <c r="J433" s="11" t="s">
        <v>799</v>
      </c>
      <c r="K433" s="18" t="s">
        <v>50</v>
      </c>
      <c r="L433" s="18" t="s">
        <v>26</v>
      </c>
      <c r="M433" s="13">
        <v>5</v>
      </c>
      <c r="N433" s="11" t="s">
        <v>53</v>
      </c>
      <c r="O433" s="14">
        <f>+EOMONTH(Sales_2019[[#This Row],[DATE]],0)</f>
        <v>43830</v>
      </c>
      <c r="P433" s="15">
        <f>+EDATE(Sales_2019[[#This Row],[Begins]],Sales_2019[[#This Row],[DURATION]]-1)</f>
        <v>43951</v>
      </c>
      <c r="Q433" s="16" t="e">
        <f>Sales_2019[[#This Row],[Selling Price]]/Sales_2019[[#This Row],[Cost Price]]-1</f>
        <v>#DIV/0!</v>
      </c>
    </row>
    <row r="434" spans="1:17" ht="30" customHeight="1" x14ac:dyDescent="0.3">
      <c r="A434" s="8" t="s">
        <v>712</v>
      </c>
      <c r="B434" s="9">
        <v>43819</v>
      </c>
      <c r="C434" s="17" t="s">
        <v>1004</v>
      </c>
      <c r="D434" s="11" t="s">
        <v>553</v>
      </c>
      <c r="E434" s="12">
        <v>1</v>
      </c>
      <c r="F434" s="11"/>
      <c r="G434" s="11">
        <f>+Sales_2019[[#This Row],[INVOICE AMOUNT ('#)]]-Sales_2019[[#This Row],[Delivery charge]]</f>
        <v>40800</v>
      </c>
      <c r="H434" s="11">
        <v>200</v>
      </c>
      <c r="I434" s="11">
        <v>41000</v>
      </c>
      <c r="J434" s="11" t="s">
        <v>799</v>
      </c>
      <c r="K434" s="18" t="s">
        <v>50</v>
      </c>
      <c r="L434" s="18" t="s">
        <v>26</v>
      </c>
      <c r="M434" s="13">
        <v>5</v>
      </c>
      <c r="N434" s="11" t="s">
        <v>53</v>
      </c>
      <c r="O434" s="14">
        <f>+EOMONTH(Sales_2019[[#This Row],[DATE]],0)</f>
        <v>43830</v>
      </c>
      <c r="P434" s="15">
        <f>+EDATE(Sales_2019[[#This Row],[Begins]],Sales_2019[[#This Row],[DURATION]]-1)</f>
        <v>43951</v>
      </c>
      <c r="Q434" s="16" t="e">
        <f>Sales_2019[[#This Row],[Selling Price]]/Sales_2019[[#This Row],[Cost Price]]-1</f>
        <v>#DIV/0!</v>
      </c>
    </row>
    <row r="435" spans="1:17" ht="30" customHeight="1" x14ac:dyDescent="0.3">
      <c r="A435" s="8" t="s">
        <v>712</v>
      </c>
      <c r="B435" s="9">
        <v>43819</v>
      </c>
      <c r="C435" s="17" t="s">
        <v>1004</v>
      </c>
      <c r="D435" s="11" t="s">
        <v>553</v>
      </c>
      <c r="E435" s="12">
        <v>1</v>
      </c>
      <c r="F435" s="11"/>
      <c r="G435" s="11">
        <f>+Sales_2019[[#This Row],[INVOICE AMOUNT ('#)]]-Sales_2019[[#This Row],[Delivery charge]]</f>
        <v>40800</v>
      </c>
      <c r="H435" s="11">
        <v>200</v>
      </c>
      <c r="I435" s="11">
        <v>41000</v>
      </c>
      <c r="J435" s="11" t="s">
        <v>799</v>
      </c>
      <c r="K435" s="18" t="s">
        <v>50</v>
      </c>
      <c r="L435" s="18" t="s">
        <v>26</v>
      </c>
      <c r="M435" s="13">
        <v>5</v>
      </c>
      <c r="N435" s="11" t="s">
        <v>53</v>
      </c>
      <c r="O435" s="14">
        <f>+EOMONTH(Sales_2019[[#This Row],[DATE]],0)</f>
        <v>43830</v>
      </c>
      <c r="P435" s="15">
        <f>+EDATE(Sales_2019[[#This Row],[Begins]],Sales_2019[[#This Row],[DURATION]]-1)</f>
        <v>43951</v>
      </c>
      <c r="Q435" s="16" t="e">
        <f>Sales_2019[[#This Row],[Selling Price]]/Sales_2019[[#This Row],[Cost Price]]-1</f>
        <v>#DIV/0!</v>
      </c>
    </row>
    <row r="436" spans="1:17" ht="30" customHeight="1" x14ac:dyDescent="0.3">
      <c r="A436" s="8" t="s">
        <v>712</v>
      </c>
      <c r="B436" s="9">
        <v>43819</v>
      </c>
      <c r="C436" s="17" t="s">
        <v>1004</v>
      </c>
      <c r="D436" s="11" t="s">
        <v>553</v>
      </c>
      <c r="E436" s="12">
        <v>1</v>
      </c>
      <c r="F436" s="11"/>
      <c r="G436" s="11">
        <f>+Sales_2019[[#This Row],[INVOICE AMOUNT ('#)]]-Sales_2019[[#This Row],[Delivery charge]]</f>
        <v>40800</v>
      </c>
      <c r="H436" s="11">
        <v>200</v>
      </c>
      <c r="I436" s="11">
        <v>41000</v>
      </c>
      <c r="J436" s="11" t="s">
        <v>799</v>
      </c>
      <c r="K436" s="18" t="s">
        <v>50</v>
      </c>
      <c r="L436" s="18" t="s">
        <v>26</v>
      </c>
      <c r="M436" s="13">
        <v>5</v>
      </c>
      <c r="N436" s="11" t="s">
        <v>53</v>
      </c>
      <c r="O436" s="14">
        <f>+EOMONTH(Sales_2019[[#This Row],[DATE]],0)</f>
        <v>43830</v>
      </c>
      <c r="P436" s="15">
        <f>+EDATE(Sales_2019[[#This Row],[Begins]],Sales_2019[[#This Row],[DURATION]]-1)</f>
        <v>43951</v>
      </c>
      <c r="Q436" s="16" t="e">
        <f>Sales_2019[[#This Row],[Selling Price]]/Sales_2019[[#This Row],[Cost Price]]-1</f>
        <v>#DIV/0!</v>
      </c>
    </row>
    <row r="437" spans="1:17" ht="30" customHeight="1" x14ac:dyDescent="0.3">
      <c r="A437" s="8" t="s">
        <v>712</v>
      </c>
      <c r="B437" s="9">
        <v>43819</v>
      </c>
      <c r="C437" s="17" t="s">
        <v>1004</v>
      </c>
      <c r="D437" s="11" t="s">
        <v>553</v>
      </c>
      <c r="E437" s="12">
        <v>1</v>
      </c>
      <c r="F437" s="11"/>
      <c r="G437" s="11">
        <f>+Sales_2019[[#This Row],[INVOICE AMOUNT ('#)]]-Sales_2019[[#This Row],[Delivery charge]]</f>
        <v>40800</v>
      </c>
      <c r="H437" s="11">
        <v>200</v>
      </c>
      <c r="I437" s="11">
        <v>41000</v>
      </c>
      <c r="J437" s="11" t="s">
        <v>799</v>
      </c>
      <c r="K437" s="18" t="s">
        <v>50</v>
      </c>
      <c r="L437" s="18" t="s">
        <v>26</v>
      </c>
      <c r="M437" s="13">
        <v>5</v>
      </c>
      <c r="N437" s="11" t="s">
        <v>53</v>
      </c>
      <c r="O437" s="14">
        <f>+EOMONTH(Sales_2019[[#This Row],[DATE]],0)</f>
        <v>43830</v>
      </c>
      <c r="P437" s="15">
        <f>+EDATE(Sales_2019[[#This Row],[Begins]],Sales_2019[[#This Row],[DURATION]]-1)</f>
        <v>43951</v>
      </c>
      <c r="Q437" s="16" t="e">
        <f>Sales_2019[[#This Row],[Selling Price]]/Sales_2019[[#This Row],[Cost Price]]-1</f>
        <v>#DIV/0!</v>
      </c>
    </row>
    <row r="438" spans="1:17" ht="30" customHeight="1" x14ac:dyDescent="0.3">
      <c r="A438" s="8" t="s">
        <v>712</v>
      </c>
      <c r="B438" s="9">
        <v>43819</v>
      </c>
      <c r="C438" s="17" t="s">
        <v>1004</v>
      </c>
      <c r="D438" s="11" t="s">
        <v>553</v>
      </c>
      <c r="E438" s="12">
        <v>1</v>
      </c>
      <c r="F438" s="11"/>
      <c r="G438" s="11">
        <f>+Sales_2019[[#This Row],[INVOICE AMOUNT ('#)]]-Sales_2019[[#This Row],[Delivery charge]]</f>
        <v>40800</v>
      </c>
      <c r="H438" s="11">
        <v>200</v>
      </c>
      <c r="I438" s="11">
        <v>41000</v>
      </c>
      <c r="J438" s="11" t="s">
        <v>799</v>
      </c>
      <c r="K438" s="18" t="s">
        <v>50</v>
      </c>
      <c r="L438" s="18" t="s">
        <v>26</v>
      </c>
      <c r="M438" s="13">
        <v>5</v>
      </c>
      <c r="N438" s="11" t="s">
        <v>53</v>
      </c>
      <c r="O438" s="14">
        <f>+EOMONTH(Sales_2019[[#This Row],[DATE]],0)</f>
        <v>43830</v>
      </c>
      <c r="P438" s="15">
        <f>+EDATE(Sales_2019[[#This Row],[Begins]],Sales_2019[[#This Row],[DURATION]]-1)</f>
        <v>43951</v>
      </c>
      <c r="Q438" s="16" t="e">
        <f>Sales_2019[[#This Row],[Selling Price]]/Sales_2019[[#This Row],[Cost Price]]-1</f>
        <v>#DIV/0!</v>
      </c>
    </row>
    <row r="439" spans="1:17" ht="30" customHeight="1" x14ac:dyDescent="0.3">
      <c r="A439" s="8" t="s">
        <v>712</v>
      </c>
      <c r="B439" s="9">
        <v>43819</v>
      </c>
      <c r="C439" s="17" t="s">
        <v>1004</v>
      </c>
      <c r="D439" s="11" t="s">
        <v>553</v>
      </c>
      <c r="E439" s="12">
        <v>1</v>
      </c>
      <c r="F439" s="11"/>
      <c r="G439" s="11">
        <f>+Sales_2019[[#This Row],[INVOICE AMOUNT ('#)]]-Sales_2019[[#This Row],[Delivery charge]]</f>
        <v>40800</v>
      </c>
      <c r="H439" s="11">
        <v>200</v>
      </c>
      <c r="I439" s="11">
        <v>41000</v>
      </c>
      <c r="J439" s="11" t="s">
        <v>799</v>
      </c>
      <c r="K439" s="18" t="s">
        <v>50</v>
      </c>
      <c r="L439" s="18" t="s">
        <v>26</v>
      </c>
      <c r="M439" s="13">
        <v>5</v>
      </c>
      <c r="N439" s="11" t="s">
        <v>53</v>
      </c>
      <c r="O439" s="14">
        <f>+EOMONTH(Sales_2019[[#This Row],[DATE]],0)</f>
        <v>43830</v>
      </c>
      <c r="P439" s="15">
        <f>+EDATE(Sales_2019[[#This Row],[Begins]],Sales_2019[[#This Row],[DURATION]]-1)</f>
        <v>43951</v>
      </c>
      <c r="Q439" s="16" t="e">
        <f>Sales_2019[[#This Row],[Selling Price]]/Sales_2019[[#This Row],[Cost Price]]-1</f>
        <v>#DIV/0!</v>
      </c>
    </row>
    <row r="440" spans="1:17" ht="30" customHeight="1" x14ac:dyDescent="0.3">
      <c r="A440" s="8" t="s">
        <v>712</v>
      </c>
      <c r="B440" s="9">
        <v>43819</v>
      </c>
      <c r="C440" s="17" t="s">
        <v>1004</v>
      </c>
      <c r="D440" s="11" t="s">
        <v>553</v>
      </c>
      <c r="E440" s="12">
        <v>1</v>
      </c>
      <c r="F440" s="11"/>
      <c r="G440" s="11">
        <f>+Sales_2019[[#This Row],[INVOICE AMOUNT ('#)]]-Sales_2019[[#This Row],[Delivery charge]]</f>
        <v>40800</v>
      </c>
      <c r="H440" s="11">
        <v>200</v>
      </c>
      <c r="I440" s="11">
        <v>41000</v>
      </c>
      <c r="J440" s="11" t="s">
        <v>799</v>
      </c>
      <c r="K440" s="18" t="s">
        <v>50</v>
      </c>
      <c r="L440" s="18" t="s">
        <v>26</v>
      </c>
      <c r="M440" s="13">
        <v>5</v>
      </c>
      <c r="N440" s="11" t="s">
        <v>53</v>
      </c>
      <c r="O440" s="14">
        <f>+EOMONTH(Sales_2019[[#This Row],[DATE]],0)</f>
        <v>43830</v>
      </c>
      <c r="P440" s="15">
        <f>+EDATE(Sales_2019[[#This Row],[Begins]],Sales_2019[[#This Row],[DURATION]]-1)</f>
        <v>43951</v>
      </c>
      <c r="Q440" s="16" t="e">
        <f>Sales_2019[[#This Row],[Selling Price]]/Sales_2019[[#This Row],[Cost Price]]-1</f>
        <v>#DIV/0!</v>
      </c>
    </row>
    <row r="441" spans="1:17" ht="30" customHeight="1" x14ac:dyDescent="0.3">
      <c r="A441" s="8" t="s">
        <v>712</v>
      </c>
      <c r="B441" s="9">
        <v>43819</v>
      </c>
      <c r="C441" s="17" t="s">
        <v>1004</v>
      </c>
      <c r="D441" s="11" t="s">
        <v>553</v>
      </c>
      <c r="E441" s="12">
        <v>1</v>
      </c>
      <c r="F441" s="11"/>
      <c r="G441" s="11">
        <f>+Sales_2019[[#This Row],[INVOICE AMOUNT ('#)]]-Sales_2019[[#This Row],[Delivery charge]]</f>
        <v>40800</v>
      </c>
      <c r="H441" s="11">
        <v>200</v>
      </c>
      <c r="I441" s="11">
        <v>41000</v>
      </c>
      <c r="J441" s="11" t="s">
        <v>799</v>
      </c>
      <c r="K441" s="18" t="s">
        <v>50</v>
      </c>
      <c r="L441" s="18" t="s">
        <v>26</v>
      </c>
      <c r="M441" s="13">
        <v>5</v>
      </c>
      <c r="N441" s="11" t="s">
        <v>53</v>
      </c>
      <c r="O441" s="14">
        <f>+EOMONTH(Sales_2019[[#This Row],[DATE]],0)</f>
        <v>43830</v>
      </c>
      <c r="P441" s="15">
        <f>+EDATE(Sales_2019[[#This Row],[Begins]],Sales_2019[[#This Row],[DURATION]]-1)</f>
        <v>43951</v>
      </c>
      <c r="Q441" s="16" t="e">
        <f>Sales_2019[[#This Row],[Selling Price]]/Sales_2019[[#This Row],[Cost Price]]-1</f>
        <v>#DIV/0!</v>
      </c>
    </row>
    <row r="442" spans="1:17" ht="30" customHeight="1" x14ac:dyDescent="0.3">
      <c r="A442" s="8" t="s">
        <v>712</v>
      </c>
      <c r="B442" s="9">
        <v>43819</v>
      </c>
      <c r="C442" s="17" t="s">
        <v>1004</v>
      </c>
      <c r="D442" s="11" t="s">
        <v>553</v>
      </c>
      <c r="E442" s="12">
        <v>1</v>
      </c>
      <c r="F442" s="11"/>
      <c r="G442" s="11">
        <f>+Sales_2019[[#This Row],[INVOICE AMOUNT ('#)]]-Sales_2019[[#This Row],[Delivery charge]]</f>
        <v>40800</v>
      </c>
      <c r="H442" s="11">
        <v>200</v>
      </c>
      <c r="I442" s="11">
        <v>41000</v>
      </c>
      <c r="J442" s="11" t="s">
        <v>799</v>
      </c>
      <c r="K442" s="18" t="s">
        <v>50</v>
      </c>
      <c r="L442" s="18" t="s">
        <v>26</v>
      </c>
      <c r="M442" s="13">
        <v>5</v>
      </c>
      <c r="N442" s="11" t="s">
        <v>53</v>
      </c>
      <c r="O442" s="14">
        <f>+EOMONTH(Sales_2019[[#This Row],[DATE]],0)</f>
        <v>43830</v>
      </c>
      <c r="P442" s="15">
        <f>+EDATE(Sales_2019[[#This Row],[Begins]],Sales_2019[[#This Row],[DURATION]]-1)</f>
        <v>43951</v>
      </c>
      <c r="Q442" s="16" t="e">
        <f>Sales_2019[[#This Row],[Selling Price]]/Sales_2019[[#This Row],[Cost Price]]-1</f>
        <v>#DIV/0!</v>
      </c>
    </row>
    <row r="443" spans="1:17" ht="30" customHeight="1" x14ac:dyDescent="0.3">
      <c r="A443" s="8" t="s">
        <v>712</v>
      </c>
      <c r="B443" s="9">
        <v>43819</v>
      </c>
      <c r="C443" s="17" t="s">
        <v>1004</v>
      </c>
      <c r="D443" s="11" t="s">
        <v>553</v>
      </c>
      <c r="E443" s="12">
        <v>1</v>
      </c>
      <c r="F443" s="11"/>
      <c r="G443" s="11">
        <f>+Sales_2019[[#This Row],[INVOICE AMOUNT ('#)]]-Sales_2019[[#This Row],[Delivery charge]]</f>
        <v>40800</v>
      </c>
      <c r="H443" s="11">
        <v>200</v>
      </c>
      <c r="I443" s="11">
        <v>41000</v>
      </c>
      <c r="J443" s="11" t="s">
        <v>799</v>
      </c>
      <c r="K443" s="18" t="s">
        <v>50</v>
      </c>
      <c r="L443" s="18" t="s">
        <v>26</v>
      </c>
      <c r="M443" s="13">
        <v>5</v>
      </c>
      <c r="N443" s="11" t="s">
        <v>53</v>
      </c>
      <c r="O443" s="14">
        <f>+EOMONTH(Sales_2019[[#This Row],[DATE]],0)</f>
        <v>43830</v>
      </c>
      <c r="P443" s="15">
        <f>+EDATE(Sales_2019[[#This Row],[Begins]],Sales_2019[[#This Row],[DURATION]]-1)</f>
        <v>43951</v>
      </c>
      <c r="Q443" s="16" t="e">
        <f>Sales_2019[[#This Row],[Selling Price]]/Sales_2019[[#This Row],[Cost Price]]-1</f>
        <v>#DIV/0!</v>
      </c>
    </row>
    <row r="444" spans="1:17" ht="30" customHeight="1" x14ac:dyDescent="0.3">
      <c r="A444" s="8" t="s">
        <v>712</v>
      </c>
      <c r="B444" s="9">
        <v>43819</v>
      </c>
      <c r="C444" s="17" t="s">
        <v>1004</v>
      </c>
      <c r="D444" s="11" t="s">
        <v>553</v>
      </c>
      <c r="E444" s="12">
        <v>1</v>
      </c>
      <c r="F444" s="11"/>
      <c r="G444" s="11">
        <f>+Sales_2019[[#This Row],[INVOICE AMOUNT ('#)]]-Sales_2019[[#This Row],[Delivery charge]]</f>
        <v>40800</v>
      </c>
      <c r="H444" s="11">
        <v>200</v>
      </c>
      <c r="I444" s="11">
        <v>41000</v>
      </c>
      <c r="J444" s="11" t="s">
        <v>799</v>
      </c>
      <c r="K444" s="18" t="s">
        <v>50</v>
      </c>
      <c r="L444" s="18" t="s">
        <v>26</v>
      </c>
      <c r="M444" s="13">
        <v>5</v>
      </c>
      <c r="N444" s="11" t="s">
        <v>53</v>
      </c>
      <c r="O444" s="14">
        <f>+EOMONTH(Sales_2019[[#This Row],[DATE]],0)</f>
        <v>43830</v>
      </c>
      <c r="P444" s="15">
        <f>+EDATE(Sales_2019[[#This Row],[Begins]],Sales_2019[[#This Row],[DURATION]]-1)</f>
        <v>43951</v>
      </c>
      <c r="Q444" s="16" t="e">
        <f>Sales_2019[[#This Row],[Selling Price]]/Sales_2019[[#This Row],[Cost Price]]-1</f>
        <v>#DIV/0!</v>
      </c>
    </row>
    <row r="445" spans="1:17" ht="30" customHeight="1" x14ac:dyDescent="0.3">
      <c r="A445" s="8" t="s">
        <v>230</v>
      </c>
      <c r="B445" s="9">
        <v>43573</v>
      </c>
      <c r="C445" s="10" t="s">
        <v>1004</v>
      </c>
      <c r="D445" s="11" t="s">
        <v>231</v>
      </c>
      <c r="E445" s="12">
        <v>1</v>
      </c>
      <c r="F445" s="11">
        <v>33500</v>
      </c>
      <c r="G445" s="11">
        <f>+Sales_2019[[#This Row],[INVOICE AMOUNT ('#)]]-Sales_2019[[#This Row],[Delivery charge]]</f>
        <v>40200</v>
      </c>
      <c r="H445" s="11">
        <v>750</v>
      </c>
      <c r="I445" s="11">
        <v>40950</v>
      </c>
      <c r="J445" s="11" t="s">
        <v>799</v>
      </c>
      <c r="K445" s="18" t="s">
        <v>50</v>
      </c>
      <c r="L445" s="18" t="s">
        <v>26</v>
      </c>
      <c r="M445" s="13">
        <v>4</v>
      </c>
      <c r="N445" s="11" t="s">
        <v>27</v>
      </c>
      <c r="O445" s="14">
        <f>+EOMONTH(Sales_2019[[#This Row],[DATE]],0)</f>
        <v>43585</v>
      </c>
      <c r="P445" s="15">
        <f>+EDATE(Sales_2019[[#This Row],[Begins]],Sales_2019[[#This Row],[DURATION]]-1)</f>
        <v>43676</v>
      </c>
      <c r="Q445" s="16">
        <f>Sales_2019[[#This Row],[Selling Price]]/Sales_2019[[#This Row],[Cost Price]]-1</f>
        <v>0.19999999999999996</v>
      </c>
    </row>
    <row r="446" spans="1:17" ht="30" customHeight="1" x14ac:dyDescent="0.3">
      <c r="A446" s="8" t="s">
        <v>596</v>
      </c>
      <c r="B446" s="9">
        <v>43761</v>
      </c>
      <c r="C446" s="17" t="s">
        <v>1004</v>
      </c>
      <c r="D446" s="11" t="s">
        <v>601</v>
      </c>
      <c r="E446" s="12">
        <v>1</v>
      </c>
      <c r="F446" s="22">
        <v>0</v>
      </c>
      <c r="G446" s="11">
        <f>+Sales_2019[[#This Row],[INVOICE AMOUNT ('#)]]-Sales_2019[[#This Row],[Delivery charge]]</f>
        <v>40800</v>
      </c>
      <c r="H446" s="11">
        <v>150</v>
      </c>
      <c r="I446" s="11">
        <v>40950</v>
      </c>
      <c r="J446" s="11" t="s">
        <v>807</v>
      </c>
      <c r="K446" s="18" t="s">
        <v>50</v>
      </c>
      <c r="L446" s="18" t="s">
        <v>26</v>
      </c>
      <c r="M446" s="13">
        <v>4</v>
      </c>
      <c r="N446" s="11" t="s">
        <v>53</v>
      </c>
      <c r="O446" s="14">
        <f>+EOMONTH(Sales_2019[[#This Row],[DATE]],0)</f>
        <v>43769</v>
      </c>
      <c r="P446" s="15">
        <f>+EDATE(Sales_2019[[#This Row],[Begins]],Sales_2019[[#This Row],[DURATION]]-1)</f>
        <v>43861</v>
      </c>
      <c r="Q446" s="16" t="e">
        <f>Sales_2019[[#This Row],[Selling Price]]/Sales_2019[[#This Row],[Cost Price]]-1</f>
        <v>#DIV/0!</v>
      </c>
    </row>
    <row r="447" spans="1:17" ht="30" customHeight="1" x14ac:dyDescent="0.3">
      <c r="A447" s="8" t="s">
        <v>754</v>
      </c>
      <c r="B447" s="9">
        <v>43818</v>
      </c>
      <c r="C447" s="17" t="s">
        <v>1004</v>
      </c>
      <c r="D447" s="11" t="s">
        <v>553</v>
      </c>
      <c r="E447" s="12">
        <v>1</v>
      </c>
      <c r="F447" s="11"/>
      <c r="G447" s="11">
        <f>+Sales_2019[[#This Row],[INVOICE AMOUNT ('#)]]-Sales_2019[[#This Row],[Delivery charge]]</f>
        <v>40200</v>
      </c>
      <c r="H447" s="11">
        <v>750</v>
      </c>
      <c r="I447" s="11">
        <v>40950</v>
      </c>
      <c r="J447" s="11" t="s">
        <v>957</v>
      </c>
      <c r="K447" s="18" t="s">
        <v>765</v>
      </c>
      <c r="L447" s="18" t="s">
        <v>19</v>
      </c>
      <c r="M447" s="13">
        <v>3</v>
      </c>
      <c r="N447" s="11" t="s">
        <v>20</v>
      </c>
      <c r="O447" s="14">
        <f>+EOMONTH(Sales_2019[[#This Row],[DATE]],0)</f>
        <v>43830</v>
      </c>
      <c r="P447" s="15">
        <f>+EDATE(Sales_2019[[#This Row],[Begins]],Sales_2019[[#This Row],[DURATION]]-1)</f>
        <v>43890</v>
      </c>
      <c r="Q447" s="16" t="e">
        <f>Sales_2019[[#This Row],[Selling Price]]/Sales_2019[[#This Row],[Cost Price]]-1</f>
        <v>#DIV/0!</v>
      </c>
    </row>
    <row r="448" spans="1:17" ht="30" customHeight="1" x14ac:dyDescent="0.3">
      <c r="A448" s="8" t="s">
        <v>680</v>
      </c>
      <c r="B448" s="9">
        <v>43797</v>
      </c>
      <c r="C448" s="17" t="s">
        <v>1004</v>
      </c>
      <c r="D448" s="11" t="s">
        <v>681</v>
      </c>
      <c r="E448" s="12">
        <v>2</v>
      </c>
      <c r="F448" s="22">
        <v>35000</v>
      </c>
      <c r="G448" s="11">
        <f>+Sales_2019[[#This Row],[INVOICE AMOUNT ('#)]]-Sales_2019[[#This Row],[Delivery charge]]</f>
        <v>39500</v>
      </c>
      <c r="H448" s="11">
        <v>850</v>
      </c>
      <c r="I448" s="11">
        <v>40350</v>
      </c>
      <c r="J448" s="11" t="s">
        <v>958</v>
      </c>
      <c r="K448" s="18" t="s">
        <v>976</v>
      </c>
      <c r="L448" s="18" t="s">
        <v>19</v>
      </c>
      <c r="M448" s="13">
        <v>1</v>
      </c>
      <c r="N448" s="11" t="s">
        <v>117</v>
      </c>
      <c r="O448" s="14">
        <f>+EOMONTH(Sales_2019[[#This Row],[DATE]],0)</f>
        <v>43799</v>
      </c>
      <c r="P448" s="15">
        <f>+EDATE(Sales_2019[[#This Row],[Begins]],Sales_2019[[#This Row],[DURATION]]-1)</f>
        <v>43799</v>
      </c>
      <c r="Q448" s="16">
        <f>Sales_2019[[#This Row],[Selling Price]]/Sales_2019[[#This Row],[Cost Price]]-1</f>
        <v>0.12857142857142856</v>
      </c>
    </row>
    <row r="449" spans="1:17" ht="30" customHeight="1" x14ac:dyDescent="0.3">
      <c r="A449" s="8" t="s">
        <v>628</v>
      </c>
      <c r="B449" s="9">
        <v>43770</v>
      </c>
      <c r="C449" s="17" t="s">
        <v>1004</v>
      </c>
      <c r="D449" s="11" t="s">
        <v>553</v>
      </c>
      <c r="E449" s="12">
        <v>1</v>
      </c>
      <c r="F449" s="22">
        <v>33000</v>
      </c>
      <c r="G449" s="11">
        <f>+Sales_2019[[#This Row],[INVOICE AMOUNT ('#)]]-Sales_2019[[#This Row],[Delivery charge]]</f>
        <v>39500</v>
      </c>
      <c r="H449" s="11">
        <v>750</v>
      </c>
      <c r="I449" s="11">
        <v>40250</v>
      </c>
      <c r="J449" s="11" t="s">
        <v>959</v>
      </c>
      <c r="K449" s="18" t="s">
        <v>1001</v>
      </c>
      <c r="L449" s="18" t="s">
        <v>19</v>
      </c>
      <c r="M449" s="13">
        <v>3</v>
      </c>
      <c r="N449" s="11" t="s">
        <v>20</v>
      </c>
      <c r="O449" s="14">
        <f>+EOMONTH(Sales_2019[[#This Row],[DATE]],0)</f>
        <v>43799</v>
      </c>
      <c r="P449" s="15">
        <f>+EDATE(Sales_2019[[#This Row],[Begins]],Sales_2019[[#This Row],[DURATION]]-1)</f>
        <v>43860</v>
      </c>
      <c r="Q449" s="16">
        <f>Sales_2019[[#This Row],[Selling Price]]/Sales_2019[[#This Row],[Cost Price]]-1</f>
        <v>0.19696969696969702</v>
      </c>
    </row>
    <row r="450" spans="1:17" ht="30" customHeight="1" x14ac:dyDescent="0.3">
      <c r="A450" s="8" t="s">
        <v>362</v>
      </c>
      <c r="B450" s="9">
        <v>43654</v>
      </c>
      <c r="C450" s="10" t="s">
        <v>1004</v>
      </c>
      <c r="D450" s="11" t="s">
        <v>328</v>
      </c>
      <c r="E450" s="12">
        <v>1</v>
      </c>
      <c r="F450" s="11">
        <v>0</v>
      </c>
      <c r="G450" s="11">
        <f>+Sales_2019[[#This Row],[INVOICE AMOUNT ('#)]]-Sales_2019[[#This Row],[Delivery charge]]</f>
        <v>40200</v>
      </c>
      <c r="H450" s="11">
        <v>0</v>
      </c>
      <c r="I450" s="11">
        <v>40200</v>
      </c>
      <c r="J450" s="11" t="s">
        <v>799</v>
      </c>
      <c r="K450" s="18" t="s">
        <v>50</v>
      </c>
      <c r="L450" s="18" t="s">
        <v>26</v>
      </c>
      <c r="M450" s="13">
        <v>4</v>
      </c>
      <c r="N450" s="11" t="s">
        <v>53</v>
      </c>
      <c r="O450" s="14">
        <f>+EOMONTH(Sales_2019[[#This Row],[DATE]],0)</f>
        <v>43677</v>
      </c>
      <c r="P450" s="15">
        <f>+EDATE(Sales_2019[[#This Row],[Begins]],Sales_2019[[#This Row],[DURATION]]-1)</f>
        <v>43769</v>
      </c>
      <c r="Q450" s="16" t="e">
        <f>Sales_2019[[#This Row],[Selling Price]]/Sales_2019[[#This Row],[Cost Price]]-1</f>
        <v>#DIV/0!</v>
      </c>
    </row>
    <row r="451" spans="1:17" ht="30" customHeight="1" x14ac:dyDescent="0.3">
      <c r="A451" s="8" t="s">
        <v>362</v>
      </c>
      <c r="B451" s="9">
        <v>43654</v>
      </c>
      <c r="C451" s="10" t="s">
        <v>1004</v>
      </c>
      <c r="D451" s="11" t="s">
        <v>328</v>
      </c>
      <c r="E451" s="12">
        <v>1</v>
      </c>
      <c r="F451" s="11">
        <v>0</v>
      </c>
      <c r="G451" s="11">
        <f>+Sales_2019[[#This Row],[INVOICE AMOUNT ('#)]]-Sales_2019[[#This Row],[Delivery charge]]</f>
        <v>40200</v>
      </c>
      <c r="H451" s="11">
        <v>0</v>
      </c>
      <c r="I451" s="11">
        <v>40200</v>
      </c>
      <c r="J451" s="11" t="s">
        <v>799</v>
      </c>
      <c r="K451" s="18" t="s">
        <v>50</v>
      </c>
      <c r="L451" s="18" t="s">
        <v>26</v>
      </c>
      <c r="M451" s="13">
        <v>4</v>
      </c>
      <c r="N451" s="11" t="s">
        <v>53</v>
      </c>
      <c r="O451" s="14">
        <f>+EOMONTH(Sales_2019[[#This Row],[DATE]],0)</f>
        <v>43677</v>
      </c>
      <c r="P451" s="15">
        <f>+EDATE(Sales_2019[[#This Row],[Begins]],Sales_2019[[#This Row],[DURATION]]-1)</f>
        <v>43769</v>
      </c>
      <c r="Q451" s="16" t="e">
        <f>Sales_2019[[#This Row],[Selling Price]]/Sales_2019[[#This Row],[Cost Price]]-1</f>
        <v>#DIV/0!</v>
      </c>
    </row>
    <row r="452" spans="1:17" ht="30" customHeight="1" x14ac:dyDescent="0.3">
      <c r="A452" s="8" t="s">
        <v>604</v>
      </c>
      <c r="B452" s="9">
        <v>43763</v>
      </c>
      <c r="C452" s="17" t="s">
        <v>1004</v>
      </c>
      <c r="D452" s="11" t="s">
        <v>553</v>
      </c>
      <c r="E452" s="12">
        <v>1</v>
      </c>
      <c r="F452" s="22">
        <v>885600</v>
      </c>
      <c r="G452" s="11">
        <f>+Sales_2019[[#This Row],[INVOICE AMOUNT ('#)]]-Sales_2019[[#This Row],[Delivery charge]]</f>
        <v>39600</v>
      </c>
      <c r="H452" s="11">
        <v>600</v>
      </c>
      <c r="I452" s="11">
        <v>40200</v>
      </c>
      <c r="J452" s="11" t="s">
        <v>799</v>
      </c>
      <c r="K452" s="18" t="s">
        <v>50</v>
      </c>
      <c r="L452" s="18" t="s">
        <v>26</v>
      </c>
      <c r="M452" s="13">
        <v>4</v>
      </c>
      <c r="N452" s="11" t="s">
        <v>53</v>
      </c>
      <c r="O452" s="14">
        <f>+EOMONTH(Sales_2019[[#This Row],[DATE]],0)</f>
        <v>43769</v>
      </c>
      <c r="P452" s="15">
        <f>+EDATE(Sales_2019[[#This Row],[Begins]],Sales_2019[[#This Row],[DURATION]]-1)</f>
        <v>43861</v>
      </c>
      <c r="Q452" s="16">
        <f>Sales_2019[[#This Row],[Selling Price]]/Sales_2019[[#This Row],[Cost Price]]-1</f>
        <v>-0.95528455284552849</v>
      </c>
    </row>
    <row r="453" spans="1:17" ht="30" customHeight="1" x14ac:dyDescent="0.3">
      <c r="A453" s="8" t="s">
        <v>619</v>
      </c>
      <c r="B453" s="9">
        <v>43769</v>
      </c>
      <c r="C453" s="17" t="s">
        <v>1004</v>
      </c>
      <c r="D453" s="11" t="s">
        <v>621</v>
      </c>
      <c r="E453" s="12">
        <v>1</v>
      </c>
      <c r="F453" s="22">
        <v>0</v>
      </c>
      <c r="G453" s="11">
        <f>+Sales_2019[[#This Row],[INVOICE AMOUNT ('#)]]-Sales_2019[[#This Row],[Delivery charge]]</f>
        <v>39600</v>
      </c>
      <c r="H453" s="11">
        <v>500</v>
      </c>
      <c r="I453" s="11">
        <v>40100</v>
      </c>
      <c r="J453" s="11" t="s">
        <v>799</v>
      </c>
      <c r="K453" s="18" t="s">
        <v>50</v>
      </c>
      <c r="L453" s="18" t="s">
        <v>26</v>
      </c>
      <c r="M453" s="13">
        <v>3</v>
      </c>
      <c r="N453" s="11" t="s">
        <v>53</v>
      </c>
      <c r="O453" s="14">
        <f>+EOMONTH(Sales_2019[[#This Row],[DATE]],0)</f>
        <v>43769</v>
      </c>
      <c r="P453" s="15">
        <f>+EDATE(Sales_2019[[#This Row],[Begins]],Sales_2019[[#This Row],[DURATION]]-1)</f>
        <v>43830</v>
      </c>
      <c r="Q453" s="16" t="e">
        <f>Sales_2019[[#This Row],[Selling Price]]/Sales_2019[[#This Row],[Cost Price]]-1</f>
        <v>#DIV/0!</v>
      </c>
    </row>
    <row r="454" spans="1:17" ht="30" customHeight="1" x14ac:dyDescent="0.3">
      <c r="A454" s="8" t="s">
        <v>313</v>
      </c>
      <c r="B454" s="9">
        <v>43627</v>
      </c>
      <c r="C454" s="10" t="s">
        <v>1005</v>
      </c>
      <c r="D454" s="11" t="s">
        <v>314</v>
      </c>
      <c r="E454" s="12">
        <v>1</v>
      </c>
      <c r="F454" s="11">
        <v>32000</v>
      </c>
      <c r="G454" s="11">
        <f>+Sales_2019[[#This Row],[INVOICE AMOUNT ('#)]]-Sales_2019[[#This Row],[Delivery charge]]</f>
        <v>40000</v>
      </c>
      <c r="H454" s="11">
        <v>0</v>
      </c>
      <c r="I454" s="11">
        <v>40000</v>
      </c>
      <c r="J454" s="11" t="s">
        <v>920</v>
      </c>
      <c r="K454" s="18" t="s">
        <v>973</v>
      </c>
      <c r="L454" s="18" t="s">
        <v>19</v>
      </c>
      <c r="M454" s="13">
        <v>1</v>
      </c>
      <c r="N454" s="11" t="s">
        <v>27</v>
      </c>
      <c r="O454" s="14">
        <f>+EOMONTH(Sales_2019[[#This Row],[DATE]],0)</f>
        <v>43646</v>
      </c>
      <c r="P454" s="15">
        <f>+EDATE(Sales_2019[[#This Row],[Begins]],Sales_2019[[#This Row],[DURATION]]-1)</f>
        <v>43646</v>
      </c>
      <c r="Q454" s="16">
        <f>Sales_2019[[#This Row],[Selling Price]]/Sales_2019[[#This Row],[Cost Price]]-1</f>
        <v>0.25</v>
      </c>
    </row>
    <row r="455" spans="1:17" ht="30" customHeight="1" x14ac:dyDescent="0.3">
      <c r="A455" s="8" t="s">
        <v>596</v>
      </c>
      <c r="B455" s="9">
        <v>43761</v>
      </c>
      <c r="C455" s="17" t="s">
        <v>1004</v>
      </c>
      <c r="D455" s="11" t="s">
        <v>553</v>
      </c>
      <c r="E455" s="12">
        <v>1</v>
      </c>
      <c r="F455" s="22">
        <v>0</v>
      </c>
      <c r="G455" s="11">
        <f>+Sales_2019[[#This Row],[INVOICE AMOUNT ('#)]]-Sales_2019[[#This Row],[Delivery charge]]</f>
        <v>39600</v>
      </c>
      <c r="H455" s="11">
        <v>150</v>
      </c>
      <c r="I455" s="11">
        <v>39750</v>
      </c>
      <c r="J455" s="11" t="s">
        <v>799</v>
      </c>
      <c r="K455" s="18" t="s">
        <v>50</v>
      </c>
      <c r="L455" s="18" t="s">
        <v>26</v>
      </c>
      <c r="M455" s="13">
        <v>4</v>
      </c>
      <c r="N455" s="11" t="s">
        <v>53</v>
      </c>
      <c r="O455" s="14">
        <f>+EOMONTH(Sales_2019[[#This Row],[DATE]],0)</f>
        <v>43769</v>
      </c>
      <c r="P455" s="15">
        <f>+EDATE(Sales_2019[[#This Row],[Begins]],Sales_2019[[#This Row],[DURATION]]-1)</f>
        <v>43861</v>
      </c>
      <c r="Q455" s="16" t="e">
        <f>Sales_2019[[#This Row],[Selling Price]]/Sales_2019[[#This Row],[Cost Price]]-1</f>
        <v>#DIV/0!</v>
      </c>
    </row>
    <row r="456" spans="1:17" ht="30" customHeight="1" x14ac:dyDescent="0.3">
      <c r="A456" s="8" t="s">
        <v>596</v>
      </c>
      <c r="B456" s="9">
        <v>43761</v>
      </c>
      <c r="C456" s="17" t="s">
        <v>1004</v>
      </c>
      <c r="D456" s="11" t="s">
        <v>553</v>
      </c>
      <c r="E456" s="12">
        <v>1</v>
      </c>
      <c r="F456" s="22">
        <v>0</v>
      </c>
      <c r="G456" s="11">
        <f>+Sales_2019[[#This Row],[INVOICE AMOUNT ('#)]]-Sales_2019[[#This Row],[Delivery charge]]</f>
        <v>39600</v>
      </c>
      <c r="H456" s="11">
        <v>150</v>
      </c>
      <c r="I456" s="11">
        <v>39750</v>
      </c>
      <c r="J456" s="11" t="s">
        <v>799</v>
      </c>
      <c r="K456" s="18" t="s">
        <v>50</v>
      </c>
      <c r="L456" s="18" t="s">
        <v>26</v>
      </c>
      <c r="M456" s="13">
        <v>4</v>
      </c>
      <c r="N456" s="11" t="s">
        <v>53</v>
      </c>
      <c r="O456" s="14">
        <f>+EOMONTH(Sales_2019[[#This Row],[DATE]],0)</f>
        <v>43769</v>
      </c>
      <c r="P456" s="15">
        <f>+EDATE(Sales_2019[[#This Row],[Begins]],Sales_2019[[#This Row],[DURATION]]-1)</f>
        <v>43861</v>
      </c>
      <c r="Q456" s="16" t="e">
        <f>Sales_2019[[#This Row],[Selling Price]]/Sales_2019[[#This Row],[Cost Price]]-1</f>
        <v>#DIV/0!</v>
      </c>
    </row>
    <row r="457" spans="1:17" ht="30" customHeight="1" x14ac:dyDescent="0.3">
      <c r="A457" s="8" t="s">
        <v>596</v>
      </c>
      <c r="B457" s="9">
        <v>43761</v>
      </c>
      <c r="C457" s="17" t="s">
        <v>1004</v>
      </c>
      <c r="D457" s="11" t="s">
        <v>553</v>
      </c>
      <c r="E457" s="12">
        <v>1</v>
      </c>
      <c r="F457" s="22">
        <v>0</v>
      </c>
      <c r="G457" s="11">
        <f>+Sales_2019[[#This Row],[INVOICE AMOUNT ('#)]]-Sales_2019[[#This Row],[Delivery charge]]</f>
        <v>39600</v>
      </c>
      <c r="H457" s="11">
        <v>150</v>
      </c>
      <c r="I457" s="11">
        <v>39750</v>
      </c>
      <c r="J457" s="11" t="s">
        <v>799</v>
      </c>
      <c r="K457" s="18" t="s">
        <v>50</v>
      </c>
      <c r="L457" s="18" t="s">
        <v>26</v>
      </c>
      <c r="M457" s="13">
        <v>4</v>
      </c>
      <c r="N457" s="11" t="s">
        <v>53</v>
      </c>
      <c r="O457" s="14">
        <f>+EOMONTH(Sales_2019[[#This Row],[DATE]],0)</f>
        <v>43769</v>
      </c>
      <c r="P457" s="15">
        <f>+EDATE(Sales_2019[[#This Row],[Begins]],Sales_2019[[#This Row],[DURATION]]-1)</f>
        <v>43861</v>
      </c>
      <c r="Q457" s="16" t="e">
        <f>Sales_2019[[#This Row],[Selling Price]]/Sales_2019[[#This Row],[Cost Price]]-1</f>
        <v>#DIV/0!</v>
      </c>
    </row>
    <row r="458" spans="1:17" ht="30" customHeight="1" x14ac:dyDescent="0.3">
      <c r="A458" s="8" t="s">
        <v>596</v>
      </c>
      <c r="B458" s="9">
        <v>43761</v>
      </c>
      <c r="C458" s="17" t="s">
        <v>1004</v>
      </c>
      <c r="D458" s="11" t="s">
        <v>553</v>
      </c>
      <c r="E458" s="12">
        <v>1</v>
      </c>
      <c r="F458" s="22">
        <v>0</v>
      </c>
      <c r="G458" s="11">
        <f>+Sales_2019[[#This Row],[INVOICE AMOUNT ('#)]]-Sales_2019[[#This Row],[Delivery charge]]</f>
        <v>39600</v>
      </c>
      <c r="H458" s="11">
        <v>150</v>
      </c>
      <c r="I458" s="11">
        <v>39750</v>
      </c>
      <c r="J458" s="11" t="s">
        <v>799</v>
      </c>
      <c r="K458" s="18" t="s">
        <v>50</v>
      </c>
      <c r="L458" s="18" t="s">
        <v>26</v>
      </c>
      <c r="M458" s="13">
        <v>4</v>
      </c>
      <c r="N458" s="11" t="s">
        <v>53</v>
      </c>
      <c r="O458" s="14">
        <f>+EOMONTH(Sales_2019[[#This Row],[DATE]],0)</f>
        <v>43769</v>
      </c>
      <c r="P458" s="15">
        <f>+EDATE(Sales_2019[[#This Row],[Begins]],Sales_2019[[#This Row],[DURATION]]-1)</f>
        <v>43861</v>
      </c>
      <c r="Q458" s="16" t="e">
        <f>Sales_2019[[#This Row],[Selling Price]]/Sales_2019[[#This Row],[Cost Price]]-1</f>
        <v>#DIV/0!</v>
      </c>
    </row>
    <row r="459" spans="1:17" ht="30" customHeight="1" x14ac:dyDescent="0.3">
      <c r="A459" s="8" t="s">
        <v>643</v>
      </c>
      <c r="B459" s="9">
        <v>43776</v>
      </c>
      <c r="C459" s="17" t="s">
        <v>1004</v>
      </c>
      <c r="D459" s="11" t="s">
        <v>553</v>
      </c>
      <c r="E459" s="12">
        <v>1</v>
      </c>
      <c r="F459" s="22">
        <v>33000</v>
      </c>
      <c r="G459" s="11">
        <f>+Sales_2019[[#This Row],[INVOICE AMOUNT ('#)]]-Sales_2019[[#This Row],[Delivery charge]]</f>
        <v>39600</v>
      </c>
      <c r="H459" s="11">
        <v>150</v>
      </c>
      <c r="I459" s="11">
        <v>39750</v>
      </c>
      <c r="J459" s="11" t="s">
        <v>799</v>
      </c>
      <c r="K459" s="18" t="s">
        <v>50</v>
      </c>
      <c r="L459" s="18" t="s">
        <v>26</v>
      </c>
      <c r="M459" s="13">
        <v>4</v>
      </c>
      <c r="N459" s="11" t="s">
        <v>53</v>
      </c>
      <c r="O459" s="14">
        <f>+EOMONTH(Sales_2019[[#This Row],[DATE]],0)</f>
        <v>43799</v>
      </c>
      <c r="P459" s="15">
        <f>+EDATE(Sales_2019[[#This Row],[Begins]],Sales_2019[[#This Row],[DURATION]]-1)</f>
        <v>43890</v>
      </c>
      <c r="Q459" s="16">
        <f>Sales_2019[[#This Row],[Selling Price]]/Sales_2019[[#This Row],[Cost Price]]-1</f>
        <v>0.19999999999999996</v>
      </c>
    </row>
    <row r="460" spans="1:17" ht="30" customHeight="1" x14ac:dyDescent="0.3">
      <c r="A460" s="8" t="s">
        <v>643</v>
      </c>
      <c r="B460" s="9">
        <v>43776</v>
      </c>
      <c r="C460" s="17" t="s">
        <v>1004</v>
      </c>
      <c r="D460" s="11" t="s">
        <v>553</v>
      </c>
      <c r="E460" s="12">
        <v>1</v>
      </c>
      <c r="F460" s="22">
        <v>33000</v>
      </c>
      <c r="G460" s="11">
        <f>+Sales_2019[[#This Row],[INVOICE AMOUNT ('#)]]-Sales_2019[[#This Row],[Delivery charge]]</f>
        <v>39600</v>
      </c>
      <c r="H460" s="11">
        <v>150</v>
      </c>
      <c r="I460" s="11">
        <v>39750</v>
      </c>
      <c r="J460" s="11" t="s">
        <v>799</v>
      </c>
      <c r="K460" s="18" t="s">
        <v>50</v>
      </c>
      <c r="L460" s="18" t="s">
        <v>26</v>
      </c>
      <c r="M460" s="13">
        <v>4</v>
      </c>
      <c r="N460" s="11" t="s">
        <v>53</v>
      </c>
      <c r="O460" s="14">
        <f>+EOMONTH(Sales_2019[[#This Row],[DATE]],0)</f>
        <v>43799</v>
      </c>
      <c r="P460" s="15">
        <f>+EDATE(Sales_2019[[#This Row],[Begins]],Sales_2019[[#This Row],[DURATION]]-1)</f>
        <v>43890</v>
      </c>
      <c r="Q460" s="16">
        <f>Sales_2019[[#This Row],[Selling Price]]/Sales_2019[[#This Row],[Cost Price]]-1</f>
        <v>0.19999999999999996</v>
      </c>
    </row>
    <row r="461" spans="1:17" ht="30" customHeight="1" x14ac:dyDescent="0.3">
      <c r="A461" s="8" t="s">
        <v>643</v>
      </c>
      <c r="B461" s="9">
        <v>43776</v>
      </c>
      <c r="C461" s="17" t="s">
        <v>1004</v>
      </c>
      <c r="D461" s="11" t="s">
        <v>553</v>
      </c>
      <c r="E461" s="12">
        <v>1</v>
      </c>
      <c r="F461" s="22">
        <v>33000</v>
      </c>
      <c r="G461" s="11">
        <f>+Sales_2019[[#This Row],[INVOICE AMOUNT ('#)]]-Sales_2019[[#This Row],[Delivery charge]]</f>
        <v>39600</v>
      </c>
      <c r="H461" s="11">
        <v>150</v>
      </c>
      <c r="I461" s="11">
        <v>39750</v>
      </c>
      <c r="J461" s="11" t="s">
        <v>799</v>
      </c>
      <c r="K461" s="18" t="s">
        <v>50</v>
      </c>
      <c r="L461" s="18" t="s">
        <v>26</v>
      </c>
      <c r="M461" s="13">
        <v>4</v>
      </c>
      <c r="N461" s="11" t="s">
        <v>53</v>
      </c>
      <c r="O461" s="14">
        <f>+EOMONTH(Sales_2019[[#This Row],[DATE]],0)</f>
        <v>43799</v>
      </c>
      <c r="P461" s="15">
        <f>+EDATE(Sales_2019[[#This Row],[Begins]],Sales_2019[[#This Row],[DURATION]]-1)</f>
        <v>43890</v>
      </c>
      <c r="Q461" s="16">
        <f>Sales_2019[[#This Row],[Selling Price]]/Sales_2019[[#This Row],[Cost Price]]-1</f>
        <v>0.19999999999999996</v>
      </c>
    </row>
    <row r="462" spans="1:17" ht="30" customHeight="1" x14ac:dyDescent="0.3">
      <c r="A462" s="8" t="s">
        <v>643</v>
      </c>
      <c r="B462" s="9">
        <v>43776</v>
      </c>
      <c r="C462" s="17" t="s">
        <v>1004</v>
      </c>
      <c r="D462" s="11" t="s">
        <v>553</v>
      </c>
      <c r="E462" s="12">
        <v>1</v>
      </c>
      <c r="F462" s="22">
        <v>33000</v>
      </c>
      <c r="G462" s="11">
        <f>+Sales_2019[[#This Row],[INVOICE AMOUNT ('#)]]-Sales_2019[[#This Row],[Delivery charge]]</f>
        <v>39600</v>
      </c>
      <c r="H462" s="11">
        <v>150</v>
      </c>
      <c r="I462" s="11">
        <v>39750</v>
      </c>
      <c r="J462" s="11" t="s">
        <v>799</v>
      </c>
      <c r="K462" s="18" t="s">
        <v>50</v>
      </c>
      <c r="L462" s="18" t="s">
        <v>26</v>
      </c>
      <c r="M462" s="13">
        <v>4</v>
      </c>
      <c r="N462" s="11" t="s">
        <v>53</v>
      </c>
      <c r="O462" s="14">
        <f>+EOMONTH(Sales_2019[[#This Row],[DATE]],0)</f>
        <v>43799</v>
      </c>
      <c r="P462" s="15">
        <f>+EDATE(Sales_2019[[#This Row],[Begins]],Sales_2019[[#This Row],[DURATION]]-1)</f>
        <v>43890</v>
      </c>
      <c r="Q462" s="16">
        <f>Sales_2019[[#This Row],[Selling Price]]/Sales_2019[[#This Row],[Cost Price]]-1</f>
        <v>0.19999999999999996</v>
      </c>
    </row>
    <row r="463" spans="1:17" ht="30" customHeight="1" x14ac:dyDescent="0.3">
      <c r="A463" s="8" t="s">
        <v>643</v>
      </c>
      <c r="B463" s="9">
        <v>43776</v>
      </c>
      <c r="C463" s="17" t="s">
        <v>1004</v>
      </c>
      <c r="D463" s="11" t="s">
        <v>553</v>
      </c>
      <c r="E463" s="12">
        <v>1</v>
      </c>
      <c r="F463" s="22">
        <v>33000</v>
      </c>
      <c r="G463" s="11">
        <f>+Sales_2019[[#This Row],[INVOICE AMOUNT ('#)]]-Sales_2019[[#This Row],[Delivery charge]]</f>
        <v>39600</v>
      </c>
      <c r="H463" s="11">
        <v>150</v>
      </c>
      <c r="I463" s="11">
        <v>39750</v>
      </c>
      <c r="J463" s="11" t="s">
        <v>799</v>
      </c>
      <c r="K463" s="18" t="s">
        <v>50</v>
      </c>
      <c r="L463" s="18" t="s">
        <v>26</v>
      </c>
      <c r="M463" s="13">
        <v>4</v>
      </c>
      <c r="N463" s="11" t="s">
        <v>53</v>
      </c>
      <c r="O463" s="14">
        <f>+EOMONTH(Sales_2019[[#This Row],[DATE]],0)</f>
        <v>43799</v>
      </c>
      <c r="P463" s="15">
        <f>+EDATE(Sales_2019[[#This Row],[Begins]],Sales_2019[[#This Row],[DURATION]]-1)</f>
        <v>43890</v>
      </c>
      <c r="Q463" s="16">
        <f>Sales_2019[[#This Row],[Selling Price]]/Sales_2019[[#This Row],[Cost Price]]-1</f>
        <v>0.19999999999999996</v>
      </c>
    </row>
    <row r="464" spans="1:17" ht="30" customHeight="1" x14ac:dyDescent="0.3">
      <c r="A464" s="8" t="s">
        <v>643</v>
      </c>
      <c r="B464" s="9">
        <v>43776</v>
      </c>
      <c r="C464" s="17" t="s">
        <v>1004</v>
      </c>
      <c r="D464" s="11" t="s">
        <v>553</v>
      </c>
      <c r="E464" s="12">
        <v>1</v>
      </c>
      <c r="F464" s="22">
        <v>33000</v>
      </c>
      <c r="G464" s="11">
        <f>+Sales_2019[[#This Row],[INVOICE AMOUNT ('#)]]-Sales_2019[[#This Row],[Delivery charge]]</f>
        <v>39600</v>
      </c>
      <c r="H464" s="11">
        <v>150</v>
      </c>
      <c r="I464" s="11">
        <v>39750</v>
      </c>
      <c r="J464" s="11" t="s">
        <v>799</v>
      </c>
      <c r="K464" s="18" t="s">
        <v>50</v>
      </c>
      <c r="L464" s="18" t="s">
        <v>26</v>
      </c>
      <c r="M464" s="13">
        <v>4</v>
      </c>
      <c r="N464" s="11" t="s">
        <v>53</v>
      </c>
      <c r="O464" s="14">
        <f>+EOMONTH(Sales_2019[[#This Row],[DATE]],0)</f>
        <v>43799</v>
      </c>
      <c r="P464" s="15">
        <f>+EDATE(Sales_2019[[#This Row],[Begins]],Sales_2019[[#This Row],[DURATION]]-1)</f>
        <v>43890</v>
      </c>
      <c r="Q464" s="16">
        <f>Sales_2019[[#This Row],[Selling Price]]/Sales_2019[[#This Row],[Cost Price]]-1</f>
        <v>0.19999999999999996</v>
      </c>
    </row>
    <row r="465" spans="1:17" ht="30" customHeight="1" x14ac:dyDescent="0.3">
      <c r="A465" s="8" t="s">
        <v>643</v>
      </c>
      <c r="B465" s="9">
        <v>43776</v>
      </c>
      <c r="C465" s="17" t="s">
        <v>1004</v>
      </c>
      <c r="D465" s="11" t="s">
        <v>553</v>
      </c>
      <c r="E465" s="12">
        <v>1</v>
      </c>
      <c r="F465" s="22">
        <v>33000</v>
      </c>
      <c r="G465" s="11">
        <f>+Sales_2019[[#This Row],[INVOICE AMOUNT ('#)]]-Sales_2019[[#This Row],[Delivery charge]]</f>
        <v>39600</v>
      </c>
      <c r="H465" s="11">
        <v>150</v>
      </c>
      <c r="I465" s="11">
        <v>39750</v>
      </c>
      <c r="J465" s="11" t="s">
        <v>799</v>
      </c>
      <c r="K465" s="18" t="s">
        <v>50</v>
      </c>
      <c r="L465" s="18" t="s">
        <v>26</v>
      </c>
      <c r="M465" s="13">
        <v>4</v>
      </c>
      <c r="N465" s="11" t="s">
        <v>53</v>
      </c>
      <c r="O465" s="14">
        <f>+EOMONTH(Sales_2019[[#This Row],[DATE]],0)</f>
        <v>43799</v>
      </c>
      <c r="P465" s="15">
        <f>+EDATE(Sales_2019[[#This Row],[Begins]],Sales_2019[[#This Row],[DURATION]]-1)</f>
        <v>43890</v>
      </c>
      <c r="Q465" s="16">
        <f>Sales_2019[[#This Row],[Selling Price]]/Sales_2019[[#This Row],[Cost Price]]-1</f>
        <v>0.19999999999999996</v>
      </c>
    </row>
    <row r="466" spans="1:17" ht="30" customHeight="1" x14ac:dyDescent="0.3">
      <c r="A466" s="8" t="s">
        <v>643</v>
      </c>
      <c r="B466" s="9">
        <v>43776</v>
      </c>
      <c r="C466" s="17" t="s">
        <v>1004</v>
      </c>
      <c r="D466" s="11" t="s">
        <v>553</v>
      </c>
      <c r="E466" s="12">
        <v>1</v>
      </c>
      <c r="F466" s="22">
        <v>33000</v>
      </c>
      <c r="G466" s="11">
        <f>+Sales_2019[[#This Row],[INVOICE AMOUNT ('#)]]-Sales_2019[[#This Row],[Delivery charge]]</f>
        <v>39600</v>
      </c>
      <c r="H466" s="11">
        <v>150</v>
      </c>
      <c r="I466" s="11">
        <v>39750</v>
      </c>
      <c r="J466" s="11" t="s">
        <v>799</v>
      </c>
      <c r="K466" s="18" t="s">
        <v>50</v>
      </c>
      <c r="L466" s="18" t="s">
        <v>26</v>
      </c>
      <c r="M466" s="13">
        <v>4</v>
      </c>
      <c r="N466" s="11" t="s">
        <v>53</v>
      </c>
      <c r="O466" s="14">
        <f>+EOMONTH(Sales_2019[[#This Row],[DATE]],0)</f>
        <v>43799</v>
      </c>
      <c r="P466" s="15">
        <f>+EDATE(Sales_2019[[#This Row],[Begins]],Sales_2019[[#This Row],[DURATION]]-1)</f>
        <v>43890</v>
      </c>
      <c r="Q466" s="16">
        <f>Sales_2019[[#This Row],[Selling Price]]/Sales_2019[[#This Row],[Cost Price]]-1</f>
        <v>0.19999999999999996</v>
      </c>
    </row>
    <row r="467" spans="1:17" ht="30" customHeight="1" x14ac:dyDescent="0.3">
      <c r="A467" s="8" t="s">
        <v>643</v>
      </c>
      <c r="B467" s="9">
        <v>43776</v>
      </c>
      <c r="C467" s="17" t="s">
        <v>1004</v>
      </c>
      <c r="D467" s="11" t="s">
        <v>553</v>
      </c>
      <c r="E467" s="12">
        <v>1</v>
      </c>
      <c r="F467" s="22">
        <v>33000</v>
      </c>
      <c r="G467" s="11">
        <f>+Sales_2019[[#This Row],[INVOICE AMOUNT ('#)]]-Sales_2019[[#This Row],[Delivery charge]]</f>
        <v>39600</v>
      </c>
      <c r="H467" s="11">
        <v>150</v>
      </c>
      <c r="I467" s="11">
        <v>39750</v>
      </c>
      <c r="J467" s="11" t="s">
        <v>799</v>
      </c>
      <c r="K467" s="18" t="s">
        <v>50</v>
      </c>
      <c r="L467" s="18" t="s">
        <v>26</v>
      </c>
      <c r="M467" s="13">
        <v>4</v>
      </c>
      <c r="N467" s="11" t="s">
        <v>53</v>
      </c>
      <c r="O467" s="14">
        <f>+EOMONTH(Sales_2019[[#This Row],[DATE]],0)</f>
        <v>43799</v>
      </c>
      <c r="P467" s="15">
        <f>+EDATE(Sales_2019[[#This Row],[Begins]],Sales_2019[[#This Row],[DURATION]]-1)</f>
        <v>43890</v>
      </c>
      <c r="Q467" s="16">
        <f>Sales_2019[[#This Row],[Selling Price]]/Sales_2019[[#This Row],[Cost Price]]-1</f>
        <v>0.19999999999999996</v>
      </c>
    </row>
    <row r="468" spans="1:17" ht="30" customHeight="1" x14ac:dyDescent="0.3">
      <c r="A468" s="8" t="s">
        <v>643</v>
      </c>
      <c r="B468" s="9">
        <v>43776</v>
      </c>
      <c r="C468" s="17" t="s">
        <v>1004</v>
      </c>
      <c r="D468" s="11" t="s">
        <v>553</v>
      </c>
      <c r="E468" s="12">
        <v>1</v>
      </c>
      <c r="F468" s="22">
        <v>33000</v>
      </c>
      <c r="G468" s="11">
        <f>+Sales_2019[[#This Row],[INVOICE AMOUNT ('#)]]-Sales_2019[[#This Row],[Delivery charge]]</f>
        <v>39600</v>
      </c>
      <c r="H468" s="11">
        <v>150</v>
      </c>
      <c r="I468" s="11">
        <v>39750</v>
      </c>
      <c r="J468" s="11" t="s">
        <v>799</v>
      </c>
      <c r="K468" s="18" t="s">
        <v>50</v>
      </c>
      <c r="L468" s="18" t="s">
        <v>26</v>
      </c>
      <c r="M468" s="13">
        <v>4</v>
      </c>
      <c r="N468" s="11" t="s">
        <v>53</v>
      </c>
      <c r="O468" s="14">
        <f>+EOMONTH(Sales_2019[[#This Row],[DATE]],0)</f>
        <v>43799</v>
      </c>
      <c r="P468" s="15">
        <f>+EDATE(Sales_2019[[#This Row],[Begins]],Sales_2019[[#This Row],[DURATION]]-1)</f>
        <v>43890</v>
      </c>
      <c r="Q468" s="16">
        <f>Sales_2019[[#This Row],[Selling Price]]/Sales_2019[[#This Row],[Cost Price]]-1</f>
        <v>0.19999999999999996</v>
      </c>
    </row>
    <row r="469" spans="1:17" ht="30" customHeight="1" x14ac:dyDescent="0.3">
      <c r="A469" s="8" t="s">
        <v>643</v>
      </c>
      <c r="B469" s="9">
        <v>43776</v>
      </c>
      <c r="C469" s="17" t="s">
        <v>1004</v>
      </c>
      <c r="D469" s="11" t="s">
        <v>553</v>
      </c>
      <c r="E469" s="12">
        <v>1</v>
      </c>
      <c r="F469" s="22">
        <v>33000</v>
      </c>
      <c r="G469" s="11">
        <f>+Sales_2019[[#This Row],[INVOICE AMOUNT ('#)]]-Sales_2019[[#This Row],[Delivery charge]]</f>
        <v>39600</v>
      </c>
      <c r="H469" s="11">
        <v>150</v>
      </c>
      <c r="I469" s="11">
        <v>39750</v>
      </c>
      <c r="J469" s="11" t="s">
        <v>799</v>
      </c>
      <c r="K469" s="18" t="s">
        <v>50</v>
      </c>
      <c r="L469" s="18" t="s">
        <v>26</v>
      </c>
      <c r="M469" s="13">
        <v>4</v>
      </c>
      <c r="N469" s="11" t="s">
        <v>53</v>
      </c>
      <c r="O469" s="14">
        <f>+EOMONTH(Sales_2019[[#This Row],[DATE]],0)</f>
        <v>43799</v>
      </c>
      <c r="P469" s="15">
        <f>+EDATE(Sales_2019[[#This Row],[Begins]],Sales_2019[[#This Row],[DURATION]]-1)</f>
        <v>43890</v>
      </c>
      <c r="Q469" s="16">
        <f>Sales_2019[[#This Row],[Selling Price]]/Sales_2019[[#This Row],[Cost Price]]-1</f>
        <v>0.19999999999999996</v>
      </c>
    </row>
    <row r="470" spans="1:17" ht="30" customHeight="1" x14ac:dyDescent="0.3">
      <c r="A470" s="8" t="s">
        <v>643</v>
      </c>
      <c r="B470" s="9">
        <v>43776</v>
      </c>
      <c r="C470" s="17" t="s">
        <v>1004</v>
      </c>
      <c r="D470" s="11" t="s">
        <v>553</v>
      </c>
      <c r="E470" s="12">
        <v>1</v>
      </c>
      <c r="F470" s="22">
        <v>33000</v>
      </c>
      <c r="G470" s="11">
        <f>+Sales_2019[[#This Row],[INVOICE AMOUNT ('#)]]-Sales_2019[[#This Row],[Delivery charge]]</f>
        <v>39600</v>
      </c>
      <c r="H470" s="11">
        <v>150</v>
      </c>
      <c r="I470" s="11">
        <v>39750</v>
      </c>
      <c r="J470" s="11" t="s">
        <v>799</v>
      </c>
      <c r="K470" s="18" t="s">
        <v>50</v>
      </c>
      <c r="L470" s="18" t="s">
        <v>26</v>
      </c>
      <c r="M470" s="13">
        <v>4</v>
      </c>
      <c r="N470" s="11" t="s">
        <v>53</v>
      </c>
      <c r="O470" s="14">
        <f>+EOMONTH(Sales_2019[[#This Row],[DATE]],0)</f>
        <v>43799</v>
      </c>
      <c r="P470" s="15">
        <f>+EDATE(Sales_2019[[#This Row],[Begins]],Sales_2019[[#This Row],[DURATION]]-1)</f>
        <v>43890</v>
      </c>
      <c r="Q470" s="16">
        <f>Sales_2019[[#This Row],[Selling Price]]/Sales_2019[[#This Row],[Cost Price]]-1</f>
        <v>0.19999999999999996</v>
      </c>
    </row>
    <row r="471" spans="1:17" ht="30" customHeight="1" x14ac:dyDescent="0.3">
      <c r="A471" s="8" t="s">
        <v>643</v>
      </c>
      <c r="B471" s="9">
        <v>43776</v>
      </c>
      <c r="C471" s="17" t="s">
        <v>1004</v>
      </c>
      <c r="D471" s="11" t="s">
        <v>553</v>
      </c>
      <c r="E471" s="12">
        <v>1</v>
      </c>
      <c r="F471" s="22">
        <v>33000</v>
      </c>
      <c r="G471" s="11">
        <f>+Sales_2019[[#This Row],[INVOICE AMOUNT ('#)]]-Sales_2019[[#This Row],[Delivery charge]]</f>
        <v>39600</v>
      </c>
      <c r="H471" s="11">
        <v>150</v>
      </c>
      <c r="I471" s="11">
        <v>39750</v>
      </c>
      <c r="J471" s="11" t="s">
        <v>799</v>
      </c>
      <c r="K471" s="18" t="s">
        <v>50</v>
      </c>
      <c r="L471" s="18" t="s">
        <v>26</v>
      </c>
      <c r="M471" s="13">
        <v>4</v>
      </c>
      <c r="N471" s="11" t="s">
        <v>53</v>
      </c>
      <c r="O471" s="14">
        <f>+EOMONTH(Sales_2019[[#This Row],[DATE]],0)</f>
        <v>43799</v>
      </c>
      <c r="P471" s="15">
        <f>+EDATE(Sales_2019[[#This Row],[Begins]],Sales_2019[[#This Row],[DURATION]]-1)</f>
        <v>43890</v>
      </c>
      <c r="Q471" s="16">
        <f>Sales_2019[[#This Row],[Selling Price]]/Sales_2019[[#This Row],[Cost Price]]-1</f>
        <v>0.19999999999999996</v>
      </c>
    </row>
    <row r="472" spans="1:17" ht="30" customHeight="1" x14ac:dyDescent="0.3">
      <c r="A472" s="8" t="s">
        <v>588</v>
      </c>
      <c r="B472" s="20">
        <v>43756</v>
      </c>
      <c r="C472" s="30" t="s">
        <v>1004</v>
      </c>
      <c r="D472" s="11" t="s">
        <v>553</v>
      </c>
      <c r="E472" s="12">
        <v>1</v>
      </c>
      <c r="F472" s="22">
        <v>0</v>
      </c>
      <c r="G472" s="11">
        <f>+Sales_2019[[#This Row],[INVOICE AMOUNT ('#)]]-Sales_2019[[#This Row],[Delivery charge]]</f>
        <v>39600</v>
      </c>
      <c r="H472" s="11">
        <v>100</v>
      </c>
      <c r="I472" s="11">
        <v>39700</v>
      </c>
      <c r="J472" s="11" t="s">
        <v>799</v>
      </c>
      <c r="K472" s="18" t="s">
        <v>50</v>
      </c>
      <c r="L472" s="18" t="s">
        <v>26</v>
      </c>
      <c r="M472" s="13">
        <v>4</v>
      </c>
      <c r="N472" s="11" t="s">
        <v>53</v>
      </c>
      <c r="O472" s="14">
        <f>+EOMONTH(Sales_2019[[#This Row],[DATE]],0)</f>
        <v>43769</v>
      </c>
      <c r="P472" s="15">
        <f>+EDATE(Sales_2019[[#This Row],[Begins]],Sales_2019[[#This Row],[DURATION]]-1)</f>
        <v>43861</v>
      </c>
      <c r="Q472" s="16" t="e">
        <f>Sales_2019[[#This Row],[Selling Price]]/Sales_2019[[#This Row],[Cost Price]]-1</f>
        <v>#DIV/0!</v>
      </c>
    </row>
    <row r="473" spans="1:17" ht="30" customHeight="1" x14ac:dyDescent="0.3">
      <c r="A473" s="8" t="s">
        <v>362</v>
      </c>
      <c r="B473" s="9">
        <v>43654</v>
      </c>
      <c r="C473" s="10" t="s">
        <v>1004</v>
      </c>
      <c r="D473" s="11" t="s">
        <v>264</v>
      </c>
      <c r="E473" s="12">
        <v>1</v>
      </c>
      <c r="F473" s="11">
        <v>0</v>
      </c>
      <c r="G473" s="11">
        <f>+Sales_2019[[#This Row],[INVOICE AMOUNT ('#)]]-Sales_2019[[#This Row],[Delivery charge]]</f>
        <v>39500</v>
      </c>
      <c r="H473" s="11">
        <v>0</v>
      </c>
      <c r="I473" s="11">
        <v>39500</v>
      </c>
      <c r="J473" s="11" t="s">
        <v>799</v>
      </c>
      <c r="K473" s="18" t="s">
        <v>50</v>
      </c>
      <c r="L473" s="18" t="s">
        <v>26</v>
      </c>
      <c r="M473" s="13">
        <v>4</v>
      </c>
      <c r="N473" s="11" t="s">
        <v>53</v>
      </c>
      <c r="O473" s="14">
        <f>+EOMONTH(Sales_2019[[#This Row],[DATE]],0)</f>
        <v>43677</v>
      </c>
      <c r="P473" s="15">
        <f>+EDATE(Sales_2019[[#This Row],[Begins]],Sales_2019[[#This Row],[DURATION]]-1)</f>
        <v>43769</v>
      </c>
      <c r="Q473" s="16" t="e">
        <f>Sales_2019[[#This Row],[Selling Price]]/Sales_2019[[#This Row],[Cost Price]]-1</f>
        <v>#DIV/0!</v>
      </c>
    </row>
    <row r="474" spans="1:17" ht="30" customHeight="1" x14ac:dyDescent="0.3">
      <c r="A474" s="8" t="s">
        <v>362</v>
      </c>
      <c r="B474" s="9">
        <v>43654</v>
      </c>
      <c r="C474" s="10" t="s">
        <v>1004</v>
      </c>
      <c r="D474" s="11" t="s">
        <v>264</v>
      </c>
      <c r="E474" s="12">
        <v>1</v>
      </c>
      <c r="F474" s="11">
        <v>0</v>
      </c>
      <c r="G474" s="11">
        <f>+Sales_2019[[#This Row],[INVOICE AMOUNT ('#)]]-Sales_2019[[#This Row],[Delivery charge]]</f>
        <v>39500</v>
      </c>
      <c r="H474" s="11">
        <v>0</v>
      </c>
      <c r="I474" s="11">
        <v>39500</v>
      </c>
      <c r="J474" s="11" t="s">
        <v>799</v>
      </c>
      <c r="K474" s="18" t="s">
        <v>50</v>
      </c>
      <c r="L474" s="18" t="s">
        <v>26</v>
      </c>
      <c r="M474" s="13">
        <v>4</v>
      </c>
      <c r="N474" s="11" t="s">
        <v>53</v>
      </c>
      <c r="O474" s="14">
        <f>+EOMONTH(Sales_2019[[#This Row],[DATE]],0)</f>
        <v>43677</v>
      </c>
      <c r="P474" s="15">
        <f>+EDATE(Sales_2019[[#This Row],[Begins]],Sales_2019[[#This Row],[DURATION]]-1)</f>
        <v>43769</v>
      </c>
      <c r="Q474" s="16" t="e">
        <f>Sales_2019[[#This Row],[Selling Price]]/Sales_2019[[#This Row],[Cost Price]]-1</f>
        <v>#DIV/0!</v>
      </c>
    </row>
    <row r="475" spans="1:17" ht="30" customHeight="1" x14ac:dyDescent="0.3">
      <c r="A475" s="8" t="s">
        <v>362</v>
      </c>
      <c r="B475" s="9">
        <v>43654</v>
      </c>
      <c r="C475" s="10" t="s">
        <v>1004</v>
      </c>
      <c r="D475" s="11" t="s">
        <v>264</v>
      </c>
      <c r="E475" s="12">
        <v>1</v>
      </c>
      <c r="F475" s="11">
        <v>0</v>
      </c>
      <c r="G475" s="11">
        <f>+Sales_2019[[#This Row],[INVOICE AMOUNT ('#)]]-Sales_2019[[#This Row],[Delivery charge]]</f>
        <v>39500</v>
      </c>
      <c r="H475" s="11">
        <v>0</v>
      </c>
      <c r="I475" s="11">
        <v>39500</v>
      </c>
      <c r="J475" s="11" t="s">
        <v>799</v>
      </c>
      <c r="K475" s="18" t="s">
        <v>50</v>
      </c>
      <c r="L475" s="18" t="s">
        <v>26</v>
      </c>
      <c r="M475" s="13">
        <v>4</v>
      </c>
      <c r="N475" s="11" t="s">
        <v>53</v>
      </c>
      <c r="O475" s="14">
        <f>+EOMONTH(Sales_2019[[#This Row],[DATE]],0)</f>
        <v>43677</v>
      </c>
      <c r="P475" s="15">
        <f>+EDATE(Sales_2019[[#This Row],[Begins]],Sales_2019[[#This Row],[DURATION]]-1)</f>
        <v>43769</v>
      </c>
      <c r="Q475" s="16" t="e">
        <f>Sales_2019[[#This Row],[Selling Price]]/Sales_2019[[#This Row],[Cost Price]]-1</f>
        <v>#DIV/0!</v>
      </c>
    </row>
    <row r="476" spans="1:17" ht="30" customHeight="1" x14ac:dyDescent="0.3">
      <c r="A476" s="8" t="s">
        <v>362</v>
      </c>
      <c r="B476" s="9">
        <v>43654</v>
      </c>
      <c r="C476" s="10" t="s">
        <v>1004</v>
      </c>
      <c r="D476" s="11" t="s">
        <v>264</v>
      </c>
      <c r="E476" s="12">
        <v>1</v>
      </c>
      <c r="F476" s="11">
        <v>0</v>
      </c>
      <c r="G476" s="11">
        <f>+Sales_2019[[#This Row],[INVOICE AMOUNT ('#)]]-Sales_2019[[#This Row],[Delivery charge]]</f>
        <v>39500</v>
      </c>
      <c r="H476" s="11">
        <v>0</v>
      </c>
      <c r="I476" s="11">
        <v>39500</v>
      </c>
      <c r="J476" s="11" t="s">
        <v>799</v>
      </c>
      <c r="K476" s="18" t="s">
        <v>50</v>
      </c>
      <c r="L476" s="18" t="s">
        <v>26</v>
      </c>
      <c r="M476" s="13">
        <v>4</v>
      </c>
      <c r="N476" s="11" t="s">
        <v>53</v>
      </c>
      <c r="O476" s="14">
        <f>+EOMONTH(Sales_2019[[#This Row],[DATE]],0)</f>
        <v>43677</v>
      </c>
      <c r="P476" s="15">
        <f>+EDATE(Sales_2019[[#This Row],[Begins]],Sales_2019[[#This Row],[DURATION]]-1)</f>
        <v>43769</v>
      </c>
      <c r="Q476" s="16" t="e">
        <f>Sales_2019[[#This Row],[Selling Price]]/Sales_2019[[#This Row],[Cost Price]]-1</f>
        <v>#DIV/0!</v>
      </c>
    </row>
    <row r="477" spans="1:17" ht="30" customHeight="1" x14ac:dyDescent="0.3">
      <c r="A477" s="8" t="s">
        <v>362</v>
      </c>
      <c r="B477" s="9">
        <v>43654</v>
      </c>
      <c r="C477" s="10" t="s">
        <v>1004</v>
      </c>
      <c r="D477" s="11" t="s">
        <v>264</v>
      </c>
      <c r="E477" s="12">
        <v>1</v>
      </c>
      <c r="F477" s="11">
        <v>0</v>
      </c>
      <c r="G477" s="11">
        <f>+Sales_2019[[#This Row],[INVOICE AMOUNT ('#)]]-Sales_2019[[#This Row],[Delivery charge]]</f>
        <v>39500</v>
      </c>
      <c r="H477" s="11">
        <v>0</v>
      </c>
      <c r="I477" s="11">
        <v>39500</v>
      </c>
      <c r="J477" s="11" t="s">
        <v>799</v>
      </c>
      <c r="K477" s="18" t="s">
        <v>50</v>
      </c>
      <c r="L477" s="18" t="s">
        <v>26</v>
      </c>
      <c r="M477" s="13">
        <v>4</v>
      </c>
      <c r="N477" s="11" t="s">
        <v>53</v>
      </c>
      <c r="O477" s="14">
        <f>+EOMONTH(Sales_2019[[#This Row],[DATE]],0)</f>
        <v>43677</v>
      </c>
      <c r="P477" s="15">
        <f>+EDATE(Sales_2019[[#This Row],[Begins]],Sales_2019[[#This Row],[DURATION]]-1)</f>
        <v>43769</v>
      </c>
      <c r="Q477" s="16" t="e">
        <f>Sales_2019[[#This Row],[Selling Price]]/Sales_2019[[#This Row],[Cost Price]]-1</f>
        <v>#DIV/0!</v>
      </c>
    </row>
    <row r="478" spans="1:17" ht="30" customHeight="1" x14ac:dyDescent="0.3">
      <c r="A478" s="8" t="s">
        <v>362</v>
      </c>
      <c r="B478" s="9">
        <v>43654</v>
      </c>
      <c r="C478" s="10" t="s">
        <v>1004</v>
      </c>
      <c r="D478" s="11" t="s">
        <v>264</v>
      </c>
      <c r="E478" s="12">
        <v>1</v>
      </c>
      <c r="F478" s="11">
        <v>0</v>
      </c>
      <c r="G478" s="11">
        <f>+Sales_2019[[#This Row],[INVOICE AMOUNT ('#)]]-Sales_2019[[#This Row],[Delivery charge]]</f>
        <v>39500</v>
      </c>
      <c r="H478" s="11">
        <v>0</v>
      </c>
      <c r="I478" s="11">
        <v>39500</v>
      </c>
      <c r="J478" s="11" t="s">
        <v>799</v>
      </c>
      <c r="K478" s="18" t="s">
        <v>50</v>
      </c>
      <c r="L478" s="18" t="s">
        <v>26</v>
      </c>
      <c r="M478" s="13">
        <v>4</v>
      </c>
      <c r="N478" s="11" t="s">
        <v>53</v>
      </c>
      <c r="O478" s="14">
        <f>+EOMONTH(Sales_2019[[#This Row],[DATE]],0)</f>
        <v>43677</v>
      </c>
      <c r="P478" s="15">
        <f>+EDATE(Sales_2019[[#This Row],[Begins]],Sales_2019[[#This Row],[DURATION]]-1)</f>
        <v>43769</v>
      </c>
      <c r="Q478" s="16" t="e">
        <f>Sales_2019[[#This Row],[Selling Price]]/Sales_2019[[#This Row],[Cost Price]]-1</f>
        <v>#DIV/0!</v>
      </c>
    </row>
    <row r="479" spans="1:17" ht="30" customHeight="1" x14ac:dyDescent="0.3">
      <c r="A479" s="8" t="s">
        <v>362</v>
      </c>
      <c r="B479" s="9">
        <v>43654</v>
      </c>
      <c r="C479" s="10" t="s">
        <v>1004</v>
      </c>
      <c r="D479" s="11" t="s">
        <v>264</v>
      </c>
      <c r="E479" s="12">
        <v>1</v>
      </c>
      <c r="F479" s="11">
        <v>0</v>
      </c>
      <c r="G479" s="11">
        <f>+Sales_2019[[#This Row],[INVOICE AMOUNT ('#)]]-Sales_2019[[#This Row],[Delivery charge]]</f>
        <v>39500</v>
      </c>
      <c r="H479" s="11">
        <v>0</v>
      </c>
      <c r="I479" s="11">
        <v>39500</v>
      </c>
      <c r="J479" s="11" t="s">
        <v>799</v>
      </c>
      <c r="K479" s="18" t="s">
        <v>50</v>
      </c>
      <c r="L479" s="18" t="s">
        <v>26</v>
      </c>
      <c r="M479" s="13">
        <v>4</v>
      </c>
      <c r="N479" s="11" t="s">
        <v>53</v>
      </c>
      <c r="O479" s="14">
        <f>+EOMONTH(Sales_2019[[#This Row],[DATE]],0)</f>
        <v>43677</v>
      </c>
      <c r="P479" s="15">
        <f>+EDATE(Sales_2019[[#This Row],[Begins]],Sales_2019[[#This Row],[DURATION]]-1)</f>
        <v>43769</v>
      </c>
      <c r="Q479" s="16" t="e">
        <f>Sales_2019[[#This Row],[Selling Price]]/Sales_2019[[#This Row],[Cost Price]]-1</f>
        <v>#DIV/0!</v>
      </c>
    </row>
    <row r="480" spans="1:17" ht="30" customHeight="1" x14ac:dyDescent="0.3">
      <c r="A480" s="8" t="s">
        <v>382</v>
      </c>
      <c r="B480" s="9">
        <v>43655</v>
      </c>
      <c r="C480" s="10" t="s">
        <v>1004</v>
      </c>
      <c r="D480" s="11" t="s">
        <v>383</v>
      </c>
      <c r="E480" s="12">
        <v>1</v>
      </c>
      <c r="F480" s="11">
        <v>0</v>
      </c>
      <c r="G480" s="11">
        <f>+Sales_2019[[#This Row],[INVOICE AMOUNT ('#)]]-Sales_2019[[#This Row],[Delivery charge]]</f>
        <v>39500</v>
      </c>
      <c r="H480" s="11">
        <v>0</v>
      </c>
      <c r="I480" s="11">
        <v>39500</v>
      </c>
      <c r="J480" s="11" t="s">
        <v>799</v>
      </c>
      <c r="K480" s="18" t="s">
        <v>50</v>
      </c>
      <c r="L480" s="18" t="s">
        <v>26</v>
      </c>
      <c r="M480" s="13">
        <v>4</v>
      </c>
      <c r="N480" s="11" t="s">
        <v>53</v>
      </c>
      <c r="O480" s="14">
        <f>+EOMONTH(Sales_2019[[#This Row],[DATE]],0)</f>
        <v>43677</v>
      </c>
      <c r="P480" s="15">
        <f>+EDATE(Sales_2019[[#This Row],[Begins]],Sales_2019[[#This Row],[DURATION]]-1)</f>
        <v>43769</v>
      </c>
      <c r="Q480" s="16" t="e">
        <f>Sales_2019[[#This Row],[Selling Price]]/Sales_2019[[#This Row],[Cost Price]]-1</f>
        <v>#DIV/0!</v>
      </c>
    </row>
    <row r="481" spans="1:17" ht="30" customHeight="1" x14ac:dyDescent="0.3">
      <c r="A481" s="8" t="s">
        <v>382</v>
      </c>
      <c r="B481" s="9">
        <v>43655</v>
      </c>
      <c r="C481" s="10" t="s">
        <v>1004</v>
      </c>
      <c r="D481" s="11" t="s">
        <v>384</v>
      </c>
      <c r="E481" s="12">
        <v>1</v>
      </c>
      <c r="F481" s="11">
        <v>0</v>
      </c>
      <c r="G481" s="11">
        <f>+Sales_2019[[#This Row],[INVOICE AMOUNT ('#)]]-Sales_2019[[#This Row],[Delivery charge]]</f>
        <v>39500</v>
      </c>
      <c r="H481" s="11">
        <v>0</v>
      </c>
      <c r="I481" s="11">
        <v>39500</v>
      </c>
      <c r="J481" s="11" t="s">
        <v>799</v>
      </c>
      <c r="K481" s="18" t="s">
        <v>50</v>
      </c>
      <c r="L481" s="18" t="s">
        <v>26</v>
      </c>
      <c r="M481" s="13">
        <v>4</v>
      </c>
      <c r="N481" s="11" t="s">
        <v>53</v>
      </c>
      <c r="O481" s="14">
        <f>+EOMONTH(Sales_2019[[#This Row],[DATE]],0)</f>
        <v>43677</v>
      </c>
      <c r="P481" s="15">
        <f>+EDATE(Sales_2019[[#This Row],[Begins]],Sales_2019[[#This Row],[DURATION]]-1)</f>
        <v>43769</v>
      </c>
      <c r="Q481" s="16" t="e">
        <f>Sales_2019[[#This Row],[Selling Price]]/Sales_2019[[#This Row],[Cost Price]]-1</f>
        <v>#DIV/0!</v>
      </c>
    </row>
    <row r="482" spans="1:17" ht="30" customHeight="1" x14ac:dyDescent="0.3">
      <c r="A482" s="8" t="s">
        <v>382</v>
      </c>
      <c r="B482" s="9">
        <v>43655</v>
      </c>
      <c r="C482" s="10" t="s">
        <v>1004</v>
      </c>
      <c r="D482" s="11" t="s">
        <v>384</v>
      </c>
      <c r="E482" s="12">
        <v>1</v>
      </c>
      <c r="F482" s="11">
        <v>0</v>
      </c>
      <c r="G482" s="11">
        <f>+Sales_2019[[#This Row],[INVOICE AMOUNT ('#)]]-Sales_2019[[#This Row],[Delivery charge]]</f>
        <v>39500</v>
      </c>
      <c r="H482" s="11">
        <v>0</v>
      </c>
      <c r="I482" s="11">
        <v>39500</v>
      </c>
      <c r="J482" s="11" t="s">
        <v>799</v>
      </c>
      <c r="K482" s="18" t="s">
        <v>50</v>
      </c>
      <c r="L482" s="18" t="s">
        <v>26</v>
      </c>
      <c r="M482" s="13">
        <v>4</v>
      </c>
      <c r="N482" s="11" t="s">
        <v>53</v>
      </c>
      <c r="O482" s="14">
        <f>+EOMONTH(Sales_2019[[#This Row],[DATE]],0)</f>
        <v>43677</v>
      </c>
      <c r="P482" s="15">
        <f>+EDATE(Sales_2019[[#This Row],[Begins]],Sales_2019[[#This Row],[DURATION]]-1)</f>
        <v>43769</v>
      </c>
      <c r="Q482" s="16" t="e">
        <f>Sales_2019[[#This Row],[Selling Price]]/Sales_2019[[#This Row],[Cost Price]]-1</f>
        <v>#DIV/0!</v>
      </c>
    </row>
    <row r="483" spans="1:17" ht="30" customHeight="1" x14ac:dyDescent="0.3">
      <c r="A483" s="8" t="s">
        <v>382</v>
      </c>
      <c r="B483" s="9">
        <v>43655</v>
      </c>
      <c r="C483" s="10" t="s">
        <v>1004</v>
      </c>
      <c r="D483" s="11" t="s">
        <v>384</v>
      </c>
      <c r="E483" s="12">
        <v>1</v>
      </c>
      <c r="F483" s="11">
        <v>0</v>
      </c>
      <c r="G483" s="11">
        <f>+Sales_2019[[#This Row],[INVOICE AMOUNT ('#)]]-Sales_2019[[#This Row],[Delivery charge]]</f>
        <v>39500</v>
      </c>
      <c r="H483" s="11">
        <v>0</v>
      </c>
      <c r="I483" s="11">
        <v>39500</v>
      </c>
      <c r="J483" s="11" t="s">
        <v>799</v>
      </c>
      <c r="K483" s="18" t="s">
        <v>50</v>
      </c>
      <c r="L483" s="18" t="s">
        <v>26</v>
      </c>
      <c r="M483" s="13">
        <v>4</v>
      </c>
      <c r="N483" s="11" t="s">
        <v>53</v>
      </c>
      <c r="O483" s="14">
        <f>+EOMONTH(Sales_2019[[#This Row],[DATE]],0)</f>
        <v>43677</v>
      </c>
      <c r="P483" s="15">
        <f>+EDATE(Sales_2019[[#This Row],[Begins]],Sales_2019[[#This Row],[DURATION]]-1)</f>
        <v>43769</v>
      </c>
      <c r="Q483" s="16" t="e">
        <f>Sales_2019[[#This Row],[Selling Price]]/Sales_2019[[#This Row],[Cost Price]]-1</f>
        <v>#DIV/0!</v>
      </c>
    </row>
    <row r="484" spans="1:17" ht="30" customHeight="1" x14ac:dyDescent="0.3">
      <c r="A484" s="8" t="s">
        <v>382</v>
      </c>
      <c r="B484" s="9">
        <v>43655</v>
      </c>
      <c r="C484" s="10" t="s">
        <v>1004</v>
      </c>
      <c r="D484" s="11" t="s">
        <v>384</v>
      </c>
      <c r="E484" s="12">
        <v>1</v>
      </c>
      <c r="F484" s="11">
        <v>0</v>
      </c>
      <c r="G484" s="11">
        <f>+Sales_2019[[#This Row],[INVOICE AMOUNT ('#)]]-Sales_2019[[#This Row],[Delivery charge]]</f>
        <v>39500</v>
      </c>
      <c r="H484" s="11">
        <v>0</v>
      </c>
      <c r="I484" s="11">
        <v>39500</v>
      </c>
      <c r="J484" s="11" t="s">
        <v>799</v>
      </c>
      <c r="K484" s="18" t="s">
        <v>50</v>
      </c>
      <c r="L484" s="18" t="s">
        <v>26</v>
      </c>
      <c r="M484" s="13">
        <v>4</v>
      </c>
      <c r="N484" s="11" t="s">
        <v>53</v>
      </c>
      <c r="O484" s="14">
        <f>+EOMONTH(Sales_2019[[#This Row],[DATE]],0)</f>
        <v>43677</v>
      </c>
      <c r="P484" s="15">
        <f>+EDATE(Sales_2019[[#This Row],[Begins]],Sales_2019[[#This Row],[DURATION]]-1)</f>
        <v>43769</v>
      </c>
      <c r="Q484" s="16" t="e">
        <f>Sales_2019[[#This Row],[Selling Price]]/Sales_2019[[#This Row],[Cost Price]]-1</f>
        <v>#DIV/0!</v>
      </c>
    </row>
    <row r="485" spans="1:17" ht="30" customHeight="1" x14ac:dyDescent="0.3">
      <c r="A485" s="8" t="s">
        <v>327</v>
      </c>
      <c r="B485" s="9">
        <v>43633</v>
      </c>
      <c r="C485" s="10" t="s">
        <v>1004</v>
      </c>
      <c r="D485" s="11" t="s">
        <v>328</v>
      </c>
      <c r="E485" s="12">
        <v>1</v>
      </c>
      <c r="F485" s="11">
        <v>32200</v>
      </c>
      <c r="G485" s="11">
        <f>+Sales_2019[[#This Row],[INVOICE AMOUNT ('#)]]-Sales_2019[[#This Row],[Delivery charge]]</f>
        <v>39200</v>
      </c>
      <c r="H485" s="11">
        <v>0</v>
      </c>
      <c r="I485" s="11">
        <v>39200</v>
      </c>
      <c r="J485" s="11" t="s">
        <v>807</v>
      </c>
      <c r="K485" s="18" t="s">
        <v>50</v>
      </c>
      <c r="L485" s="18" t="s">
        <v>26</v>
      </c>
      <c r="M485" s="13">
        <v>4</v>
      </c>
      <c r="N485" s="11" t="s">
        <v>27</v>
      </c>
      <c r="O485" s="14">
        <f>+EOMONTH(Sales_2019[[#This Row],[DATE]],0)</f>
        <v>43646</v>
      </c>
      <c r="P485" s="15">
        <f>+EDATE(Sales_2019[[#This Row],[Begins]],Sales_2019[[#This Row],[DURATION]]-1)</f>
        <v>43738</v>
      </c>
      <c r="Q485" s="16">
        <f>Sales_2019[[#This Row],[Selling Price]]/Sales_2019[[#This Row],[Cost Price]]-1</f>
        <v>0.21739130434782616</v>
      </c>
    </row>
    <row r="486" spans="1:17" ht="30" customHeight="1" x14ac:dyDescent="0.3">
      <c r="A486" s="8" t="s">
        <v>432</v>
      </c>
      <c r="B486" s="9">
        <v>43685</v>
      </c>
      <c r="C486" s="10" t="s">
        <v>1004</v>
      </c>
      <c r="D486" s="11" t="s">
        <v>372</v>
      </c>
      <c r="E486" s="12">
        <v>1</v>
      </c>
      <c r="F486" s="11">
        <v>0</v>
      </c>
      <c r="G486" s="11">
        <f>+Sales_2019[[#This Row],[INVOICE AMOUNT ('#)]]-Sales_2019[[#This Row],[Delivery charge]]</f>
        <v>38760</v>
      </c>
      <c r="H486" s="11">
        <v>400</v>
      </c>
      <c r="I486" s="11">
        <v>39160</v>
      </c>
      <c r="J486" s="11" t="s">
        <v>799</v>
      </c>
      <c r="K486" s="18" t="s">
        <v>50</v>
      </c>
      <c r="L486" s="18" t="s">
        <v>26</v>
      </c>
      <c r="M486" s="13">
        <v>6</v>
      </c>
      <c r="N486" s="11" t="s">
        <v>53</v>
      </c>
      <c r="O486" s="14">
        <f>+EOMONTH(Sales_2019[[#This Row],[DATE]],0)</f>
        <v>43708</v>
      </c>
      <c r="P486" s="15">
        <f>+EDATE(Sales_2019[[#This Row],[Begins]],Sales_2019[[#This Row],[DURATION]]-1)</f>
        <v>43861</v>
      </c>
      <c r="Q486" s="16" t="e">
        <f>Sales_2019[[#This Row],[Selling Price]]/Sales_2019[[#This Row],[Cost Price]]-1</f>
        <v>#DIV/0!</v>
      </c>
    </row>
    <row r="487" spans="1:17" ht="30" customHeight="1" x14ac:dyDescent="0.3">
      <c r="A487" s="8" t="s">
        <v>362</v>
      </c>
      <c r="B487" s="9">
        <v>43654</v>
      </c>
      <c r="C487" s="10" t="s">
        <v>1004</v>
      </c>
      <c r="D487" s="11" t="s">
        <v>316</v>
      </c>
      <c r="E487" s="12">
        <v>1</v>
      </c>
      <c r="F487" s="11">
        <v>0</v>
      </c>
      <c r="G487" s="11">
        <f>+Sales_2019[[#This Row],[INVOICE AMOUNT ('#)]]-Sales_2019[[#This Row],[Delivery charge]]</f>
        <v>39000</v>
      </c>
      <c r="H487" s="11">
        <v>0</v>
      </c>
      <c r="I487" s="11">
        <v>39000</v>
      </c>
      <c r="J487" s="11" t="s">
        <v>799</v>
      </c>
      <c r="K487" s="18" t="s">
        <v>50</v>
      </c>
      <c r="L487" s="18" t="s">
        <v>26</v>
      </c>
      <c r="M487" s="13">
        <v>4</v>
      </c>
      <c r="N487" s="11" t="s">
        <v>53</v>
      </c>
      <c r="O487" s="14">
        <f>+EOMONTH(Sales_2019[[#This Row],[DATE]],0)</f>
        <v>43677</v>
      </c>
      <c r="P487" s="15">
        <f>+EDATE(Sales_2019[[#This Row],[Begins]],Sales_2019[[#This Row],[DURATION]]-1)</f>
        <v>43769</v>
      </c>
      <c r="Q487" s="16" t="e">
        <f>Sales_2019[[#This Row],[Selling Price]]/Sales_2019[[#This Row],[Cost Price]]-1</f>
        <v>#DIV/0!</v>
      </c>
    </row>
    <row r="488" spans="1:17" ht="30" customHeight="1" x14ac:dyDescent="0.3">
      <c r="A488" s="8" t="s">
        <v>406</v>
      </c>
      <c r="B488" s="9">
        <v>43671</v>
      </c>
      <c r="C488" s="10" t="s">
        <v>1005</v>
      </c>
      <c r="D488" s="11" t="s">
        <v>372</v>
      </c>
      <c r="E488" s="12">
        <v>1</v>
      </c>
      <c r="F488" s="11">
        <v>32300</v>
      </c>
      <c r="G488" s="11">
        <f>+Sales_2019[[#This Row],[INVOICE AMOUNT ('#)]]-Sales_2019[[#This Row],[Delivery charge]]</f>
        <v>39000</v>
      </c>
      <c r="H488" s="11">
        <v>0</v>
      </c>
      <c r="I488" s="11">
        <v>39000</v>
      </c>
      <c r="J488" s="11" t="s">
        <v>960</v>
      </c>
      <c r="K488" s="18" t="s">
        <v>1002</v>
      </c>
      <c r="L488" s="18" t="s">
        <v>26</v>
      </c>
      <c r="M488" s="13">
        <v>4</v>
      </c>
      <c r="N488" s="11" t="s">
        <v>27</v>
      </c>
      <c r="O488" s="14">
        <f>+EOMONTH(Sales_2019[[#This Row],[DATE]],0)</f>
        <v>43677</v>
      </c>
      <c r="P488" s="15">
        <f>+EDATE(Sales_2019[[#This Row],[Begins]],Sales_2019[[#This Row],[DURATION]]-1)</f>
        <v>43769</v>
      </c>
      <c r="Q488" s="16">
        <f>Sales_2019[[#This Row],[Selling Price]]/Sales_2019[[#This Row],[Cost Price]]-1</f>
        <v>0.20743034055727549</v>
      </c>
    </row>
    <row r="489" spans="1:17" ht="30" customHeight="1" x14ac:dyDescent="0.3">
      <c r="A489" s="8" t="s">
        <v>552</v>
      </c>
      <c r="B489" s="20">
        <v>43742</v>
      </c>
      <c r="C489" s="30" t="s">
        <v>1005</v>
      </c>
      <c r="D489" s="22" t="s">
        <v>553</v>
      </c>
      <c r="E489" s="23">
        <v>1</v>
      </c>
      <c r="F489" s="22">
        <v>32200</v>
      </c>
      <c r="G489" s="22">
        <f>+Sales_2019[[#This Row],[INVOICE AMOUNT ('#)]]-Sales_2019[[#This Row],[Delivery charge]]</f>
        <v>38250</v>
      </c>
      <c r="H489" s="22">
        <v>750</v>
      </c>
      <c r="I489" s="22">
        <v>39000</v>
      </c>
      <c r="J489" s="22" t="s">
        <v>961</v>
      </c>
      <c r="K489" s="24" t="s">
        <v>820</v>
      </c>
      <c r="L489" s="24" t="s">
        <v>19</v>
      </c>
      <c r="M489" s="25">
        <v>4</v>
      </c>
      <c r="N489" s="22" t="s">
        <v>27</v>
      </c>
      <c r="O489" s="26">
        <f>+EOMONTH(Sales_2019[[#This Row],[DATE]],0)</f>
        <v>43769</v>
      </c>
      <c r="P489" s="27">
        <f>+EDATE(Sales_2019[[#This Row],[Begins]],Sales_2019[[#This Row],[DURATION]]-1)</f>
        <v>43861</v>
      </c>
      <c r="Q489" s="28">
        <f>Sales_2019[[#This Row],[Selling Price]]/Sales_2019[[#This Row],[Cost Price]]-1</f>
        <v>0.18788819875776408</v>
      </c>
    </row>
    <row r="490" spans="1:17" ht="30" customHeight="1" x14ac:dyDescent="0.3">
      <c r="A490" s="8" t="s">
        <v>567</v>
      </c>
      <c r="B490" s="20">
        <v>43753</v>
      </c>
      <c r="C490" s="30" t="s">
        <v>1005</v>
      </c>
      <c r="D490" s="11" t="s">
        <v>553</v>
      </c>
      <c r="E490" s="12">
        <v>1</v>
      </c>
      <c r="F490" s="22">
        <v>33000</v>
      </c>
      <c r="G490" s="11">
        <f>+Sales_2019[[#This Row],[INVOICE AMOUNT ('#)]]-Sales_2019[[#This Row],[Delivery charge]]</f>
        <v>38250</v>
      </c>
      <c r="H490" s="11">
        <v>750</v>
      </c>
      <c r="I490" s="11">
        <v>39000</v>
      </c>
      <c r="J490" s="11" t="s">
        <v>962</v>
      </c>
      <c r="K490" s="18" t="s">
        <v>995</v>
      </c>
      <c r="L490" s="18" t="s">
        <v>19</v>
      </c>
      <c r="M490" s="13">
        <v>4</v>
      </c>
      <c r="N490" s="11" t="s">
        <v>27</v>
      </c>
      <c r="O490" s="14">
        <f>+EOMONTH(Sales_2019[[#This Row],[DATE]],0)</f>
        <v>43769</v>
      </c>
      <c r="P490" s="15">
        <f>+EDATE(Sales_2019[[#This Row],[Begins]],Sales_2019[[#This Row],[DURATION]]-1)</f>
        <v>43861</v>
      </c>
      <c r="Q490" s="16">
        <f>Sales_2019[[#This Row],[Selling Price]]/Sales_2019[[#This Row],[Cost Price]]-1</f>
        <v>0.15909090909090917</v>
      </c>
    </row>
    <row r="491" spans="1:17" ht="30" customHeight="1" x14ac:dyDescent="0.3">
      <c r="A491" s="8" t="s">
        <v>432</v>
      </c>
      <c r="B491" s="9">
        <v>43685</v>
      </c>
      <c r="C491" s="10" t="s">
        <v>1004</v>
      </c>
      <c r="D491" s="11" t="s">
        <v>454</v>
      </c>
      <c r="E491" s="12">
        <v>1</v>
      </c>
      <c r="F491" s="11">
        <v>0</v>
      </c>
      <c r="G491" s="11">
        <f>+Sales_2019[[#This Row],[INVOICE AMOUNT ('#)]]-Sales_2019[[#This Row],[Delivery charge]]</f>
        <v>38760</v>
      </c>
      <c r="H491" s="11">
        <v>0</v>
      </c>
      <c r="I491" s="11">
        <v>38760</v>
      </c>
      <c r="J491" s="11" t="s">
        <v>799</v>
      </c>
      <c r="K491" s="18" t="s">
        <v>50</v>
      </c>
      <c r="L491" s="18" t="s">
        <v>26</v>
      </c>
      <c r="M491" s="13">
        <v>6</v>
      </c>
      <c r="N491" s="11" t="s">
        <v>53</v>
      </c>
      <c r="O491" s="14">
        <f>+EOMONTH(Sales_2019[[#This Row],[DATE]],0)</f>
        <v>43708</v>
      </c>
      <c r="P491" s="15">
        <f>+EDATE(Sales_2019[[#This Row],[Begins]],Sales_2019[[#This Row],[DURATION]]-1)</f>
        <v>43861</v>
      </c>
      <c r="Q491" s="16" t="e">
        <f>Sales_2019[[#This Row],[Selling Price]]/Sales_2019[[#This Row],[Cost Price]]-1</f>
        <v>#DIV/0!</v>
      </c>
    </row>
    <row r="492" spans="1:17" ht="30" customHeight="1" x14ac:dyDescent="0.3">
      <c r="A492" s="8" t="s">
        <v>432</v>
      </c>
      <c r="B492" s="9">
        <v>43685</v>
      </c>
      <c r="C492" s="10" t="s">
        <v>1004</v>
      </c>
      <c r="D492" s="11" t="s">
        <v>454</v>
      </c>
      <c r="E492" s="12">
        <v>1</v>
      </c>
      <c r="F492" s="11">
        <v>0</v>
      </c>
      <c r="G492" s="11">
        <f>+Sales_2019[[#This Row],[INVOICE AMOUNT ('#)]]-Sales_2019[[#This Row],[Delivery charge]]</f>
        <v>38760</v>
      </c>
      <c r="H492" s="11">
        <v>0</v>
      </c>
      <c r="I492" s="11">
        <v>38760</v>
      </c>
      <c r="J492" s="11" t="s">
        <v>799</v>
      </c>
      <c r="K492" s="18" t="s">
        <v>50</v>
      </c>
      <c r="L492" s="18" t="s">
        <v>26</v>
      </c>
      <c r="M492" s="13">
        <v>6</v>
      </c>
      <c r="N492" s="11" t="s">
        <v>53</v>
      </c>
      <c r="O492" s="14">
        <f>+EOMONTH(Sales_2019[[#This Row],[DATE]],0)</f>
        <v>43708</v>
      </c>
      <c r="P492" s="15">
        <f>+EDATE(Sales_2019[[#This Row],[Begins]],Sales_2019[[#This Row],[DURATION]]-1)</f>
        <v>43861</v>
      </c>
      <c r="Q492" s="16" t="e">
        <f>Sales_2019[[#This Row],[Selling Price]]/Sales_2019[[#This Row],[Cost Price]]-1</f>
        <v>#DIV/0!</v>
      </c>
    </row>
    <row r="493" spans="1:17" ht="30" customHeight="1" x14ac:dyDescent="0.3">
      <c r="A493" s="8" t="s">
        <v>432</v>
      </c>
      <c r="B493" s="9">
        <v>43685</v>
      </c>
      <c r="C493" s="10" t="s">
        <v>1004</v>
      </c>
      <c r="D493" s="11" t="s">
        <v>454</v>
      </c>
      <c r="E493" s="12">
        <v>1</v>
      </c>
      <c r="F493" s="11">
        <v>0</v>
      </c>
      <c r="G493" s="11">
        <f>+Sales_2019[[#This Row],[INVOICE AMOUNT ('#)]]-Sales_2019[[#This Row],[Delivery charge]]</f>
        <v>38760</v>
      </c>
      <c r="H493" s="11">
        <v>0</v>
      </c>
      <c r="I493" s="11">
        <v>38760</v>
      </c>
      <c r="J493" s="11" t="s">
        <v>799</v>
      </c>
      <c r="K493" s="18" t="s">
        <v>50</v>
      </c>
      <c r="L493" s="18" t="s">
        <v>26</v>
      </c>
      <c r="M493" s="13">
        <v>6</v>
      </c>
      <c r="N493" s="11" t="s">
        <v>53</v>
      </c>
      <c r="O493" s="14">
        <f>+EOMONTH(Sales_2019[[#This Row],[DATE]],0)</f>
        <v>43708</v>
      </c>
      <c r="P493" s="15">
        <f>+EDATE(Sales_2019[[#This Row],[Begins]],Sales_2019[[#This Row],[DURATION]]-1)</f>
        <v>43861</v>
      </c>
      <c r="Q493" s="16" t="e">
        <f>Sales_2019[[#This Row],[Selling Price]]/Sales_2019[[#This Row],[Cost Price]]-1</f>
        <v>#DIV/0!</v>
      </c>
    </row>
    <row r="494" spans="1:17" ht="30" customHeight="1" x14ac:dyDescent="0.3">
      <c r="A494" s="8" t="s">
        <v>432</v>
      </c>
      <c r="B494" s="9">
        <v>43685</v>
      </c>
      <c r="C494" s="10" t="s">
        <v>1004</v>
      </c>
      <c r="D494" s="11" t="s">
        <v>454</v>
      </c>
      <c r="E494" s="12">
        <v>1</v>
      </c>
      <c r="F494" s="11">
        <v>0</v>
      </c>
      <c r="G494" s="11">
        <f>+Sales_2019[[#This Row],[INVOICE AMOUNT ('#)]]-Sales_2019[[#This Row],[Delivery charge]]</f>
        <v>38760</v>
      </c>
      <c r="H494" s="11">
        <v>0</v>
      </c>
      <c r="I494" s="11">
        <v>38760</v>
      </c>
      <c r="J494" s="11" t="s">
        <v>799</v>
      </c>
      <c r="K494" s="18" t="s">
        <v>50</v>
      </c>
      <c r="L494" s="18" t="s">
        <v>26</v>
      </c>
      <c r="M494" s="13">
        <v>6</v>
      </c>
      <c r="N494" s="11" t="s">
        <v>53</v>
      </c>
      <c r="O494" s="14">
        <f>+EOMONTH(Sales_2019[[#This Row],[DATE]],0)</f>
        <v>43708</v>
      </c>
      <c r="P494" s="15">
        <f>+EDATE(Sales_2019[[#This Row],[Begins]],Sales_2019[[#This Row],[DURATION]]-1)</f>
        <v>43861</v>
      </c>
      <c r="Q494" s="16" t="e">
        <f>Sales_2019[[#This Row],[Selling Price]]/Sales_2019[[#This Row],[Cost Price]]-1</f>
        <v>#DIV/0!</v>
      </c>
    </row>
    <row r="495" spans="1:17" ht="30" customHeight="1" x14ac:dyDescent="0.3">
      <c r="A495" s="8" t="s">
        <v>432</v>
      </c>
      <c r="B495" s="9">
        <v>43685</v>
      </c>
      <c r="C495" s="10" t="s">
        <v>1004</v>
      </c>
      <c r="D495" s="11" t="s">
        <v>454</v>
      </c>
      <c r="E495" s="12">
        <v>1</v>
      </c>
      <c r="F495" s="11">
        <v>0</v>
      </c>
      <c r="G495" s="11">
        <f>+Sales_2019[[#This Row],[INVOICE AMOUNT ('#)]]-Sales_2019[[#This Row],[Delivery charge]]</f>
        <v>38760</v>
      </c>
      <c r="H495" s="11">
        <v>0</v>
      </c>
      <c r="I495" s="11">
        <v>38760</v>
      </c>
      <c r="J495" s="11" t="s">
        <v>799</v>
      </c>
      <c r="K495" s="18" t="s">
        <v>50</v>
      </c>
      <c r="L495" s="18" t="s">
        <v>26</v>
      </c>
      <c r="M495" s="13">
        <v>6</v>
      </c>
      <c r="N495" s="11" t="s">
        <v>53</v>
      </c>
      <c r="O495" s="14">
        <f>+EOMONTH(Sales_2019[[#This Row],[DATE]],0)</f>
        <v>43708</v>
      </c>
      <c r="P495" s="15">
        <f>+EDATE(Sales_2019[[#This Row],[Begins]],Sales_2019[[#This Row],[DURATION]]-1)</f>
        <v>43861</v>
      </c>
      <c r="Q495" s="16" t="e">
        <f>Sales_2019[[#This Row],[Selling Price]]/Sales_2019[[#This Row],[Cost Price]]-1</f>
        <v>#DIV/0!</v>
      </c>
    </row>
    <row r="496" spans="1:17" ht="30" customHeight="1" x14ac:dyDescent="0.3">
      <c r="A496" s="8" t="s">
        <v>432</v>
      </c>
      <c r="B496" s="9">
        <v>43685</v>
      </c>
      <c r="C496" s="10" t="s">
        <v>1004</v>
      </c>
      <c r="D496" s="11" t="s">
        <v>454</v>
      </c>
      <c r="E496" s="12">
        <v>1</v>
      </c>
      <c r="F496" s="11">
        <v>0</v>
      </c>
      <c r="G496" s="11">
        <f>+Sales_2019[[#This Row],[INVOICE AMOUNT ('#)]]-Sales_2019[[#This Row],[Delivery charge]]</f>
        <v>38760</v>
      </c>
      <c r="H496" s="11">
        <v>0</v>
      </c>
      <c r="I496" s="11">
        <v>38760</v>
      </c>
      <c r="J496" s="11" t="s">
        <v>799</v>
      </c>
      <c r="K496" s="18" t="s">
        <v>50</v>
      </c>
      <c r="L496" s="18" t="s">
        <v>26</v>
      </c>
      <c r="M496" s="13">
        <v>6</v>
      </c>
      <c r="N496" s="11" t="s">
        <v>53</v>
      </c>
      <c r="O496" s="14">
        <f>+EOMONTH(Sales_2019[[#This Row],[DATE]],0)</f>
        <v>43708</v>
      </c>
      <c r="P496" s="15">
        <f>+EDATE(Sales_2019[[#This Row],[Begins]],Sales_2019[[#This Row],[DURATION]]-1)</f>
        <v>43861</v>
      </c>
      <c r="Q496" s="16" t="e">
        <f>Sales_2019[[#This Row],[Selling Price]]/Sales_2019[[#This Row],[Cost Price]]-1</f>
        <v>#DIV/0!</v>
      </c>
    </row>
    <row r="497" spans="1:17" ht="30" customHeight="1" x14ac:dyDescent="0.3">
      <c r="A497" s="8" t="s">
        <v>432</v>
      </c>
      <c r="B497" s="9">
        <v>43685</v>
      </c>
      <c r="C497" s="10" t="s">
        <v>1004</v>
      </c>
      <c r="D497" s="11" t="s">
        <v>372</v>
      </c>
      <c r="E497" s="12">
        <v>1</v>
      </c>
      <c r="F497" s="11">
        <v>0</v>
      </c>
      <c r="G497" s="11">
        <f>+Sales_2019[[#This Row],[INVOICE AMOUNT ('#)]]-Sales_2019[[#This Row],[Delivery charge]]</f>
        <v>38760</v>
      </c>
      <c r="H497" s="11">
        <v>0</v>
      </c>
      <c r="I497" s="11">
        <v>38760</v>
      </c>
      <c r="J497" s="11" t="s">
        <v>799</v>
      </c>
      <c r="K497" s="18" t="s">
        <v>50</v>
      </c>
      <c r="L497" s="18" t="s">
        <v>26</v>
      </c>
      <c r="M497" s="13">
        <v>6</v>
      </c>
      <c r="N497" s="11" t="s">
        <v>53</v>
      </c>
      <c r="O497" s="14">
        <f>+EOMONTH(Sales_2019[[#This Row],[DATE]],0)</f>
        <v>43708</v>
      </c>
      <c r="P497" s="15">
        <f>+EDATE(Sales_2019[[#This Row],[Begins]],Sales_2019[[#This Row],[DURATION]]-1)</f>
        <v>43861</v>
      </c>
      <c r="Q497" s="16" t="e">
        <f>Sales_2019[[#This Row],[Selling Price]]/Sales_2019[[#This Row],[Cost Price]]-1</f>
        <v>#DIV/0!</v>
      </c>
    </row>
    <row r="498" spans="1:17" ht="30" customHeight="1" x14ac:dyDescent="0.3">
      <c r="A498" s="8" t="s">
        <v>304</v>
      </c>
      <c r="B498" s="9">
        <v>43622</v>
      </c>
      <c r="C498" s="10" t="s">
        <v>1004</v>
      </c>
      <c r="D498" s="11"/>
      <c r="E498" s="12">
        <v>1</v>
      </c>
      <c r="F498" s="11">
        <v>36450</v>
      </c>
      <c r="G498" s="11">
        <f>+Sales_2019[[#This Row],[INVOICE AMOUNT ('#)]]-Sales_2019[[#This Row],[Delivery charge]]</f>
        <v>38272.5</v>
      </c>
      <c r="H498" s="11">
        <v>0</v>
      </c>
      <c r="I498" s="11">
        <f>+Sales_2019[[#This Row],[Cost Price]]*1.05</f>
        <v>38272.5</v>
      </c>
      <c r="J498" s="11" t="s">
        <v>963</v>
      </c>
      <c r="K498" s="18" t="s">
        <v>39</v>
      </c>
      <c r="L498" s="18" t="s">
        <v>19</v>
      </c>
      <c r="M498" s="13">
        <v>4</v>
      </c>
      <c r="N498" s="11" t="s">
        <v>27</v>
      </c>
      <c r="O498" s="14">
        <f>+EOMONTH(Sales_2019[[#This Row],[DATE]],0)</f>
        <v>43646</v>
      </c>
      <c r="P498" s="15">
        <f>+EDATE(Sales_2019[[#This Row],[Begins]],Sales_2019[[#This Row],[DURATION]]-1)</f>
        <v>43738</v>
      </c>
      <c r="Q498" s="16">
        <f>Sales_2019[[#This Row],[Selling Price]]/Sales_2019[[#This Row],[Cost Price]]-1</f>
        <v>5.0000000000000044E-2</v>
      </c>
    </row>
    <row r="499" spans="1:17" ht="30" customHeight="1" x14ac:dyDescent="0.3">
      <c r="A499" s="8" t="s">
        <v>588</v>
      </c>
      <c r="B499" s="20">
        <v>43756</v>
      </c>
      <c r="C499" s="30" t="s">
        <v>1004</v>
      </c>
      <c r="D499" s="11" t="s">
        <v>264</v>
      </c>
      <c r="E499" s="12">
        <v>1</v>
      </c>
      <c r="F499" s="22">
        <v>0</v>
      </c>
      <c r="G499" s="11">
        <f>+Sales_2019[[#This Row],[INVOICE AMOUNT ('#)]]-Sales_2019[[#This Row],[Delivery charge]]</f>
        <v>37500</v>
      </c>
      <c r="H499" s="11">
        <v>100</v>
      </c>
      <c r="I499" s="11">
        <v>37600</v>
      </c>
      <c r="J499" s="11" t="s">
        <v>799</v>
      </c>
      <c r="K499" s="18" t="s">
        <v>50</v>
      </c>
      <c r="L499" s="18" t="s">
        <v>26</v>
      </c>
      <c r="M499" s="13">
        <v>4</v>
      </c>
      <c r="N499" s="11" t="s">
        <v>53</v>
      </c>
      <c r="O499" s="14">
        <f>+EOMONTH(Sales_2019[[#This Row],[DATE]],0)</f>
        <v>43769</v>
      </c>
      <c r="P499" s="15">
        <f>+EDATE(Sales_2019[[#This Row],[Begins]],Sales_2019[[#This Row],[DURATION]]-1)</f>
        <v>43861</v>
      </c>
      <c r="Q499" s="16" t="e">
        <f>Sales_2019[[#This Row],[Selling Price]]/Sales_2019[[#This Row],[Cost Price]]-1</f>
        <v>#DIV/0!</v>
      </c>
    </row>
    <row r="500" spans="1:17" ht="30" customHeight="1" x14ac:dyDescent="0.3">
      <c r="A500" s="8" t="s">
        <v>615</v>
      </c>
      <c r="B500" s="9">
        <v>43767</v>
      </c>
      <c r="C500" s="17" t="s">
        <v>1004</v>
      </c>
      <c r="D500" s="11" t="s">
        <v>264</v>
      </c>
      <c r="E500" s="12">
        <v>1</v>
      </c>
      <c r="F500" s="22">
        <v>30600</v>
      </c>
      <c r="G500" s="11">
        <f>+Sales_2019[[#This Row],[INVOICE AMOUNT ('#)]]-Sales_2019[[#This Row],[Delivery charge]]</f>
        <v>36750</v>
      </c>
      <c r="H500" s="11">
        <v>750</v>
      </c>
      <c r="I500" s="11">
        <v>37500</v>
      </c>
      <c r="J500" s="11" t="s">
        <v>964</v>
      </c>
      <c r="K500" s="18" t="s">
        <v>765</v>
      </c>
      <c r="L500" s="18" t="s">
        <v>19</v>
      </c>
      <c r="M500" s="13">
        <v>2</v>
      </c>
      <c r="N500" s="11" t="s">
        <v>20</v>
      </c>
      <c r="O500" s="14">
        <f>+EOMONTH(Sales_2019[[#This Row],[DATE]],0)</f>
        <v>43769</v>
      </c>
      <c r="P500" s="15">
        <f>+EDATE(Sales_2019[[#This Row],[Begins]],Sales_2019[[#This Row],[DURATION]]-1)</f>
        <v>43799</v>
      </c>
      <c r="Q500" s="16">
        <f>Sales_2019[[#This Row],[Selling Price]]/Sales_2019[[#This Row],[Cost Price]]-1</f>
        <v>0.2009803921568627</v>
      </c>
    </row>
    <row r="501" spans="1:17" ht="30" customHeight="1" x14ac:dyDescent="0.3">
      <c r="A501" s="8" t="s">
        <v>687</v>
      </c>
      <c r="B501" s="9">
        <v>43798</v>
      </c>
      <c r="C501" s="17" t="s">
        <v>1004</v>
      </c>
      <c r="D501" s="11" t="s">
        <v>688</v>
      </c>
      <c r="E501" s="12">
        <v>1</v>
      </c>
      <c r="F501" s="22">
        <v>35000</v>
      </c>
      <c r="G501" s="11">
        <f>+Sales_2019[[#This Row],[INVOICE AMOUNT ('#)]]-Sales_2019[[#This Row],[Delivery charge]]</f>
        <v>36750</v>
      </c>
      <c r="H501" s="11">
        <v>0</v>
      </c>
      <c r="I501" s="11">
        <v>36750</v>
      </c>
      <c r="J501" s="11" t="s">
        <v>774</v>
      </c>
      <c r="K501" s="18" t="s">
        <v>992</v>
      </c>
      <c r="L501" s="18" t="s">
        <v>26</v>
      </c>
      <c r="M501" s="13">
        <v>4</v>
      </c>
      <c r="N501" s="11" t="s">
        <v>27</v>
      </c>
      <c r="O501" s="14">
        <f>+EOMONTH(Sales_2019[[#This Row],[DATE]],0)</f>
        <v>43799</v>
      </c>
      <c r="P501" s="15">
        <f>+EDATE(Sales_2019[[#This Row],[Begins]],Sales_2019[[#This Row],[DURATION]]-1)</f>
        <v>43890</v>
      </c>
      <c r="Q501" s="16">
        <f>Sales_2019[[#This Row],[Selling Price]]/Sales_2019[[#This Row],[Cost Price]]-1</f>
        <v>5.0000000000000044E-2</v>
      </c>
    </row>
    <row r="502" spans="1:17" ht="30" customHeight="1" x14ac:dyDescent="0.3">
      <c r="A502" s="8" t="s">
        <v>407</v>
      </c>
      <c r="B502" s="9">
        <v>43671</v>
      </c>
      <c r="C502" s="10" t="s">
        <v>1005</v>
      </c>
      <c r="D502" s="11" t="s">
        <v>384</v>
      </c>
      <c r="E502" s="12">
        <v>1</v>
      </c>
      <c r="F502" s="11">
        <v>28000</v>
      </c>
      <c r="G502" s="11">
        <f>+Sales_2019[[#This Row],[INVOICE AMOUNT ('#)]]-Sales_2019[[#This Row],[Delivery charge]]</f>
        <v>36000</v>
      </c>
      <c r="H502" s="11">
        <v>0</v>
      </c>
      <c r="I502" s="11">
        <v>36000</v>
      </c>
      <c r="J502" s="11" t="s">
        <v>965</v>
      </c>
      <c r="K502" s="18" t="s">
        <v>39</v>
      </c>
      <c r="L502" s="18" t="s">
        <v>19</v>
      </c>
      <c r="M502" s="13">
        <v>3</v>
      </c>
      <c r="N502" s="11" t="s">
        <v>20</v>
      </c>
      <c r="O502" s="14">
        <f>+EOMONTH(Sales_2019[[#This Row],[DATE]],0)</f>
        <v>43677</v>
      </c>
      <c r="P502" s="15">
        <f>+EDATE(Sales_2019[[#This Row],[Begins]],Sales_2019[[#This Row],[DURATION]]-1)</f>
        <v>43738</v>
      </c>
      <c r="Q502" s="16">
        <f>Sales_2019[[#This Row],[Selling Price]]/Sales_2019[[#This Row],[Cost Price]]-1</f>
        <v>0.28571428571428581</v>
      </c>
    </row>
    <row r="503" spans="1:17" ht="30" customHeight="1" x14ac:dyDescent="0.3">
      <c r="A503" s="8" t="s">
        <v>476</v>
      </c>
      <c r="B503" s="9">
        <v>43703</v>
      </c>
      <c r="C503" s="10" t="s">
        <v>1005</v>
      </c>
      <c r="D503" s="11" t="s">
        <v>477</v>
      </c>
      <c r="E503" s="12">
        <v>1</v>
      </c>
      <c r="F503" s="11">
        <v>28800</v>
      </c>
      <c r="G503" s="11">
        <f>+Sales_2019[[#This Row],[INVOICE AMOUNT ('#)]]-Sales_2019[[#This Row],[Delivery charge]]</f>
        <v>35250</v>
      </c>
      <c r="H503" s="11">
        <v>750</v>
      </c>
      <c r="I503" s="11">
        <v>36000</v>
      </c>
      <c r="J503" s="11" t="s">
        <v>966</v>
      </c>
      <c r="K503" s="18" t="s">
        <v>997</v>
      </c>
      <c r="L503" s="18" t="s">
        <v>19</v>
      </c>
      <c r="M503" s="13">
        <v>4</v>
      </c>
      <c r="N503" s="11" t="s">
        <v>20</v>
      </c>
      <c r="O503" s="14">
        <f>+EOMONTH(Sales_2019[[#This Row],[DATE]],0)</f>
        <v>43708</v>
      </c>
      <c r="P503" s="15">
        <f>+EDATE(Sales_2019[[#This Row],[Begins]],Sales_2019[[#This Row],[DURATION]]-1)</f>
        <v>43799</v>
      </c>
      <c r="Q503" s="16">
        <f>Sales_2019[[#This Row],[Selling Price]]/Sales_2019[[#This Row],[Cost Price]]-1</f>
        <v>0.22395833333333326</v>
      </c>
    </row>
    <row r="504" spans="1:17" ht="30" customHeight="1" x14ac:dyDescent="0.3">
      <c r="A504" s="8" t="s">
        <v>662</v>
      </c>
      <c r="B504" s="9">
        <v>43782</v>
      </c>
      <c r="C504" s="17" t="s">
        <v>1005</v>
      </c>
      <c r="D504" s="11" t="s">
        <v>553</v>
      </c>
      <c r="E504" s="12">
        <v>1</v>
      </c>
      <c r="F504" s="22">
        <v>33000</v>
      </c>
      <c r="G504" s="11">
        <f>+Sales_2019[[#This Row],[INVOICE AMOUNT ('#)]]-Sales_2019[[#This Row],[Delivery charge]]</f>
        <v>36000</v>
      </c>
      <c r="H504" s="11">
        <v>0</v>
      </c>
      <c r="I504" s="11">
        <v>36000</v>
      </c>
      <c r="J504" s="11" t="s">
        <v>967</v>
      </c>
      <c r="K504" s="18" t="s">
        <v>995</v>
      </c>
      <c r="L504" s="18" t="s">
        <v>19</v>
      </c>
      <c r="M504" s="13">
        <v>1</v>
      </c>
      <c r="N504" s="11" t="s">
        <v>117</v>
      </c>
      <c r="O504" s="14">
        <f>+EOMONTH(Sales_2019[[#This Row],[DATE]],0)</f>
        <v>43799</v>
      </c>
      <c r="P504" s="15">
        <f>+EDATE(Sales_2019[[#This Row],[Begins]],Sales_2019[[#This Row],[DURATION]]-1)</f>
        <v>43799</v>
      </c>
      <c r="Q504" s="16">
        <f>Sales_2019[[#This Row],[Selling Price]]/Sales_2019[[#This Row],[Cost Price]]-1</f>
        <v>9.0909090909090828E-2</v>
      </c>
    </row>
    <row r="505" spans="1:17" ht="30" customHeight="1" x14ac:dyDescent="0.3">
      <c r="A505" s="8" t="s">
        <v>596</v>
      </c>
      <c r="B505" s="9">
        <v>43761</v>
      </c>
      <c r="C505" s="17" t="s">
        <v>1004</v>
      </c>
      <c r="D505" s="11" t="s">
        <v>372</v>
      </c>
      <c r="E505" s="12">
        <v>1</v>
      </c>
      <c r="F505" s="22">
        <v>0</v>
      </c>
      <c r="G505" s="11">
        <f>+Sales_2019[[#This Row],[INVOICE AMOUNT ('#)]]-Sales_2019[[#This Row],[Delivery charge]]</f>
        <v>35280</v>
      </c>
      <c r="H505" s="11">
        <v>150</v>
      </c>
      <c r="I505" s="11">
        <v>35430</v>
      </c>
      <c r="J505" s="11" t="s">
        <v>799</v>
      </c>
      <c r="K505" s="18" t="s">
        <v>50</v>
      </c>
      <c r="L505" s="18" t="s">
        <v>26</v>
      </c>
      <c r="M505" s="13">
        <v>4</v>
      </c>
      <c r="N505" s="11" t="s">
        <v>53</v>
      </c>
      <c r="O505" s="14">
        <f>+EOMONTH(Sales_2019[[#This Row],[DATE]],0)</f>
        <v>43769</v>
      </c>
      <c r="P505" s="15">
        <f>+EDATE(Sales_2019[[#This Row],[Begins]],Sales_2019[[#This Row],[DURATION]]-1)</f>
        <v>43861</v>
      </c>
      <c r="Q505" s="16" t="e">
        <f>Sales_2019[[#This Row],[Selling Price]]/Sales_2019[[#This Row],[Cost Price]]-1</f>
        <v>#DIV/0!</v>
      </c>
    </row>
    <row r="506" spans="1:17" ht="30" customHeight="1" x14ac:dyDescent="0.3">
      <c r="A506" s="8" t="s">
        <v>596</v>
      </c>
      <c r="B506" s="9">
        <v>43761</v>
      </c>
      <c r="C506" s="17" t="s">
        <v>1004</v>
      </c>
      <c r="D506" s="11" t="s">
        <v>372</v>
      </c>
      <c r="E506" s="12">
        <v>1</v>
      </c>
      <c r="F506" s="22">
        <v>0</v>
      </c>
      <c r="G506" s="11">
        <f>+Sales_2019[[#This Row],[INVOICE AMOUNT ('#)]]-Sales_2019[[#This Row],[Delivery charge]]</f>
        <v>35280</v>
      </c>
      <c r="H506" s="11">
        <v>150</v>
      </c>
      <c r="I506" s="11">
        <v>35430</v>
      </c>
      <c r="J506" s="11" t="s">
        <v>799</v>
      </c>
      <c r="K506" s="18" t="s">
        <v>50</v>
      </c>
      <c r="L506" s="18" t="s">
        <v>26</v>
      </c>
      <c r="M506" s="13">
        <v>4</v>
      </c>
      <c r="N506" s="11" t="s">
        <v>53</v>
      </c>
      <c r="O506" s="14">
        <f>+EOMONTH(Sales_2019[[#This Row],[DATE]],0)</f>
        <v>43769</v>
      </c>
      <c r="P506" s="15">
        <f>+EDATE(Sales_2019[[#This Row],[Begins]],Sales_2019[[#This Row],[DURATION]]-1)</f>
        <v>43861</v>
      </c>
      <c r="Q506" s="16" t="e">
        <f>Sales_2019[[#This Row],[Selling Price]]/Sales_2019[[#This Row],[Cost Price]]-1</f>
        <v>#DIV/0!</v>
      </c>
    </row>
    <row r="507" spans="1:17" ht="30" customHeight="1" x14ac:dyDescent="0.3">
      <c r="A507" s="8" t="s">
        <v>596</v>
      </c>
      <c r="B507" s="9">
        <v>43761</v>
      </c>
      <c r="C507" s="17" t="s">
        <v>1004</v>
      </c>
      <c r="D507" s="11" t="s">
        <v>372</v>
      </c>
      <c r="E507" s="12">
        <v>1</v>
      </c>
      <c r="F507" s="22">
        <v>0</v>
      </c>
      <c r="G507" s="11">
        <f>+Sales_2019[[#This Row],[INVOICE AMOUNT ('#)]]-Sales_2019[[#This Row],[Delivery charge]]</f>
        <v>35280</v>
      </c>
      <c r="H507" s="11">
        <v>150</v>
      </c>
      <c r="I507" s="11">
        <v>35430</v>
      </c>
      <c r="J507" s="11" t="s">
        <v>799</v>
      </c>
      <c r="K507" s="18" t="s">
        <v>50</v>
      </c>
      <c r="L507" s="18" t="s">
        <v>26</v>
      </c>
      <c r="M507" s="13">
        <v>4</v>
      </c>
      <c r="N507" s="11" t="s">
        <v>53</v>
      </c>
      <c r="O507" s="14">
        <f>+EOMONTH(Sales_2019[[#This Row],[DATE]],0)</f>
        <v>43769</v>
      </c>
      <c r="P507" s="15">
        <f>+EDATE(Sales_2019[[#This Row],[Begins]],Sales_2019[[#This Row],[DURATION]]-1)</f>
        <v>43861</v>
      </c>
      <c r="Q507" s="16" t="e">
        <f>Sales_2019[[#This Row],[Selling Price]]/Sales_2019[[#This Row],[Cost Price]]-1</f>
        <v>#DIV/0!</v>
      </c>
    </row>
    <row r="508" spans="1:17" ht="30" customHeight="1" x14ac:dyDescent="0.3">
      <c r="A508" s="8" t="s">
        <v>588</v>
      </c>
      <c r="B508" s="20">
        <v>43756</v>
      </c>
      <c r="C508" s="30" t="s">
        <v>1004</v>
      </c>
      <c r="D508" s="11" t="s">
        <v>372</v>
      </c>
      <c r="E508" s="12">
        <v>1</v>
      </c>
      <c r="F508" s="22">
        <v>0</v>
      </c>
      <c r="G508" s="11">
        <f>+Sales_2019[[#This Row],[INVOICE AMOUNT ('#)]]-Sales_2019[[#This Row],[Delivery charge]]</f>
        <v>35280</v>
      </c>
      <c r="H508" s="11">
        <v>100</v>
      </c>
      <c r="I508" s="11">
        <v>35380</v>
      </c>
      <c r="J508" s="11" t="s">
        <v>799</v>
      </c>
      <c r="K508" s="18" t="s">
        <v>50</v>
      </c>
      <c r="L508" s="18" t="s">
        <v>26</v>
      </c>
      <c r="M508" s="13">
        <v>4</v>
      </c>
      <c r="N508" s="11" t="s">
        <v>53</v>
      </c>
      <c r="O508" s="14">
        <f>+EOMONTH(Sales_2019[[#This Row],[DATE]],0)</f>
        <v>43769</v>
      </c>
      <c r="P508" s="15">
        <f>+EDATE(Sales_2019[[#This Row],[Begins]],Sales_2019[[#This Row],[DURATION]]-1)</f>
        <v>43861</v>
      </c>
      <c r="Q508" s="16" t="e">
        <f>Sales_2019[[#This Row],[Selling Price]]/Sales_2019[[#This Row],[Cost Price]]-1</f>
        <v>#DIV/0!</v>
      </c>
    </row>
    <row r="509" spans="1:17" ht="30" customHeight="1" x14ac:dyDescent="0.3">
      <c r="A509" s="8" t="s">
        <v>588</v>
      </c>
      <c r="B509" s="20">
        <v>43756</v>
      </c>
      <c r="C509" s="30" t="s">
        <v>1004</v>
      </c>
      <c r="D509" s="11" t="s">
        <v>372</v>
      </c>
      <c r="E509" s="12">
        <v>1</v>
      </c>
      <c r="F509" s="22">
        <v>0</v>
      </c>
      <c r="G509" s="11">
        <f>+Sales_2019[[#This Row],[INVOICE AMOUNT ('#)]]-Sales_2019[[#This Row],[Delivery charge]]</f>
        <v>35280</v>
      </c>
      <c r="H509" s="11">
        <v>100</v>
      </c>
      <c r="I509" s="11">
        <v>35380</v>
      </c>
      <c r="J509" s="11" t="s">
        <v>799</v>
      </c>
      <c r="K509" s="18" t="s">
        <v>50</v>
      </c>
      <c r="L509" s="18" t="s">
        <v>26</v>
      </c>
      <c r="M509" s="13">
        <v>4</v>
      </c>
      <c r="N509" s="11" t="s">
        <v>53</v>
      </c>
      <c r="O509" s="14">
        <f>+EOMONTH(Sales_2019[[#This Row],[DATE]],0)</f>
        <v>43769</v>
      </c>
      <c r="P509" s="15">
        <f>+EDATE(Sales_2019[[#This Row],[Begins]],Sales_2019[[#This Row],[DURATION]]-1)</f>
        <v>43861</v>
      </c>
      <c r="Q509" s="16" t="e">
        <f>Sales_2019[[#This Row],[Selling Price]]/Sales_2019[[#This Row],[Cost Price]]-1</f>
        <v>#DIV/0!</v>
      </c>
    </row>
    <row r="510" spans="1:17" ht="30" customHeight="1" x14ac:dyDescent="0.3">
      <c r="A510" s="8" t="s">
        <v>588</v>
      </c>
      <c r="B510" s="20">
        <v>43756</v>
      </c>
      <c r="C510" s="30" t="s">
        <v>1004</v>
      </c>
      <c r="D510" s="11" t="s">
        <v>372</v>
      </c>
      <c r="E510" s="12">
        <v>1</v>
      </c>
      <c r="F510" s="22">
        <v>0</v>
      </c>
      <c r="G510" s="11">
        <f>+Sales_2019[[#This Row],[INVOICE AMOUNT ('#)]]-Sales_2019[[#This Row],[Delivery charge]]</f>
        <v>35280</v>
      </c>
      <c r="H510" s="11">
        <v>100</v>
      </c>
      <c r="I510" s="11">
        <v>35380</v>
      </c>
      <c r="J510" s="11" t="s">
        <v>799</v>
      </c>
      <c r="K510" s="18" t="s">
        <v>50</v>
      </c>
      <c r="L510" s="18" t="s">
        <v>26</v>
      </c>
      <c r="M510" s="13">
        <v>4</v>
      </c>
      <c r="N510" s="11" t="s">
        <v>53</v>
      </c>
      <c r="O510" s="14">
        <f>+EOMONTH(Sales_2019[[#This Row],[DATE]],0)</f>
        <v>43769</v>
      </c>
      <c r="P510" s="15">
        <f>+EDATE(Sales_2019[[#This Row],[Begins]],Sales_2019[[#This Row],[DURATION]]-1)</f>
        <v>43861</v>
      </c>
      <c r="Q510" s="16" t="e">
        <f>Sales_2019[[#This Row],[Selling Price]]/Sales_2019[[#This Row],[Cost Price]]-1</f>
        <v>#DIV/0!</v>
      </c>
    </row>
    <row r="511" spans="1:17" ht="30" customHeight="1" x14ac:dyDescent="0.3">
      <c r="A511" s="8" t="s">
        <v>588</v>
      </c>
      <c r="B511" s="20">
        <v>43756</v>
      </c>
      <c r="C511" s="30" t="s">
        <v>1004</v>
      </c>
      <c r="D511" s="11" t="s">
        <v>372</v>
      </c>
      <c r="E511" s="12">
        <v>1</v>
      </c>
      <c r="F511" s="22">
        <v>0</v>
      </c>
      <c r="G511" s="11">
        <f>+Sales_2019[[#This Row],[INVOICE AMOUNT ('#)]]-Sales_2019[[#This Row],[Delivery charge]]</f>
        <v>35280</v>
      </c>
      <c r="H511" s="11">
        <v>100</v>
      </c>
      <c r="I511" s="11">
        <v>35380</v>
      </c>
      <c r="J511" s="11" t="s">
        <v>799</v>
      </c>
      <c r="K511" s="18" t="s">
        <v>50</v>
      </c>
      <c r="L511" s="18" t="s">
        <v>26</v>
      </c>
      <c r="M511" s="13">
        <v>4</v>
      </c>
      <c r="N511" s="11" t="s">
        <v>53</v>
      </c>
      <c r="O511" s="14">
        <f>+EOMONTH(Sales_2019[[#This Row],[DATE]],0)</f>
        <v>43769</v>
      </c>
      <c r="P511" s="15">
        <f>+EDATE(Sales_2019[[#This Row],[Begins]],Sales_2019[[#This Row],[DURATION]]-1)</f>
        <v>43861</v>
      </c>
      <c r="Q511" s="16" t="e">
        <f>Sales_2019[[#This Row],[Selling Price]]/Sales_2019[[#This Row],[Cost Price]]-1</f>
        <v>#DIV/0!</v>
      </c>
    </row>
    <row r="512" spans="1:17" ht="30" customHeight="1" x14ac:dyDescent="0.3">
      <c r="A512" s="8" t="s">
        <v>588</v>
      </c>
      <c r="B512" s="20">
        <v>43756</v>
      </c>
      <c r="C512" s="30" t="s">
        <v>1004</v>
      </c>
      <c r="D512" s="11" t="s">
        <v>372</v>
      </c>
      <c r="E512" s="12">
        <v>1</v>
      </c>
      <c r="F512" s="22">
        <v>0</v>
      </c>
      <c r="G512" s="11">
        <f>+Sales_2019[[#This Row],[INVOICE AMOUNT ('#)]]-Sales_2019[[#This Row],[Delivery charge]]</f>
        <v>35280</v>
      </c>
      <c r="H512" s="11">
        <v>100</v>
      </c>
      <c r="I512" s="11">
        <v>35380</v>
      </c>
      <c r="J512" s="11" t="s">
        <v>799</v>
      </c>
      <c r="K512" s="18" t="s">
        <v>50</v>
      </c>
      <c r="L512" s="18" t="s">
        <v>26</v>
      </c>
      <c r="M512" s="13">
        <v>4</v>
      </c>
      <c r="N512" s="11" t="s">
        <v>53</v>
      </c>
      <c r="O512" s="14">
        <f>+EOMONTH(Sales_2019[[#This Row],[DATE]],0)</f>
        <v>43769</v>
      </c>
      <c r="P512" s="15">
        <f>+EDATE(Sales_2019[[#This Row],[Begins]],Sales_2019[[#This Row],[DURATION]]-1)</f>
        <v>43861</v>
      </c>
      <c r="Q512" s="16" t="e">
        <f>Sales_2019[[#This Row],[Selling Price]]/Sales_2019[[#This Row],[Cost Price]]-1</f>
        <v>#DIV/0!</v>
      </c>
    </row>
    <row r="513" spans="1:17" ht="30" customHeight="1" x14ac:dyDescent="0.3">
      <c r="A513" s="8" t="s">
        <v>588</v>
      </c>
      <c r="B513" s="20">
        <v>43756</v>
      </c>
      <c r="C513" s="30" t="s">
        <v>1004</v>
      </c>
      <c r="D513" s="11" t="s">
        <v>372</v>
      </c>
      <c r="E513" s="12">
        <v>1</v>
      </c>
      <c r="F513" s="22">
        <v>0</v>
      </c>
      <c r="G513" s="11">
        <f>+Sales_2019[[#This Row],[INVOICE AMOUNT ('#)]]-Sales_2019[[#This Row],[Delivery charge]]</f>
        <v>35280</v>
      </c>
      <c r="H513" s="11">
        <v>100</v>
      </c>
      <c r="I513" s="11">
        <v>35380</v>
      </c>
      <c r="J513" s="11" t="s">
        <v>799</v>
      </c>
      <c r="K513" s="18" t="s">
        <v>50</v>
      </c>
      <c r="L513" s="18" t="s">
        <v>26</v>
      </c>
      <c r="M513" s="13">
        <v>4</v>
      </c>
      <c r="N513" s="11" t="s">
        <v>53</v>
      </c>
      <c r="O513" s="14">
        <f>+EOMONTH(Sales_2019[[#This Row],[DATE]],0)</f>
        <v>43769</v>
      </c>
      <c r="P513" s="15">
        <f>+EDATE(Sales_2019[[#This Row],[Begins]],Sales_2019[[#This Row],[DURATION]]-1)</f>
        <v>43861</v>
      </c>
      <c r="Q513" s="16" t="e">
        <f>Sales_2019[[#This Row],[Selling Price]]/Sales_2019[[#This Row],[Cost Price]]-1</f>
        <v>#DIV/0!</v>
      </c>
    </row>
    <row r="514" spans="1:17" ht="30" customHeight="1" x14ac:dyDescent="0.3">
      <c r="A514" s="8" t="s">
        <v>588</v>
      </c>
      <c r="B514" s="20">
        <v>43756</v>
      </c>
      <c r="C514" s="30" t="s">
        <v>1004</v>
      </c>
      <c r="D514" s="11" t="s">
        <v>372</v>
      </c>
      <c r="E514" s="12">
        <v>1</v>
      </c>
      <c r="F514" s="22">
        <v>0</v>
      </c>
      <c r="G514" s="11">
        <f>+Sales_2019[[#This Row],[INVOICE AMOUNT ('#)]]-Sales_2019[[#This Row],[Delivery charge]]</f>
        <v>35280</v>
      </c>
      <c r="H514" s="11">
        <v>100</v>
      </c>
      <c r="I514" s="11">
        <v>35380</v>
      </c>
      <c r="J514" s="11" t="s">
        <v>799</v>
      </c>
      <c r="K514" s="18" t="s">
        <v>50</v>
      </c>
      <c r="L514" s="18" t="s">
        <v>26</v>
      </c>
      <c r="M514" s="13">
        <v>4</v>
      </c>
      <c r="N514" s="11" t="s">
        <v>53</v>
      </c>
      <c r="O514" s="14">
        <f>+EOMONTH(Sales_2019[[#This Row],[DATE]],0)</f>
        <v>43769</v>
      </c>
      <c r="P514" s="15">
        <f>+EDATE(Sales_2019[[#This Row],[Begins]],Sales_2019[[#This Row],[DURATION]]-1)</f>
        <v>43861</v>
      </c>
      <c r="Q514" s="16" t="e">
        <f>Sales_2019[[#This Row],[Selling Price]]/Sales_2019[[#This Row],[Cost Price]]-1</f>
        <v>#DIV/0!</v>
      </c>
    </row>
    <row r="515" spans="1:17" ht="30" customHeight="1" x14ac:dyDescent="0.3">
      <c r="A515" s="8" t="s">
        <v>588</v>
      </c>
      <c r="B515" s="20">
        <v>43756</v>
      </c>
      <c r="C515" s="30" t="s">
        <v>1004</v>
      </c>
      <c r="D515" s="11" t="s">
        <v>372</v>
      </c>
      <c r="E515" s="12">
        <v>1</v>
      </c>
      <c r="F515" s="22">
        <v>0</v>
      </c>
      <c r="G515" s="11">
        <f>+Sales_2019[[#This Row],[INVOICE AMOUNT ('#)]]-Sales_2019[[#This Row],[Delivery charge]]</f>
        <v>35280</v>
      </c>
      <c r="H515" s="11">
        <v>100</v>
      </c>
      <c r="I515" s="11">
        <v>35380</v>
      </c>
      <c r="J515" s="11" t="s">
        <v>799</v>
      </c>
      <c r="K515" s="18" t="s">
        <v>50</v>
      </c>
      <c r="L515" s="18" t="s">
        <v>26</v>
      </c>
      <c r="M515" s="13">
        <v>4</v>
      </c>
      <c r="N515" s="11" t="s">
        <v>53</v>
      </c>
      <c r="O515" s="14">
        <f>+EOMONTH(Sales_2019[[#This Row],[DATE]],0)</f>
        <v>43769</v>
      </c>
      <c r="P515" s="15">
        <f>+EDATE(Sales_2019[[#This Row],[Begins]],Sales_2019[[#This Row],[DURATION]]-1)</f>
        <v>43861</v>
      </c>
      <c r="Q515" s="16" t="e">
        <f>Sales_2019[[#This Row],[Selling Price]]/Sales_2019[[#This Row],[Cost Price]]-1</f>
        <v>#DIV/0!</v>
      </c>
    </row>
    <row r="516" spans="1:17" ht="30" customHeight="1" x14ac:dyDescent="0.3">
      <c r="A516" s="8" t="s">
        <v>588</v>
      </c>
      <c r="B516" s="20">
        <v>43756</v>
      </c>
      <c r="C516" s="30" t="s">
        <v>1004</v>
      </c>
      <c r="D516" s="11" t="s">
        <v>372</v>
      </c>
      <c r="E516" s="12">
        <v>1</v>
      </c>
      <c r="F516" s="22">
        <v>0</v>
      </c>
      <c r="G516" s="11">
        <f>+Sales_2019[[#This Row],[INVOICE AMOUNT ('#)]]-Sales_2019[[#This Row],[Delivery charge]]</f>
        <v>35280</v>
      </c>
      <c r="H516" s="11">
        <v>100</v>
      </c>
      <c r="I516" s="11">
        <v>35380</v>
      </c>
      <c r="J516" s="11" t="s">
        <v>799</v>
      </c>
      <c r="K516" s="18" t="s">
        <v>50</v>
      </c>
      <c r="L516" s="18" t="s">
        <v>26</v>
      </c>
      <c r="M516" s="13">
        <v>4</v>
      </c>
      <c r="N516" s="11" t="s">
        <v>53</v>
      </c>
      <c r="O516" s="14">
        <f>+EOMONTH(Sales_2019[[#This Row],[DATE]],0)</f>
        <v>43769</v>
      </c>
      <c r="P516" s="15">
        <f>+EDATE(Sales_2019[[#This Row],[Begins]],Sales_2019[[#This Row],[DURATION]]-1)</f>
        <v>43861</v>
      </c>
      <c r="Q516" s="16" t="e">
        <f>Sales_2019[[#This Row],[Selling Price]]/Sales_2019[[#This Row],[Cost Price]]-1</f>
        <v>#DIV/0!</v>
      </c>
    </row>
    <row r="517" spans="1:17" ht="30" customHeight="1" x14ac:dyDescent="0.3">
      <c r="A517" s="8" t="s">
        <v>432</v>
      </c>
      <c r="B517" s="9">
        <v>43685</v>
      </c>
      <c r="C517" s="10" t="s">
        <v>1004</v>
      </c>
      <c r="D517" s="11" t="s">
        <v>458</v>
      </c>
      <c r="E517" s="12">
        <v>1</v>
      </c>
      <c r="F517" s="11">
        <v>0</v>
      </c>
      <c r="G517" s="11">
        <f>+Sales_2019[[#This Row],[INVOICE AMOUNT ('#)]]-Sales_2019[[#This Row],[Delivery charge]]</f>
        <v>34000</v>
      </c>
      <c r="H517" s="11">
        <v>0</v>
      </c>
      <c r="I517" s="11">
        <v>34000</v>
      </c>
      <c r="J517" s="11" t="s">
        <v>799</v>
      </c>
      <c r="K517" s="18" t="s">
        <v>50</v>
      </c>
      <c r="L517" s="18" t="s">
        <v>26</v>
      </c>
      <c r="M517" s="13">
        <v>6</v>
      </c>
      <c r="N517" s="11" t="s">
        <v>53</v>
      </c>
      <c r="O517" s="14">
        <f>+EOMONTH(Sales_2019[[#This Row],[DATE]],0)</f>
        <v>43708</v>
      </c>
      <c r="P517" s="15">
        <f>+EDATE(Sales_2019[[#This Row],[Begins]],Sales_2019[[#This Row],[DURATION]]-1)</f>
        <v>43861</v>
      </c>
      <c r="Q517" s="16" t="e">
        <f>Sales_2019[[#This Row],[Selling Price]]/Sales_2019[[#This Row],[Cost Price]]-1</f>
        <v>#DIV/0!</v>
      </c>
    </row>
    <row r="518" spans="1:17" ht="30" customHeight="1" x14ac:dyDescent="0.3">
      <c r="A518" s="8" t="s">
        <v>214</v>
      </c>
      <c r="B518" s="9">
        <v>43570</v>
      </c>
      <c r="C518" s="10" t="s">
        <v>1005</v>
      </c>
      <c r="D518" s="11" t="s">
        <v>215</v>
      </c>
      <c r="E518" s="12">
        <v>1</v>
      </c>
      <c r="F518" s="11">
        <v>27400</v>
      </c>
      <c r="G518" s="11">
        <f>+Sales_2019[[#This Row],[INVOICE AMOUNT ('#)]]-Sales_2019[[#This Row],[Delivery charge]]</f>
        <v>33961</v>
      </c>
      <c r="H518" s="11">
        <v>0</v>
      </c>
      <c r="I518" s="11">
        <v>33961</v>
      </c>
      <c r="J518" s="11" t="s">
        <v>950</v>
      </c>
      <c r="K518" s="18" t="s">
        <v>999</v>
      </c>
      <c r="L518" s="18" t="s">
        <v>26</v>
      </c>
      <c r="M518" s="13">
        <v>3</v>
      </c>
      <c r="N518" s="11" t="s">
        <v>20</v>
      </c>
      <c r="O518" s="14">
        <f>+EOMONTH(Sales_2019[[#This Row],[DATE]],0)</f>
        <v>43585</v>
      </c>
      <c r="P518" s="15">
        <f>+EDATE(Sales_2019[[#This Row],[Begins]],Sales_2019[[#This Row],[DURATION]]-1)</f>
        <v>43646</v>
      </c>
      <c r="Q518" s="16">
        <f>Sales_2019[[#This Row],[Selling Price]]/Sales_2019[[#This Row],[Cost Price]]-1</f>
        <v>0.23945255474452565</v>
      </c>
    </row>
    <row r="519" spans="1:17" ht="30" customHeight="1" x14ac:dyDescent="0.3">
      <c r="A519" s="8" t="s">
        <v>250</v>
      </c>
      <c r="B519" s="9">
        <v>43588</v>
      </c>
      <c r="C519" s="10" t="s">
        <v>1005</v>
      </c>
      <c r="D519" s="11" t="s">
        <v>251</v>
      </c>
      <c r="E519" s="12">
        <v>1</v>
      </c>
      <c r="F519" s="11">
        <v>26000</v>
      </c>
      <c r="G519" s="11">
        <f>+Sales_2019[[#This Row],[INVOICE AMOUNT ('#)]]-Sales_2019[[#This Row],[Delivery charge]]</f>
        <v>33000</v>
      </c>
      <c r="H519" s="11">
        <v>0</v>
      </c>
      <c r="I519" s="11">
        <v>33000</v>
      </c>
      <c r="J519" s="11" t="s">
        <v>855</v>
      </c>
      <c r="K519" s="18" t="s">
        <v>762</v>
      </c>
      <c r="L519" s="18" t="s">
        <v>26</v>
      </c>
      <c r="M519" s="13">
        <v>4</v>
      </c>
      <c r="N519" s="11" t="s">
        <v>23</v>
      </c>
      <c r="O519" s="14">
        <f>+EOMONTH(Sales_2019[[#This Row],[DATE]],0)</f>
        <v>43616</v>
      </c>
      <c r="P519" s="15">
        <f>+EDATE(Sales_2019[[#This Row],[Begins]],Sales_2019[[#This Row],[DURATION]]-1)</f>
        <v>43708</v>
      </c>
      <c r="Q519" s="16">
        <f>Sales_2019[[#This Row],[Selling Price]]/Sales_2019[[#This Row],[Cost Price]]-1</f>
        <v>0.26923076923076916</v>
      </c>
    </row>
    <row r="520" spans="1:17" ht="30" customHeight="1" x14ac:dyDescent="0.3">
      <c r="A520" s="8" t="s">
        <v>408</v>
      </c>
      <c r="B520" s="9">
        <v>43671</v>
      </c>
      <c r="C520" s="10" t="s">
        <v>1004</v>
      </c>
      <c r="D520" s="11" t="s">
        <v>409</v>
      </c>
      <c r="E520" s="12">
        <v>1</v>
      </c>
      <c r="F520" s="11">
        <v>26000</v>
      </c>
      <c r="G520" s="11">
        <f>+Sales_2019[[#This Row],[INVOICE AMOUNT ('#)]]-Sales_2019[[#This Row],[Delivery charge]]</f>
        <v>32000</v>
      </c>
      <c r="H520" s="11">
        <v>0</v>
      </c>
      <c r="I520" s="11">
        <v>32000</v>
      </c>
      <c r="J520" s="11" t="s">
        <v>797</v>
      </c>
      <c r="K520" s="18" t="s">
        <v>765</v>
      </c>
      <c r="L520" s="18" t="s">
        <v>26</v>
      </c>
      <c r="M520" s="13">
        <v>3</v>
      </c>
      <c r="N520" s="11" t="s">
        <v>27</v>
      </c>
      <c r="O520" s="14">
        <f>+EOMONTH(Sales_2019[[#This Row],[DATE]],0)</f>
        <v>43677</v>
      </c>
      <c r="P520" s="15">
        <f>+EDATE(Sales_2019[[#This Row],[Begins]],Sales_2019[[#This Row],[DURATION]]-1)</f>
        <v>43738</v>
      </c>
      <c r="Q520" s="16">
        <f>Sales_2019[[#This Row],[Selling Price]]/Sales_2019[[#This Row],[Cost Price]]-1</f>
        <v>0.23076923076923084</v>
      </c>
    </row>
    <row r="521" spans="1:17" ht="30" customHeight="1" x14ac:dyDescent="0.3">
      <c r="A521" s="8" t="s">
        <v>643</v>
      </c>
      <c r="B521" s="9">
        <v>43776</v>
      </c>
      <c r="C521" s="17" t="s">
        <v>1004</v>
      </c>
      <c r="D521" s="11" t="s">
        <v>654</v>
      </c>
      <c r="E521" s="12">
        <v>1</v>
      </c>
      <c r="F521" s="22">
        <v>26000</v>
      </c>
      <c r="G521" s="11">
        <f>+Sales_2019[[#This Row],[INVOICE AMOUNT ('#)]]-Sales_2019[[#This Row],[Delivery charge]]</f>
        <v>31200</v>
      </c>
      <c r="H521" s="11">
        <v>150</v>
      </c>
      <c r="I521" s="11">
        <v>31350</v>
      </c>
      <c r="J521" s="11" t="s">
        <v>799</v>
      </c>
      <c r="K521" s="18" t="s">
        <v>50</v>
      </c>
      <c r="L521" s="18" t="s">
        <v>26</v>
      </c>
      <c r="M521" s="13">
        <v>4</v>
      </c>
      <c r="N521" s="11" t="s">
        <v>53</v>
      </c>
      <c r="O521" s="14">
        <f>+EOMONTH(Sales_2019[[#This Row],[DATE]],0)</f>
        <v>43799</v>
      </c>
      <c r="P521" s="15">
        <f>+EDATE(Sales_2019[[#This Row],[Begins]],Sales_2019[[#This Row],[DURATION]]-1)</f>
        <v>43890</v>
      </c>
      <c r="Q521" s="16">
        <f>Sales_2019[[#This Row],[Selling Price]]/Sales_2019[[#This Row],[Cost Price]]-1</f>
        <v>0.19999999999999996</v>
      </c>
    </row>
    <row r="522" spans="1:17" ht="30" customHeight="1" x14ac:dyDescent="0.3">
      <c r="A522" s="8" t="s">
        <v>296</v>
      </c>
      <c r="B522" s="9">
        <v>43609</v>
      </c>
      <c r="C522" s="10" t="s">
        <v>1004</v>
      </c>
      <c r="D522" s="11" t="s">
        <v>297</v>
      </c>
      <c r="E522" s="12">
        <v>1</v>
      </c>
      <c r="F522" s="11">
        <v>25500</v>
      </c>
      <c r="G522" s="11">
        <f>+Sales_2019[[#This Row],[INVOICE AMOUNT ('#)]]-Sales_2019[[#This Row],[Delivery charge]]</f>
        <v>31250</v>
      </c>
      <c r="H522" s="11">
        <v>0</v>
      </c>
      <c r="I522" s="11">
        <v>31250</v>
      </c>
      <c r="J522" s="11" t="s">
        <v>941</v>
      </c>
      <c r="K522" s="18" t="s">
        <v>39</v>
      </c>
      <c r="L522" s="18" t="s">
        <v>26</v>
      </c>
      <c r="M522" s="13">
        <v>2</v>
      </c>
      <c r="N522" s="11" t="s">
        <v>27</v>
      </c>
      <c r="O522" s="14">
        <f>+EOMONTH(Sales_2019[[#This Row],[DATE]],0+1)</f>
        <v>43646</v>
      </c>
      <c r="P522" s="15">
        <f>+EDATE(Sales_2019[[#This Row],[Begins]],Sales_2019[[#This Row],[DURATION]]-1)</f>
        <v>43676</v>
      </c>
      <c r="Q522" s="16">
        <f>Sales_2019[[#This Row],[Selling Price]]/Sales_2019[[#This Row],[Cost Price]]-1</f>
        <v>0.22549019607843146</v>
      </c>
    </row>
    <row r="523" spans="1:17" ht="30" customHeight="1" x14ac:dyDescent="0.3">
      <c r="A523" s="8" t="s">
        <v>301</v>
      </c>
      <c r="B523" s="9">
        <v>43614</v>
      </c>
      <c r="C523" s="10" t="s">
        <v>1004</v>
      </c>
      <c r="D523" s="11" t="s">
        <v>297</v>
      </c>
      <c r="E523" s="12">
        <v>1</v>
      </c>
      <c r="F523" s="11">
        <v>25500</v>
      </c>
      <c r="G523" s="11">
        <f>+Sales_2019[[#This Row],[INVOICE AMOUNT ('#)]]-Sales_2019[[#This Row],[Delivery charge]]</f>
        <v>31250</v>
      </c>
      <c r="H523" s="11">
        <v>0</v>
      </c>
      <c r="I523" s="11">
        <v>31250</v>
      </c>
      <c r="J523" s="11" t="s">
        <v>941</v>
      </c>
      <c r="K523" s="18" t="s">
        <v>39</v>
      </c>
      <c r="L523" s="18" t="s">
        <v>26</v>
      </c>
      <c r="M523" s="13">
        <v>2</v>
      </c>
      <c r="N523" s="11" t="s">
        <v>27</v>
      </c>
      <c r="O523" s="14">
        <f>+EOMONTH(Sales_2019[[#This Row],[DATE]],0+1)</f>
        <v>43646</v>
      </c>
      <c r="P523" s="15">
        <f>+EDATE(Sales_2019[[#This Row],[Begins]],Sales_2019[[#This Row],[DURATION]]-1)</f>
        <v>43676</v>
      </c>
      <c r="Q523" s="16">
        <f>Sales_2019[[#This Row],[Selling Price]]/Sales_2019[[#This Row],[Cost Price]]-1</f>
        <v>0.22549019607843146</v>
      </c>
    </row>
    <row r="524" spans="1:17" ht="30" customHeight="1" x14ac:dyDescent="0.3">
      <c r="A524" s="8" t="s">
        <v>362</v>
      </c>
      <c r="B524" s="9">
        <v>43654</v>
      </c>
      <c r="C524" s="10" t="s">
        <v>1004</v>
      </c>
      <c r="D524" s="11" t="s">
        <v>297</v>
      </c>
      <c r="E524" s="12">
        <v>1</v>
      </c>
      <c r="F524" s="11">
        <v>0</v>
      </c>
      <c r="G524" s="11">
        <f>+Sales_2019[[#This Row],[INVOICE AMOUNT ('#)]]-Sales_2019[[#This Row],[Delivery charge]]</f>
        <v>30600</v>
      </c>
      <c r="H524" s="11">
        <v>0</v>
      </c>
      <c r="I524" s="11">
        <v>30600</v>
      </c>
      <c r="J524" s="11" t="s">
        <v>799</v>
      </c>
      <c r="K524" s="18" t="s">
        <v>50</v>
      </c>
      <c r="L524" s="18" t="s">
        <v>26</v>
      </c>
      <c r="M524" s="13">
        <v>4</v>
      </c>
      <c r="N524" s="11" t="s">
        <v>53</v>
      </c>
      <c r="O524" s="14">
        <f>+EOMONTH(Sales_2019[[#This Row],[DATE]],0)</f>
        <v>43677</v>
      </c>
      <c r="P524" s="15">
        <f>+EDATE(Sales_2019[[#This Row],[Begins]],Sales_2019[[#This Row],[DURATION]]-1)</f>
        <v>43769</v>
      </c>
      <c r="Q524" s="16" t="e">
        <f>Sales_2019[[#This Row],[Selling Price]]/Sales_2019[[#This Row],[Cost Price]]-1</f>
        <v>#DIV/0!</v>
      </c>
    </row>
    <row r="525" spans="1:17" ht="30" customHeight="1" x14ac:dyDescent="0.3">
      <c r="A525" s="8" t="s">
        <v>362</v>
      </c>
      <c r="B525" s="9">
        <v>43654</v>
      </c>
      <c r="C525" s="10" t="s">
        <v>1004</v>
      </c>
      <c r="D525" s="11" t="s">
        <v>297</v>
      </c>
      <c r="E525" s="12">
        <v>1</v>
      </c>
      <c r="F525" s="11">
        <v>0</v>
      </c>
      <c r="G525" s="11">
        <f>+Sales_2019[[#This Row],[INVOICE AMOUNT ('#)]]-Sales_2019[[#This Row],[Delivery charge]]</f>
        <v>30600</v>
      </c>
      <c r="H525" s="11">
        <v>0</v>
      </c>
      <c r="I525" s="11">
        <v>30600</v>
      </c>
      <c r="J525" s="11" t="s">
        <v>799</v>
      </c>
      <c r="K525" s="18" t="s">
        <v>50</v>
      </c>
      <c r="L525" s="18" t="s">
        <v>26</v>
      </c>
      <c r="M525" s="13">
        <v>4</v>
      </c>
      <c r="N525" s="11" t="s">
        <v>53</v>
      </c>
      <c r="O525" s="14">
        <f>+EOMONTH(Sales_2019[[#This Row],[DATE]],0)</f>
        <v>43677</v>
      </c>
      <c r="P525" s="15">
        <f>+EDATE(Sales_2019[[#This Row],[Begins]],Sales_2019[[#This Row],[DURATION]]-1)</f>
        <v>43769</v>
      </c>
      <c r="Q525" s="16" t="e">
        <f>Sales_2019[[#This Row],[Selling Price]]/Sales_2019[[#This Row],[Cost Price]]-1</f>
        <v>#DIV/0!</v>
      </c>
    </row>
    <row r="526" spans="1:17" ht="30" customHeight="1" x14ac:dyDescent="0.3">
      <c r="A526" s="8" t="s">
        <v>432</v>
      </c>
      <c r="B526" s="9">
        <v>43685</v>
      </c>
      <c r="C526" s="10" t="s">
        <v>1004</v>
      </c>
      <c r="D526" s="11" t="s">
        <v>297</v>
      </c>
      <c r="E526" s="12">
        <v>1</v>
      </c>
      <c r="F526" s="11">
        <v>0</v>
      </c>
      <c r="G526" s="11">
        <f>+Sales_2019[[#This Row],[INVOICE AMOUNT ('#)]]-Sales_2019[[#This Row],[Delivery charge]]</f>
        <v>30600</v>
      </c>
      <c r="H526" s="11">
        <v>0</v>
      </c>
      <c r="I526" s="11">
        <v>30600</v>
      </c>
      <c r="J526" s="11" t="s">
        <v>799</v>
      </c>
      <c r="K526" s="18" t="s">
        <v>50</v>
      </c>
      <c r="L526" s="18" t="s">
        <v>26</v>
      </c>
      <c r="M526" s="13">
        <v>6</v>
      </c>
      <c r="N526" s="11" t="s">
        <v>53</v>
      </c>
      <c r="O526" s="14">
        <f>+EOMONTH(Sales_2019[[#This Row],[DATE]],0)</f>
        <v>43708</v>
      </c>
      <c r="P526" s="15">
        <f>+EDATE(Sales_2019[[#This Row],[Begins]],Sales_2019[[#This Row],[DURATION]]-1)</f>
        <v>43861</v>
      </c>
      <c r="Q526" s="16" t="e">
        <f>Sales_2019[[#This Row],[Selling Price]]/Sales_2019[[#This Row],[Cost Price]]-1</f>
        <v>#DIV/0!</v>
      </c>
    </row>
    <row r="527" spans="1:17" ht="30" customHeight="1" x14ac:dyDescent="0.3">
      <c r="A527" s="8" t="s">
        <v>385</v>
      </c>
      <c r="B527" s="9">
        <v>43657</v>
      </c>
      <c r="C527" s="10" t="s">
        <v>1005</v>
      </c>
      <c r="D527" s="11" t="s">
        <v>386</v>
      </c>
      <c r="E527" s="12">
        <v>1</v>
      </c>
      <c r="F527" s="11">
        <v>23300</v>
      </c>
      <c r="G527" s="11">
        <f>+Sales_2019[[#This Row],[INVOICE AMOUNT ('#)]]-Sales_2019[[#This Row],[Delivery charge]]</f>
        <v>29000</v>
      </c>
      <c r="H527" s="11">
        <v>0</v>
      </c>
      <c r="I527" s="11">
        <v>29000</v>
      </c>
      <c r="J527" s="11" t="s">
        <v>968</v>
      </c>
      <c r="K527" s="18" t="s">
        <v>762</v>
      </c>
      <c r="L527" s="18" t="s">
        <v>19</v>
      </c>
      <c r="M527" s="13">
        <v>3</v>
      </c>
      <c r="N527" s="11" t="s">
        <v>20</v>
      </c>
      <c r="O527" s="14">
        <f>+EOMONTH(Sales_2019[[#This Row],[DATE]],0)</f>
        <v>43677</v>
      </c>
      <c r="P527" s="15">
        <f>+EDATE(Sales_2019[[#This Row],[Begins]],Sales_2019[[#This Row],[DURATION]]-1)</f>
        <v>43738</v>
      </c>
      <c r="Q527" s="16">
        <f>Sales_2019[[#This Row],[Selling Price]]/Sales_2019[[#This Row],[Cost Price]]-1</f>
        <v>0.24463519313304727</v>
      </c>
    </row>
    <row r="528" spans="1:17" ht="30" customHeight="1" x14ac:dyDescent="0.3">
      <c r="A528" s="8" t="s">
        <v>529</v>
      </c>
      <c r="B528" s="9">
        <v>43725</v>
      </c>
      <c r="C528" s="10" t="s">
        <v>1004</v>
      </c>
      <c r="D528" s="11" t="s">
        <v>530</v>
      </c>
      <c r="E528" s="12">
        <v>1</v>
      </c>
      <c r="F528" s="11">
        <v>23500</v>
      </c>
      <c r="G528" s="11">
        <f>+Sales_2019[[#This Row],[INVOICE AMOUNT ('#)]]-Sales_2019[[#This Row],[Delivery charge]]</f>
        <v>28200</v>
      </c>
      <c r="H528" s="11">
        <v>800</v>
      </c>
      <c r="I528" s="11">
        <v>29000</v>
      </c>
      <c r="J528" s="11" t="s">
        <v>969</v>
      </c>
      <c r="K528" s="18" t="s">
        <v>975</v>
      </c>
      <c r="L528" s="18" t="s">
        <v>19</v>
      </c>
      <c r="M528" s="13">
        <v>3</v>
      </c>
      <c r="N528" s="11" t="s">
        <v>20</v>
      </c>
      <c r="O528" s="14">
        <f>+EOMONTH(Sales_2019[[#This Row],[DATE]],0)</f>
        <v>43738</v>
      </c>
      <c r="P528" s="15">
        <f>+EDATE(Sales_2019[[#This Row],[Begins]],Sales_2019[[#This Row],[DURATION]]-1)</f>
        <v>43799</v>
      </c>
      <c r="Q528" s="16">
        <f>Sales_2019[[#This Row],[Selling Price]]/Sales_2019[[#This Row],[Cost Price]]-1</f>
        <v>0.19999999999999996</v>
      </c>
    </row>
    <row r="529" spans="1:17" ht="30" customHeight="1" x14ac:dyDescent="0.3">
      <c r="A529" s="8" t="s">
        <v>580</v>
      </c>
      <c r="B529" s="20">
        <v>43755</v>
      </c>
      <c r="C529" s="30" t="s">
        <v>1004</v>
      </c>
      <c r="D529" s="11" t="s">
        <v>581</v>
      </c>
      <c r="E529" s="12">
        <v>1</v>
      </c>
      <c r="F529" s="22">
        <v>23000</v>
      </c>
      <c r="G529" s="11">
        <f>+Sales_2019[[#This Row],[INVOICE AMOUNT ('#)]]-Sales_2019[[#This Row],[Delivery charge]]</f>
        <v>28250</v>
      </c>
      <c r="H529" s="11">
        <v>750</v>
      </c>
      <c r="I529" s="11">
        <v>29000</v>
      </c>
      <c r="J529" s="11" t="s">
        <v>940</v>
      </c>
      <c r="K529" s="18" t="s">
        <v>765</v>
      </c>
      <c r="L529" s="18" t="s">
        <v>19</v>
      </c>
      <c r="M529" s="13">
        <v>4</v>
      </c>
      <c r="N529" s="11" t="s">
        <v>23</v>
      </c>
      <c r="O529" s="14">
        <f>+EOMONTH(Sales_2019[[#This Row],[DATE]],0)</f>
        <v>43769</v>
      </c>
      <c r="P529" s="15">
        <f>+EDATE(Sales_2019[[#This Row],[Begins]],Sales_2019[[#This Row],[DURATION]]-1)</f>
        <v>43861</v>
      </c>
      <c r="Q529" s="16">
        <f>Sales_2019[[#This Row],[Selling Price]]/Sales_2019[[#This Row],[Cost Price]]-1</f>
        <v>0.22826086956521729</v>
      </c>
    </row>
    <row r="530" spans="1:17" ht="30" customHeight="1" x14ac:dyDescent="0.3">
      <c r="A530" s="8" t="s">
        <v>643</v>
      </c>
      <c r="B530" s="9">
        <v>43776</v>
      </c>
      <c r="C530" s="17" t="s">
        <v>1004</v>
      </c>
      <c r="D530" s="11" t="s">
        <v>384</v>
      </c>
      <c r="E530" s="12">
        <v>1</v>
      </c>
      <c r="F530" s="22">
        <v>24000</v>
      </c>
      <c r="G530" s="11">
        <f>+Sales_2019[[#This Row],[INVOICE AMOUNT ('#)]]-Sales_2019[[#This Row],[Delivery charge]]</f>
        <v>28800</v>
      </c>
      <c r="H530" s="11">
        <v>150</v>
      </c>
      <c r="I530" s="11">
        <v>28950</v>
      </c>
      <c r="J530" s="11" t="s">
        <v>799</v>
      </c>
      <c r="K530" s="18" t="s">
        <v>50</v>
      </c>
      <c r="L530" s="18" t="s">
        <v>26</v>
      </c>
      <c r="M530" s="13">
        <v>4</v>
      </c>
      <c r="N530" s="11" t="s">
        <v>53</v>
      </c>
      <c r="O530" s="14">
        <f>+EOMONTH(Sales_2019[[#This Row],[DATE]],0)</f>
        <v>43799</v>
      </c>
      <c r="P530" s="15">
        <f>+EDATE(Sales_2019[[#This Row],[Begins]],Sales_2019[[#This Row],[DURATION]]-1)</f>
        <v>43890</v>
      </c>
      <c r="Q530" s="16">
        <f>Sales_2019[[#This Row],[Selling Price]]/Sales_2019[[#This Row],[Cost Price]]-1</f>
        <v>0.19999999999999996</v>
      </c>
    </row>
    <row r="531" spans="1:17" ht="30" customHeight="1" x14ac:dyDescent="0.3">
      <c r="A531" s="8" t="s">
        <v>643</v>
      </c>
      <c r="B531" s="9">
        <v>43776</v>
      </c>
      <c r="C531" s="17" t="s">
        <v>1004</v>
      </c>
      <c r="D531" s="11" t="s">
        <v>384</v>
      </c>
      <c r="E531" s="12">
        <v>1</v>
      </c>
      <c r="F531" s="22">
        <v>24000</v>
      </c>
      <c r="G531" s="11">
        <f>+Sales_2019[[#This Row],[INVOICE AMOUNT ('#)]]-Sales_2019[[#This Row],[Delivery charge]]</f>
        <v>28800</v>
      </c>
      <c r="H531" s="11">
        <v>150</v>
      </c>
      <c r="I531" s="11">
        <v>28950</v>
      </c>
      <c r="J531" s="11" t="s">
        <v>799</v>
      </c>
      <c r="K531" s="18" t="s">
        <v>50</v>
      </c>
      <c r="L531" s="18" t="s">
        <v>26</v>
      </c>
      <c r="M531" s="13">
        <v>4</v>
      </c>
      <c r="N531" s="11" t="s">
        <v>53</v>
      </c>
      <c r="O531" s="14">
        <f>+EOMONTH(Sales_2019[[#This Row],[DATE]],0)</f>
        <v>43799</v>
      </c>
      <c r="P531" s="15">
        <f>+EDATE(Sales_2019[[#This Row],[Begins]],Sales_2019[[#This Row],[DURATION]]-1)</f>
        <v>43890</v>
      </c>
      <c r="Q531" s="16">
        <f>Sales_2019[[#This Row],[Selling Price]]/Sales_2019[[#This Row],[Cost Price]]-1</f>
        <v>0.19999999999999996</v>
      </c>
    </row>
    <row r="532" spans="1:17" ht="30" customHeight="1" x14ac:dyDescent="0.3">
      <c r="A532" s="8" t="s">
        <v>643</v>
      </c>
      <c r="B532" s="9">
        <v>43776</v>
      </c>
      <c r="C532" s="17" t="s">
        <v>1004</v>
      </c>
      <c r="D532" s="11" t="s">
        <v>384</v>
      </c>
      <c r="E532" s="12">
        <v>1</v>
      </c>
      <c r="F532" s="22">
        <v>24000</v>
      </c>
      <c r="G532" s="11">
        <f>+Sales_2019[[#This Row],[INVOICE AMOUNT ('#)]]-Sales_2019[[#This Row],[Delivery charge]]</f>
        <v>28800</v>
      </c>
      <c r="H532" s="11">
        <v>150</v>
      </c>
      <c r="I532" s="11">
        <v>28950</v>
      </c>
      <c r="J532" s="11" t="s">
        <v>799</v>
      </c>
      <c r="K532" s="18" t="s">
        <v>50</v>
      </c>
      <c r="L532" s="18" t="s">
        <v>26</v>
      </c>
      <c r="M532" s="13">
        <v>4</v>
      </c>
      <c r="N532" s="11" t="s">
        <v>53</v>
      </c>
      <c r="O532" s="14">
        <f>+EOMONTH(Sales_2019[[#This Row],[DATE]],0)</f>
        <v>43799</v>
      </c>
      <c r="P532" s="15">
        <f>+EDATE(Sales_2019[[#This Row],[Begins]],Sales_2019[[#This Row],[DURATION]]-1)</f>
        <v>43890</v>
      </c>
      <c r="Q532" s="16">
        <f>Sales_2019[[#This Row],[Selling Price]]/Sales_2019[[#This Row],[Cost Price]]-1</f>
        <v>0.19999999999999996</v>
      </c>
    </row>
    <row r="533" spans="1:17" ht="30" customHeight="1" x14ac:dyDescent="0.3">
      <c r="A533" s="8" t="s">
        <v>643</v>
      </c>
      <c r="B533" s="9">
        <v>43776</v>
      </c>
      <c r="C533" s="17" t="s">
        <v>1004</v>
      </c>
      <c r="D533" s="11" t="s">
        <v>384</v>
      </c>
      <c r="E533" s="12">
        <v>1</v>
      </c>
      <c r="F533" s="22">
        <v>24000</v>
      </c>
      <c r="G533" s="11">
        <f>+Sales_2019[[#This Row],[INVOICE AMOUNT ('#)]]-Sales_2019[[#This Row],[Delivery charge]]</f>
        <v>28800</v>
      </c>
      <c r="H533" s="11">
        <v>150</v>
      </c>
      <c r="I533" s="11">
        <v>28950</v>
      </c>
      <c r="J533" s="11" t="s">
        <v>799</v>
      </c>
      <c r="K533" s="18" t="s">
        <v>50</v>
      </c>
      <c r="L533" s="18" t="s">
        <v>26</v>
      </c>
      <c r="M533" s="13">
        <v>4</v>
      </c>
      <c r="N533" s="11" t="s">
        <v>53</v>
      </c>
      <c r="O533" s="14">
        <f>+EOMONTH(Sales_2019[[#This Row],[DATE]],0)</f>
        <v>43799</v>
      </c>
      <c r="P533" s="15">
        <f>+EDATE(Sales_2019[[#This Row],[Begins]],Sales_2019[[#This Row],[DURATION]]-1)</f>
        <v>43890</v>
      </c>
      <c r="Q533" s="16">
        <f>Sales_2019[[#This Row],[Selling Price]]/Sales_2019[[#This Row],[Cost Price]]-1</f>
        <v>0.19999999999999996</v>
      </c>
    </row>
    <row r="534" spans="1:17" ht="30" customHeight="1" x14ac:dyDescent="0.3">
      <c r="A534" s="8" t="s">
        <v>643</v>
      </c>
      <c r="B534" s="9">
        <v>43776</v>
      </c>
      <c r="C534" s="17" t="s">
        <v>1004</v>
      </c>
      <c r="D534" s="11" t="s">
        <v>384</v>
      </c>
      <c r="E534" s="12">
        <v>1</v>
      </c>
      <c r="F534" s="22">
        <v>24000</v>
      </c>
      <c r="G534" s="11">
        <f>+Sales_2019[[#This Row],[INVOICE AMOUNT ('#)]]-Sales_2019[[#This Row],[Delivery charge]]</f>
        <v>28800</v>
      </c>
      <c r="H534" s="11">
        <v>150</v>
      </c>
      <c r="I534" s="11">
        <v>28950</v>
      </c>
      <c r="J534" s="11" t="s">
        <v>799</v>
      </c>
      <c r="K534" s="18" t="s">
        <v>50</v>
      </c>
      <c r="L534" s="18" t="s">
        <v>26</v>
      </c>
      <c r="M534" s="13">
        <v>4</v>
      </c>
      <c r="N534" s="11" t="s">
        <v>53</v>
      </c>
      <c r="O534" s="14">
        <f>+EOMONTH(Sales_2019[[#This Row],[DATE]],0)</f>
        <v>43799</v>
      </c>
      <c r="P534" s="15">
        <f>+EDATE(Sales_2019[[#This Row],[Begins]],Sales_2019[[#This Row],[DURATION]]-1)</f>
        <v>43890</v>
      </c>
      <c r="Q534" s="16">
        <f>Sales_2019[[#This Row],[Selling Price]]/Sales_2019[[#This Row],[Cost Price]]-1</f>
        <v>0.19999999999999996</v>
      </c>
    </row>
    <row r="535" spans="1:17" ht="30" customHeight="1" x14ac:dyDescent="0.3">
      <c r="A535" s="8" t="s">
        <v>588</v>
      </c>
      <c r="B535" s="20">
        <v>43756</v>
      </c>
      <c r="C535" s="30" t="s">
        <v>1004</v>
      </c>
      <c r="D535" s="11" t="s">
        <v>590</v>
      </c>
      <c r="E535" s="12">
        <v>1</v>
      </c>
      <c r="F535" s="22">
        <v>0</v>
      </c>
      <c r="G535" s="11">
        <f>+Sales_2019[[#This Row],[INVOICE AMOUNT ('#)]]-Sales_2019[[#This Row],[Delivery charge]]</f>
        <v>28800</v>
      </c>
      <c r="H535" s="11">
        <v>0</v>
      </c>
      <c r="I535" s="11">
        <v>28800</v>
      </c>
      <c r="J535" s="11" t="s">
        <v>799</v>
      </c>
      <c r="K535" s="18" t="s">
        <v>50</v>
      </c>
      <c r="L535" s="18" t="s">
        <v>26</v>
      </c>
      <c r="M535" s="13">
        <v>4</v>
      </c>
      <c r="N535" s="11" t="s">
        <v>53</v>
      </c>
      <c r="O535" s="14">
        <f>+EOMONTH(Sales_2019[[#This Row],[DATE]],0)</f>
        <v>43769</v>
      </c>
      <c r="P535" s="15">
        <f>+EDATE(Sales_2019[[#This Row],[Begins]],Sales_2019[[#This Row],[DURATION]]-1)</f>
        <v>43861</v>
      </c>
      <c r="Q535" s="16" t="e">
        <f>Sales_2019[[#This Row],[Selling Price]]/Sales_2019[[#This Row],[Cost Price]]-1</f>
        <v>#DIV/0!</v>
      </c>
    </row>
    <row r="536" spans="1:17" ht="30" customHeight="1" x14ac:dyDescent="0.3">
      <c r="A536" s="8" t="s">
        <v>152</v>
      </c>
      <c r="B536" s="9">
        <v>43545</v>
      </c>
      <c r="C536" s="10" t="s">
        <v>1004</v>
      </c>
      <c r="D536" s="11" t="s">
        <v>153</v>
      </c>
      <c r="E536" s="12">
        <v>1</v>
      </c>
      <c r="F536" s="11">
        <v>22500</v>
      </c>
      <c r="G536" s="11">
        <f>+Sales_2019[[#This Row],[INVOICE AMOUNT ('#)]]-Sales_2019[[#This Row],[Delivery charge]]</f>
        <v>27250</v>
      </c>
      <c r="H536" s="11">
        <v>750</v>
      </c>
      <c r="I536" s="11">
        <v>28000</v>
      </c>
      <c r="J536" s="11" t="s">
        <v>945</v>
      </c>
      <c r="K536" s="18" t="s">
        <v>765</v>
      </c>
      <c r="L536" s="18" t="s">
        <v>26</v>
      </c>
      <c r="M536" s="13">
        <v>3</v>
      </c>
      <c r="N536" s="11" t="s">
        <v>27</v>
      </c>
      <c r="O536" s="14">
        <f>+EOMONTH(Sales_2019[[#This Row],[DATE]],0)</f>
        <v>43555</v>
      </c>
      <c r="P536" s="15">
        <f>+EDATE(Sales_2019[[#This Row],[Begins]],Sales_2019[[#This Row],[DURATION]]-1)</f>
        <v>43616</v>
      </c>
      <c r="Q536" s="16">
        <f>Sales_2019[[#This Row],[Selling Price]]/Sales_2019[[#This Row],[Cost Price]]-1</f>
        <v>0.21111111111111103</v>
      </c>
    </row>
    <row r="537" spans="1:17" ht="30" customHeight="1" x14ac:dyDescent="0.3">
      <c r="A537" s="8" t="s">
        <v>362</v>
      </c>
      <c r="B537" s="9">
        <v>43654</v>
      </c>
      <c r="C537" s="10" t="s">
        <v>1004</v>
      </c>
      <c r="D537" s="11" t="s">
        <v>370</v>
      </c>
      <c r="E537" s="12">
        <v>1</v>
      </c>
      <c r="F537" s="11">
        <v>0</v>
      </c>
      <c r="G537" s="11">
        <f>+Sales_2019[[#This Row],[INVOICE AMOUNT ('#)]]-Sales_2019[[#This Row],[Delivery charge]]</f>
        <v>27960</v>
      </c>
      <c r="H537" s="11">
        <v>0</v>
      </c>
      <c r="I537" s="11">
        <v>27960</v>
      </c>
      <c r="J537" s="11" t="s">
        <v>799</v>
      </c>
      <c r="K537" s="18" t="s">
        <v>50</v>
      </c>
      <c r="L537" s="18" t="s">
        <v>26</v>
      </c>
      <c r="M537" s="13">
        <v>4</v>
      </c>
      <c r="N537" s="11" t="s">
        <v>53</v>
      </c>
      <c r="O537" s="14">
        <f>+EOMONTH(Sales_2019[[#This Row],[DATE]],0)</f>
        <v>43677</v>
      </c>
      <c r="P537" s="15">
        <f>+EDATE(Sales_2019[[#This Row],[Begins]],Sales_2019[[#This Row],[DURATION]]-1)</f>
        <v>43769</v>
      </c>
      <c r="Q537" s="16" t="e">
        <f>Sales_2019[[#This Row],[Selling Price]]/Sales_2019[[#This Row],[Cost Price]]-1</f>
        <v>#DIV/0!</v>
      </c>
    </row>
    <row r="538" spans="1:17" ht="30" customHeight="1" x14ac:dyDescent="0.3">
      <c r="A538" s="8" t="s">
        <v>362</v>
      </c>
      <c r="B538" s="9">
        <v>43654</v>
      </c>
      <c r="C538" s="10" t="s">
        <v>1004</v>
      </c>
      <c r="D538" s="11" t="s">
        <v>370</v>
      </c>
      <c r="E538" s="12">
        <v>1</v>
      </c>
      <c r="F538" s="11">
        <v>0</v>
      </c>
      <c r="G538" s="11">
        <f>+Sales_2019[[#This Row],[INVOICE AMOUNT ('#)]]-Sales_2019[[#This Row],[Delivery charge]]</f>
        <v>27960</v>
      </c>
      <c r="H538" s="11">
        <v>0</v>
      </c>
      <c r="I538" s="11">
        <v>27960</v>
      </c>
      <c r="J538" s="11" t="s">
        <v>799</v>
      </c>
      <c r="K538" s="18" t="s">
        <v>50</v>
      </c>
      <c r="L538" s="18" t="s">
        <v>26</v>
      </c>
      <c r="M538" s="13">
        <v>4</v>
      </c>
      <c r="N538" s="11" t="s">
        <v>53</v>
      </c>
      <c r="O538" s="14">
        <f>+EOMONTH(Sales_2019[[#This Row],[DATE]],0)</f>
        <v>43677</v>
      </c>
      <c r="P538" s="15">
        <f>+EDATE(Sales_2019[[#This Row],[Begins]],Sales_2019[[#This Row],[DURATION]]-1)</f>
        <v>43769</v>
      </c>
      <c r="Q538" s="16" t="e">
        <f>Sales_2019[[#This Row],[Selling Price]]/Sales_2019[[#This Row],[Cost Price]]-1</f>
        <v>#DIV/0!</v>
      </c>
    </row>
    <row r="539" spans="1:17" ht="30" customHeight="1" x14ac:dyDescent="0.3">
      <c r="A539" s="8" t="s">
        <v>643</v>
      </c>
      <c r="B539" s="9">
        <v>43776</v>
      </c>
      <c r="C539" s="17" t="s">
        <v>1004</v>
      </c>
      <c r="D539" s="11" t="s">
        <v>652</v>
      </c>
      <c r="E539" s="12">
        <v>1</v>
      </c>
      <c r="F539" s="22">
        <v>18000</v>
      </c>
      <c r="G539" s="11">
        <f>+Sales_2019[[#This Row],[INVOICE AMOUNT ('#)]]-Sales_2019[[#This Row],[Delivery charge]]</f>
        <v>27000</v>
      </c>
      <c r="H539" s="11">
        <v>150</v>
      </c>
      <c r="I539" s="11">
        <v>27150</v>
      </c>
      <c r="J539" s="11" t="s">
        <v>799</v>
      </c>
      <c r="K539" s="18" t="s">
        <v>50</v>
      </c>
      <c r="L539" s="18" t="s">
        <v>26</v>
      </c>
      <c r="M539" s="13">
        <v>4</v>
      </c>
      <c r="N539" s="11" t="s">
        <v>53</v>
      </c>
      <c r="O539" s="14">
        <f>+EOMONTH(Sales_2019[[#This Row],[DATE]],0)</f>
        <v>43799</v>
      </c>
      <c r="P539" s="15">
        <f>+EDATE(Sales_2019[[#This Row],[Begins]],Sales_2019[[#This Row],[DURATION]]-1)</f>
        <v>43890</v>
      </c>
      <c r="Q539" s="16">
        <f>Sales_2019[[#This Row],[Selling Price]]/Sales_2019[[#This Row],[Cost Price]]-1</f>
        <v>0.5</v>
      </c>
    </row>
    <row r="540" spans="1:17" ht="30" customHeight="1" x14ac:dyDescent="0.3">
      <c r="A540" s="8" t="s">
        <v>501</v>
      </c>
      <c r="B540" s="9">
        <v>43712</v>
      </c>
      <c r="C540" s="10" t="s">
        <v>1004</v>
      </c>
      <c r="D540" s="11" t="s">
        <v>502</v>
      </c>
      <c r="E540" s="12">
        <v>1</v>
      </c>
      <c r="F540" s="11">
        <v>21600</v>
      </c>
      <c r="G540" s="11">
        <f>+Sales_2019[[#This Row],[INVOICE AMOUNT ('#)]]-Sales_2019[[#This Row],[Delivery charge]]</f>
        <v>25380</v>
      </c>
      <c r="H540" s="11">
        <v>750</v>
      </c>
      <c r="I540" s="11">
        <v>26130</v>
      </c>
      <c r="J540" s="11" t="s">
        <v>859</v>
      </c>
      <c r="K540" s="18" t="s">
        <v>976</v>
      </c>
      <c r="L540" s="18" t="s">
        <v>26</v>
      </c>
      <c r="M540" s="13">
        <v>3</v>
      </c>
      <c r="N540" s="11" t="s">
        <v>27</v>
      </c>
      <c r="O540" s="14">
        <f>+EOMONTH(Sales_2019[[#This Row],[DATE]],0)</f>
        <v>43738</v>
      </c>
      <c r="P540" s="15">
        <f>+EDATE(Sales_2019[[#This Row],[Begins]],Sales_2019[[#This Row],[DURATION]]-1)</f>
        <v>43799</v>
      </c>
      <c r="Q540" s="16">
        <f>Sales_2019[[#This Row],[Selling Price]]/Sales_2019[[#This Row],[Cost Price]]-1</f>
        <v>0.17500000000000004</v>
      </c>
    </row>
    <row r="541" spans="1:17" ht="30" customHeight="1" x14ac:dyDescent="0.3">
      <c r="A541" s="8" t="s">
        <v>755</v>
      </c>
      <c r="B541" s="9">
        <v>43805</v>
      </c>
      <c r="C541" s="17" t="s">
        <v>1005</v>
      </c>
      <c r="D541" s="11" t="s">
        <v>756</v>
      </c>
      <c r="E541" s="12"/>
      <c r="F541" s="11"/>
      <c r="G541" s="11">
        <f>+Sales_2019[[#This Row],[INVOICE AMOUNT ('#)]]-Sales_2019[[#This Row],[Delivery charge]]</f>
        <v>25250</v>
      </c>
      <c r="H541" s="11">
        <v>750</v>
      </c>
      <c r="I541" s="11">
        <v>26000</v>
      </c>
      <c r="J541" s="11" t="s">
        <v>962</v>
      </c>
      <c r="K541" s="18" t="s">
        <v>995</v>
      </c>
      <c r="L541" s="18" t="s">
        <v>26</v>
      </c>
      <c r="M541" s="13">
        <v>3</v>
      </c>
      <c r="N541" s="11" t="s">
        <v>27</v>
      </c>
      <c r="O541" s="14">
        <f>+EOMONTH(Sales_2019[[#This Row],[DATE]],0)</f>
        <v>43830</v>
      </c>
      <c r="P541" s="15">
        <f>+EDATE(Sales_2019[[#This Row],[Begins]],Sales_2019[[#This Row],[DURATION]]-1)</f>
        <v>43890</v>
      </c>
      <c r="Q541" s="16" t="e">
        <f>Sales_2019[[#This Row],[Selling Price]]/Sales_2019[[#This Row],[Cost Price]]-1</f>
        <v>#DIV/0!</v>
      </c>
    </row>
    <row r="542" spans="1:17" ht="30" customHeight="1" x14ac:dyDescent="0.3">
      <c r="A542" s="8" t="s">
        <v>757</v>
      </c>
      <c r="B542" s="9">
        <v>43809</v>
      </c>
      <c r="C542" s="17" t="s">
        <v>1007</v>
      </c>
      <c r="D542" s="11" t="s">
        <v>384</v>
      </c>
      <c r="E542" s="12">
        <v>1</v>
      </c>
      <c r="F542" s="11"/>
      <c r="G542" s="11">
        <f>+Sales_2019[[#This Row],[INVOICE AMOUNT ('#)]]-Sales_2019[[#This Row],[Delivery charge]]</f>
        <v>25000</v>
      </c>
      <c r="H542" s="11">
        <v>0</v>
      </c>
      <c r="I542" s="11">
        <v>25000</v>
      </c>
      <c r="J542" s="11" t="s">
        <v>970</v>
      </c>
      <c r="K542" s="18" t="s">
        <v>992</v>
      </c>
      <c r="L542" s="18" t="s">
        <v>19</v>
      </c>
      <c r="M542" s="13">
        <v>4</v>
      </c>
      <c r="N542" s="11" t="s">
        <v>27</v>
      </c>
      <c r="O542" s="14">
        <f>+EOMONTH(Sales_2019[[#This Row],[DATE]],0)</f>
        <v>43830</v>
      </c>
      <c r="P542" s="15">
        <f>+EDATE(Sales_2019[[#This Row],[Begins]],Sales_2019[[#This Row],[DURATION]]-1)</f>
        <v>43921</v>
      </c>
      <c r="Q542" s="16" t="e">
        <f>Sales_2019[[#This Row],[Selling Price]]/Sales_2019[[#This Row],[Cost Price]]-1</f>
        <v>#DIV/0!</v>
      </c>
    </row>
    <row r="543" spans="1:17" ht="30" customHeight="1" x14ac:dyDescent="0.3">
      <c r="A543" s="8" t="s">
        <v>432</v>
      </c>
      <c r="B543" s="9">
        <v>43685</v>
      </c>
      <c r="C543" s="10" t="s">
        <v>1004</v>
      </c>
      <c r="D543" s="11" t="s">
        <v>455</v>
      </c>
      <c r="E543" s="12">
        <v>1</v>
      </c>
      <c r="F543" s="11">
        <v>0</v>
      </c>
      <c r="G543" s="11">
        <f>+Sales_2019[[#This Row],[INVOICE AMOUNT ('#)]]-Sales_2019[[#This Row],[Delivery charge]]</f>
        <v>24000</v>
      </c>
      <c r="H543" s="11">
        <v>0</v>
      </c>
      <c r="I543" s="11">
        <v>24000</v>
      </c>
      <c r="J543" s="11" t="s">
        <v>799</v>
      </c>
      <c r="K543" s="18" t="s">
        <v>50</v>
      </c>
      <c r="L543" s="18" t="s">
        <v>26</v>
      </c>
      <c r="M543" s="13">
        <v>6</v>
      </c>
      <c r="N543" s="11" t="s">
        <v>53</v>
      </c>
      <c r="O543" s="14">
        <f>+EOMONTH(Sales_2019[[#This Row],[DATE]],0)</f>
        <v>43708</v>
      </c>
      <c r="P543" s="15">
        <f>+EDATE(Sales_2019[[#This Row],[Begins]],Sales_2019[[#This Row],[DURATION]]-1)</f>
        <v>43861</v>
      </c>
      <c r="Q543" s="16" t="e">
        <f>Sales_2019[[#This Row],[Selling Price]]/Sales_2019[[#This Row],[Cost Price]]-1</f>
        <v>#DIV/0!</v>
      </c>
    </row>
    <row r="544" spans="1:17" ht="30" customHeight="1" x14ac:dyDescent="0.3">
      <c r="A544" s="8" t="s">
        <v>432</v>
      </c>
      <c r="B544" s="9">
        <v>43685</v>
      </c>
      <c r="C544" s="10" t="s">
        <v>1004</v>
      </c>
      <c r="D544" s="11" t="s">
        <v>455</v>
      </c>
      <c r="E544" s="12">
        <v>1</v>
      </c>
      <c r="F544" s="11">
        <v>0</v>
      </c>
      <c r="G544" s="11">
        <f>+Sales_2019[[#This Row],[INVOICE AMOUNT ('#)]]-Sales_2019[[#This Row],[Delivery charge]]</f>
        <v>24000</v>
      </c>
      <c r="H544" s="11">
        <v>0</v>
      </c>
      <c r="I544" s="11">
        <v>24000</v>
      </c>
      <c r="J544" s="11" t="s">
        <v>799</v>
      </c>
      <c r="K544" s="18" t="s">
        <v>50</v>
      </c>
      <c r="L544" s="18" t="s">
        <v>26</v>
      </c>
      <c r="M544" s="13">
        <v>6</v>
      </c>
      <c r="N544" s="11" t="s">
        <v>53</v>
      </c>
      <c r="O544" s="14">
        <f>+EOMONTH(Sales_2019[[#This Row],[DATE]],0)</f>
        <v>43708</v>
      </c>
      <c r="P544" s="15">
        <f>+EDATE(Sales_2019[[#This Row],[Begins]],Sales_2019[[#This Row],[DURATION]]-1)</f>
        <v>43861</v>
      </c>
      <c r="Q544" s="16" t="e">
        <f>Sales_2019[[#This Row],[Selling Price]]/Sales_2019[[#This Row],[Cost Price]]-1</f>
        <v>#DIV/0!</v>
      </c>
    </row>
    <row r="545" spans="1:17" ht="30" customHeight="1" x14ac:dyDescent="0.3">
      <c r="A545" s="8" t="s">
        <v>643</v>
      </c>
      <c r="B545" s="9">
        <v>43776</v>
      </c>
      <c r="C545" s="17" t="s">
        <v>1004</v>
      </c>
      <c r="D545" s="11" t="s">
        <v>649</v>
      </c>
      <c r="E545" s="12">
        <v>1</v>
      </c>
      <c r="F545" s="22">
        <v>19500</v>
      </c>
      <c r="G545" s="11">
        <f>+Sales_2019[[#This Row],[INVOICE AMOUNT ('#)]]-Sales_2019[[#This Row],[Delivery charge]]</f>
        <v>23400</v>
      </c>
      <c r="H545" s="11">
        <v>150</v>
      </c>
      <c r="I545" s="11">
        <v>23550</v>
      </c>
      <c r="J545" s="11" t="s">
        <v>799</v>
      </c>
      <c r="K545" s="18" t="s">
        <v>50</v>
      </c>
      <c r="L545" s="18" t="s">
        <v>26</v>
      </c>
      <c r="M545" s="13">
        <v>4</v>
      </c>
      <c r="N545" s="11" t="s">
        <v>53</v>
      </c>
      <c r="O545" s="14">
        <f>+EOMONTH(Sales_2019[[#This Row],[DATE]],0)</f>
        <v>43799</v>
      </c>
      <c r="P545" s="15">
        <f>+EDATE(Sales_2019[[#This Row],[Begins]],Sales_2019[[#This Row],[DURATION]]-1)</f>
        <v>43890</v>
      </c>
      <c r="Q545" s="16">
        <f>Sales_2019[[#This Row],[Selling Price]]/Sales_2019[[#This Row],[Cost Price]]-1</f>
        <v>0.19999999999999996</v>
      </c>
    </row>
    <row r="546" spans="1:17" ht="30" customHeight="1" x14ac:dyDescent="0.3">
      <c r="A546" s="8" t="s">
        <v>643</v>
      </c>
      <c r="B546" s="9">
        <v>43776</v>
      </c>
      <c r="C546" s="17" t="s">
        <v>1004</v>
      </c>
      <c r="D546" s="11" t="s">
        <v>650</v>
      </c>
      <c r="E546" s="12">
        <v>1</v>
      </c>
      <c r="F546" s="22">
        <v>19500</v>
      </c>
      <c r="G546" s="11">
        <f>+Sales_2019[[#This Row],[INVOICE AMOUNT ('#)]]-Sales_2019[[#This Row],[Delivery charge]]</f>
        <v>23400</v>
      </c>
      <c r="H546" s="11">
        <v>150</v>
      </c>
      <c r="I546" s="11">
        <v>23550</v>
      </c>
      <c r="J546" s="11" t="s">
        <v>799</v>
      </c>
      <c r="K546" s="18" t="s">
        <v>50</v>
      </c>
      <c r="L546" s="18" t="s">
        <v>26</v>
      </c>
      <c r="M546" s="13">
        <v>4</v>
      </c>
      <c r="N546" s="11" t="s">
        <v>53</v>
      </c>
      <c r="O546" s="14">
        <f>+EOMONTH(Sales_2019[[#This Row],[DATE]],0)</f>
        <v>43799</v>
      </c>
      <c r="P546" s="15">
        <f>+EDATE(Sales_2019[[#This Row],[Begins]],Sales_2019[[#This Row],[DURATION]]-1)</f>
        <v>43890</v>
      </c>
      <c r="Q546" s="16">
        <f>Sales_2019[[#This Row],[Selling Price]]/Sales_2019[[#This Row],[Cost Price]]-1</f>
        <v>0.19999999999999996</v>
      </c>
    </row>
    <row r="547" spans="1:17" ht="30" customHeight="1" x14ac:dyDescent="0.3">
      <c r="A547" s="8" t="s">
        <v>712</v>
      </c>
      <c r="B547" s="9">
        <v>43819</v>
      </c>
      <c r="C547" s="17" t="s">
        <v>1004</v>
      </c>
      <c r="D547" s="11" t="s">
        <v>758</v>
      </c>
      <c r="E547" s="12">
        <v>1</v>
      </c>
      <c r="F547" s="11"/>
      <c r="G547" s="11">
        <f>+Sales_2019[[#This Row],[INVOICE AMOUNT ('#)]]-Sales_2019[[#This Row],[Delivery charge]]</f>
        <v>22700</v>
      </c>
      <c r="H547" s="11">
        <v>300</v>
      </c>
      <c r="I547" s="11">
        <v>23000</v>
      </c>
      <c r="J547" s="11" t="s">
        <v>799</v>
      </c>
      <c r="K547" s="18" t="s">
        <v>50</v>
      </c>
      <c r="L547" s="18" t="s">
        <v>26</v>
      </c>
      <c r="M547" s="13">
        <v>5</v>
      </c>
      <c r="N547" s="11" t="s">
        <v>53</v>
      </c>
      <c r="O547" s="14">
        <f>+EOMONTH(Sales_2019[[#This Row],[DATE]],0)</f>
        <v>43830</v>
      </c>
      <c r="P547" s="15">
        <f>+EDATE(Sales_2019[[#This Row],[Begins]],Sales_2019[[#This Row],[DURATION]]-1)</f>
        <v>43951</v>
      </c>
      <c r="Q547" s="16" t="e">
        <f>Sales_2019[[#This Row],[Selling Price]]/Sales_2019[[#This Row],[Cost Price]]-1</f>
        <v>#DIV/0!</v>
      </c>
    </row>
    <row r="548" spans="1:17" ht="30" customHeight="1" x14ac:dyDescent="0.3">
      <c r="A548" s="8" t="s">
        <v>712</v>
      </c>
      <c r="B548" s="9">
        <v>43819</v>
      </c>
      <c r="C548" s="17" t="s">
        <v>1004</v>
      </c>
      <c r="D548" s="11" t="s">
        <v>758</v>
      </c>
      <c r="E548" s="12">
        <v>1</v>
      </c>
      <c r="F548" s="11"/>
      <c r="G548" s="11">
        <f>+Sales_2019[[#This Row],[INVOICE AMOUNT ('#)]]-Sales_2019[[#This Row],[Delivery charge]]</f>
        <v>22700</v>
      </c>
      <c r="H548" s="11">
        <v>300</v>
      </c>
      <c r="I548" s="11">
        <v>23000</v>
      </c>
      <c r="J548" s="11" t="s">
        <v>799</v>
      </c>
      <c r="K548" s="18" t="s">
        <v>50</v>
      </c>
      <c r="L548" s="18" t="s">
        <v>26</v>
      </c>
      <c r="M548" s="13">
        <v>5</v>
      </c>
      <c r="N548" s="11" t="s">
        <v>53</v>
      </c>
      <c r="O548" s="14">
        <f>+EOMONTH(Sales_2019[[#This Row],[DATE]],0)</f>
        <v>43830</v>
      </c>
      <c r="P548" s="15">
        <f>+EDATE(Sales_2019[[#This Row],[Begins]],Sales_2019[[#This Row],[DURATION]]-1)</f>
        <v>43951</v>
      </c>
      <c r="Q548" s="16" t="e">
        <f>Sales_2019[[#This Row],[Selling Price]]/Sales_2019[[#This Row],[Cost Price]]-1</f>
        <v>#DIV/0!</v>
      </c>
    </row>
    <row r="549" spans="1:17" ht="30" customHeight="1" x14ac:dyDescent="0.3">
      <c r="A549" s="8" t="s">
        <v>712</v>
      </c>
      <c r="B549" s="9">
        <v>43819</v>
      </c>
      <c r="C549" s="17" t="s">
        <v>1004</v>
      </c>
      <c r="D549" s="11" t="s">
        <v>758</v>
      </c>
      <c r="E549" s="12">
        <v>1</v>
      </c>
      <c r="F549" s="11"/>
      <c r="G549" s="11">
        <f>+Sales_2019[[#This Row],[INVOICE AMOUNT ('#)]]-Sales_2019[[#This Row],[Delivery charge]]</f>
        <v>22700</v>
      </c>
      <c r="H549" s="11">
        <v>300</v>
      </c>
      <c r="I549" s="11">
        <v>23000</v>
      </c>
      <c r="J549" s="11" t="s">
        <v>799</v>
      </c>
      <c r="K549" s="18" t="s">
        <v>50</v>
      </c>
      <c r="L549" s="18" t="s">
        <v>26</v>
      </c>
      <c r="M549" s="13">
        <v>5</v>
      </c>
      <c r="N549" s="11" t="s">
        <v>53</v>
      </c>
      <c r="O549" s="14">
        <f>+EOMONTH(Sales_2019[[#This Row],[DATE]],0)</f>
        <v>43830</v>
      </c>
      <c r="P549" s="15">
        <f>+EDATE(Sales_2019[[#This Row],[Begins]],Sales_2019[[#This Row],[DURATION]]-1)</f>
        <v>43951</v>
      </c>
      <c r="Q549" s="16" t="e">
        <f>Sales_2019[[#This Row],[Selling Price]]/Sales_2019[[#This Row],[Cost Price]]-1</f>
        <v>#DIV/0!</v>
      </c>
    </row>
    <row r="550" spans="1:17" ht="30" customHeight="1" x14ac:dyDescent="0.3">
      <c r="A550" s="8" t="s">
        <v>712</v>
      </c>
      <c r="B550" s="9">
        <v>43819</v>
      </c>
      <c r="C550" s="17" t="s">
        <v>1004</v>
      </c>
      <c r="D550" s="11" t="s">
        <v>758</v>
      </c>
      <c r="E550" s="12">
        <v>1</v>
      </c>
      <c r="F550" s="11"/>
      <c r="G550" s="11">
        <f>+Sales_2019[[#This Row],[INVOICE AMOUNT ('#)]]-Sales_2019[[#This Row],[Delivery charge]]</f>
        <v>22700</v>
      </c>
      <c r="H550" s="11">
        <v>300</v>
      </c>
      <c r="I550" s="11">
        <v>23000</v>
      </c>
      <c r="J550" s="11" t="s">
        <v>799</v>
      </c>
      <c r="K550" s="18" t="s">
        <v>50</v>
      </c>
      <c r="L550" s="18" t="s">
        <v>26</v>
      </c>
      <c r="M550" s="13">
        <v>5</v>
      </c>
      <c r="N550" s="11" t="s">
        <v>53</v>
      </c>
      <c r="O550" s="14">
        <f>+EOMONTH(Sales_2019[[#This Row],[DATE]],0)</f>
        <v>43830</v>
      </c>
      <c r="P550" s="15">
        <f>+EDATE(Sales_2019[[#This Row],[Begins]],Sales_2019[[#This Row],[DURATION]]-1)</f>
        <v>43951</v>
      </c>
      <c r="Q550" s="16" t="e">
        <f>Sales_2019[[#This Row],[Selling Price]]/Sales_2019[[#This Row],[Cost Price]]-1</f>
        <v>#DIV/0!</v>
      </c>
    </row>
    <row r="551" spans="1:17" ht="30" customHeight="1" x14ac:dyDescent="0.3">
      <c r="A551" s="8" t="s">
        <v>712</v>
      </c>
      <c r="B551" s="9">
        <v>43819</v>
      </c>
      <c r="C551" s="17" t="s">
        <v>1004</v>
      </c>
      <c r="D551" s="11" t="s">
        <v>758</v>
      </c>
      <c r="E551" s="12">
        <v>1</v>
      </c>
      <c r="F551" s="11"/>
      <c r="G551" s="11">
        <f>+Sales_2019[[#This Row],[INVOICE AMOUNT ('#)]]-Sales_2019[[#This Row],[Delivery charge]]</f>
        <v>22700</v>
      </c>
      <c r="H551" s="11">
        <v>300</v>
      </c>
      <c r="I551" s="11">
        <v>23000</v>
      </c>
      <c r="J551" s="11" t="s">
        <v>799</v>
      </c>
      <c r="K551" s="18" t="s">
        <v>50</v>
      </c>
      <c r="L551" s="18" t="s">
        <v>26</v>
      </c>
      <c r="M551" s="13">
        <v>5</v>
      </c>
      <c r="N551" s="11" t="s">
        <v>53</v>
      </c>
      <c r="O551" s="14">
        <f>+EOMONTH(Sales_2019[[#This Row],[DATE]],0)</f>
        <v>43830</v>
      </c>
      <c r="P551" s="15">
        <f>+EDATE(Sales_2019[[#This Row],[Begins]],Sales_2019[[#This Row],[DURATION]]-1)</f>
        <v>43951</v>
      </c>
      <c r="Q551" s="16" t="e">
        <f>Sales_2019[[#This Row],[Selling Price]]/Sales_2019[[#This Row],[Cost Price]]-1</f>
        <v>#DIV/0!</v>
      </c>
    </row>
    <row r="552" spans="1:17" ht="30" customHeight="1" x14ac:dyDescent="0.3">
      <c r="A552" s="8" t="s">
        <v>712</v>
      </c>
      <c r="B552" s="9">
        <v>43819</v>
      </c>
      <c r="C552" s="17" t="s">
        <v>1004</v>
      </c>
      <c r="D552" s="11" t="s">
        <v>758</v>
      </c>
      <c r="E552" s="12">
        <v>1</v>
      </c>
      <c r="F552" s="11"/>
      <c r="G552" s="11">
        <f>+Sales_2019[[#This Row],[INVOICE AMOUNT ('#)]]-Sales_2019[[#This Row],[Delivery charge]]</f>
        <v>22700</v>
      </c>
      <c r="H552" s="11">
        <v>300</v>
      </c>
      <c r="I552" s="11">
        <v>23000</v>
      </c>
      <c r="J552" s="11" t="s">
        <v>799</v>
      </c>
      <c r="K552" s="18" t="s">
        <v>50</v>
      </c>
      <c r="L552" s="18" t="s">
        <v>26</v>
      </c>
      <c r="M552" s="13">
        <v>5</v>
      </c>
      <c r="N552" s="11" t="s">
        <v>53</v>
      </c>
      <c r="O552" s="14">
        <f>+EOMONTH(Sales_2019[[#This Row],[DATE]],0)</f>
        <v>43830</v>
      </c>
      <c r="P552" s="15">
        <f>+EDATE(Sales_2019[[#This Row],[Begins]],Sales_2019[[#This Row],[DURATION]]-1)</f>
        <v>43951</v>
      </c>
      <c r="Q552" s="16" t="e">
        <f>Sales_2019[[#This Row],[Selling Price]]/Sales_2019[[#This Row],[Cost Price]]-1</f>
        <v>#DIV/0!</v>
      </c>
    </row>
    <row r="553" spans="1:17" ht="30" customHeight="1" x14ac:dyDescent="0.3">
      <c r="A553" s="8" t="s">
        <v>712</v>
      </c>
      <c r="B553" s="9">
        <v>43819</v>
      </c>
      <c r="C553" s="17" t="s">
        <v>1004</v>
      </c>
      <c r="D553" s="11" t="s">
        <v>758</v>
      </c>
      <c r="E553" s="12">
        <v>1</v>
      </c>
      <c r="F553" s="11"/>
      <c r="G553" s="11">
        <f>+Sales_2019[[#This Row],[INVOICE AMOUNT ('#)]]-Sales_2019[[#This Row],[Delivery charge]]</f>
        <v>22700</v>
      </c>
      <c r="H553" s="11">
        <v>300</v>
      </c>
      <c r="I553" s="11">
        <v>23000</v>
      </c>
      <c r="J553" s="11" t="s">
        <v>799</v>
      </c>
      <c r="K553" s="18" t="s">
        <v>50</v>
      </c>
      <c r="L553" s="18" t="s">
        <v>26</v>
      </c>
      <c r="M553" s="13">
        <v>5</v>
      </c>
      <c r="N553" s="11" t="s">
        <v>53</v>
      </c>
      <c r="O553" s="14">
        <f>+EOMONTH(Sales_2019[[#This Row],[DATE]],0)</f>
        <v>43830</v>
      </c>
      <c r="P553" s="15">
        <f>+EDATE(Sales_2019[[#This Row],[Begins]],Sales_2019[[#This Row],[DURATION]]-1)</f>
        <v>43951</v>
      </c>
      <c r="Q553" s="16" t="e">
        <f>Sales_2019[[#This Row],[Selling Price]]/Sales_2019[[#This Row],[Cost Price]]-1</f>
        <v>#DIV/0!</v>
      </c>
    </row>
    <row r="554" spans="1:17" ht="30" customHeight="1" x14ac:dyDescent="0.3">
      <c r="A554" s="8" t="s">
        <v>712</v>
      </c>
      <c r="B554" s="9">
        <v>43819</v>
      </c>
      <c r="C554" s="17" t="s">
        <v>1004</v>
      </c>
      <c r="D554" s="11" t="s">
        <v>758</v>
      </c>
      <c r="E554" s="12">
        <v>1</v>
      </c>
      <c r="F554" s="11"/>
      <c r="G554" s="11">
        <f>+Sales_2019[[#This Row],[INVOICE AMOUNT ('#)]]-Sales_2019[[#This Row],[Delivery charge]]</f>
        <v>22700</v>
      </c>
      <c r="H554" s="11">
        <v>300</v>
      </c>
      <c r="I554" s="11">
        <v>23000</v>
      </c>
      <c r="J554" s="11" t="s">
        <v>799</v>
      </c>
      <c r="K554" s="18" t="s">
        <v>50</v>
      </c>
      <c r="L554" s="18" t="s">
        <v>26</v>
      </c>
      <c r="M554" s="13">
        <v>5</v>
      </c>
      <c r="N554" s="11" t="s">
        <v>53</v>
      </c>
      <c r="O554" s="14">
        <f>+EOMONTH(Sales_2019[[#This Row],[DATE]],0)</f>
        <v>43830</v>
      </c>
      <c r="P554" s="15">
        <f>+EDATE(Sales_2019[[#This Row],[Begins]],Sales_2019[[#This Row],[DURATION]]-1)</f>
        <v>43951</v>
      </c>
      <c r="Q554" s="16" t="e">
        <f>Sales_2019[[#This Row],[Selling Price]]/Sales_2019[[#This Row],[Cost Price]]-1</f>
        <v>#DIV/0!</v>
      </c>
    </row>
    <row r="555" spans="1:17" ht="30" customHeight="1" x14ac:dyDescent="0.3">
      <c r="A555" s="8" t="s">
        <v>712</v>
      </c>
      <c r="B555" s="9">
        <v>43819</v>
      </c>
      <c r="C555" s="17" t="s">
        <v>1004</v>
      </c>
      <c r="D555" s="11" t="s">
        <v>758</v>
      </c>
      <c r="E555" s="12">
        <v>1</v>
      </c>
      <c r="F555" s="11"/>
      <c r="G555" s="11">
        <f>+Sales_2019[[#This Row],[INVOICE AMOUNT ('#)]]-Sales_2019[[#This Row],[Delivery charge]]</f>
        <v>22700</v>
      </c>
      <c r="H555" s="11">
        <v>300</v>
      </c>
      <c r="I555" s="11">
        <v>23000</v>
      </c>
      <c r="J555" s="11" t="s">
        <v>799</v>
      </c>
      <c r="K555" s="18" t="s">
        <v>50</v>
      </c>
      <c r="L555" s="18" t="s">
        <v>26</v>
      </c>
      <c r="M555" s="13">
        <v>5</v>
      </c>
      <c r="N555" s="11" t="s">
        <v>53</v>
      </c>
      <c r="O555" s="14">
        <f>+EOMONTH(Sales_2019[[#This Row],[DATE]],0)</f>
        <v>43830</v>
      </c>
      <c r="P555" s="15">
        <f>+EDATE(Sales_2019[[#This Row],[Begins]],Sales_2019[[#This Row],[DURATION]]-1)</f>
        <v>43951</v>
      </c>
      <c r="Q555" s="16" t="e">
        <f>Sales_2019[[#This Row],[Selling Price]]/Sales_2019[[#This Row],[Cost Price]]-1</f>
        <v>#DIV/0!</v>
      </c>
    </row>
    <row r="556" spans="1:17" ht="30" customHeight="1" x14ac:dyDescent="0.3">
      <c r="A556" s="8" t="s">
        <v>712</v>
      </c>
      <c r="B556" s="9">
        <v>43819</v>
      </c>
      <c r="C556" s="17" t="s">
        <v>1004</v>
      </c>
      <c r="D556" s="11" t="s">
        <v>758</v>
      </c>
      <c r="E556" s="12">
        <v>1</v>
      </c>
      <c r="F556" s="11"/>
      <c r="G556" s="11">
        <f>+Sales_2019[[#This Row],[INVOICE AMOUNT ('#)]]-Sales_2019[[#This Row],[Delivery charge]]</f>
        <v>22700</v>
      </c>
      <c r="H556" s="11">
        <v>300</v>
      </c>
      <c r="I556" s="11">
        <v>23000</v>
      </c>
      <c r="J556" s="11" t="s">
        <v>799</v>
      </c>
      <c r="K556" s="18" t="s">
        <v>50</v>
      </c>
      <c r="L556" s="18" t="s">
        <v>26</v>
      </c>
      <c r="M556" s="13">
        <v>5</v>
      </c>
      <c r="N556" s="11" t="s">
        <v>53</v>
      </c>
      <c r="O556" s="14">
        <f>+EOMONTH(Sales_2019[[#This Row],[DATE]],0)</f>
        <v>43830</v>
      </c>
      <c r="P556" s="15">
        <f>+EDATE(Sales_2019[[#This Row],[Begins]],Sales_2019[[#This Row],[DURATION]]-1)</f>
        <v>43951</v>
      </c>
      <c r="Q556" s="16" t="e">
        <f>Sales_2019[[#This Row],[Selling Price]]/Sales_2019[[#This Row],[Cost Price]]-1</f>
        <v>#DIV/0!</v>
      </c>
    </row>
    <row r="557" spans="1:17" ht="30" customHeight="1" x14ac:dyDescent="0.3">
      <c r="A557" s="8" t="s">
        <v>712</v>
      </c>
      <c r="B557" s="9">
        <v>43819</v>
      </c>
      <c r="C557" s="17" t="s">
        <v>1004</v>
      </c>
      <c r="D557" s="11" t="s">
        <v>758</v>
      </c>
      <c r="E557" s="12">
        <v>1</v>
      </c>
      <c r="F557" s="11"/>
      <c r="G557" s="11">
        <f>+Sales_2019[[#This Row],[INVOICE AMOUNT ('#)]]-Sales_2019[[#This Row],[Delivery charge]]</f>
        <v>22700</v>
      </c>
      <c r="H557" s="11">
        <v>300</v>
      </c>
      <c r="I557" s="11">
        <v>23000</v>
      </c>
      <c r="J557" s="11" t="s">
        <v>799</v>
      </c>
      <c r="K557" s="18" t="s">
        <v>50</v>
      </c>
      <c r="L557" s="18" t="s">
        <v>26</v>
      </c>
      <c r="M557" s="13">
        <v>5</v>
      </c>
      <c r="N557" s="11" t="s">
        <v>53</v>
      </c>
      <c r="O557" s="14">
        <f>+EOMONTH(Sales_2019[[#This Row],[DATE]],0)</f>
        <v>43830</v>
      </c>
      <c r="P557" s="15">
        <f>+EDATE(Sales_2019[[#This Row],[Begins]],Sales_2019[[#This Row],[DURATION]]-1)</f>
        <v>43951</v>
      </c>
      <c r="Q557" s="16" t="e">
        <f>Sales_2019[[#This Row],[Selling Price]]/Sales_2019[[#This Row],[Cost Price]]-1</f>
        <v>#DIV/0!</v>
      </c>
    </row>
    <row r="558" spans="1:17" ht="30" customHeight="1" x14ac:dyDescent="0.3">
      <c r="A558" s="8" t="s">
        <v>712</v>
      </c>
      <c r="B558" s="9">
        <v>43819</v>
      </c>
      <c r="C558" s="17" t="s">
        <v>1004</v>
      </c>
      <c r="D558" s="11" t="s">
        <v>758</v>
      </c>
      <c r="E558" s="12">
        <v>1</v>
      </c>
      <c r="F558" s="11"/>
      <c r="G558" s="11">
        <f>+Sales_2019[[#This Row],[INVOICE AMOUNT ('#)]]-Sales_2019[[#This Row],[Delivery charge]]</f>
        <v>22700</v>
      </c>
      <c r="H558" s="11">
        <v>300</v>
      </c>
      <c r="I558" s="11">
        <v>23000</v>
      </c>
      <c r="J558" s="11" t="s">
        <v>799</v>
      </c>
      <c r="K558" s="18" t="s">
        <v>50</v>
      </c>
      <c r="L558" s="18" t="s">
        <v>26</v>
      </c>
      <c r="M558" s="13">
        <v>5</v>
      </c>
      <c r="N558" s="11" t="s">
        <v>53</v>
      </c>
      <c r="O558" s="14">
        <f>+EOMONTH(Sales_2019[[#This Row],[DATE]],0)</f>
        <v>43830</v>
      </c>
      <c r="P558" s="15">
        <f>+EDATE(Sales_2019[[#This Row],[Begins]],Sales_2019[[#This Row],[DURATION]]-1)</f>
        <v>43951</v>
      </c>
      <c r="Q558" s="16" t="e">
        <f>Sales_2019[[#This Row],[Selling Price]]/Sales_2019[[#This Row],[Cost Price]]-1</f>
        <v>#DIV/0!</v>
      </c>
    </row>
    <row r="559" spans="1:17" ht="30" customHeight="1" x14ac:dyDescent="0.3">
      <c r="A559" s="8" t="s">
        <v>712</v>
      </c>
      <c r="B559" s="9">
        <v>43819</v>
      </c>
      <c r="C559" s="17" t="s">
        <v>1004</v>
      </c>
      <c r="D559" s="11" t="s">
        <v>758</v>
      </c>
      <c r="E559" s="12">
        <v>1</v>
      </c>
      <c r="F559" s="11"/>
      <c r="G559" s="11">
        <f>+Sales_2019[[#This Row],[INVOICE AMOUNT ('#)]]-Sales_2019[[#This Row],[Delivery charge]]</f>
        <v>22700</v>
      </c>
      <c r="H559" s="11">
        <v>300</v>
      </c>
      <c r="I559" s="11">
        <v>23000</v>
      </c>
      <c r="J559" s="11" t="s">
        <v>799</v>
      </c>
      <c r="K559" s="18" t="s">
        <v>50</v>
      </c>
      <c r="L559" s="18" t="s">
        <v>26</v>
      </c>
      <c r="M559" s="13">
        <v>5</v>
      </c>
      <c r="N559" s="11" t="s">
        <v>53</v>
      </c>
      <c r="O559" s="14">
        <f>+EOMONTH(Sales_2019[[#This Row],[DATE]],0)</f>
        <v>43830</v>
      </c>
      <c r="P559" s="15">
        <f>+EDATE(Sales_2019[[#This Row],[Begins]],Sales_2019[[#This Row],[DURATION]]-1)</f>
        <v>43951</v>
      </c>
      <c r="Q559" s="16" t="e">
        <f>Sales_2019[[#This Row],[Selling Price]]/Sales_2019[[#This Row],[Cost Price]]-1</f>
        <v>#DIV/0!</v>
      </c>
    </row>
    <row r="560" spans="1:17" ht="30" customHeight="1" x14ac:dyDescent="0.3">
      <c r="A560" s="8" t="s">
        <v>712</v>
      </c>
      <c r="B560" s="9">
        <v>43819</v>
      </c>
      <c r="C560" s="17" t="s">
        <v>1004</v>
      </c>
      <c r="D560" s="11" t="s">
        <v>758</v>
      </c>
      <c r="E560" s="12">
        <v>1</v>
      </c>
      <c r="F560" s="11"/>
      <c r="G560" s="11">
        <f>+Sales_2019[[#This Row],[INVOICE AMOUNT ('#)]]-Sales_2019[[#This Row],[Delivery charge]]</f>
        <v>22700</v>
      </c>
      <c r="H560" s="11">
        <v>300</v>
      </c>
      <c r="I560" s="11">
        <v>23000</v>
      </c>
      <c r="J560" s="11" t="s">
        <v>799</v>
      </c>
      <c r="K560" s="18" t="s">
        <v>50</v>
      </c>
      <c r="L560" s="18" t="s">
        <v>26</v>
      </c>
      <c r="M560" s="13">
        <v>5</v>
      </c>
      <c r="N560" s="11" t="s">
        <v>53</v>
      </c>
      <c r="O560" s="14">
        <f>+EOMONTH(Sales_2019[[#This Row],[DATE]],0)</f>
        <v>43830</v>
      </c>
      <c r="P560" s="15">
        <f>+EDATE(Sales_2019[[#This Row],[Begins]],Sales_2019[[#This Row],[DURATION]]-1)</f>
        <v>43951</v>
      </c>
      <c r="Q560" s="16" t="e">
        <f>Sales_2019[[#This Row],[Selling Price]]/Sales_2019[[#This Row],[Cost Price]]-1</f>
        <v>#DIV/0!</v>
      </c>
    </row>
    <row r="561" spans="1:17" ht="30" customHeight="1" x14ac:dyDescent="0.3">
      <c r="A561" s="8" t="s">
        <v>712</v>
      </c>
      <c r="B561" s="9">
        <v>43819</v>
      </c>
      <c r="C561" s="17" t="s">
        <v>1004</v>
      </c>
      <c r="D561" s="11" t="s">
        <v>758</v>
      </c>
      <c r="E561" s="12">
        <v>1</v>
      </c>
      <c r="F561" s="11"/>
      <c r="G561" s="11">
        <f>+Sales_2019[[#This Row],[INVOICE AMOUNT ('#)]]-Sales_2019[[#This Row],[Delivery charge]]</f>
        <v>22700</v>
      </c>
      <c r="H561" s="11">
        <v>300</v>
      </c>
      <c r="I561" s="11">
        <v>23000</v>
      </c>
      <c r="J561" s="11" t="s">
        <v>799</v>
      </c>
      <c r="K561" s="18" t="s">
        <v>50</v>
      </c>
      <c r="L561" s="18" t="s">
        <v>26</v>
      </c>
      <c r="M561" s="13">
        <v>5</v>
      </c>
      <c r="N561" s="11" t="s">
        <v>53</v>
      </c>
      <c r="O561" s="14">
        <f>+EOMONTH(Sales_2019[[#This Row],[DATE]],0)</f>
        <v>43830</v>
      </c>
      <c r="P561" s="15">
        <f>+EDATE(Sales_2019[[#This Row],[Begins]],Sales_2019[[#This Row],[DURATION]]-1)</f>
        <v>43951</v>
      </c>
      <c r="Q561" s="16" t="e">
        <f>Sales_2019[[#This Row],[Selling Price]]/Sales_2019[[#This Row],[Cost Price]]-1</f>
        <v>#DIV/0!</v>
      </c>
    </row>
    <row r="562" spans="1:17" ht="30" customHeight="1" x14ac:dyDescent="0.3">
      <c r="A562" s="8" t="s">
        <v>712</v>
      </c>
      <c r="B562" s="9">
        <v>43819</v>
      </c>
      <c r="C562" s="17" t="s">
        <v>1004</v>
      </c>
      <c r="D562" s="11" t="s">
        <v>758</v>
      </c>
      <c r="E562" s="12">
        <v>1</v>
      </c>
      <c r="F562" s="11"/>
      <c r="G562" s="11">
        <f>+Sales_2019[[#This Row],[INVOICE AMOUNT ('#)]]-Sales_2019[[#This Row],[Delivery charge]]</f>
        <v>22700</v>
      </c>
      <c r="H562" s="11">
        <v>300</v>
      </c>
      <c r="I562" s="11">
        <v>23000</v>
      </c>
      <c r="J562" s="11" t="s">
        <v>799</v>
      </c>
      <c r="K562" s="18" t="s">
        <v>50</v>
      </c>
      <c r="L562" s="18" t="s">
        <v>26</v>
      </c>
      <c r="M562" s="13">
        <v>5</v>
      </c>
      <c r="N562" s="11" t="s">
        <v>53</v>
      </c>
      <c r="O562" s="14">
        <f>+EOMONTH(Sales_2019[[#This Row],[DATE]],0)</f>
        <v>43830</v>
      </c>
      <c r="P562" s="15">
        <f>+EDATE(Sales_2019[[#This Row],[Begins]],Sales_2019[[#This Row],[DURATION]]-1)</f>
        <v>43951</v>
      </c>
      <c r="Q562" s="16" t="e">
        <f>Sales_2019[[#This Row],[Selling Price]]/Sales_2019[[#This Row],[Cost Price]]-1</f>
        <v>#DIV/0!</v>
      </c>
    </row>
    <row r="563" spans="1:17" ht="30" customHeight="1" x14ac:dyDescent="0.3">
      <c r="A563" s="8" t="s">
        <v>712</v>
      </c>
      <c r="B563" s="9">
        <v>43819</v>
      </c>
      <c r="C563" s="17" t="s">
        <v>1004</v>
      </c>
      <c r="D563" s="11" t="s">
        <v>758</v>
      </c>
      <c r="E563" s="12">
        <v>1</v>
      </c>
      <c r="F563" s="11"/>
      <c r="G563" s="11">
        <f>+Sales_2019[[#This Row],[INVOICE AMOUNT ('#)]]-Sales_2019[[#This Row],[Delivery charge]]</f>
        <v>22700</v>
      </c>
      <c r="H563" s="11">
        <v>300</v>
      </c>
      <c r="I563" s="11">
        <v>23000</v>
      </c>
      <c r="J563" s="11" t="s">
        <v>799</v>
      </c>
      <c r="K563" s="18" t="s">
        <v>50</v>
      </c>
      <c r="L563" s="18" t="s">
        <v>26</v>
      </c>
      <c r="M563" s="13">
        <v>5</v>
      </c>
      <c r="N563" s="11" t="s">
        <v>53</v>
      </c>
      <c r="O563" s="14">
        <f>+EOMONTH(Sales_2019[[#This Row],[DATE]],0)</f>
        <v>43830</v>
      </c>
      <c r="P563" s="15">
        <f>+EDATE(Sales_2019[[#This Row],[Begins]],Sales_2019[[#This Row],[DURATION]]-1)</f>
        <v>43951</v>
      </c>
      <c r="Q563" s="16" t="e">
        <f>Sales_2019[[#This Row],[Selling Price]]/Sales_2019[[#This Row],[Cost Price]]-1</f>
        <v>#DIV/0!</v>
      </c>
    </row>
    <row r="564" spans="1:17" ht="30" customHeight="1" x14ac:dyDescent="0.3">
      <c r="A564" s="8" t="s">
        <v>712</v>
      </c>
      <c r="B564" s="9">
        <v>43819</v>
      </c>
      <c r="C564" s="17" t="s">
        <v>1004</v>
      </c>
      <c r="D564" s="11" t="s">
        <v>758</v>
      </c>
      <c r="E564" s="12">
        <v>1</v>
      </c>
      <c r="F564" s="11"/>
      <c r="G564" s="11">
        <f>+Sales_2019[[#This Row],[INVOICE AMOUNT ('#)]]-Sales_2019[[#This Row],[Delivery charge]]</f>
        <v>22700</v>
      </c>
      <c r="H564" s="11">
        <v>300</v>
      </c>
      <c r="I564" s="11">
        <v>23000</v>
      </c>
      <c r="J564" s="11" t="s">
        <v>799</v>
      </c>
      <c r="K564" s="18" t="s">
        <v>50</v>
      </c>
      <c r="L564" s="18" t="s">
        <v>26</v>
      </c>
      <c r="M564" s="13">
        <v>5</v>
      </c>
      <c r="N564" s="11" t="s">
        <v>53</v>
      </c>
      <c r="O564" s="14">
        <f>+EOMONTH(Sales_2019[[#This Row],[DATE]],0)</f>
        <v>43830</v>
      </c>
      <c r="P564" s="15">
        <f>+EDATE(Sales_2019[[#This Row],[Begins]],Sales_2019[[#This Row],[DURATION]]-1)</f>
        <v>43951</v>
      </c>
      <c r="Q564" s="16" t="e">
        <f>Sales_2019[[#This Row],[Selling Price]]/Sales_2019[[#This Row],[Cost Price]]-1</f>
        <v>#DIV/0!</v>
      </c>
    </row>
    <row r="565" spans="1:17" ht="30" customHeight="1" x14ac:dyDescent="0.3">
      <c r="A565" s="8" t="s">
        <v>712</v>
      </c>
      <c r="B565" s="9">
        <v>43819</v>
      </c>
      <c r="C565" s="17" t="s">
        <v>1004</v>
      </c>
      <c r="D565" s="11" t="s">
        <v>758</v>
      </c>
      <c r="E565" s="12">
        <v>1</v>
      </c>
      <c r="F565" s="11"/>
      <c r="G565" s="11">
        <f>+Sales_2019[[#This Row],[INVOICE AMOUNT ('#)]]-Sales_2019[[#This Row],[Delivery charge]]</f>
        <v>22700</v>
      </c>
      <c r="H565" s="11">
        <v>300</v>
      </c>
      <c r="I565" s="11">
        <v>23000</v>
      </c>
      <c r="J565" s="11" t="s">
        <v>799</v>
      </c>
      <c r="K565" s="18" t="s">
        <v>50</v>
      </c>
      <c r="L565" s="18" t="s">
        <v>26</v>
      </c>
      <c r="M565" s="13">
        <v>5</v>
      </c>
      <c r="N565" s="11" t="s">
        <v>53</v>
      </c>
      <c r="O565" s="14">
        <f>+EOMONTH(Sales_2019[[#This Row],[DATE]],0)</f>
        <v>43830</v>
      </c>
      <c r="P565" s="15">
        <f>+EDATE(Sales_2019[[#This Row],[Begins]],Sales_2019[[#This Row],[DURATION]]-1)</f>
        <v>43951</v>
      </c>
      <c r="Q565" s="16" t="e">
        <f>Sales_2019[[#This Row],[Selling Price]]/Sales_2019[[#This Row],[Cost Price]]-1</f>
        <v>#DIV/0!</v>
      </c>
    </row>
    <row r="566" spans="1:17" ht="30" customHeight="1" x14ac:dyDescent="0.3">
      <c r="A566" s="8" t="s">
        <v>712</v>
      </c>
      <c r="B566" s="9">
        <v>43819</v>
      </c>
      <c r="C566" s="17" t="s">
        <v>1004</v>
      </c>
      <c r="D566" s="11" t="s">
        <v>758</v>
      </c>
      <c r="E566" s="12">
        <v>1</v>
      </c>
      <c r="F566" s="11"/>
      <c r="G566" s="11">
        <f>+Sales_2019[[#This Row],[INVOICE AMOUNT ('#)]]-Sales_2019[[#This Row],[Delivery charge]]</f>
        <v>22700</v>
      </c>
      <c r="H566" s="11">
        <v>300</v>
      </c>
      <c r="I566" s="11">
        <v>23000</v>
      </c>
      <c r="J566" s="11" t="s">
        <v>799</v>
      </c>
      <c r="K566" s="18" t="s">
        <v>50</v>
      </c>
      <c r="L566" s="18" t="s">
        <v>26</v>
      </c>
      <c r="M566" s="13">
        <v>5</v>
      </c>
      <c r="N566" s="11" t="s">
        <v>53</v>
      </c>
      <c r="O566" s="14">
        <f>+EOMONTH(Sales_2019[[#This Row],[DATE]],0)</f>
        <v>43830</v>
      </c>
      <c r="P566" s="15">
        <f>+EDATE(Sales_2019[[#This Row],[Begins]],Sales_2019[[#This Row],[DURATION]]-1)</f>
        <v>43951</v>
      </c>
      <c r="Q566" s="16" t="e">
        <f>Sales_2019[[#This Row],[Selling Price]]/Sales_2019[[#This Row],[Cost Price]]-1</f>
        <v>#DIV/0!</v>
      </c>
    </row>
    <row r="567" spans="1:17" ht="30" customHeight="1" x14ac:dyDescent="0.3">
      <c r="A567" s="8" t="s">
        <v>712</v>
      </c>
      <c r="B567" s="9">
        <v>43819</v>
      </c>
      <c r="C567" s="17" t="s">
        <v>1004</v>
      </c>
      <c r="D567" s="11" t="s">
        <v>758</v>
      </c>
      <c r="E567" s="12">
        <v>1</v>
      </c>
      <c r="F567" s="11"/>
      <c r="G567" s="11">
        <f>+Sales_2019[[#This Row],[INVOICE AMOUNT ('#)]]-Sales_2019[[#This Row],[Delivery charge]]</f>
        <v>22700</v>
      </c>
      <c r="H567" s="11">
        <v>300</v>
      </c>
      <c r="I567" s="11">
        <v>23000</v>
      </c>
      <c r="J567" s="11" t="s">
        <v>799</v>
      </c>
      <c r="K567" s="18" t="s">
        <v>50</v>
      </c>
      <c r="L567" s="18" t="s">
        <v>26</v>
      </c>
      <c r="M567" s="13">
        <v>5</v>
      </c>
      <c r="N567" s="11" t="s">
        <v>53</v>
      </c>
      <c r="O567" s="14">
        <f>+EOMONTH(Sales_2019[[#This Row],[DATE]],0)</f>
        <v>43830</v>
      </c>
      <c r="P567" s="15">
        <f>+EDATE(Sales_2019[[#This Row],[Begins]],Sales_2019[[#This Row],[DURATION]]-1)</f>
        <v>43951</v>
      </c>
      <c r="Q567" s="16" t="e">
        <f>Sales_2019[[#This Row],[Selling Price]]/Sales_2019[[#This Row],[Cost Price]]-1</f>
        <v>#DIV/0!</v>
      </c>
    </row>
    <row r="568" spans="1:17" ht="30" customHeight="1" x14ac:dyDescent="0.3">
      <c r="A568" s="8" t="s">
        <v>712</v>
      </c>
      <c r="B568" s="9">
        <v>43819</v>
      </c>
      <c r="C568" s="17" t="s">
        <v>1004</v>
      </c>
      <c r="D568" s="11" t="s">
        <v>758</v>
      </c>
      <c r="E568" s="12">
        <v>1</v>
      </c>
      <c r="F568" s="11"/>
      <c r="G568" s="11">
        <f>+Sales_2019[[#This Row],[INVOICE AMOUNT ('#)]]-Sales_2019[[#This Row],[Delivery charge]]</f>
        <v>22700</v>
      </c>
      <c r="H568" s="11">
        <v>300</v>
      </c>
      <c r="I568" s="11">
        <v>23000</v>
      </c>
      <c r="J568" s="11" t="s">
        <v>799</v>
      </c>
      <c r="K568" s="18" t="s">
        <v>50</v>
      </c>
      <c r="L568" s="18" t="s">
        <v>26</v>
      </c>
      <c r="M568" s="13">
        <v>5</v>
      </c>
      <c r="N568" s="11" t="s">
        <v>53</v>
      </c>
      <c r="O568" s="14">
        <f>+EOMONTH(Sales_2019[[#This Row],[DATE]],0)</f>
        <v>43830</v>
      </c>
      <c r="P568" s="15">
        <f>+EDATE(Sales_2019[[#This Row],[Begins]],Sales_2019[[#This Row],[DURATION]]-1)</f>
        <v>43951</v>
      </c>
      <c r="Q568" s="16" t="e">
        <f>Sales_2019[[#This Row],[Selling Price]]/Sales_2019[[#This Row],[Cost Price]]-1</f>
        <v>#DIV/0!</v>
      </c>
    </row>
    <row r="569" spans="1:17" ht="30" customHeight="1" x14ac:dyDescent="0.3">
      <c r="A569" s="8" t="s">
        <v>712</v>
      </c>
      <c r="B569" s="9">
        <v>43819</v>
      </c>
      <c r="C569" s="17" t="s">
        <v>1004</v>
      </c>
      <c r="D569" s="11" t="s">
        <v>758</v>
      </c>
      <c r="E569" s="12">
        <v>1</v>
      </c>
      <c r="F569" s="11"/>
      <c r="G569" s="11">
        <f>+Sales_2019[[#This Row],[INVOICE AMOUNT ('#)]]-Sales_2019[[#This Row],[Delivery charge]]</f>
        <v>22700</v>
      </c>
      <c r="H569" s="11">
        <v>300</v>
      </c>
      <c r="I569" s="11">
        <v>23000</v>
      </c>
      <c r="J569" s="11" t="s">
        <v>799</v>
      </c>
      <c r="K569" s="18" t="s">
        <v>50</v>
      </c>
      <c r="L569" s="18" t="s">
        <v>26</v>
      </c>
      <c r="M569" s="13">
        <v>5</v>
      </c>
      <c r="N569" s="11" t="s">
        <v>53</v>
      </c>
      <c r="O569" s="14">
        <f>+EOMONTH(Sales_2019[[#This Row],[DATE]],0)</f>
        <v>43830</v>
      </c>
      <c r="P569" s="15">
        <f>+EDATE(Sales_2019[[#This Row],[Begins]],Sales_2019[[#This Row],[DURATION]]-1)</f>
        <v>43951</v>
      </c>
      <c r="Q569" s="16" t="e">
        <f>Sales_2019[[#This Row],[Selling Price]]/Sales_2019[[#This Row],[Cost Price]]-1</f>
        <v>#DIV/0!</v>
      </c>
    </row>
    <row r="570" spans="1:17" ht="30" customHeight="1" x14ac:dyDescent="0.3">
      <c r="A570" s="8" t="s">
        <v>712</v>
      </c>
      <c r="B570" s="9">
        <v>43819</v>
      </c>
      <c r="C570" s="17" t="s">
        <v>1004</v>
      </c>
      <c r="D570" s="11" t="s">
        <v>758</v>
      </c>
      <c r="E570" s="12">
        <v>1</v>
      </c>
      <c r="F570" s="11"/>
      <c r="G570" s="11">
        <f>+Sales_2019[[#This Row],[INVOICE AMOUNT ('#)]]-Sales_2019[[#This Row],[Delivery charge]]</f>
        <v>22700</v>
      </c>
      <c r="H570" s="11">
        <v>300</v>
      </c>
      <c r="I570" s="11">
        <v>23000</v>
      </c>
      <c r="J570" s="11" t="s">
        <v>799</v>
      </c>
      <c r="K570" s="18" t="s">
        <v>50</v>
      </c>
      <c r="L570" s="18" t="s">
        <v>26</v>
      </c>
      <c r="M570" s="13">
        <v>5</v>
      </c>
      <c r="N570" s="11" t="s">
        <v>53</v>
      </c>
      <c r="O570" s="14">
        <f>+EOMONTH(Sales_2019[[#This Row],[DATE]],0)</f>
        <v>43830</v>
      </c>
      <c r="P570" s="15">
        <f>+EDATE(Sales_2019[[#This Row],[Begins]],Sales_2019[[#This Row],[DURATION]]-1)</f>
        <v>43951</v>
      </c>
      <c r="Q570" s="16" t="e">
        <f>Sales_2019[[#This Row],[Selling Price]]/Sales_2019[[#This Row],[Cost Price]]-1</f>
        <v>#DIV/0!</v>
      </c>
    </row>
    <row r="571" spans="1:17" ht="30" customHeight="1" x14ac:dyDescent="0.3">
      <c r="A571" s="8" t="s">
        <v>712</v>
      </c>
      <c r="B571" s="9">
        <v>43819</v>
      </c>
      <c r="C571" s="17" t="s">
        <v>1004</v>
      </c>
      <c r="D571" s="11" t="s">
        <v>758</v>
      </c>
      <c r="E571" s="12">
        <v>1</v>
      </c>
      <c r="F571" s="11"/>
      <c r="G571" s="11">
        <f>+Sales_2019[[#This Row],[INVOICE AMOUNT ('#)]]-Sales_2019[[#This Row],[Delivery charge]]</f>
        <v>22700</v>
      </c>
      <c r="H571" s="11">
        <v>300</v>
      </c>
      <c r="I571" s="11">
        <v>23000</v>
      </c>
      <c r="J571" s="11" t="s">
        <v>799</v>
      </c>
      <c r="K571" s="18" t="s">
        <v>50</v>
      </c>
      <c r="L571" s="18" t="s">
        <v>26</v>
      </c>
      <c r="M571" s="13">
        <v>5</v>
      </c>
      <c r="N571" s="11" t="s">
        <v>53</v>
      </c>
      <c r="O571" s="14">
        <f>+EOMONTH(Sales_2019[[#This Row],[DATE]],0)</f>
        <v>43830</v>
      </c>
      <c r="P571" s="15">
        <f>+EDATE(Sales_2019[[#This Row],[Begins]],Sales_2019[[#This Row],[DURATION]]-1)</f>
        <v>43951</v>
      </c>
      <c r="Q571" s="16" t="e">
        <f>Sales_2019[[#This Row],[Selling Price]]/Sales_2019[[#This Row],[Cost Price]]-1</f>
        <v>#DIV/0!</v>
      </c>
    </row>
    <row r="572" spans="1:17" ht="30" customHeight="1" x14ac:dyDescent="0.3">
      <c r="A572" s="8" t="s">
        <v>712</v>
      </c>
      <c r="B572" s="9">
        <v>43819</v>
      </c>
      <c r="C572" s="17" t="s">
        <v>1004</v>
      </c>
      <c r="D572" s="11" t="s">
        <v>758</v>
      </c>
      <c r="E572" s="12">
        <v>1</v>
      </c>
      <c r="F572" s="11"/>
      <c r="G572" s="11">
        <f>+Sales_2019[[#This Row],[INVOICE AMOUNT ('#)]]-Sales_2019[[#This Row],[Delivery charge]]</f>
        <v>22700</v>
      </c>
      <c r="H572" s="11">
        <v>300</v>
      </c>
      <c r="I572" s="11">
        <v>23000</v>
      </c>
      <c r="J572" s="11" t="s">
        <v>799</v>
      </c>
      <c r="K572" s="18" t="s">
        <v>50</v>
      </c>
      <c r="L572" s="18" t="s">
        <v>26</v>
      </c>
      <c r="M572" s="13">
        <v>5</v>
      </c>
      <c r="N572" s="11" t="s">
        <v>53</v>
      </c>
      <c r="O572" s="14">
        <f>+EOMONTH(Sales_2019[[#This Row],[DATE]],0)</f>
        <v>43830</v>
      </c>
      <c r="P572" s="15">
        <f>+EDATE(Sales_2019[[#This Row],[Begins]],Sales_2019[[#This Row],[DURATION]]-1)</f>
        <v>43951</v>
      </c>
      <c r="Q572" s="16" t="e">
        <f>Sales_2019[[#This Row],[Selling Price]]/Sales_2019[[#This Row],[Cost Price]]-1</f>
        <v>#DIV/0!</v>
      </c>
    </row>
    <row r="573" spans="1:17" ht="30" customHeight="1" x14ac:dyDescent="0.3">
      <c r="A573" s="8" t="s">
        <v>712</v>
      </c>
      <c r="B573" s="9">
        <v>43819</v>
      </c>
      <c r="C573" s="17" t="s">
        <v>1004</v>
      </c>
      <c r="D573" s="11" t="s">
        <v>758</v>
      </c>
      <c r="E573" s="12">
        <v>1</v>
      </c>
      <c r="F573" s="11"/>
      <c r="G573" s="11">
        <f>+Sales_2019[[#This Row],[INVOICE AMOUNT ('#)]]-Sales_2019[[#This Row],[Delivery charge]]</f>
        <v>22700</v>
      </c>
      <c r="H573" s="11">
        <v>300</v>
      </c>
      <c r="I573" s="11">
        <v>23000</v>
      </c>
      <c r="J573" s="11" t="s">
        <v>799</v>
      </c>
      <c r="K573" s="18" t="s">
        <v>50</v>
      </c>
      <c r="L573" s="18" t="s">
        <v>26</v>
      </c>
      <c r="M573" s="13">
        <v>5</v>
      </c>
      <c r="N573" s="11" t="s">
        <v>53</v>
      </c>
      <c r="O573" s="14">
        <f>+EOMONTH(Sales_2019[[#This Row],[DATE]],0)</f>
        <v>43830</v>
      </c>
      <c r="P573" s="15">
        <f>+EDATE(Sales_2019[[#This Row],[Begins]],Sales_2019[[#This Row],[DURATION]]-1)</f>
        <v>43951</v>
      </c>
      <c r="Q573" s="16" t="e">
        <f>Sales_2019[[#This Row],[Selling Price]]/Sales_2019[[#This Row],[Cost Price]]-1</f>
        <v>#DIV/0!</v>
      </c>
    </row>
    <row r="574" spans="1:17" ht="30" customHeight="1" x14ac:dyDescent="0.3">
      <c r="A574" s="8" t="s">
        <v>712</v>
      </c>
      <c r="B574" s="9">
        <v>43819</v>
      </c>
      <c r="C574" s="17" t="s">
        <v>1004</v>
      </c>
      <c r="D574" s="11" t="s">
        <v>758</v>
      </c>
      <c r="E574" s="12">
        <v>1</v>
      </c>
      <c r="F574" s="11"/>
      <c r="G574" s="11">
        <f>+Sales_2019[[#This Row],[INVOICE AMOUNT ('#)]]-Sales_2019[[#This Row],[Delivery charge]]</f>
        <v>22700</v>
      </c>
      <c r="H574" s="11">
        <v>300</v>
      </c>
      <c r="I574" s="11">
        <v>23000</v>
      </c>
      <c r="J574" s="11" t="s">
        <v>799</v>
      </c>
      <c r="K574" s="18" t="s">
        <v>50</v>
      </c>
      <c r="L574" s="18" t="s">
        <v>26</v>
      </c>
      <c r="M574" s="13">
        <v>5</v>
      </c>
      <c r="N574" s="11" t="s">
        <v>53</v>
      </c>
      <c r="O574" s="14">
        <f>+EOMONTH(Sales_2019[[#This Row],[DATE]],0)</f>
        <v>43830</v>
      </c>
      <c r="P574" s="15">
        <f>+EDATE(Sales_2019[[#This Row],[Begins]],Sales_2019[[#This Row],[DURATION]]-1)</f>
        <v>43951</v>
      </c>
      <c r="Q574" s="16" t="e">
        <f>Sales_2019[[#This Row],[Selling Price]]/Sales_2019[[#This Row],[Cost Price]]-1</f>
        <v>#DIV/0!</v>
      </c>
    </row>
    <row r="575" spans="1:17" ht="30" customHeight="1" x14ac:dyDescent="0.3">
      <c r="A575" s="8" t="s">
        <v>712</v>
      </c>
      <c r="B575" s="9">
        <v>43819</v>
      </c>
      <c r="C575" s="17" t="s">
        <v>1004</v>
      </c>
      <c r="D575" s="11" t="s">
        <v>758</v>
      </c>
      <c r="E575" s="12">
        <v>1</v>
      </c>
      <c r="F575" s="11"/>
      <c r="G575" s="11">
        <f>+Sales_2019[[#This Row],[INVOICE AMOUNT ('#)]]-Sales_2019[[#This Row],[Delivery charge]]</f>
        <v>22700</v>
      </c>
      <c r="H575" s="11">
        <v>300</v>
      </c>
      <c r="I575" s="11">
        <v>23000</v>
      </c>
      <c r="J575" s="11" t="s">
        <v>799</v>
      </c>
      <c r="K575" s="18" t="s">
        <v>50</v>
      </c>
      <c r="L575" s="18" t="s">
        <v>26</v>
      </c>
      <c r="M575" s="13">
        <v>5</v>
      </c>
      <c r="N575" s="11" t="s">
        <v>53</v>
      </c>
      <c r="O575" s="14">
        <f>+EOMONTH(Sales_2019[[#This Row],[DATE]],0)</f>
        <v>43830</v>
      </c>
      <c r="P575" s="15">
        <f>+EDATE(Sales_2019[[#This Row],[Begins]],Sales_2019[[#This Row],[DURATION]]-1)</f>
        <v>43951</v>
      </c>
      <c r="Q575" s="16" t="e">
        <f>Sales_2019[[#This Row],[Selling Price]]/Sales_2019[[#This Row],[Cost Price]]-1</f>
        <v>#DIV/0!</v>
      </c>
    </row>
    <row r="576" spans="1:17" ht="30" customHeight="1" x14ac:dyDescent="0.3">
      <c r="A576" s="8" t="s">
        <v>712</v>
      </c>
      <c r="B576" s="9">
        <v>43819</v>
      </c>
      <c r="C576" s="17" t="s">
        <v>1004</v>
      </c>
      <c r="D576" s="11" t="s">
        <v>758</v>
      </c>
      <c r="E576" s="12">
        <v>1</v>
      </c>
      <c r="F576" s="11"/>
      <c r="G576" s="11">
        <f>+Sales_2019[[#This Row],[INVOICE AMOUNT ('#)]]-Sales_2019[[#This Row],[Delivery charge]]</f>
        <v>22700</v>
      </c>
      <c r="H576" s="11">
        <v>300</v>
      </c>
      <c r="I576" s="11">
        <v>23000</v>
      </c>
      <c r="J576" s="11" t="s">
        <v>799</v>
      </c>
      <c r="K576" s="18" t="s">
        <v>50</v>
      </c>
      <c r="L576" s="18" t="s">
        <v>26</v>
      </c>
      <c r="M576" s="13">
        <v>5</v>
      </c>
      <c r="N576" s="11" t="s">
        <v>53</v>
      </c>
      <c r="O576" s="14">
        <f>+EOMONTH(Sales_2019[[#This Row],[DATE]],0)</f>
        <v>43830</v>
      </c>
      <c r="P576" s="15">
        <f>+EDATE(Sales_2019[[#This Row],[Begins]],Sales_2019[[#This Row],[DURATION]]-1)</f>
        <v>43951</v>
      </c>
      <c r="Q576" s="16" t="e">
        <f>Sales_2019[[#This Row],[Selling Price]]/Sales_2019[[#This Row],[Cost Price]]-1</f>
        <v>#DIV/0!</v>
      </c>
    </row>
    <row r="577" spans="1:17" ht="30" customHeight="1" x14ac:dyDescent="0.3">
      <c r="A577" s="8" t="s">
        <v>712</v>
      </c>
      <c r="B577" s="9">
        <v>43819</v>
      </c>
      <c r="C577" s="17" t="s">
        <v>1004</v>
      </c>
      <c r="D577" s="11" t="s">
        <v>758</v>
      </c>
      <c r="E577" s="12">
        <v>1</v>
      </c>
      <c r="F577" s="11"/>
      <c r="G577" s="11">
        <f>+Sales_2019[[#This Row],[INVOICE AMOUNT ('#)]]-Sales_2019[[#This Row],[Delivery charge]]</f>
        <v>22700</v>
      </c>
      <c r="H577" s="11">
        <v>300</v>
      </c>
      <c r="I577" s="11">
        <v>23000</v>
      </c>
      <c r="J577" s="11" t="s">
        <v>799</v>
      </c>
      <c r="K577" s="18" t="s">
        <v>50</v>
      </c>
      <c r="L577" s="18" t="s">
        <v>26</v>
      </c>
      <c r="M577" s="13">
        <v>5</v>
      </c>
      <c r="N577" s="11" t="s">
        <v>53</v>
      </c>
      <c r="O577" s="14">
        <f>+EOMONTH(Sales_2019[[#This Row],[DATE]],0)</f>
        <v>43830</v>
      </c>
      <c r="P577" s="15">
        <f>+EDATE(Sales_2019[[#This Row],[Begins]],Sales_2019[[#This Row],[DURATION]]-1)</f>
        <v>43951</v>
      </c>
      <c r="Q577" s="16" t="e">
        <f>Sales_2019[[#This Row],[Selling Price]]/Sales_2019[[#This Row],[Cost Price]]-1</f>
        <v>#DIV/0!</v>
      </c>
    </row>
    <row r="578" spans="1:17" ht="30" customHeight="1" x14ac:dyDescent="0.3">
      <c r="A578" s="8" t="s">
        <v>712</v>
      </c>
      <c r="B578" s="9">
        <v>43819</v>
      </c>
      <c r="C578" s="17" t="s">
        <v>1004</v>
      </c>
      <c r="D578" s="11" t="s">
        <v>758</v>
      </c>
      <c r="E578" s="12">
        <v>1</v>
      </c>
      <c r="F578" s="11"/>
      <c r="G578" s="11">
        <f>+Sales_2019[[#This Row],[INVOICE AMOUNT ('#)]]-Sales_2019[[#This Row],[Delivery charge]]</f>
        <v>22700</v>
      </c>
      <c r="H578" s="11">
        <v>300</v>
      </c>
      <c r="I578" s="11">
        <v>23000</v>
      </c>
      <c r="J578" s="11" t="s">
        <v>799</v>
      </c>
      <c r="K578" s="18" t="s">
        <v>50</v>
      </c>
      <c r="L578" s="18" t="s">
        <v>26</v>
      </c>
      <c r="M578" s="13">
        <v>5</v>
      </c>
      <c r="N578" s="11" t="s">
        <v>53</v>
      </c>
      <c r="O578" s="14">
        <f>+EOMONTH(Sales_2019[[#This Row],[DATE]],0)</f>
        <v>43830</v>
      </c>
      <c r="P578" s="15">
        <f>+EDATE(Sales_2019[[#This Row],[Begins]],Sales_2019[[#This Row],[DURATION]]-1)</f>
        <v>43951</v>
      </c>
      <c r="Q578" s="16" t="e">
        <f>Sales_2019[[#This Row],[Selling Price]]/Sales_2019[[#This Row],[Cost Price]]-1</f>
        <v>#DIV/0!</v>
      </c>
    </row>
    <row r="579" spans="1:17" ht="30" customHeight="1" x14ac:dyDescent="0.3">
      <c r="A579" s="8" t="s">
        <v>712</v>
      </c>
      <c r="B579" s="9">
        <v>43819</v>
      </c>
      <c r="C579" s="17" t="s">
        <v>1004</v>
      </c>
      <c r="D579" s="11" t="s">
        <v>758</v>
      </c>
      <c r="E579" s="12">
        <v>1</v>
      </c>
      <c r="F579" s="11"/>
      <c r="G579" s="11">
        <f>+Sales_2019[[#This Row],[INVOICE AMOUNT ('#)]]-Sales_2019[[#This Row],[Delivery charge]]</f>
        <v>22700</v>
      </c>
      <c r="H579" s="11">
        <v>300</v>
      </c>
      <c r="I579" s="11">
        <v>23000</v>
      </c>
      <c r="J579" s="11" t="s">
        <v>799</v>
      </c>
      <c r="K579" s="18" t="s">
        <v>50</v>
      </c>
      <c r="L579" s="18" t="s">
        <v>26</v>
      </c>
      <c r="M579" s="13">
        <v>5</v>
      </c>
      <c r="N579" s="11" t="s">
        <v>53</v>
      </c>
      <c r="O579" s="14">
        <f>+EOMONTH(Sales_2019[[#This Row],[DATE]],0)</f>
        <v>43830</v>
      </c>
      <c r="P579" s="15">
        <f>+EDATE(Sales_2019[[#This Row],[Begins]],Sales_2019[[#This Row],[DURATION]]-1)</f>
        <v>43951</v>
      </c>
      <c r="Q579" s="16" t="e">
        <f>Sales_2019[[#This Row],[Selling Price]]/Sales_2019[[#This Row],[Cost Price]]-1</f>
        <v>#DIV/0!</v>
      </c>
    </row>
    <row r="580" spans="1:17" ht="30" customHeight="1" x14ac:dyDescent="0.3">
      <c r="A580" s="8" t="s">
        <v>712</v>
      </c>
      <c r="B580" s="9">
        <v>43819</v>
      </c>
      <c r="C580" s="17" t="s">
        <v>1004</v>
      </c>
      <c r="D580" s="11" t="s">
        <v>758</v>
      </c>
      <c r="E580" s="12">
        <v>1</v>
      </c>
      <c r="F580" s="11"/>
      <c r="G580" s="11">
        <f>+Sales_2019[[#This Row],[INVOICE AMOUNT ('#)]]-Sales_2019[[#This Row],[Delivery charge]]</f>
        <v>22700</v>
      </c>
      <c r="H580" s="11">
        <v>300</v>
      </c>
      <c r="I580" s="11">
        <v>23000</v>
      </c>
      <c r="J580" s="11" t="s">
        <v>799</v>
      </c>
      <c r="K580" s="18" t="s">
        <v>50</v>
      </c>
      <c r="L580" s="18" t="s">
        <v>26</v>
      </c>
      <c r="M580" s="13">
        <v>5</v>
      </c>
      <c r="N580" s="11" t="s">
        <v>53</v>
      </c>
      <c r="O580" s="14">
        <f>+EOMONTH(Sales_2019[[#This Row],[DATE]],0)</f>
        <v>43830</v>
      </c>
      <c r="P580" s="15">
        <f>+EDATE(Sales_2019[[#This Row],[Begins]],Sales_2019[[#This Row],[DURATION]]-1)</f>
        <v>43951</v>
      </c>
      <c r="Q580" s="16" t="e">
        <f>Sales_2019[[#This Row],[Selling Price]]/Sales_2019[[#This Row],[Cost Price]]-1</f>
        <v>#DIV/0!</v>
      </c>
    </row>
    <row r="581" spans="1:17" ht="30" customHeight="1" x14ac:dyDescent="0.3">
      <c r="A581" s="8" t="s">
        <v>712</v>
      </c>
      <c r="B581" s="9">
        <v>43819</v>
      </c>
      <c r="C581" s="17" t="s">
        <v>1004</v>
      </c>
      <c r="D581" s="11" t="s">
        <v>758</v>
      </c>
      <c r="E581" s="12">
        <v>1</v>
      </c>
      <c r="F581" s="11"/>
      <c r="G581" s="11">
        <f>+Sales_2019[[#This Row],[INVOICE AMOUNT ('#)]]-Sales_2019[[#This Row],[Delivery charge]]</f>
        <v>22700</v>
      </c>
      <c r="H581" s="11">
        <v>300</v>
      </c>
      <c r="I581" s="11">
        <v>23000</v>
      </c>
      <c r="J581" s="11" t="s">
        <v>799</v>
      </c>
      <c r="K581" s="18" t="s">
        <v>50</v>
      </c>
      <c r="L581" s="18" t="s">
        <v>26</v>
      </c>
      <c r="M581" s="13">
        <v>5</v>
      </c>
      <c r="N581" s="11" t="s">
        <v>53</v>
      </c>
      <c r="O581" s="14">
        <f>+EOMONTH(Sales_2019[[#This Row],[DATE]],0)</f>
        <v>43830</v>
      </c>
      <c r="P581" s="15">
        <f>+EDATE(Sales_2019[[#This Row],[Begins]],Sales_2019[[#This Row],[DURATION]]-1)</f>
        <v>43951</v>
      </c>
      <c r="Q581" s="16" t="e">
        <f>Sales_2019[[#This Row],[Selling Price]]/Sales_2019[[#This Row],[Cost Price]]-1</f>
        <v>#DIV/0!</v>
      </c>
    </row>
    <row r="582" spans="1:17" ht="30" customHeight="1" x14ac:dyDescent="0.3">
      <c r="A582" s="8" t="s">
        <v>712</v>
      </c>
      <c r="B582" s="9">
        <v>43819</v>
      </c>
      <c r="C582" s="17" t="s">
        <v>1004</v>
      </c>
      <c r="D582" s="11" t="s">
        <v>758</v>
      </c>
      <c r="E582" s="12">
        <v>1</v>
      </c>
      <c r="F582" s="11"/>
      <c r="G582" s="11">
        <f>+Sales_2019[[#This Row],[INVOICE AMOUNT ('#)]]-Sales_2019[[#This Row],[Delivery charge]]</f>
        <v>22700</v>
      </c>
      <c r="H582" s="11">
        <v>300</v>
      </c>
      <c r="I582" s="11">
        <v>23000</v>
      </c>
      <c r="J582" s="11" t="s">
        <v>799</v>
      </c>
      <c r="K582" s="18" t="s">
        <v>50</v>
      </c>
      <c r="L582" s="18" t="s">
        <v>26</v>
      </c>
      <c r="M582" s="13">
        <v>5</v>
      </c>
      <c r="N582" s="11" t="s">
        <v>53</v>
      </c>
      <c r="O582" s="14">
        <f>+EOMONTH(Sales_2019[[#This Row],[DATE]],0)</f>
        <v>43830</v>
      </c>
      <c r="P582" s="15">
        <f>+EDATE(Sales_2019[[#This Row],[Begins]],Sales_2019[[#This Row],[DURATION]]-1)</f>
        <v>43951</v>
      </c>
      <c r="Q582" s="16" t="e">
        <f>Sales_2019[[#This Row],[Selling Price]]/Sales_2019[[#This Row],[Cost Price]]-1</f>
        <v>#DIV/0!</v>
      </c>
    </row>
    <row r="583" spans="1:17" ht="30" customHeight="1" x14ac:dyDescent="0.3">
      <c r="A583" s="8" t="s">
        <v>712</v>
      </c>
      <c r="B583" s="9">
        <v>43819</v>
      </c>
      <c r="C583" s="17" t="s">
        <v>1004</v>
      </c>
      <c r="D583" s="11" t="s">
        <v>758</v>
      </c>
      <c r="E583" s="12">
        <v>1</v>
      </c>
      <c r="F583" s="11"/>
      <c r="G583" s="11">
        <f>+Sales_2019[[#This Row],[INVOICE AMOUNT ('#)]]-Sales_2019[[#This Row],[Delivery charge]]</f>
        <v>22700</v>
      </c>
      <c r="H583" s="11">
        <v>300</v>
      </c>
      <c r="I583" s="11">
        <v>23000</v>
      </c>
      <c r="J583" s="11" t="s">
        <v>799</v>
      </c>
      <c r="K583" s="18" t="s">
        <v>50</v>
      </c>
      <c r="L583" s="18" t="s">
        <v>26</v>
      </c>
      <c r="M583" s="13">
        <v>5</v>
      </c>
      <c r="N583" s="11" t="s">
        <v>53</v>
      </c>
      <c r="O583" s="14">
        <f>+EOMONTH(Sales_2019[[#This Row],[DATE]],0)</f>
        <v>43830</v>
      </c>
      <c r="P583" s="15">
        <f>+EDATE(Sales_2019[[#This Row],[Begins]],Sales_2019[[#This Row],[DURATION]]-1)</f>
        <v>43951</v>
      </c>
      <c r="Q583" s="16" t="e">
        <f>Sales_2019[[#This Row],[Selling Price]]/Sales_2019[[#This Row],[Cost Price]]-1</f>
        <v>#DIV/0!</v>
      </c>
    </row>
    <row r="584" spans="1:17" ht="30" customHeight="1" x14ac:dyDescent="0.3">
      <c r="A584" s="8" t="s">
        <v>712</v>
      </c>
      <c r="B584" s="9">
        <v>43819</v>
      </c>
      <c r="C584" s="17" t="s">
        <v>1004</v>
      </c>
      <c r="D584" s="11" t="s">
        <v>758</v>
      </c>
      <c r="E584" s="12">
        <v>1</v>
      </c>
      <c r="F584" s="11"/>
      <c r="G584" s="11">
        <f>+Sales_2019[[#This Row],[INVOICE AMOUNT ('#)]]-Sales_2019[[#This Row],[Delivery charge]]</f>
        <v>22700</v>
      </c>
      <c r="H584" s="11">
        <v>300</v>
      </c>
      <c r="I584" s="11">
        <v>23000</v>
      </c>
      <c r="J584" s="11" t="s">
        <v>799</v>
      </c>
      <c r="K584" s="18" t="s">
        <v>50</v>
      </c>
      <c r="L584" s="18" t="s">
        <v>26</v>
      </c>
      <c r="M584" s="13">
        <v>5</v>
      </c>
      <c r="N584" s="11" t="s">
        <v>53</v>
      </c>
      <c r="O584" s="14">
        <f>+EOMONTH(Sales_2019[[#This Row],[DATE]],0)</f>
        <v>43830</v>
      </c>
      <c r="P584" s="15">
        <f>+EDATE(Sales_2019[[#This Row],[Begins]],Sales_2019[[#This Row],[DURATION]]-1)</f>
        <v>43951</v>
      </c>
      <c r="Q584" s="16" t="e">
        <f>Sales_2019[[#This Row],[Selling Price]]/Sales_2019[[#This Row],[Cost Price]]-1</f>
        <v>#DIV/0!</v>
      </c>
    </row>
    <row r="585" spans="1:17" ht="30" customHeight="1" x14ac:dyDescent="0.3">
      <c r="A585" s="8" t="s">
        <v>712</v>
      </c>
      <c r="B585" s="9">
        <v>43819</v>
      </c>
      <c r="C585" s="17" t="s">
        <v>1004</v>
      </c>
      <c r="D585" s="11" t="s">
        <v>758</v>
      </c>
      <c r="E585" s="12">
        <v>1</v>
      </c>
      <c r="F585" s="11"/>
      <c r="G585" s="11">
        <f>+Sales_2019[[#This Row],[INVOICE AMOUNT ('#)]]-Sales_2019[[#This Row],[Delivery charge]]</f>
        <v>22700</v>
      </c>
      <c r="H585" s="11">
        <v>300</v>
      </c>
      <c r="I585" s="11">
        <v>23000</v>
      </c>
      <c r="J585" s="11" t="s">
        <v>799</v>
      </c>
      <c r="K585" s="18" t="s">
        <v>50</v>
      </c>
      <c r="L585" s="18" t="s">
        <v>26</v>
      </c>
      <c r="M585" s="13">
        <v>5</v>
      </c>
      <c r="N585" s="11" t="s">
        <v>53</v>
      </c>
      <c r="O585" s="14">
        <f>+EOMONTH(Sales_2019[[#This Row],[DATE]],0)</f>
        <v>43830</v>
      </c>
      <c r="P585" s="15">
        <f>+EDATE(Sales_2019[[#This Row],[Begins]],Sales_2019[[#This Row],[DURATION]]-1)</f>
        <v>43951</v>
      </c>
      <c r="Q585" s="16" t="e">
        <f>Sales_2019[[#This Row],[Selling Price]]/Sales_2019[[#This Row],[Cost Price]]-1</f>
        <v>#DIV/0!</v>
      </c>
    </row>
    <row r="586" spans="1:17" ht="30" customHeight="1" x14ac:dyDescent="0.3">
      <c r="A586" s="8" t="s">
        <v>712</v>
      </c>
      <c r="B586" s="9">
        <v>43819</v>
      </c>
      <c r="C586" s="17" t="s">
        <v>1004</v>
      </c>
      <c r="D586" s="11" t="s">
        <v>758</v>
      </c>
      <c r="E586" s="12">
        <v>1</v>
      </c>
      <c r="F586" s="11"/>
      <c r="G586" s="11">
        <f>+Sales_2019[[#This Row],[INVOICE AMOUNT ('#)]]-Sales_2019[[#This Row],[Delivery charge]]</f>
        <v>22700</v>
      </c>
      <c r="H586" s="11">
        <v>300</v>
      </c>
      <c r="I586" s="11">
        <v>23000</v>
      </c>
      <c r="J586" s="11" t="s">
        <v>799</v>
      </c>
      <c r="K586" s="18" t="s">
        <v>50</v>
      </c>
      <c r="L586" s="18" t="s">
        <v>26</v>
      </c>
      <c r="M586" s="13">
        <v>5</v>
      </c>
      <c r="N586" s="11" t="s">
        <v>53</v>
      </c>
      <c r="O586" s="14">
        <f>+EOMONTH(Sales_2019[[#This Row],[DATE]],0)</f>
        <v>43830</v>
      </c>
      <c r="P586" s="15">
        <f>+EDATE(Sales_2019[[#This Row],[Begins]],Sales_2019[[#This Row],[DURATION]]-1)</f>
        <v>43951</v>
      </c>
      <c r="Q586" s="16" t="e">
        <f>Sales_2019[[#This Row],[Selling Price]]/Sales_2019[[#This Row],[Cost Price]]-1</f>
        <v>#DIV/0!</v>
      </c>
    </row>
    <row r="587" spans="1:17" ht="30" customHeight="1" x14ac:dyDescent="0.3">
      <c r="A587" s="8" t="s">
        <v>712</v>
      </c>
      <c r="B587" s="9">
        <v>43819</v>
      </c>
      <c r="C587" s="17" t="s">
        <v>1004</v>
      </c>
      <c r="D587" s="11" t="s">
        <v>758</v>
      </c>
      <c r="E587" s="12">
        <v>1</v>
      </c>
      <c r="F587" s="11"/>
      <c r="G587" s="11">
        <f>+Sales_2019[[#This Row],[INVOICE AMOUNT ('#)]]-Sales_2019[[#This Row],[Delivery charge]]</f>
        <v>22700</v>
      </c>
      <c r="H587" s="11">
        <v>300</v>
      </c>
      <c r="I587" s="11">
        <v>23000</v>
      </c>
      <c r="J587" s="11" t="s">
        <v>799</v>
      </c>
      <c r="K587" s="18" t="s">
        <v>50</v>
      </c>
      <c r="L587" s="18" t="s">
        <v>26</v>
      </c>
      <c r="M587" s="13">
        <v>5</v>
      </c>
      <c r="N587" s="11" t="s">
        <v>53</v>
      </c>
      <c r="O587" s="14">
        <f>+EOMONTH(Sales_2019[[#This Row],[DATE]],0)</f>
        <v>43830</v>
      </c>
      <c r="P587" s="15">
        <f>+EDATE(Sales_2019[[#This Row],[Begins]],Sales_2019[[#This Row],[DURATION]]-1)</f>
        <v>43951</v>
      </c>
      <c r="Q587" s="16" t="e">
        <f>Sales_2019[[#This Row],[Selling Price]]/Sales_2019[[#This Row],[Cost Price]]-1</f>
        <v>#DIV/0!</v>
      </c>
    </row>
    <row r="588" spans="1:17" ht="30" customHeight="1" x14ac:dyDescent="0.3">
      <c r="A588" s="8" t="s">
        <v>712</v>
      </c>
      <c r="B588" s="9">
        <v>43819</v>
      </c>
      <c r="C588" s="17" t="s">
        <v>1004</v>
      </c>
      <c r="D588" s="11" t="s">
        <v>758</v>
      </c>
      <c r="E588" s="12">
        <v>1</v>
      </c>
      <c r="F588" s="11"/>
      <c r="G588" s="11">
        <f>+Sales_2019[[#This Row],[INVOICE AMOUNT ('#)]]-Sales_2019[[#This Row],[Delivery charge]]</f>
        <v>22700</v>
      </c>
      <c r="H588" s="11">
        <v>300</v>
      </c>
      <c r="I588" s="11">
        <v>23000</v>
      </c>
      <c r="J588" s="11" t="s">
        <v>799</v>
      </c>
      <c r="K588" s="18" t="s">
        <v>50</v>
      </c>
      <c r="L588" s="18" t="s">
        <v>26</v>
      </c>
      <c r="M588" s="13">
        <v>5</v>
      </c>
      <c r="N588" s="11" t="s">
        <v>53</v>
      </c>
      <c r="O588" s="14">
        <f>+EOMONTH(Sales_2019[[#This Row],[DATE]],0)</f>
        <v>43830</v>
      </c>
      <c r="P588" s="15">
        <f>+EDATE(Sales_2019[[#This Row],[Begins]],Sales_2019[[#This Row],[DURATION]]-1)</f>
        <v>43951</v>
      </c>
      <c r="Q588" s="16" t="e">
        <f>Sales_2019[[#This Row],[Selling Price]]/Sales_2019[[#This Row],[Cost Price]]-1</f>
        <v>#DIV/0!</v>
      </c>
    </row>
    <row r="589" spans="1:17" ht="30" customHeight="1" x14ac:dyDescent="0.3">
      <c r="A589" s="8" t="s">
        <v>712</v>
      </c>
      <c r="B589" s="9">
        <v>43819</v>
      </c>
      <c r="C589" s="17" t="s">
        <v>1004</v>
      </c>
      <c r="D589" s="11" t="s">
        <v>758</v>
      </c>
      <c r="E589" s="12">
        <v>1</v>
      </c>
      <c r="F589" s="11"/>
      <c r="G589" s="11">
        <f>+Sales_2019[[#This Row],[INVOICE AMOUNT ('#)]]-Sales_2019[[#This Row],[Delivery charge]]</f>
        <v>22700</v>
      </c>
      <c r="H589" s="11">
        <v>300</v>
      </c>
      <c r="I589" s="11">
        <v>23000</v>
      </c>
      <c r="J589" s="11" t="s">
        <v>799</v>
      </c>
      <c r="K589" s="18" t="s">
        <v>50</v>
      </c>
      <c r="L589" s="18" t="s">
        <v>26</v>
      </c>
      <c r="M589" s="13">
        <v>5</v>
      </c>
      <c r="N589" s="11" t="s">
        <v>53</v>
      </c>
      <c r="O589" s="14">
        <f>+EOMONTH(Sales_2019[[#This Row],[DATE]],0)</f>
        <v>43830</v>
      </c>
      <c r="P589" s="15">
        <f>+EDATE(Sales_2019[[#This Row],[Begins]],Sales_2019[[#This Row],[DURATION]]-1)</f>
        <v>43951</v>
      </c>
      <c r="Q589" s="16" t="e">
        <f>Sales_2019[[#This Row],[Selling Price]]/Sales_2019[[#This Row],[Cost Price]]-1</f>
        <v>#DIV/0!</v>
      </c>
    </row>
    <row r="590" spans="1:17" ht="30" customHeight="1" x14ac:dyDescent="0.3">
      <c r="A590" s="8" t="s">
        <v>712</v>
      </c>
      <c r="B590" s="9">
        <v>43819</v>
      </c>
      <c r="C590" s="17" t="s">
        <v>1004</v>
      </c>
      <c r="D590" s="11" t="s">
        <v>758</v>
      </c>
      <c r="E590" s="12">
        <v>1</v>
      </c>
      <c r="F590" s="11"/>
      <c r="G590" s="11">
        <f>+Sales_2019[[#This Row],[INVOICE AMOUNT ('#)]]-Sales_2019[[#This Row],[Delivery charge]]</f>
        <v>22700</v>
      </c>
      <c r="H590" s="11">
        <v>300</v>
      </c>
      <c r="I590" s="11">
        <v>23000</v>
      </c>
      <c r="J590" s="11" t="s">
        <v>799</v>
      </c>
      <c r="K590" s="18" t="s">
        <v>50</v>
      </c>
      <c r="L590" s="18" t="s">
        <v>26</v>
      </c>
      <c r="M590" s="13">
        <v>5</v>
      </c>
      <c r="N590" s="11" t="s">
        <v>53</v>
      </c>
      <c r="O590" s="14">
        <f>+EOMONTH(Sales_2019[[#This Row],[DATE]],0)</f>
        <v>43830</v>
      </c>
      <c r="P590" s="15">
        <f>+EDATE(Sales_2019[[#This Row],[Begins]],Sales_2019[[#This Row],[DURATION]]-1)</f>
        <v>43951</v>
      </c>
      <c r="Q590" s="16" t="e">
        <f>Sales_2019[[#This Row],[Selling Price]]/Sales_2019[[#This Row],[Cost Price]]-1</f>
        <v>#DIV/0!</v>
      </c>
    </row>
    <row r="591" spans="1:17" ht="30" customHeight="1" x14ac:dyDescent="0.3">
      <c r="A591" s="8" t="s">
        <v>712</v>
      </c>
      <c r="B591" s="9">
        <v>43819</v>
      </c>
      <c r="C591" s="17" t="s">
        <v>1004</v>
      </c>
      <c r="D591" s="11" t="s">
        <v>758</v>
      </c>
      <c r="E591" s="12">
        <v>1</v>
      </c>
      <c r="F591" s="11"/>
      <c r="G591" s="11">
        <f>+Sales_2019[[#This Row],[INVOICE AMOUNT ('#)]]-Sales_2019[[#This Row],[Delivery charge]]</f>
        <v>22700</v>
      </c>
      <c r="H591" s="11">
        <v>300</v>
      </c>
      <c r="I591" s="11">
        <v>23000</v>
      </c>
      <c r="J591" s="11" t="s">
        <v>799</v>
      </c>
      <c r="K591" s="18" t="s">
        <v>50</v>
      </c>
      <c r="L591" s="18" t="s">
        <v>26</v>
      </c>
      <c r="M591" s="13">
        <v>5</v>
      </c>
      <c r="N591" s="11" t="s">
        <v>53</v>
      </c>
      <c r="O591" s="14">
        <f>+EOMONTH(Sales_2019[[#This Row],[DATE]],0)</f>
        <v>43830</v>
      </c>
      <c r="P591" s="15">
        <f>+EDATE(Sales_2019[[#This Row],[Begins]],Sales_2019[[#This Row],[DURATION]]-1)</f>
        <v>43951</v>
      </c>
      <c r="Q591" s="16" t="e">
        <f>Sales_2019[[#This Row],[Selling Price]]/Sales_2019[[#This Row],[Cost Price]]-1</f>
        <v>#DIV/0!</v>
      </c>
    </row>
    <row r="592" spans="1:17" ht="30" customHeight="1" x14ac:dyDescent="0.3">
      <c r="A592" s="8" t="s">
        <v>712</v>
      </c>
      <c r="B592" s="9">
        <v>43819</v>
      </c>
      <c r="C592" s="17" t="s">
        <v>1004</v>
      </c>
      <c r="D592" s="11" t="s">
        <v>758</v>
      </c>
      <c r="E592" s="12">
        <v>1</v>
      </c>
      <c r="F592" s="11"/>
      <c r="G592" s="11">
        <f>+Sales_2019[[#This Row],[INVOICE AMOUNT ('#)]]-Sales_2019[[#This Row],[Delivery charge]]</f>
        <v>22700</v>
      </c>
      <c r="H592" s="11">
        <v>300</v>
      </c>
      <c r="I592" s="11">
        <v>23000</v>
      </c>
      <c r="J592" s="11" t="s">
        <v>799</v>
      </c>
      <c r="K592" s="18" t="s">
        <v>50</v>
      </c>
      <c r="L592" s="18" t="s">
        <v>26</v>
      </c>
      <c r="M592" s="13">
        <v>5</v>
      </c>
      <c r="N592" s="11" t="s">
        <v>53</v>
      </c>
      <c r="O592" s="14">
        <f>+EOMONTH(Sales_2019[[#This Row],[DATE]],0)</f>
        <v>43830</v>
      </c>
      <c r="P592" s="15">
        <f>+EDATE(Sales_2019[[#This Row],[Begins]],Sales_2019[[#This Row],[DURATION]]-1)</f>
        <v>43951</v>
      </c>
      <c r="Q592" s="16" t="e">
        <f>Sales_2019[[#This Row],[Selling Price]]/Sales_2019[[#This Row],[Cost Price]]-1</f>
        <v>#DIV/0!</v>
      </c>
    </row>
    <row r="593" spans="1:17" ht="30" customHeight="1" x14ac:dyDescent="0.3">
      <c r="A593" s="8" t="s">
        <v>712</v>
      </c>
      <c r="B593" s="9">
        <v>43819</v>
      </c>
      <c r="C593" s="17" t="s">
        <v>1004</v>
      </c>
      <c r="D593" s="11" t="s">
        <v>758</v>
      </c>
      <c r="E593" s="12">
        <v>1</v>
      </c>
      <c r="F593" s="11"/>
      <c r="G593" s="11">
        <f>+Sales_2019[[#This Row],[INVOICE AMOUNT ('#)]]-Sales_2019[[#This Row],[Delivery charge]]</f>
        <v>22700</v>
      </c>
      <c r="H593" s="11">
        <v>300</v>
      </c>
      <c r="I593" s="11">
        <v>23000</v>
      </c>
      <c r="J593" s="11" t="s">
        <v>799</v>
      </c>
      <c r="K593" s="18" t="s">
        <v>50</v>
      </c>
      <c r="L593" s="18" t="s">
        <v>26</v>
      </c>
      <c r="M593" s="13">
        <v>5</v>
      </c>
      <c r="N593" s="11" t="s">
        <v>53</v>
      </c>
      <c r="O593" s="14">
        <f>+EOMONTH(Sales_2019[[#This Row],[DATE]],0)</f>
        <v>43830</v>
      </c>
      <c r="P593" s="15">
        <f>+EDATE(Sales_2019[[#This Row],[Begins]],Sales_2019[[#This Row],[DURATION]]-1)</f>
        <v>43951</v>
      </c>
      <c r="Q593" s="16" t="e">
        <f>Sales_2019[[#This Row],[Selling Price]]/Sales_2019[[#This Row],[Cost Price]]-1</f>
        <v>#DIV/0!</v>
      </c>
    </row>
    <row r="594" spans="1:17" ht="30" customHeight="1" x14ac:dyDescent="0.3">
      <c r="A594" s="8" t="s">
        <v>712</v>
      </c>
      <c r="B594" s="9">
        <v>43819</v>
      </c>
      <c r="C594" s="17" t="s">
        <v>1004</v>
      </c>
      <c r="D594" s="11" t="s">
        <v>758</v>
      </c>
      <c r="E594" s="12">
        <v>1</v>
      </c>
      <c r="F594" s="11"/>
      <c r="G594" s="11">
        <f>+Sales_2019[[#This Row],[INVOICE AMOUNT ('#)]]-Sales_2019[[#This Row],[Delivery charge]]</f>
        <v>22700</v>
      </c>
      <c r="H594" s="11">
        <v>300</v>
      </c>
      <c r="I594" s="11">
        <v>23000</v>
      </c>
      <c r="J594" s="11" t="s">
        <v>799</v>
      </c>
      <c r="K594" s="18" t="s">
        <v>50</v>
      </c>
      <c r="L594" s="18" t="s">
        <v>26</v>
      </c>
      <c r="M594" s="13">
        <v>5</v>
      </c>
      <c r="N594" s="11" t="s">
        <v>53</v>
      </c>
      <c r="O594" s="14">
        <f>+EOMONTH(Sales_2019[[#This Row],[DATE]],0)</f>
        <v>43830</v>
      </c>
      <c r="P594" s="15">
        <f>+EDATE(Sales_2019[[#This Row],[Begins]],Sales_2019[[#This Row],[DURATION]]-1)</f>
        <v>43951</v>
      </c>
      <c r="Q594" s="16" t="e">
        <f>Sales_2019[[#This Row],[Selling Price]]/Sales_2019[[#This Row],[Cost Price]]-1</f>
        <v>#DIV/0!</v>
      </c>
    </row>
    <row r="595" spans="1:17" ht="30" customHeight="1" x14ac:dyDescent="0.3">
      <c r="A595" s="8" t="s">
        <v>712</v>
      </c>
      <c r="B595" s="9">
        <v>43819</v>
      </c>
      <c r="C595" s="17" t="s">
        <v>1004</v>
      </c>
      <c r="D595" s="11" t="s">
        <v>758</v>
      </c>
      <c r="E595" s="12">
        <v>1</v>
      </c>
      <c r="F595" s="11"/>
      <c r="G595" s="11">
        <f>+Sales_2019[[#This Row],[INVOICE AMOUNT ('#)]]-Sales_2019[[#This Row],[Delivery charge]]</f>
        <v>22700</v>
      </c>
      <c r="H595" s="11">
        <v>300</v>
      </c>
      <c r="I595" s="11">
        <v>23000</v>
      </c>
      <c r="J595" s="11" t="s">
        <v>799</v>
      </c>
      <c r="K595" s="18" t="s">
        <v>50</v>
      </c>
      <c r="L595" s="18" t="s">
        <v>26</v>
      </c>
      <c r="M595" s="13">
        <v>5</v>
      </c>
      <c r="N595" s="11" t="s">
        <v>53</v>
      </c>
      <c r="O595" s="14">
        <f>+EOMONTH(Sales_2019[[#This Row],[DATE]],0)</f>
        <v>43830</v>
      </c>
      <c r="P595" s="15">
        <f>+EDATE(Sales_2019[[#This Row],[Begins]],Sales_2019[[#This Row],[DURATION]]-1)</f>
        <v>43951</v>
      </c>
      <c r="Q595" s="16" t="e">
        <f>Sales_2019[[#This Row],[Selling Price]]/Sales_2019[[#This Row],[Cost Price]]-1</f>
        <v>#DIV/0!</v>
      </c>
    </row>
    <row r="596" spans="1:17" ht="30" customHeight="1" x14ac:dyDescent="0.3">
      <c r="A596" s="8" t="s">
        <v>712</v>
      </c>
      <c r="B596" s="9">
        <v>43819</v>
      </c>
      <c r="C596" s="17" t="s">
        <v>1004</v>
      </c>
      <c r="D596" s="11" t="s">
        <v>758</v>
      </c>
      <c r="E596" s="12">
        <v>1</v>
      </c>
      <c r="F596" s="11"/>
      <c r="G596" s="11">
        <f>+Sales_2019[[#This Row],[INVOICE AMOUNT ('#)]]-Sales_2019[[#This Row],[Delivery charge]]</f>
        <v>22700</v>
      </c>
      <c r="H596" s="11">
        <v>300</v>
      </c>
      <c r="I596" s="11">
        <v>23000</v>
      </c>
      <c r="J596" s="11" t="s">
        <v>799</v>
      </c>
      <c r="K596" s="18" t="s">
        <v>50</v>
      </c>
      <c r="L596" s="18" t="s">
        <v>26</v>
      </c>
      <c r="M596" s="13">
        <v>5</v>
      </c>
      <c r="N596" s="11" t="s">
        <v>53</v>
      </c>
      <c r="O596" s="14">
        <f>+EOMONTH(Sales_2019[[#This Row],[DATE]],0)</f>
        <v>43830</v>
      </c>
      <c r="P596" s="15">
        <f>+EDATE(Sales_2019[[#This Row],[Begins]],Sales_2019[[#This Row],[DURATION]]-1)</f>
        <v>43951</v>
      </c>
      <c r="Q596" s="16" t="e">
        <f>Sales_2019[[#This Row],[Selling Price]]/Sales_2019[[#This Row],[Cost Price]]-1</f>
        <v>#DIV/0!</v>
      </c>
    </row>
    <row r="597" spans="1:17" ht="30" customHeight="1" x14ac:dyDescent="0.3">
      <c r="A597" s="8" t="s">
        <v>596</v>
      </c>
      <c r="B597" s="9">
        <v>43761</v>
      </c>
      <c r="C597" s="17" t="s">
        <v>1004</v>
      </c>
      <c r="D597" s="11" t="s">
        <v>598</v>
      </c>
      <c r="E597" s="12">
        <v>1</v>
      </c>
      <c r="F597" s="22">
        <v>0</v>
      </c>
      <c r="G597" s="11">
        <f>+Sales_2019[[#This Row],[INVOICE AMOUNT ('#)]]-Sales_2019[[#This Row],[Delivery charge]]</f>
        <v>22320</v>
      </c>
      <c r="H597" s="11">
        <v>150</v>
      </c>
      <c r="I597" s="11">
        <v>22470</v>
      </c>
      <c r="J597" s="11" t="s">
        <v>799</v>
      </c>
      <c r="K597" s="18" t="s">
        <v>50</v>
      </c>
      <c r="L597" s="18" t="s">
        <v>26</v>
      </c>
      <c r="M597" s="13">
        <v>4</v>
      </c>
      <c r="N597" s="11" t="s">
        <v>53</v>
      </c>
      <c r="O597" s="14">
        <f>+EOMONTH(Sales_2019[[#This Row],[DATE]],0)</f>
        <v>43769</v>
      </c>
      <c r="P597" s="15">
        <f>+EDATE(Sales_2019[[#This Row],[Begins]],Sales_2019[[#This Row],[DURATION]]-1)</f>
        <v>43861</v>
      </c>
      <c r="Q597" s="16" t="e">
        <f>Sales_2019[[#This Row],[Selling Price]]/Sales_2019[[#This Row],[Cost Price]]-1</f>
        <v>#DIV/0!</v>
      </c>
    </row>
    <row r="598" spans="1:17" ht="30" customHeight="1" x14ac:dyDescent="0.3">
      <c r="A598" s="8" t="s">
        <v>432</v>
      </c>
      <c r="B598" s="9">
        <v>43685</v>
      </c>
      <c r="C598" s="10" t="s">
        <v>1004</v>
      </c>
      <c r="D598" s="11" t="s">
        <v>436</v>
      </c>
      <c r="E598" s="12">
        <v>1</v>
      </c>
      <c r="F598" s="11">
        <v>0</v>
      </c>
      <c r="G598" s="11">
        <f>+Sales_2019[[#This Row],[INVOICE AMOUNT ('#)]]-Sales_2019[[#This Row],[Delivery charge]]</f>
        <v>21150</v>
      </c>
      <c r="H598" s="11">
        <v>500</v>
      </c>
      <c r="I598" s="11">
        <v>21650</v>
      </c>
      <c r="J598" s="11" t="s">
        <v>799</v>
      </c>
      <c r="K598" s="18" t="s">
        <v>50</v>
      </c>
      <c r="L598" s="18" t="s">
        <v>26</v>
      </c>
      <c r="M598" s="13">
        <v>6</v>
      </c>
      <c r="N598" s="11" t="s">
        <v>53</v>
      </c>
      <c r="O598" s="14">
        <f>+EOMONTH(Sales_2019[[#This Row],[DATE]],0)</f>
        <v>43708</v>
      </c>
      <c r="P598" s="15">
        <f>+EDATE(Sales_2019[[#This Row],[Begins]],Sales_2019[[#This Row],[DURATION]]-1)</f>
        <v>43861</v>
      </c>
      <c r="Q598" s="16" t="e">
        <f>Sales_2019[[#This Row],[Selling Price]]/Sales_2019[[#This Row],[Cost Price]]-1</f>
        <v>#DIV/0!</v>
      </c>
    </row>
    <row r="599" spans="1:17" ht="30" customHeight="1" x14ac:dyDescent="0.3">
      <c r="A599" s="8" t="s">
        <v>759</v>
      </c>
      <c r="B599" s="9">
        <v>43801</v>
      </c>
      <c r="C599" s="17" t="s">
        <v>1005</v>
      </c>
      <c r="D599" s="11" t="s">
        <v>760</v>
      </c>
      <c r="E599" s="12">
        <v>1</v>
      </c>
      <c r="F599" s="22">
        <v>15400</v>
      </c>
      <c r="G599" s="11">
        <f>+Sales_2019[[#This Row],[INVOICE AMOUNT ('#)]]-Sales_2019[[#This Row],[Delivery charge]]</f>
        <v>19440</v>
      </c>
      <c r="H599" s="11">
        <v>750</v>
      </c>
      <c r="I599" s="11">
        <v>20190</v>
      </c>
      <c r="J599" s="11" t="s">
        <v>971</v>
      </c>
      <c r="K599" s="18" t="s">
        <v>1003</v>
      </c>
      <c r="L599" s="18" t="s">
        <v>19</v>
      </c>
      <c r="M599" s="13">
        <v>3</v>
      </c>
      <c r="N599" s="11" t="s">
        <v>27</v>
      </c>
      <c r="O599" s="14">
        <f>+EOMONTH(Sales_2019[[#This Row],[DATE]],0)</f>
        <v>43830</v>
      </c>
      <c r="P599" s="15">
        <f>+EDATE(Sales_2019[[#This Row],[Begins]],Sales_2019[[#This Row],[DURATION]]-1)</f>
        <v>43890</v>
      </c>
      <c r="Q599" s="16">
        <f>Sales_2019[[#This Row],[Selling Price]]/Sales_2019[[#This Row],[Cost Price]]-1</f>
        <v>0.26233766233766231</v>
      </c>
    </row>
    <row r="600" spans="1:17" ht="30" customHeight="1" x14ac:dyDescent="0.3">
      <c r="A600" s="8" t="s">
        <v>659</v>
      </c>
      <c r="B600" s="9">
        <v>43781</v>
      </c>
      <c r="C600" s="17" t="s">
        <v>1004</v>
      </c>
      <c r="D600" s="11" t="s">
        <v>660</v>
      </c>
      <c r="E600" s="12">
        <v>2</v>
      </c>
      <c r="F600" s="22">
        <v>13000</v>
      </c>
      <c r="G600" s="11">
        <f>+Sales_2019[[#This Row],[INVOICE AMOUNT ('#)]]-Sales_2019[[#This Row],[Delivery charge]]</f>
        <v>15300</v>
      </c>
      <c r="H600" s="11">
        <v>2325</v>
      </c>
      <c r="I600" s="11">
        <v>17625</v>
      </c>
      <c r="J600" s="11" t="s">
        <v>813</v>
      </c>
      <c r="K600" s="18" t="s">
        <v>765</v>
      </c>
      <c r="L600" s="18" t="s">
        <v>26</v>
      </c>
      <c r="M600" s="13">
        <v>4</v>
      </c>
      <c r="N600" s="11" t="s">
        <v>27</v>
      </c>
      <c r="O600" s="14">
        <f>+EOMONTH(Sales_2019[[#This Row],[DATE]],0)</f>
        <v>43799</v>
      </c>
      <c r="P600" s="15">
        <f>+EDATE(Sales_2019[[#This Row],[Begins]],Sales_2019[[#This Row],[DURATION]]-1)</f>
        <v>43890</v>
      </c>
      <c r="Q600" s="16">
        <f>Sales_2019[[#This Row],[Selling Price]]/Sales_2019[[#This Row],[Cost Price]]-1</f>
        <v>0.17692307692307696</v>
      </c>
    </row>
    <row r="601" spans="1:17" ht="30" customHeight="1" x14ac:dyDescent="0.3">
      <c r="A601" s="8" t="s">
        <v>432</v>
      </c>
      <c r="B601" s="9">
        <v>43685</v>
      </c>
      <c r="C601" s="10" t="s">
        <v>1004</v>
      </c>
      <c r="D601" s="11" t="s">
        <v>453</v>
      </c>
      <c r="E601" s="12">
        <v>1</v>
      </c>
      <c r="F601" s="11">
        <v>0</v>
      </c>
      <c r="G601" s="11">
        <f>+Sales_2019[[#This Row],[INVOICE AMOUNT ('#)]]-Sales_2019[[#This Row],[Delivery charge]]</f>
        <v>16450</v>
      </c>
      <c r="H601" s="11">
        <v>0</v>
      </c>
      <c r="I601" s="11">
        <v>16450</v>
      </c>
      <c r="J601" s="11" t="s">
        <v>799</v>
      </c>
      <c r="K601" s="18" t="s">
        <v>50</v>
      </c>
      <c r="L601" s="18" t="s">
        <v>26</v>
      </c>
      <c r="M601" s="13">
        <v>6</v>
      </c>
      <c r="N601" s="11" t="s">
        <v>53</v>
      </c>
      <c r="O601" s="14">
        <f>+EOMONTH(Sales_2019[[#This Row],[DATE]],0)</f>
        <v>43708</v>
      </c>
      <c r="P601" s="15">
        <f>+EDATE(Sales_2019[[#This Row],[Begins]],Sales_2019[[#This Row],[DURATION]]-1)</f>
        <v>43861</v>
      </c>
      <c r="Q601" s="16" t="e">
        <f>Sales_2019[[#This Row],[Selling Price]]/Sales_2019[[#This Row],[Cost Price]]-1</f>
        <v>#DIV/0!</v>
      </c>
    </row>
    <row r="602" spans="1:17" ht="30" customHeight="1" x14ac:dyDescent="0.3">
      <c r="A602" s="8" t="s">
        <v>596</v>
      </c>
      <c r="B602" s="9">
        <v>43761</v>
      </c>
      <c r="C602" s="17" t="s">
        <v>1004</v>
      </c>
      <c r="D602" s="11" t="s">
        <v>600</v>
      </c>
      <c r="E602" s="12">
        <v>1</v>
      </c>
      <c r="F602" s="22">
        <v>0</v>
      </c>
      <c r="G602" s="11">
        <f>+Sales_2019[[#This Row],[INVOICE AMOUNT ('#)]]-Sales_2019[[#This Row],[Delivery charge]]</f>
        <v>15600</v>
      </c>
      <c r="H602" s="11">
        <v>150</v>
      </c>
      <c r="I602" s="11">
        <v>15750</v>
      </c>
      <c r="J602" s="11" t="s">
        <v>799</v>
      </c>
      <c r="K602" s="18" t="s">
        <v>50</v>
      </c>
      <c r="L602" s="18" t="s">
        <v>26</v>
      </c>
      <c r="M602" s="13">
        <v>4</v>
      </c>
      <c r="N602" s="11" t="s">
        <v>53</v>
      </c>
      <c r="O602" s="14">
        <f>+EOMONTH(Sales_2019[[#This Row],[DATE]],0)</f>
        <v>43769</v>
      </c>
      <c r="P602" s="15">
        <f>+EDATE(Sales_2019[[#This Row],[Begins]],Sales_2019[[#This Row],[DURATION]]-1)</f>
        <v>43861</v>
      </c>
      <c r="Q602" s="16" t="e">
        <f>Sales_2019[[#This Row],[Selling Price]]/Sales_2019[[#This Row],[Cost Price]]-1</f>
        <v>#DIV/0!</v>
      </c>
    </row>
    <row r="603" spans="1:17" ht="30" customHeight="1" x14ac:dyDescent="0.3">
      <c r="A603" s="8" t="s">
        <v>226</v>
      </c>
      <c r="B603" s="9">
        <v>43573</v>
      </c>
      <c r="C603" s="10" t="s">
        <v>1005</v>
      </c>
      <c r="D603" s="11" t="s">
        <v>227</v>
      </c>
      <c r="E603" s="12">
        <v>1</v>
      </c>
      <c r="F603" s="11">
        <v>9000</v>
      </c>
      <c r="G603" s="11">
        <f>+Sales_2019[[#This Row],[INVOICE AMOUNT ('#)]]-Sales_2019[[#This Row],[Delivery charge]]</f>
        <v>12963</v>
      </c>
      <c r="H603" s="11">
        <v>0</v>
      </c>
      <c r="I603" s="11">
        <v>12963</v>
      </c>
      <c r="J603" s="11" t="s">
        <v>875</v>
      </c>
      <c r="K603" s="18" t="s">
        <v>980</v>
      </c>
      <c r="L603" s="18" t="s">
        <v>26</v>
      </c>
      <c r="M603" s="13">
        <v>2</v>
      </c>
      <c r="N603" s="11" t="s">
        <v>20</v>
      </c>
      <c r="O603" s="14">
        <f>+EOMONTH(Sales_2019[[#This Row],[DATE]],0)</f>
        <v>43585</v>
      </c>
      <c r="P603" s="15">
        <f>+EDATE(Sales_2019[[#This Row],[Begins]],Sales_2019[[#This Row],[DURATION]]-1)</f>
        <v>43615</v>
      </c>
      <c r="Q603" s="16">
        <f>Sales_2019[[#This Row],[Selling Price]]/Sales_2019[[#This Row],[Cost Price]]-1</f>
        <v>0.44033333333333324</v>
      </c>
    </row>
    <row r="604" spans="1:17" ht="30" customHeight="1" x14ac:dyDescent="0.3">
      <c r="A604" s="8" t="s">
        <v>80</v>
      </c>
      <c r="B604" s="9">
        <v>43503</v>
      </c>
      <c r="C604" s="10" t="s">
        <v>1004</v>
      </c>
      <c r="D604" s="11" t="s">
        <v>81</v>
      </c>
      <c r="E604" s="12">
        <v>2</v>
      </c>
      <c r="F604" s="11">
        <v>9650</v>
      </c>
      <c r="G604" s="11">
        <f>+Sales_2019[[#This Row],[INVOICE AMOUNT ('#)]]-Sales_2019[[#This Row],[Delivery charge]]</f>
        <v>11940</v>
      </c>
      <c r="H604" s="11">
        <v>750</v>
      </c>
      <c r="I604" s="11">
        <v>12690</v>
      </c>
      <c r="J604" s="11" t="s">
        <v>808</v>
      </c>
      <c r="K604" s="18" t="s">
        <v>50</v>
      </c>
      <c r="L604" s="18" t="s">
        <v>26</v>
      </c>
      <c r="M604" s="13">
        <v>3</v>
      </c>
      <c r="N604" s="11" t="s">
        <v>27</v>
      </c>
      <c r="O604" s="14">
        <f>+EOMONTH(Sales_2019[[#This Row],[DATE]],0)</f>
        <v>43524</v>
      </c>
      <c r="P604" s="15">
        <f>+EDATE(Sales_2019[[#This Row],[Begins]],Sales_2019[[#This Row],[DURATION]]-1)</f>
        <v>43583</v>
      </c>
      <c r="Q604" s="16">
        <f>Sales_2019[[#This Row],[Selling Price]]/Sales_2019[[#This Row],[Cost Price]]-1</f>
        <v>0.2373056994818652</v>
      </c>
    </row>
    <row r="605" spans="1:17" ht="30" customHeight="1" x14ac:dyDescent="0.3">
      <c r="A605" s="8" t="s">
        <v>398</v>
      </c>
      <c r="B605" s="9">
        <v>43668</v>
      </c>
      <c r="C605" s="10" t="s">
        <v>1004</v>
      </c>
      <c r="D605" s="11" t="s">
        <v>399</v>
      </c>
      <c r="E605" s="12">
        <v>1</v>
      </c>
      <c r="F605" s="11">
        <v>10000</v>
      </c>
      <c r="G605" s="11">
        <f>+Sales_2019[[#This Row],[INVOICE AMOUNT ('#)]]-Sales_2019[[#This Row],[Delivery charge]]</f>
        <v>11750</v>
      </c>
      <c r="H605" s="11">
        <v>0</v>
      </c>
      <c r="I605" s="11">
        <v>11750</v>
      </c>
      <c r="J605" s="11" t="s">
        <v>972</v>
      </c>
      <c r="K605" s="18" t="s">
        <v>39</v>
      </c>
      <c r="L605" s="18" t="s">
        <v>26</v>
      </c>
      <c r="M605" s="13">
        <v>2</v>
      </c>
      <c r="N605" s="11" t="s">
        <v>27</v>
      </c>
      <c r="O605" s="14">
        <f>+EOMONTH(Sales_2019[[#This Row],[DATE]],0)</f>
        <v>43677</v>
      </c>
      <c r="P605" s="15">
        <f>+EDATE(Sales_2019[[#This Row],[Begins]],Sales_2019[[#This Row],[DURATION]]-1)</f>
        <v>43708</v>
      </c>
      <c r="Q605" s="16">
        <f>Sales_2019[[#This Row],[Selling Price]]/Sales_2019[[#This Row],[Cost Price]]-1</f>
        <v>0.17500000000000004</v>
      </c>
    </row>
    <row r="606" spans="1:17" ht="30" customHeight="1" x14ac:dyDescent="0.3">
      <c r="A606" s="8" t="s">
        <v>643</v>
      </c>
      <c r="B606" s="9">
        <v>43776</v>
      </c>
      <c r="C606" s="17" t="s">
        <v>1004</v>
      </c>
      <c r="D606" s="11" t="s">
        <v>651</v>
      </c>
      <c r="E606" s="12">
        <v>1</v>
      </c>
      <c r="F606" s="22">
        <v>9000</v>
      </c>
      <c r="G606" s="11">
        <f>+Sales_2019[[#This Row],[INVOICE AMOUNT ('#)]]-Sales_2019[[#This Row],[Delivery charge]]</f>
        <v>10800</v>
      </c>
      <c r="H606" s="11">
        <v>150</v>
      </c>
      <c r="I606" s="11">
        <v>10950</v>
      </c>
      <c r="J606" s="11" t="s">
        <v>799</v>
      </c>
      <c r="K606" s="18" t="s">
        <v>50</v>
      </c>
      <c r="L606" s="18" t="s">
        <v>26</v>
      </c>
      <c r="M606" s="13">
        <v>4</v>
      </c>
      <c r="N606" s="11" t="s">
        <v>53</v>
      </c>
      <c r="O606" s="14">
        <f>+EOMONTH(Sales_2019[[#This Row],[DATE]],0)</f>
        <v>43799</v>
      </c>
      <c r="P606" s="15">
        <f>+EDATE(Sales_2019[[#This Row],[Begins]],Sales_2019[[#This Row],[DURATION]]-1)</f>
        <v>43890</v>
      </c>
      <c r="Q606" s="16">
        <f>Sales_2019[[#This Row],[Selling Price]]/Sales_2019[[#This Row],[Cost Price]]-1</f>
        <v>0.19999999999999996</v>
      </c>
    </row>
    <row r="607" spans="1:17" ht="30" customHeight="1" x14ac:dyDescent="0.3">
      <c r="A607" s="8" t="s">
        <v>472</v>
      </c>
      <c r="B607" s="9">
        <v>43686</v>
      </c>
      <c r="C607" s="10" t="s">
        <v>1004</v>
      </c>
      <c r="D607" s="11" t="s">
        <v>473</v>
      </c>
      <c r="E607" s="12">
        <v>1</v>
      </c>
      <c r="F607" s="11">
        <v>9500</v>
      </c>
      <c r="G607" s="11">
        <f>+Sales_2019[[#This Row],[INVOICE AMOUNT ('#)]]-Sales_2019[[#This Row],[Delivery charge]]</f>
        <v>10200</v>
      </c>
      <c r="H607" s="11">
        <v>400</v>
      </c>
      <c r="I607" s="11">
        <v>10600</v>
      </c>
      <c r="J607" s="11" t="s">
        <v>928</v>
      </c>
      <c r="K607" s="18" t="s">
        <v>39</v>
      </c>
      <c r="L607" s="18" t="s">
        <v>26</v>
      </c>
      <c r="M607" s="13">
        <v>1</v>
      </c>
      <c r="N607" s="11" t="s">
        <v>117</v>
      </c>
      <c r="O607" s="14">
        <f>+EOMONTH(Sales_2019[[#This Row],[DATE]],0)</f>
        <v>43708</v>
      </c>
      <c r="P607" s="15">
        <f>+EDATE(Sales_2019[[#This Row],[Begins]],Sales_2019[[#This Row],[DURATION]]-1)</f>
        <v>43708</v>
      </c>
      <c r="Q607" s="16">
        <f>Sales_2019[[#This Row],[Selling Price]]/Sales_2019[[#This Row],[Cost Price]]-1</f>
        <v>7.3684210526315796E-2</v>
      </c>
    </row>
    <row r="608" spans="1:17" ht="30" customHeight="1" x14ac:dyDescent="0.3">
      <c r="A608" s="8" t="s">
        <v>643</v>
      </c>
      <c r="B608" s="9">
        <v>43776</v>
      </c>
      <c r="C608" s="17" t="s">
        <v>1004</v>
      </c>
      <c r="D608" s="11" t="s">
        <v>653</v>
      </c>
      <c r="E608" s="12">
        <v>1</v>
      </c>
      <c r="F608" s="22">
        <v>7000</v>
      </c>
      <c r="G608" s="11">
        <f>+Sales_2019[[#This Row],[INVOICE AMOUNT ('#)]]-Sales_2019[[#This Row],[Delivery charge]]</f>
        <v>8400</v>
      </c>
      <c r="H608" s="11">
        <v>150</v>
      </c>
      <c r="I608" s="11">
        <v>8550</v>
      </c>
      <c r="J608" s="11" t="s">
        <v>799</v>
      </c>
      <c r="K608" s="18" t="s">
        <v>50</v>
      </c>
      <c r="L608" s="18" t="s">
        <v>26</v>
      </c>
      <c r="M608" s="13">
        <v>4</v>
      </c>
      <c r="N608" s="11" t="s">
        <v>53</v>
      </c>
      <c r="O608" s="14">
        <f>+EOMONTH(Sales_2019[[#This Row],[DATE]],0)</f>
        <v>43799</v>
      </c>
      <c r="P608" s="15">
        <f>+EDATE(Sales_2019[[#This Row],[Begins]],Sales_2019[[#This Row],[DURATION]]-1)</f>
        <v>43890</v>
      </c>
      <c r="Q608" s="16">
        <f>Sales_2019[[#This Row],[Selling Price]]/Sales_2019[[#This Row],[Cost Price]]-1</f>
        <v>0.19999999999999996</v>
      </c>
    </row>
    <row r="609" spans="1:17" ht="30" customHeight="1" x14ac:dyDescent="0.3">
      <c r="A609" s="8" t="s">
        <v>596</v>
      </c>
      <c r="B609" s="9">
        <v>43761</v>
      </c>
      <c r="C609" s="17" t="s">
        <v>1004</v>
      </c>
      <c r="D609" s="11" t="s">
        <v>603</v>
      </c>
      <c r="E609" s="12">
        <v>1</v>
      </c>
      <c r="F609" s="22">
        <v>0</v>
      </c>
      <c r="G609" s="11">
        <f>+Sales_2019[[#This Row],[INVOICE AMOUNT ('#)]]-Sales_2019[[#This Row],[Delivery charge]]</f>
        <v>7200</v>
      </c>
      <c r="H609" s="11">
        <v>150</v>
      </c>
      <c r="I609" s="11">
        <v>7350</v>
      </c>
      <c r="J609" s="11" t="s">
        <v>799</v>
      </c>
      <c r="K609" s="18" t="s">
        <v>50</v>
      </c>
      <c r="L609" s="18" t="s">
        <v>26</v>
      </c>
      <c r="M609" s="13">
        <v>4</v>
      </c>
      <c r="N609" s="11" t="s">
        <v>53</v>
      </c>
      <c r="O609" s="14">
        <f>+EOMONTH(Sales_2019[[#This Row],[DATE]],0)</f>
        <v>43769</v>
      </c>
      <c r="P609" s="15">
        <f>+EDATE(Sales_2019[[#This Row],[Begins]],Sales_2019[[#This Row],[DURATION]]-1)</f>
        <v>43861</v>
      </c>
      <c r="Q609" s="16" t="e">
        <f>Sales_2019[[#This Row],[Selling Price]]/Sales_2019[[#This Row],[Cost Price]]-1</f>
        <v>#DIV/0!</v>
      </c>
    </row>
    <row r="610" spans="1:17" ht="30" customHeight="1" x14ac:dyDescent="0.3">
      <c r="A610" s="8" t="s">
        <v>643</v>
      </c>
      <c r="B610" s="9">
        <v>43776</v>
      </c>
      <c r="C610" s="17" t="s">
        <v>1004</v>
      </c>
      <c r="D610" s="11" t="s">
        <v>647</v>
      </c>
      <c r="E610" s="12">
        <v>1</v>
      </c>
      <c r="F610" s="22">
        <v>6000</v>
      </c>
      <c r="G610" s="11">
        <f>+Sales_2019[[#This Row],[INVOICE AMOUNT ('#)]]-Sales_2019[[#This Row],[Delivery charge]]</f>
        <v>7200</v>
      </c>
      <c r="H610" s="11">
        <v>150</v>
      </c>
      <c r="I610" s="11">
        <v>7350</v>
      </c>
      <c r="J610" s="11" t="s">
        <v>799</v>
      </c>
      <c r="K610" s="18" t="s">
        <v>50</v>
      </c>
      <c r="L610" s="18" t="s">
        <v>26</v>
      </c>
      <c r="M610" s="13">
        <v>4</v>
      </c>
      <c r="N610" s="11" t="s">
        <v>53</v>
      </c>
      <c r="O610" s="14">
        <f>+EOMONTH(Sales_2019[[#This Row],[DATE]],0)</f>
        <v>43799</v>
      </c>
      <c r="P610" s="15">
        <f>+EDATE(Sales_2019[[#This Row],[Begins]],Sales_2019[[#This Row],[DURATION]]-1)</f>
        <v>43890</v>
      </c>
      <c r="Q610" s="16">
        <f>Sales_2019[[#This Row],[Selling Price]]/Sales_2019[[#This Row],[Cost Price]]-1</f>
        <v>0.19999999999999996</v>
      </c>
    </row>
    <row r="611" spans="1:17" ht="30" customHeight="1" x14ac:dyDescent="0.3">
      <c r="A611" s="8" t="s">
        <v>712</v>
      </c>
      <c r="B611" s="9">
        <v>43819</v>
      </c>
      <c r="C611" s="17" t="s">
        <v>1004</v>
      </c>
      <c r="D611" s="11" t="s">
        <v>648</v>
      </c>
      <c r="E611" s="12">
        <v>1</v>
      </c>
      <c r="F611" s="11"/>
      <c r="G611" s="11">
        <f>+Sales_2019[[#This Row],[INVOICE AMOUNT ('#)]]-Sales_2019[[#This Row],[Delivery charge]]</f>
        <v>6000</v>
      </c>
      <c r="H611" s="11">
        <v>200</v>
      </c>
      <c r="I611" s="11">
        <v>6200</v>
      </c>
      <c r="J611" s="11" t="s">
        <v>799</v>
      </c>
      <c r="K611" s="18" t="s">
        <v>50</v>
      </c>
      <c r="L611" s="18" t="s">
        <v>26</v>
      </c>
      <c r="M611" s="13">
        <v>5</v>
      </c>
      <c r="N611" s="11" t="s">
        <v>53</v>
      </c>
      <c r="O611" s="14">
        <f>+EOMONTH(Sales_2019[[#This Row],[DATE]],0)</f>
        <v>43830</v>
      </c>
      <c r="P611" s="15">
        <f>+EDATE(Sales_2019[[#This Row],[Begins]],Sales_2019[[#This Row],[DURATION]]-1)</f>
        <v>43951</v>
      </c>
      <c r="Q611" s="16" t="e">
        <f>Sales_2019[[#This Row],[Selling Price]]/Sales_2019[[#This Row],[Cost Price]]-1</f>
        <v>#DIV/0!</v>
      </c>
    </row>
    <row r="612" spans="1:17" ht="30" customHeight="1" x14ac:dyDescent="0.3">
      <c r="A612" s="8" t="s">
        <v>643</v>
      </c>
      <c r="B612" s="9">
        <v>43776</v>
      </c>
      <c r="C612" s="17" t="s">
        <v>1004</v>
      </c>
      <c r="D612" s="11" t="s">
        <v>648</v>
      </c>
      <c r="E612" s="12">
        <v>1</v>
      </c>
      <c r="F612" s="22">
        <v>5000</v>
      </c>
      <c r="G612" s="11">
        <f>+Sales_2019[[#This Row],[INVOICE AMOUNT ('#)]]-Sales_2019[[#This Row],[Delivery charge]]</f>
        <v>6000</v>
      </c>
      <c r="H612" s="11">
        <v>150</v>
      </c>
      <c r="I612" s="11">
        <v>6150</v>
      </c>
      <c r="J612" s="11" t="s">
        <v>799</v>
      </c>
      <c r="K612" s="18" t="s">
        <v>50</v>
      </c>
      <c r="L612" s="18" t="s">
        <v>26</v>
      </c>
      <c r="M612" s="13">
        <v>4</v>
      </c>
      <c r="N612" s="11" t="s">
        <v>53</v>
      </c>
      <c r="O612" s="14">
        <f>+EOMONTH(Sales_2019[[#This Row],[DATE]],0)</f>
        <v>43799</v>
      </c>
      <c r="P612" s="15">
        <f>+EDATE(Sales_2019[[#This Row],[Begins]],Sales_2019[[#This Row],[DURATION]]-1)</f>
        <v>43890</v>
      </c>
      <c r="Q612" s="16">
        <f>Sales_2019[[#This Row],[Selling Price]]/Sales_2019[[#This Row],[Cost Price]]-1</f>
        <v>0.19999999999999996</v>
      </c>
    </row>
    <row r="613" spans="1:17" ht="30" customHeight="1" x14ac:dyDescent="0.3">
      <c r="A613" s="8" t="s">
        <v>362</v>
      </c>
      <c r="B613" s="9">
        <v>43654</v>
      </c>
      <c r="C613" s="10" t="s">
        <v>1004</v>
      </c>
      <c r="D613" s="11" t="s">
        <v>364</v>
      </c>
      <c r="E613" s="12">
        <v>1</v>
      </c>
      <c r="F613" s="11">
        <v>0</v>
      </c>
      <c r="G613" s="11">
        <f>+Sales_2019[[#This Row],[INVOICE AMOUNT ('#)]]-Sales_2019[[#This Row],[Delivery charge]]</f>
        <v>5220</v>
      </c>
      <c r="H613" s="11">
        <v>0</v>
      </c>
      <c r="I613" s="11">
        <v>5220</v>
      </c>
      <c r="J613" s="11" t="s">
        <v>799</v>
      </c>
      <c r="K613" s="18" t="s">
        <v>50</v>
      </c>
      <c r="L613" s="18" t="s">
        <v>26</v>
      </c>
      <c r="M613" s="13">
        <v>4</v>
      </c>
      <c r="N613" s="11" t="s">
        <v>53</v>
      </c>
      <c r="O613" s="14">
        <f>+EOMONTH(Sales_2019[[#This Row],[DATE]],0)</f>
        <v>43677</v>
      </c>
      <c r="P613" s="15">
        <f>+EDATE(Sales_2019[[#This Row],[Begins]],Sales_2019[[#This Row],[DURATION]]-1)</f>
        <v>43769</v>
      </c>
      <c r="Q613" s="16" t="e">
        <f>Sales_2019[[#This Row],[Selling Price]]/Sales_2019[[#This Row],[Cost Price]]-1</f>
        <v>#DIV/0!</v>
      </c>
    </row>
    <row r="614" spans="1:17" ht="30" customHeight="1" x14ac:dyDescent="0.3">
      <c r="A614" s="8"/>
      <c r="B614" s="9"/>
      <c r="C614" s="10"/>
      <c r="D614" s="11"/>
      <c r="E614" s="12">
        <f>SUBTOTAL(109,Sales_2019[Count of items])</f>
        <v>1080</v>
      </c>
      <c r="F614" s="11">
        <f>SUBTOTAL(109,Sales_2019[Cost Price])</f>
        <v>87458698</v>
      </c>
      <c r="G614" s="11">
        <f>SUBTOTAL(109,Sales_2019[Selling Price])</f>
        <v>107120651.48</v>
      </c>
      <c r="H614" s="11">
        <f>SUBTOTAL(109,Sales_2019[Delivery charge])</f>
        <v>352515</v>
      </c>
      <c r="I614" s="11">
        <f>SUBTOTAL(109,Sales_2019[INVOICE AMOUNT ('#)])</f>
        <v>107473166.48</v>
      </c>
      <c r="J614" s="11"/>
      <c r="K614" s="33"/>
      <c r="L614" s="33"/>
      <c r="M614" s="34"/>
      <c r="N614" s="11"/>
      <c r="O614" s="14"/>
      <c r="Q614" s="35"/>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2019</vt:lpstr>
      <vt:lpstr>Sales2019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Sherad</dc:creator>
  <cp:lastModifiedBy>Sherad</cp:lastModifiedBy>
  <dcterms:created xsi:type="dcterms:W3CDTF">2020-06-06T22:39:19Z</dcterms:created>
  <dcterms:modified xsi:type="dcterms:W3CDTF">2020-06-06T23:29:33Z</dcterms:modified>
</cp:coreProperties>
</file>