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gabelmann/Work/_projects/jag-shuber-api/openshift/database/dml/"/>
    </mc:Choice>
  </mc:AlternateContent>
  <xr:revisionPtr revIDLastSave="0" documentId="12_ncr:500000_{31F40620-3B45-F141-8824-8E44D4C67C2E}" xr6:coauthVersionLast="31" xr6:coauthVersionMax="31" xr10:uidLastSave="{00000000-0000-0000-0000-000000000000}"/>
  <bookViews>
    <workbookView xWindow="160" yWindow="640" windowWidth="31960" windowHeight="19100" activeTab="5" xr2:uid="{00000000-000D-0000-FFFF-FFFF00000000}"/>
  </bookViews>
  <sheets>
    <sheet name="location" sheetId="1" r:id="rId1"/>
    <sheet name="region" sheetId="2" r:id="rId2"/>
    <sheet name="courthouse" sheetId="3" r:id="rId3"/>
    <sheet name="sheriff" sheetId="4" r:id="rId4"/>
    <sheet name="courtroom" sheetId="5" r:id="rId5"/>
    <sheet name="shif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6" l="1"/>
  <c r="V3" i="6"/>
  <c r="H3" i="6"/>
  <c r="Q3" i="6"/>
  <c r="U4" i="6"/>
  <c r="T4" i="6"/>
  <c r="G3" i="6"/>
  <c r="R3" i="6"/>
  <c r="P3" i="6"/>
  <c r="T3" i="6"/>
  <c r="N3" i="6"/>
  <c r="U3" i="6"/>
  <c r="T5" i="4" l="1"/>
  <c r="T6" i="4"/>
  <c r="T7" i="4"/>
  <c r="T8" i="4"/>
  <c r="L3" i="2"/>
  <c r="N4" i="2"/>
  <c r="N5" i="2"/>
  <c r="N6" i="2"/>
  <c r="N7" i="2"/>
  <c r="N3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3" i="3"/>
  <c r="S3" i="4"/>
  <c r="S7" i="4" s="1"/>
  <c r="R3" i="4"/>
  <c r="R6" i="4" s="1"/>
  <c r="P3" i="4"/>
  <c r="T3" i="4" s="1"/>
  <c r="D7" i="4"/>
  <c r="P7" i="4" s="1"/>
  <c r="D6" i="4"/>
  <c r="P6" i="4" s="1"/>
  <c r="D8" i="4"/>
  <c r="P8" i="4" s="1"/>
  <c r="D5" i="4"/>
  <c r="P5" i="4" s="1"/>
  <c r="D4" i="4"/>
  <c r="P4" i="4" s="1"/>
  <c r="T4" i="4" s="1"/>
  <c r="D3" i="4"/>
  <c r="N5" i="4"/>
  <c r="N4" i="4"/>
  <c r="N6" i="4"/>
  <c r="N7" i="4"/>
  <c r="N8" i="4"/>
  <c r="N3" i="4"/>
  <c r="J4" i="2"/>
  <c r="J5" i="2"/>
  <c r="J6" i="2"/>
  <c r="J7" i="2"/>
  <c r="J3" i="2"/>
  <c r="B4" i="2"/>
  <c r="B5" i="2"/>
  <c r="B6" i="2"/>
  <c r="B7" i="2"/>
  <c r="B3" i="2"/>
  <c r="F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4" i="3"/>
  <c r="B4" i="3"/>
  <c r="K4" i="3"/>
  <c r="B5" i="3"/>
  <c r="K5" i="3"/>
  <c r="B6" i="3"/>
  <c r="K6" i="3"/>
  <c r="B7" i="3"/>
  <c r="K7" i="3"/>
  <c r="B8" i="3"/>
  <c r="K8" i="3"/>
  <c r="B9" i="3"/>
  <c r="K9" i="3"/>
  <c r="B10" i="3"/>
  <c r="K10" i="3"/>
  <c r="B11" i="3"/>
  <c r="K11" i="3"/>
  <c r="B12" i="3"/>
  <c r="K12" i="3"/>
  <c r="B13" i="3"/>
  <c r="K13" i="3"/>
  <c r="B14" i="3"/>
  <c r="K14" i="3"/>
  <c r="B15" i="3"/>
  <c r="K15" i="3"/>
  <c r="B16" i="3"/>
  <c r="K16" i="3"/>
  <c r="B17" i="3"/>
  <c r="K17" i="3"/>
  <c r="B18" i="3"/>
  <c r="K18" i="3"/>
  <c r="B19" i="3"/>
  <c r="K19" i="3"/>
  <c r="B20" i="3"/>
  <c r="K20" i="3"/>
  <c r="B21" i="3"/>
  <c r="K21" i="3"/>
  <c r="B22" i="3"/>
  <c r="K22" i="3"/>
  <c r="B23" i="3"/>
  <c r="K23" i="3"/>
  <c r="B24" i="3"/>
  <c r="K24" i="3"/>
  <c r="B25" i="3"/>
  <c r="K25" i="3"/>
  <c r="B26" i="3"/>
  <c r="K26" i="3"/>
  <c r="B27" i="3"/>
  <c r="K27" i="3"/>
  <c r="B28" i="3"/>
  <c r="K28" i="3"/>
  <c r="B29" i="3"/>
  <c r="K29" i="3"/>
  <c r="B30" i="3"/>
  <c r="K30" i="3"/>
  <c r="B31" i="3"/>
  <c r="K31" i="3"/>
  <c r="B32" i="3"/>
  <c r="K32" i="3"/>
  <c r="B33" i="3"/>
  <c r="K33" i="3"/>
  <c r="B34" i="3"/>
  <c r="K34" i="3"/>
  <c r="B35" i="3"/>
  <c r="K35" i="3"/>
  <c r="B36" i="3"/>
  <c r="K36" i="3"/>
  <c r="B37" i="3"/>
  <c r="K37" i="3"/>
  <c r="B38" i="3"/>
  <c r="K38" i="3"/>
  <c r="B39" i="3"/>
  <c r="K39" i="3"/>
  <c r="B40" i="3"/>
  <c r="K40" i="3"/>
  <c r="B41" i="3"/>
  <c r="K41" i="3"/>
  <c r="B42" i="3"/>
  <c r="K42" i="3"/>
  <c r="B43" i="3"/>
  <c r="K43" i="3"/>
  <c r="B44" i="3"/>
  <c r="K44" i="3"/>
  <c r="B45" i="3"/>
  <c r="K45" i="3"/>
  <c r="B46" i="3"/>
  <c r="K46" i="3"/>
  <c r="B47" i="3"/>
  <c r="K47" i="3"/>
  <c r="B48" i="3"/>
  <c r="K48" i="3"/>
  <c r="B49" i="3"/>
  <c r="K49" i="3"/>
  <c r="B50" i="3"/>
  <c r="K50" i="3"/>
  <c r="B51" i="3"/>
  <c r="K51" i="3"/>
  <c r="B52" i="3"/>
  <c r="K52" i="3"/>
  <c r="B53" i="3"/>
  <c r="K53" i="3"/>
  <c r="B54" i="3"/>
  <c r="K54" i="3"/>
  <c r="B55" i="3"/>
  <c r="K55" i="3"/>
  <c r="B56" i="3"/>
  <c r="K56" i="3"/>
  <c r="B57" i="3"/>
  <c r="K57" i="3"/>
  <c r="B58" i="3"/>
  <c r="K58" i="3"/>
  <c r="B59" i="3"/>
  <c r="K59" i="3"/>
  <c r="B60" i="3"/>
  <c r="K60" i="3"/>
  <c r="B61" i="3"/>
  <c r="K61" i="3"/>
  <c r="B62" i="3"/>
  <c r="K62" i="3"/>
  <c r="B63" i="3"/>
  <c r="K63" i="3"/>
  <c r="B64" i="3"/>
  <c r="K64" i="3"/>
  <c r="B65" i="3"/>
  <c r="K65" i="3"/>
  <c r="B66" i="3"/>
  <c r="K66" i="3"/>
  <c r="B67" i="3"/>
  <c r="K67" i="3"/>
  <c r="B68" i="3"/>
  <c r="K68" i="3"/>
  <c r="B69" i="3"/>
  <c r="K69" i="3"/>
  <c r="B70" i="3"/>
  <c r="K70" i="3"/>
  <c r="B71" i="3"/>
  <c r="K71" i="3"/>
  <c r="B72" i="3"/>
  <c r="K72" i="3"/>
  <c r="B73" i="3"/>
  <c r="K73" i="3"/>
  <c r="B74" i="3"/>
  <c r="K74" i="3"/>
  <c r="B75" i="3"/>
  <c r="K75" i="3"/>
  <c r="B76" i="3"/>
  <c r="K76" i="3"/>
  <c r="B77" i="3"/>
  <c r="K77" i="3"/>
  <c r="B78" i="3"/>
  <c r="K78" i="3"/>
  <c r="B79" i="3"/>
  <c r="K79" i="3"/>
  <c r="B80" i="3"/>
  <c r="K80" i="3"/>
  <c r="B81" i="3"/>
  <c r="K81" i="3"/>
  <c r="B82" i="3"/>
  <c r="K82" i="3"/>
  <c r="B83" i="3"/>
  <c r="K83" i="3"/>
  <c r="B84" i="3"/>
  <c r="K84" i="3"/>
  <c r="B85" i="3"/>
  <c r="K85" i="3"/>
  <c r="B86" i="3"/>
  <c r="K86" i="3"/>
  <c r="B87" i="3"/>
  <c r="K87" i="3"/>
  <c r="B88" i="3"/>
  <c r="K88" i="3"/>
  <c r="B89" i="3"/>
  <c r="K89" i="3"/>
  <c r="P3" i="3"/>
  <c r="Q3" i="3"/>
  <c r="F3" i="3"/>
  <c r="B3" i="3"/>
  <c r="K3" i="3"/>
  <c r="M5" i="2"/>
  <c r="M6" i="2"/>
  <c r="M7" i="2"/>
  <c r="L7" i="2"/>
  <c r="L6" i="2"/>
  <c r="L5" i="2"/>
  <c r="H4" i="2"/>
  <c r="H5" i="2"/>
  <c r="H6" i="2"/>
  <c r="H7" i="2"/>
  <c r="L4" i="2"/>
  <c r="M4" i="2"/>
  <c r="M3" i="2"/>
  <c r="H3" i="2"/>
  <c r="P96" i="1"/>
  <c r="P95" i="1"/>
  <c r="P94" i="1"/>
  <c r="P93" i="1"/>
  <c r="P92" i="1"/>
  <c r="O96" i="1"/>
  <c r="O95" i="1"/>
  <c r="O94" i="1"/>
  <c r="O93" i="1"/>
  <c r="O92" i="1"/>
  <c r="N96" i="1"/>
  <c r="N95" i="1"/>
  <c r="N94" i="1"/>
  <c r="N93" i="1"/>
  <c r="N92" i="1"/>
  <c r="L93" i="1"/>
  <c r="L94" i="1"/>
  <c r="L95" i="1"/>
  <c r="L96" i="1"/>
  <c r="L92" i="1"/>
  <c r="O3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0" i="1"/>
  <c r="O11" i="1"/>
  <c r="O18" i="1"/>
  <c r="O19" i="1"/>
  <c r="O26" i="1"/>
  <c r="O27" i="1"/>
  <c r="O34" i="1"/>
  <c r="O35" i="1"/>
  <c r="O42" i="1"/>
  <c r="O43" i="1"/>
  <c r="O50" i="1"/>
  <c r="O51" i="1"/>
  <c r="O58" i="1"/>
  <c r="O59" i="1"/>
  <c r="O66" i="1"/>
  <c r="O67" i="1"/>
  <c r="O74" i="1"/>
  <c r="O75" i="1"/>
  <c r="O82" i="1"/>
  <c r="O83" i="1"/>
  <c r="O4" i="1"/>
  <c r="N61" i="1"/>
  <c r="N77" i="1"/>
  <c r="N85" i="1"/>
  <c r="O12" i="1"/>
  <c r="N3" i="1"/>
  <c r="N6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4" i="1"/>
  <c r="L3" i="1"/>
  <c r="P3" i="1" s="1"/>
  <c r="R5" i="4" l="1"/>
  <c r="S4" i="4"/>
  <c r="R4" i="4"/>
  <c r="S6" i="4"/>
  <c r="R7" i="4"/>
  <c r="S5" i="4"/>
  <c r="S8" i="4"/>
  <c r="R8" i="4"/>
  <c r="N69" i="1"/>
  <c r="N45" i="1"/>
  <c r="N21" i="1"/>
  <c r="N76" i="1"/>
  <c r="N52" i="1"/>
  <c r="N28" i="1"/>
  <c r="N83" i="1"/>
  <c r="N67" i="1"/>
  <c r="N51" i="1"/>
  <c r="N27" i="1"/>
  <c r="N11" i="1"/>
  <c r="O73" i="1"/>
  <c r="O57" i="1"/>
  <c r="O33" i="1"/>
  <c r="O17" i="1"/>
  <c r="N74" i="1"/>
  <c r="N34" i="1"/>
  <c r="O40" i="1"/>
  <c r="N53" i="1"/>
  <c r="N37" i="1"/>
  <c r="N29" i="1"/>
  <c r="N13" i="1"/>
  <c r="N5" i="1"/>
  <c r="N84" i="1"/>
  <c r="N60" i="1"/>
  <c r="N36" i="1"/>
  <c r="N12" i="1"/>
  <c r="N43" i="1"/>
  <c r="O89" i="1"/>
  <c r="O25" i="1"/>
  <c r="N4" i="1"/>
  <c r="N66" i="1"/>
  <c r="N58" i="1"/>
  <c r="N42" i="1"/>
  <c r="N18" i="1"/>
  <c r="O88" i="1"/>
  <c r="O72" i="1"/>
  <c r="O48" i="1"/>
  <c r="O8" i="1"/>
  <c r="N89" i="1"/>
  <c r="N73" i="1"/>
  <c r="N65" i="1"/>
  <c r="N49" i="1"/>
  <c r="N33" i="1"/>
  <c r="N9" i="1"/>
  <c r="O79" i="1"/>
  <c r="O55" i="1"/>
  <c r="O39" i="1"/>
  <c r="O7" i="1"/>
  <c r="N88" i="1"/>
  <c r="N72" i="1"/>
  <c r="N56" i="1"/>
  <c r="N40" i="1"/>
  <c r="N24" i="1"/>
  <c r="N8" i="1"/>
  <c r="O78" i="1"/>
  <c r="O54" i="1"/>
  <c r="O30" i="1"/>
  <c r="O14" i="1"/>
  <c r="N87" i="1"/>
  <c r="N63" i="1"/>
  <c r="N55" i="1"/>
  <c r="N39" i="1"/>
  <c r="N31" i="1"/>
  <c r="N23" i="1"/>
  <c r="N7" i="1"/>
  <c r="O85" i="1"/>
  <c r="O77" i="1"/>
  <c r="O69" i="1"/>
  <c r="O61" i="1"/>
  <c r="O53" i="1"/>
  <c r="O45" i="1"/>
  <c r="O37" i="1"/>
  <c r="O29" i="1"/>
  <c r="O21" i="1"/>
  <c r="O13" i="1"/>
  <c r="O5" i="1"/>
  <c r="N68" i="1"/>
  <c r="N44" i="1"/>
  <c r="N20" i="1"/>
  <c r="N75" i="1"/>
  <c r="N59" i="1"/>
  <c r="N35" i="1"/>
  <c r="N19" i="1"/>
  <c r="O81" i="1"/>
  <c r="O65" i="1"/>
  <c r="O49" i="1"/>
  <c r="O41" i="1"/>
  <c r="O9" i="1"/>
  <c r="N82" i="1"/>
  <c r="N50" i="1"/>
  <c r="N26" i="1"/>
  <c r="N10" i="1"/>
  <c r="O80" i="1"/>
  <c r="O64" i="1"/>
  <c r="O56" i="1"/>
  <c r="O32" i="1"/>
  <c r="O24" i="1"/>
  <c r="O16" i="1"/>
  <c r="N81" i="1"/>
  <c r="N57" i="1"/>
  <c r="N41" i="1"/>
  <c r="N25" i="1"/>
  <c r="N17" i="1"/>
  <c r="O87" i="1"/>
  <c r="O71" i="1"/>
  <c r="O63" i="1"/>
  <c r="O47" i="1"/>
  <c r="O31" i="1"/>
  <c r="O23" i="1"/>
  <c r="O15" i="1"/>
  <c r="N80" i="1"/>
  <c r="N64" i="1"/>
  <c r="N48" i="1"/>
  <c r="N32" i="1"/>
  <c r="N16" i="1"/>
  <c r="O86" i="1"/>
  <c r="O70" i="1"/>
  <c r="O62" i="1"/>
  <c r="O46" i="1"/>
  <c r="O38" i="1"/>
  <c r="O22" i="1"/>
  <c r="O6" i="1"/>
  <c r="N79" i="1"/>
  <c r="N71" i="1"/>
  <c r="N47" i="1"/>
  <c r="N15" i="1"/>
  <c r="N86" i="1"/>
  <c r="N78" i="1"/>
  <c r="N70" i="1"/>
  <c r="N62" i="1"/>
  <c r="N54" i="1"/>
  <c r="N46" i="1"/>
  <c r="N38" i="1"/>
  <c r="N30" i="1"/>
  <c r="N22" i="1"/>
  <c r="N14" i="1"/>
  <c r="O84" i="1"/>
  <c r="O76" i="1"/>
  <c r="O68" i="1"/>
  <c r="O60" i="1"/>
  <c r="O52" i="1"/>
  <c r="O44" i="1"/>
  <c r="O36" i="1"/>
  <c r="O28" i="1"/>
  <c r="O20" i="1"/>
</calcChain>
</file>

<file path=xl/sharedStrings.xml><?xml version="1.0" encoding="utf-8"?>
<sst xmlns="http://schemas.openxmlformats.org/spreadsheetml/2006/main" count="1883" uniqueCount="257">
  <si>
    <t>Table:</t>
  </si>
  <si>
    <t>location</t>
  </si>
  <si>
    <t>location_id</t>
  </si>
  <si>
    <t>location_type_code</t>
  </si>
  <si>
    <t>parent_location_id</t>
  </si>
  <si>
    <t>location_name</t>
  </si>
  <si>
    <t>description</t>
  </si>
  <si>
    <t>address</t>
  </si>
  <si>
    <t>created_by</t>
  </si>
  <si>
    <t>updated_by</t>
  </si>
  <si>
    <t>created_dtm</t>
  </si>
  <si>
    <t>updated_dtm</t>
  </si>
  <si>
    <t>revision_count</t>
  </si>
  <si>
    <t>uuid_generate_v4()</t>
  </si>
  <si>
    <t>COURTHOUSE</t>
  </si>
  <si>
    <t>null</t>
  </si>
  <si>
    <t>test</t>
  </si>
  <si>
    <t>now()</t>
  </si>
  <si>
    <t>Columns:</t>
  </si>
  <si>
    <t>ABBOTSFORD</t>
  </si>
  <si>
    <t>Abbotsford</t>
  </si>
  <si>
    <t>ALEXISCREEK</t>
  </si>
  <si>
    <t>Alexis Creek</t>
  </si>
  <si>
    <t>ANAHIMLAKE</t>
  </si>
  <si>
    <t>Anahim Lake</t>
  </si>
  <si>
    <t>ASHCROFT</t>
  </si>
  <si>
    <t>Ashcroft</t>
  </si>
  <si>
    <t>ATLIN</t>
  </si>
  <si>
    <t>Atlin</t>
  </si>
  <si>
    <t>BELLABELLA</t>
  </si>
  <si>
    <t>Bella Bella</t>
  </si>
  <si>
    <t>BELLACOOLA</t>
  </si>
  <si>
    <t>Bella Coola</t>
  </si>
  <si>
    <t>BURNSLAKE</t>
  </si>
  <si>
    <t>Burns Lake</t>
  </si>
  <si>
    <t>CAMPBELLRIVER</t>
  </si>
  <si>
    <t>Campbell River</t>
  </si>
  <si>
    <t>CASTLEGAR</t>
  </si>
  <si>
    <t>Castlegar</t>
  </si>
  <si>
    <t>CHASE</t>
  </si>
  <si>
    <t>Chase</t>
  </si>
  <si>
    <t>CHETWYND</t>
  </si>
  <si>
    <t>Chetwynd</t>
  </si>
  <si>
    <t>CHILLIWACK</t>
  </si>
  <si>
    <t>Chilliwack</t>
  </si>
  <si>
    <t>CLEARWATER</t>
  </si>
  <si>
    <t>Clearwater</t>
  </si>
  <si>
    <t>COURTENAY</t>
  </si>
  <si>
    <t>Courtenay</t>
  </si>
  <si>
    <t>CRANBROOK</t>
  </si>
  <si>
    <t>Cranbrook</t>
  </si>
  <si>
    <t>CRESTON</t>
  </si>
  <si>
    <t>Creston</t>
  </si>
  <si>
    <t>DEASELAKE</t>
  </si>
  <si>
    <t>Dease Lake</t>
  </si>
  <si>
    <t>DOWNTOWNCOMMUNITYCOURT</t>
  </si>
  <si>
    <t>Downtown Community Court</t>
  </si>
  <si>
    <t>DUNCAN</t>
  </si>
  <si>
    <t>Duncan</t>
  </si>
  <si>
    <t>FERNIE</t>
  </si>
  <si>
    <t>Fernie</t>
  </si>
  <si>
    <t>FORTSTJAMES</t>
  </si>
  <si>
    <t>Fort St. James</t>
  </si>
  <si>
    <t>FORTSTJOHN</t>
  </si>
  <si>
    <t>Fort St. John</t>
  </si>
  <si>
    <t>FORTWARE</t>
  </si>
  <si>
    <t>Fort Ware (Kwadacha)</t>
  </si>
  <si>
    <t>FRASERLAKE</t>
  </si>
  <si>
    <t>Fraser Lake</t>
  </si>
  <si>
    <t>GANGES</t>
  </si>
  <si>
    <t>Ganges</t>
  </si>
  <si>
    <t>GOLDEN</t>
  </si>
  <si>
    <t>Golden</t>
  </si>
  <si>
    <t>GOLDRIVER</t>
  </si>
  <si>
    <t>Gold River</t>
  </si>
  <si>
    <t>GOODHOPELAKE</t>
  </si>
  <si>
    <t>Good Hope Lake</t>
  </si>
  <si>
    <t>GRANDFORKS</t>
  </si>
  <si>
    <t>Grand Forks</t>
  </si>
  <si>
    <t>HAZELTON</t>
  </si>
  <si>
    <t>Hazelton</t>
  </si>
  <si>
    <t>HOUSTON</t>
  </si>
  <si>
    <t>Houston</t>
  </si>
  <si>
    <t>HUDSONSHOPE</t>
  </si>
  <si>
    <t>Hudson's Hope</t>
  </si>
  <si>
    <t>INVERMERE</t>
  </si>
  <si>
    <t>Invermere</t>
  </si>
  <si>
    <t>KAMLOOPS</t>
  </si>
  <si>
    <t>Kamloops</t>
  </si>
  <si>
    <t>KELOWNA</t>
  </si>
  <si>
    <t>KITIMAT</t>
  </si>
  <si>
    <t>Kitimat</t>
  </si>
  <si>
    <t>KLEMTU</t>
  </si>
  <si>
    <t>Klemtu</t>
  </si>
  <si>
    <t>LILLOOET</t>
  </si>
  <si>
    <t>Lilloet</t>
  </si>
  <si>
    <t>LOWERPOST</t>
  </si>
  <si>
    <t>Lower Post</t>
  </si>
  <si>
    <t>MACKENZIE</t>
  </si>
  <si>
    <t>Mackenzie</t>
  </si>
  <si>
    <t>MASSET</t>
  </si>
  <si>
    <t>Masset</t>
  </si>
  <si>
    <t>MCBRIDE</t>
  </si>
  <si>
    <t>McBride</t>
  </si>
  <si>
    <t>MERRITT</t>
  </si>
  <si>
    <t>Merritt</t>
  </si>
  <si>
    <t>NAKUSP</t>
  </si>
  <si>
    <t>Nakusp</t>
  </si>
  <si>
    <t>NANAIMO</t>
  </si>
  <si>
    <t>Nanaimo</t>
  </si>
  <si>
    <t>NELSON</t>
  </si>
  <si>
    <t>Nelson</t>
  </si>
  <si>
    <t>NEWAIYANSH</t>
  </si>
  <si>
    <t>New Aiyansh</t>
  </si>
  <si>
    <t>NEWWESTMINSTER</t>
  </si>
  <si>
    <t>New Westminster</t>
  </si>
  <si>
    <t>NORTHVANCOUVER</t>
  </si>
  <si>
    <t>North Vancouver</t>
  </si>
  <si>
    <t>HUNDREDMILEHOUSE</t>
  </si>
  <si>
    <t>100 Mile House</t>
  </si>
  <si>
    <t>PEMBERTON</t>
  </si>
  <si>
    <t>Pemberton</t>
  </si>
  <si>
    <t>PENTICTON</t>
  </si>
  <si>
    <t>Penticton</t>
  </si>
  <si>
    <t>PORTALBERNI</t>
  </si>
  <si>
    <t>Port Alberni</t>
  </si>
  <si>
    <t>PORTCOQUITLAM</t>
  </si>
  <si>
    <t>Port Coquitlam</t>
  </si>
  <si>
    <t>PORTHARDY</t>
  </si>
  <si>
    <t>Port Hardy</t>
  </si>
  <si>
    <t>POWELLRIVER</t>
  </si>
  <si>
    <t>Powell River</t>
  </si>
  <si>
    <t>PRINCEGEORGE</t>
  </si>
  <si>
    <t>Prince George</t>
  </si>
  <si>
    <t>PRINCERUPERT</t>
  </si>
  <si>
    <t>Prince Rupert</t>
  </si>
  <si>
    <t>PRINCETON</t>
  </si>
  <si>
    <t>Princeton</t>
  </si>
  <si>
    <t>QUEENCHARLOTTE</t>
  </si>
  <si>
    <t>Queen Charlotte</t>
  </si>
  <si>
    <t>QUESNEL</t>
  </si>
  <si>
    <t>Quesnel</t>
  </si>
  <si>
    <t>REVELSTOKE</t>
  </si>
  <si>
    <t>Revelstoke</t>
  </si>
  <si>
    <t>RICHMOND</t>
  </si>
  <si>
    <t>Richmond</t>
  </si>
  <si>
    <t>ROSSLAND</t>
  </si>
  <si>
    <t>Rossland</t>
  </si>
  <si>
    <t>SALMONARM</t>
  </si>
  <si>
    <t>Salmon Arm</t>
  </si>
  <si>
    <t>SECHELT</t>
  </si>
  <si>
    <t>Sechelt</t>
  </si>
  <si>
    <t>SIDNEY</t>
  </si>
  <si>
    <t>Sidney</t>
  </si>
  <si>
    <t>SMITHERS</t>
  </si>
  <si>
    <t>Smithers</t>
  </si>
  <si>
    <t>SPARWOOD</t>
  </si>
  <si>
    <t>Sparwood</t>
  </si>
  <si>
    <t>STEWART</t>
  </si>
  <si>
    <t>Stewart</t>
  </si>
  <si>
    <t>SURREY</t>
  </si>
  <si>
    <t>Surrey</t>
  </si>
  <si>
    <t>TAHSIS</t>
  </si>
  <si>
    <t>Tahsis</t>
  </si>
  <si>
    <t>TERRACE</t>
  </si>
  <si>
    <t>Terrace</t>
  </si>
  <si>
    <t>TOFINO</t>
  </si>
  <si>
    <t>Tofino</t>
  </si>
  <si>
    <t>TSAYKEHDENE</t>
  </si>
  <si>
    <t>Tsay Keh Dene (Ingenika)</t>
  </si>
  <si>
    <t>TUBLERRIDGE</t>
  </si>
  <si>
    <t>Tumbler Ridge</t>
  </si>
  <si>
    <t>UCLULET</t>
  </si>
  <si>
    <t>Ucluelet</t>
  </si>
  <si>
    <t>VALEMOUNT</t>
  </si>
  <si>
    <t>Valemont</t>
  </si>
  <si>
    <t>VLC</t>
  </si>
  <si>
    <t>Vancouver - VLC</t>
  </si>
  <si>
    <t>VANCOUVER</t>
  </si>
  <si>
    <t>Vancouver - 222 Main</t>
  </si>
  <si>
    <t>ROBSONSQUARE</t>
  </si>
  <si>
    <t>Vancouver - Robson Square</t>
  </si>
  <si>
    <t>VANDERHOOF</t>
  </si>
  <si>
    <t>Vanderhoof</t>
  </si>
  <si>
    <t>VERNON</t>
  </si>
  <si>
    <t>Vernon</t>
  </si>
  <si>
    <t>VICTORIA</t>
  </si>
  <si>
    <t>Victoria</t>
  </si>
  <si>
    <t>WESTERNCOMMUNITIES</t>
  </si>
  <si>
    <t>Western Communities</t>
  </si>
  <si>
    <t>WILLIAMSLAKE</t>
  </si>
  <si>
    <t>Williams Lake</t>
  </si>
  <si>
    <t>REGION</t>
  </si>
  <si>
    <t>FRASER</t>
  </si>
  <si>
    <t>Fraser Valley</t>
  </si>
  <si>
    <t>INTERIOR</t>
  </si>
  <si>
    <t>Interior</t>
  </si>
  <si>
    <t>NORTHERN</t>
  </si>
  <si>
    <t>Northern</t>
  </si>
  <si>
    <t>VANCENTRE</t>
  </si>
  <si>
    <t>Vancouver Centre</t>
  </si>
  <si>
    <t>VANISLAND</t>
  </si>
  <si>
    <t>Vancouver Island</t>
  </si>
  <si>
    <t>region</t>
  </si>
  <si>
    <t>geometry</t>
  </si>
  <si>
    <t>courthouse</t>
  </si>
  <si>
    <t>courthouse_type_code</t>
  </si>
  <si>
    <t>org_unit_id</t>
  </si>
  <si>
    <t>region_location_id</t>
  </si>
  <si>
    <t>PROVINCIAL</t>
  </si>
  <si>
    <t>LOCATION_ID</t>
  </si>
  <si>
    <t>REGION_LOCATION_ID</t>
  </si>
  <si>
    <t/>
  </si>
  <si>
    <t>sheriff</t>
  </si>
  <si>
    <t>sheriff_id</t>
  </si>
  <si>
    <t>badge_no</t>
  </si>
  <si>
    <t>userid</t>
  </si>
  <si>
    <t>first_name</t>
  </si>
  <si>
    <t>last_name</t>
  </si>
  <si>
    <t>rank</t>
  </si>
  <si>
    <t>image_url</t>
  </si>
  <si>
    <t>BN10000</t>
  </si>
  <si>
    <t>userId10000</t>
  </si>
  <si>
    <t>Fred</t>
  </si>
  <si>
    <t>Flintstone</t>
  </si>
  <si>
    <t>Sergeant</t>
  </si>
  <si>
    <t>Control</t>
  </si>
  <si>
    <t>Pre-Trial</t>
  </si>
  <si>
    <t>Deputy Sergeant</t>
  </si>
  <si>
    <t>Barney</t>
  </si>
  <si>
    <t>Wilma</t>
  </si>
  <si>
    <t>Rubble</t>
  </si>
  <si>
    <t>Mr.</t>
  </si>
  <si>
    <t>Slate</t>
  </si>
  <si>
    <t>Betty</t>
  </si>
  <si>
    <t>Pebbles</t>
  </si>
  <si>
    <t>userId10001</t>
  </si>
  <si>
    <t>userId10002</t>
  </si>
  <si>
    <t>userId10003</t>
  </si>
  <si>
    <t>userId10004</t>
  </si>
  <si>
    <t>userId10005</t>
  </si>
  <si>
    <t>BN10001</t>
  </si>
  <si>
    <t>BN10002</t>
  </si>
  <si>
    <t>BN10003</t>
  </si>
  <si>
    <t>BN10004</t>
  </si>
  <si>
    <t>BN10005</t>
  </si>
  <si>
    <t>3a8b614c-a058-4383-b6eb-9bee3d8b5a1a</t>
  </si>
  <si>
    <t>shift</t>
  </si>
  <si>
    <t>shift_id</t>
  </si>
  <si>
    <t>shift_template_id</t>
  </si>
  <si>
    <t>work_section_code</t>
  </si>
  <si>
    <t>start_time</t>
  </si>
  <si>
    <t>end_time</t>
  </si>
  <si>
    <t>shift_status</t>
  </si>
  <si>
    <t>SHERIFF_ID</t>
  </si>
  <si>
    <t>SHIFT_TEMPLATE_ID</t>
  </si>
  <si>
    <t>COURTS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</si>
</sst>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workbookViewId="0">
      <selection activeCell="C3" sqref="C3"/>
    </sheetView>
  </sheetViews>
  <sheetFormatPr baseColWidth="10" defaultRowHeight="16" x14ac:dyDescent="0.2"/>
  <cols>
    <col min="1" max="4" width="18.83203125" customWidth="1"/>
    <col min="5" max="5" width="29.5" customWidth="1"/>
    <col min="6" max="6" width="26.6640625" customWidth="1"/>
    <col min="7" max="13" width="18.83203125" customWidth="1"/>
    <col min="14" max="14" width="146.5" customWidth="1"/>
    <col min="15" max="15" width="8.6640625" customWidth="1"/>
    <col min="16" max="16" width="121.83203125" customWidth="1"/>
  </cols>
  <sheetData>
    <row r="1" spans="1:16" x14ac:dyDescent="0.2">
      <c r="A1" t="s">
        <v>0</v>
      </c>
      <c r="B1" t="s">
        <v>1</v>
      </c>
    </row>
    <row r="2" spans="1:16" x14ac:dyDescent="0.2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6" x14ac:dyDescent="0.2">
      <c r="A3">
        <v>1</v>
      </c>
      <c r="B3" t="s">
        <v>13</v>
      </c>
      <c r="C3" t="s">
        <v>14</v>
      </c>
      <c r="D3" t="s">
        <v>15</v>
      </c>
      <c r="E3" t="s">
        <v>19</v>
      </c>
      <c r="F3" t="s">
        <v>20</v>
      </c>
      <c r="G3" t="s">
        <v>7</v>
      </c>
      <c r="H3" t="s">
        <v>16</v>
      </c>
      <c r="I3" t="s">
        <v>16</v>
      </c>
      <c r="J3" t="s">
        <v>17</v>
      </c>
      <c r="K3" t="s">
        <v>17</v>
      </c>
      <c r="L3">
        <f>0</f>
        <v>0</v>
      </c>
      <c r="N3" s="1" t="str">
        <f>"INSERT INTO "&amp;$B$1&amp;" ("&amp;$B$2&amp;","&amp;$C$2&amp;","&amp;$D$2&amp;","&amp;$E$2&amp;","&amp;$F$2&amp;","&amp;$G$2&amp;","&amp;$H$2&amp;","&amp;$I$2&amp;","&amp;$J$2&amp;","&amp;$K$2&amp;","&amp;$L$2&amp;")"</f>
        <v>INSERT INTO location (location_id,location_type_code,parent_location_id,location_name,description,address,created_by,updated_by,created_dtm,updated_dtm,revision_count)</v>
      </c>
      <c r="O3" t="str">
        <f>" VALUES "</f>
        <v xml:space="preserve"> VALUES </v>
      </c>
      <c r="P3" t="str">
        <f>"("&amp;B3&amp;",'"&amp;C3&amp;"',"&amp;D3&amp;",'"&amp;E3&amp;"','"&amp;F3&amp;"','"&amp;G3&amp;"','"&amp;H3&amp;"','"&amp;I3&amp;"',"&amp;J3&amp;","&amp;K3&amp;","&amp;L3&amp;");"</f>
        <v>(uuid_generate_v4(),'COURTHOUSE',null,'ABBOTSFORD','Abbotsford','address','test','test',now(),now(),0);</v>
      </c>
    </row>
    <row r="4" spans="1:16" x14ac:dyDescent="0.2">
      <c r="A4">
        <v>2</v>
      </c>
      <c r="B4" t="s">
        <v>13</v>
      </c>
      <c r="C4" t="s">
        <v>14</v>
      </c>
      <c r="D4" t="s">
        <v>15</v>
      </c>
      <c r="E4" t="s">
        <v>21</v>
      </c>
      <c r="F4" t="s">
        <v>22</v>
      </c>
      <c r="G4" t="s">
        <v>7</v>
      </c>
      <c r="H4" t="s">
        <v>16</v>
      </c>
      <c r="I4" t="s">
        <v>16</v>
      </c>
      <c r="J4" t="s">
        <v>17</v>
      </c>
      <c r="K4" t="s">
        <v>17</v>
      </c>
      <c r="L4">
        <f>0</f>
        <v>0</v>
      </c>
      <c r="N4" s="1" t="str">
        <f>$N$3</f>
        <v>INSERT INTO location (location_id,location_type_code,parent_location_id,location_name,description,address,created_by,updated_by,created_dtm,updated_dtm,revision_count)</v>
      </c>
      <c r="O4" t="str">
        <f>$O$3</f>
        <v xml:space="preserve"> VALUES </v>
      </c>
      <c r="P4" t="str">
        <f>"("&amp;B4&amp;",'"&amp;C4&amp;"',"&amp;D4&amp;",'"&amp;E4&amp;"','"&amp;F4&amp;"','"&amp;G4&amp;"','"&amp;H4&amp;"','"&amp;I4&amp;"',"&amp;J4&amp;","&amp;K4&amp;","&amp;L4&amp;");"</f>
        <v>(uuid_generate_v4(),'COURTHOUSE',null,'ALEXISCREEK','Alexis Creek','address','test','test',now(),now(),0);</v>
      </c>
    </row>
    <row r="5" spans="1:16" x14ac:dyDescent="0.2">
      <c r="A5">
        <v>3</v>
      </c>
      <c r="B5" t="s">
        <v>13</v>
      </c>
      <c r="C5" t="s">
        <v>14</v>
      </c>
      <c r="D5" t="s">
        <v>15</v>
      </c>
      <c r="E5" t="s">
        <v>23</v>
      </c>
      <c r="F5" t="s">
        <v>24</v>
      </c>
      <c r="G5" t="s">
        <v>7</v>
      </c>
      <c r="H5" t="s">
        <v>16</v>
      </c>
      <c r="I5" t="s">
        <v>16</v>
      </c>
      <c r="J5" t="s">
        <v>17</v>
      </c>
      <c r="K5" t="s">
        <v>17</v>
      </c>
      <c r="L5">
        <f>0</f>
        <v>0</v>
      </c>
      <c r="N5" s="1" t="str">
        <f t="shared" ref="N5:N68" si="0">$N$3</f>
        <v>INSERT INTO location (location_id,location_type_code,parent_location_id,location_name,description,address,created_by,updated_by,created_dtm,updated_dtm,revision_count)</v>
      </c>
      <c r="O5" t="str">
        <f t="shared" ref="O5:O68" si="1">$O$3</f>
        <v xml:space="preserve"> VALUES </v>
      </c>
      <c r="P5" t="str">
        <f t="shared" ref="P5:P68" si="2">"("&amp;B5&amp;",'"&amp;C5&amp;"',"&amp;D5&amp;",'"&amp;E5&amp;"','"&amp;F5&amp;"','"&amp;G5&amp;"','"&amp;H5&amp;"','"&amp;I5&amp;"',"&amp;J5&amp;","&amp;K5&amp;","&amp;L5&amp;");"</f>
        <v>(uuid_generate_v4(),'COURTHOUSE',null,'ANAHIMLAKE','Anahim Lake','address','test','test',now(),now(),0);</v>
      </c>
    </row>
    <row r="6" spans="1:16" x14ac:dyDescent="0.2">
      <c r="A6">
        <v>4</v>
      </c>
      <c r="B6" t="s">
        <v>13</v>
      </c>
      <c r="C6" t="s">
        <v>14</v>
      </c>
      <c r="D6" t="s">
        <v>15</v>
      </c>
      <c r="E6" t="s">
        <v>25</v>
      </c>
      <c r="F6" t="s">
        <v>26</v>
      </c>
      <c r="G6" t="s">
        <v>7</v>
      </c>
      <c r="H6" t="s">
        <v>16</v>
      </c>
      <c r="I6" t="s">
        <v>16</v>
      </c>
      <c r="J6" t="s">
        <v>17</v>
      </c>
      <c r="K6" t="s">
        <v>17</v>
      </c>
      <c r="L6">
        <f>0</f>
        <v>0</v>
      </c>
      <c r="N6" s="1" t="str">
        <f t="shared" si="0"/>
        <v>INSERT INTO location (location_id,location_type_code,parent_location_id,location_name,description,address,created_by,updated_by,created_dtm,updated_dtm,revision_count)</v>
      </c>
      <c r="O6" t="str">
        <f t="shared" si="1"/>
        <v xml:space="preserve"> VALUES </v>
      </c>
      <c r="P6" t="str">
        <f t="shared" si="2"/>
        <v>(uuid_generate_v4(),'COURTHOUSE',null,'ASHCROFT','Ashcroft','address','test','test',now(),now(),0);</v>
      </c>
    </row>
    <row r="7" spans="1:16" x14ac:dyDescent="0.2">
      <c r="A7">
        <v>5</v>
      </c>
      <c r="B7" t="s">
        <v>13</v>
      </c>
      <c r="C7" t="s">
        <v>14</v>
      </c>
      <c r="D7" t="s">
        <v>15</v>
      </c>
      <c r="E7" t="s">
        <v>27</v>
      </c>
      <c r="F7" t="s">
        <v>28</v>
      </c>
      <c r="G7" t="s">
        <v>7</v>
      </c>
      <c r="H7" t="s">
        <v>16</v>
      </c>
      <c r="I7" t="s">
        <v>16</v>
      </c>
      <c r="J7" t="s">
        <v>17</v>
      </c>
      <c r="K7" t="s">
        <v>17</v>
      </c>
      <c r="L7">
        <f>0</f>
        <v>0</v>
      </c>
      <c r="N7" s="1" t="str">
        <f t="shared" si="0"/>
        <v>INSERT INTO location (location_id,location_type_code,parent_location_id,location_name,description,address,created_by,updated_by,created_dtm,updated_dtm,revision_count)</v>
      </c>
      <c r="O7" t="str">
        <f t="shared" si="1"/>
        <v xml:space="preserve"> VALUES </v>
      </c>
      <c r="P7" t="str">
        <f t="shared" si="2"/>
        <v>(uuid_generate_v4(),'COURTHOUSE',null,'ATLIN','Atlin','address','test','test',now(),now(),0);</v>
      </c>
    </row>
    <row r="8" spans="1:16" x14ac:dyDescent="0.2">
      <c r="A8">
        <v>6</v>
      </c>
      <c r="B8" t="s">
        <v>13</v>
      </c>
      <c r="C8" t="s">
        <v>14</v>
      </c>
      <c r="D8" t="s">
        <v>15</v>
      </c>
      <c r="E8" t="s">
        <v>29</v>
      </c>
      <c r="F8" t="s">
        <v>30</v>
      </c>
      <c r="G8" t="s">
        <v>7</v>
      </c>
      <c r="H8" t="s">
        <v>16</v>
      </c>
      <c r="I8" t="s">
        <v>16</v>
      </c>
      <c r="J8" t="s">
        <v>17</v>
      </c>
      <c r="K8" t="s">
        <v>17</v>
      </c>
      <c r="L8">
        <f>0</f>
        <v>0</v>
      </c>
      <c r="N8" s="1" t="str">
        <f t="shared" si="0"/>
        <v>INSERT INTO location (location_id,location_type_code,parent_location_id,location_name,description,address,created_by,updated_by,created_dtm,updated_dtm,revision_count)</v>
      </c>
      <c r="O8" t="str">
        <f t="shared" si="1"/>
        <v xml:space="preserve"> VALUES </v>
      </c>
      <c r="P8" t="str">
        <f t="shared" si="2"/>
        <v>(uuid_generate_v4(),'COURTHOUSE',null,'BELLABELLA','Bella Bella','address','test','test',now(),now(),0);</v>
      </c>
    </row>
    <row r="9" spans="1:16" x14ac:dyDescent="0.2">
      <c r="A9">
        <v>7</v>
      </c>
      <c r="B9" t="s">
        <v>13</v>
      </c>
      <c r="C9" t="s">
        <v>14</v>
      </c>
      <c r="D9" t="s">
        <v>15</v>
      </c>
      <c r="E9" t="s">
        <v>31</v>
      </c>
      <c r="F9" t="s">
        <v>32</v>
      </c>
      <c r="G9" t="s">
        <v>7</v>
      </c>
      <c r="H9" t="s">
        <v>16</v>
      </c>
      <c r="I9" t="s">
        <v>16</v>
      </c>
      <c r="J9" t="s">
        <v>17</v>
      </c>
      <c r="K9" t="s">
        <v>17</v>
      </c>
      <c r="L9">
        <f>0</f>
        <v>0</v>
      </c>
      <c r="N9" s="1" t="str">
        <f t="shared" si="0"/>
        <v>INSERT INTO location (location_id,location_type_code,parent_location_id,location_name,description,address,created_by,updated_by,created_dtm,updated_dtm,revision_count)</v>
      </c>
      <c r="O9" t="str">
        <f t="shared" si="1"/>
        <v xml:space="preserve"> VALUES </v>
      </c>
      <c r="P9" t="str">
        <f t="shared" si="2"/>
        <v>(uuid_generate_v4(),'COURTHOUSE',null,'BELLACOOLA','Bella Coola','address','test','test',now(),now(),0);</v>
      </c>
    </row>
    <row r="10" spans="1:16" x14ac:dyDescent="0.2">
      <c r="A10">
        <v>8</v>
      </c>
      <c r="B10" t="s">
        <v>13</v>
      </c>
      <c r="C10" t="s">
        <v>14</v>
      </c>
      <c r="D10" t="s">
        <v>15</v>
      </c>
      <c r="E10" t="s">
        <v>33</v>
      </c>
      <c r="F10" t="s">
        <v>34</v>
      </c>
      <c r="G10" t="s">
        <v>7</v>
      </c>
      <c r="H10" t="s">
        <v>16</v>
      </c>
      <c r="I10" t="s">
        <v>16</v>
      </c>
      <c r="J10" t="s">
        <v>17</v>
      </c>
      <c r="K10" t="s">
        <v>17</v>
      </c>
      <c r="L10">
        <f>0</f>
        <v>0</v>
      </c>
      <c r="N10" s="1" t="str">
        <f t="shared" si="0"/>
        <v>INSERT INTO location (location_id,location_type_code,parent_location_id,location_name,description,address,created_by,updated_by,created_dtm,updated_dtm,revision_count)</v>
      </c>
      <c r="O10" t="str">
        <f t="shared" si="1"/>
        <v xml:space="preserve"> VALUES </v>
      </c>
      <c r="P10" t="str">
        <f t="shared" si="2"/>
        <v>(uuid_generate_v4(),'COURTHOUSE',null,'BURNSLAKE','Burns Lake','address','test','test',now(),now(),0);</v>
      </c>
    </row>
    <row r="11" spans="1:16" x14ac:dyDescent="0.2">
      <c r="A11">
        <v>9</v>
      </c>
      <c r="B11" t="s">
        <v>13</v>
      </c>
      <c r="C11" t="s">
        <v>14</v>
      </c>
      <c r="D11" t="s">
        <v>15</v>
      </c>
      <c r="E11" t="s">
        <v>35</v>
      </c>
      <c r="F11" t="s">
        <v>36</v>
      </c>
      <c r="G11" t="s">
        <v>7</v>
      </c>
      <c r="H11" t="s">
        <v>16</v>
      </c>
      <c r="I11" t="s">
        <v>16</v>
      </c>
      <c r="J11" t="s">
        <v>17</v>
      </c>
      <c r="K11" t="s">
        <v>17</v>
      </c>
      <c r="L11">
        <f>0</f>
        <v>0</v>
      </c>
      <c r="N11" s="1" t="str">
        <f t="shared" si="0"/>
        <v>INSERT INTO location (location_id,location_type_code,parent_location_id,location_name,description,address,created_by,updated_by,created_dtm,updated_dtm,revision_count)</v>
      </c>
      <c r="O11" t="str">
        <f t="shared" si="1"/>
        <v xml:space="preserve"> VALUES </v>
      </c>
      <c r="P11" t="str">
        <f t="shared" si="2"/>
        <v>(uuid_generate_v4(),'COURTHOUSE',null,'CAMPBELLRIVER','Campbell River','address','test','test',now(),now(),0);</v>
      </c>
    </row>
    <row r="12" spans="1:16" x14ac:dyDescent="0.2">
      <c r="A12">
        <v>10</v>
      </c>
      <c r="B12" t="s">
        <v>13</v>
      </c>
      <c r="C12" t="s">
        <v>14</v>
      </c>
      <c r="D12" t="s">
        <v>15</v>
      </c>
      <c r="E12" t="s">
        <v>37</v>
      </c>
      <c r="F12" t="s">
        <v>38</v>
      </c>
      <c r="G12" t="s">
        <v>7</v>
      </c>
      <c r="H12" t="s">
        <v>16</v>
      </c>
      <c r="I12" t="s">
        <v>16</v>
      </c>
      <c r="J12" t="s">
        <v>17</v>
      </c>
      <c r="K12" t="s">
        <v>17</v>
      </c>
      <c r="L12">
        <f>0</f>
        <v>0</v>
      </c>
      <c r="N12" s="1" t="str">
        <f t="shared" si="0"/>
        <v>INSERT INTO location (location_id,location_type_code,parent_location_id,location_name,description,address,created_by,updated_by,created_dtm,updated_dtm,revision_count)</v>
      </c>
      <c r="O12" t="str">
        <f t="shared" si="1"/>
        <v xml:space="preserve"> VALUES </v>
      </c>
      <c r="P12" t="str">
        <f t="shared" si="2"/>
        <v>(uuid_generate_v4(),'COURTHOUSE',null,'CASTLEGAR','Castlegar','address','test','test',now(),now(),0);</v>
      </c>
    </row>
    <row r="13" spans="1:16" x14ac:dyDescent="0.2">
      <c r="A13">
        <v>11</v>
      </c>
      <c r="B13" t="s">
        <v>13</v>
      </c>
      <c r="C13" t="s">
        <v>14</v>
      </c>
      <c r="D13" t="s">
        <v>15</v>
      </c>
      <c r="E13" t="s">
        <v>39</v>
      </c>
      <c r="F13" t="s">
        <v>40</v>
      </c>
      <c r="G13" t="s">
        <v>7</v>
      </c>
      <c r="H13" t="s">
        <v>16</v>
      </c>
      <c r="I13" t="s">
        <v>16</v>
      </c>
      <c r="J13" t="s">
        <v>17</v>
      </c>
      <c r="K13" t="s">
        <v>17</v>
      </c>
      <c r="L13">
        <f>0</f>
        <v>0</v>
      </c>
      <c r="N13" s="1" t="str">
        <f t="shared" si="0"/>
        <v>INSERT INTO location (location_id,location_type_code,parent_location_id,location_name,description,address,created_by,updated_by,created_dtm,updated_dtm,revision_count)</v>
      </c>
      <c r="O13" t="str">
        <f t="shared" si="1"/>
        <v xml:space="preserve"> VALUES </v>
      </c>
      <c r="P13" t="str">
        <f t="shared" si="2"/>
        <v>(uuid_generate_v4(),'COURTHOUSE',null,'CHASE','Chase','address','test','test',now(),now(),0);</v>
      </c>
    </row>
    <row r="14" spans="1:16" x14ac:dyDescent="0.2">
      <c r="A14">
        <v>12</v>
      </c>
      <c r="B14" t="s">
        <v>13</v>
      </c>
      <c r="C14" t="s">
        <v>14</v>
      </c>
      <c r="D14" t="s">
        <v>15</v>
      </c>
      <c r="E14" t="s">
        <v>41</v>
      </c>
      <c r="F14" t="s">
        <v>42</v>
      </c>
      <c r="G14" t="s">
        <v>7</v>
      </c>
      <c r="H14" t="s">
        <v>16</v>
      </c>
      <c r="I14" t="s">
        <v>16</v>
      </c>
      <c r="J14" t="s">
        <v>17</v>
      </c>
      <c r="K14" t="s">
        <v>17</v>
      </c>
      <c r="L14">
        <f>0</f>
        <v>0</v>
      </c>
      <c r="N14" s="1" t="str">
        <f t="shared" si="0"/>
        <v>INSERT INTO location (location_id,location_type_code,parent_location_id,location_name,description,address,created_by,updated_by,created_dtm,updated_dtm,revision_count)</v>
      </c>
      <c r="O14" t="str">
        <f t="shared" si="1"/>
        <v xml:space="preserve"> VALUES </v>
      </c>
      <c r="P14" t="str">
        <f t="shared" si="2"/>
        <v>(uuid_generate_v4(),'COURTHOUSE',null,'CHETWYND','Chetwynd','address','test','test',now(),now(),0);</v>
      </c>
    </row>
    <row r="15" spans="1:16" x14ac:dyDescent="0.2">
      <c r="A15">
        <v>13</v>
      </c>
      <c r="B15" t="s">
        <v>13</v>
      </c>
      <c r="C15" t="s">
        <v>14</v>
      </c>
      <c r="D15" t="s">
        <v>15</v>
      </c>
      <c r="E15" t="s">
        <v>43</v>
      </c>
      <c r="F15" t="s">
        <v>44</v>
      </c>
      <c r="G15" t="s">
        <v>7</v>
      </c>
      <c r="H15" t="s">
        <v>16</v>
      </c>
      <c r="I15" t="s">
        <v>16</v>
      </c>
      <c r="J15" t="s">
        <v>17</v>
      </c>
      <c r="K15" t="s">
        <v>17</v>
      </c>
      <c r="L15">
        <f>0</f>
        <v>0</v>
      </c>
      <c r="N15" s="1" t="str">
        <f t="shared" si="0"/>
        <v>INSERT INTO location (location_id,location_type_code,parent_location_id,location_name,description,address,created_by,updated_by,created_dtm,updated_dtm,revision_count)</v>
      </c>
      <c r="O15" t="str">
        <f t="shared" si="1"/>
        <v xml:space="preserve"> VALUES </v>
      </c>
      <c r="P15" t="str">
        <f t="shared" si="2"/>
        <v>(uuid_generate_v4(),'COURTHOUSE',null,'CHILLIWACK','Chilliwack','address','test','test',now(),now(),0);</v>
      </c>
    </row>
    <row r="16" spans="1:16" x14ac:dyDescent="0.2">
      <c r="A16">
        <v>14</v>
      </c>
      <c r="B16" t="s">
        <v>13</v>
      </c>
      <c r="C16" t="s">
        <v>14</v>
      </c>
      <c r="D16" t="s">
        <v>15</v>
      </c>
      <c r="E16" t="s">
        <v>45</v>
      </c>
      <c r="F16" t="s">
        <v>46</v>
      </c>
      <c r="G16" t="s">
        <v>7</v>
      </c>
      <c r="H16" t="s">
        <v>16</v>
      </c>
      <c r="I16" t="s">
        <v>16</v>
      </c>
      <c r="J16" t="s">
        <v>17</v>
      </c>
      <c r="K16" t="s">
        <v>17</v>
      </c>
      <c r="L16">
        <f>0</f>
        <v>0</v>
      </c>
      <c r="N16" s="1" t="str">
        <f t="shared" si="0"/>
        <v>INSERT INTO location (location_id,location_type_code,parent_location_id,location_name,description,address,created_by,updated_by,created_dtm,updated_dtm,revision_count)</v>
      </c>
      <c r="O16" t="str">
        <f t="shared" si="1"/>
        <v xml:space="preserve"> VALUES </v>
      </c>
      <c r="P16" t="str">
        <f t="shared" si="2"/>
        <v>(uuid_generate_v4(),'COURTHOUSE',null,'CLEARWATER','Clearwater','address','test','test',now(),now(),0);</v>
      </c>
    </row>
    <row r="17" spans="1:16" x14ac:dyDescent="0.2">
      <c r="A17">
        <v>15</v>
      </c>
      <c r="B17" t="s">
        <v>13</v>
      </c>
      <c r="C17" t="s">
        <v>14</v>
      </c>
      <c r="D17" t="s">
        <v>15</v>
      </c>
      <c r="E17" t="s">
        <v>47</v>
      </c>
      <c r="F17" t="s">
        <v>48</v>
      </c>
      <c r="G17" t="s">
        <v>7</v>
      </c>
      <c r="H17" t="s">
        <v>16</v>
      </c>
      <c r="I17" t="s">
        <v>16</v>
      </c>
      <c r="J17" t="s">
        <v>17</v>
      </c>
      <c r="K17" t="s">
        <v>17</v>
      </c>
      <c r="L17">
        <f>0</f>
        <v>0</v>
      </c>
      <c r="N17" s="1" t="str">
        <f t="shared" si="0"/>
        <v>INSERT INTO location (location_id,location_type_code,parent_location_id,location_name,description,address,created_by,updated_by,created_dtm,updated_dtm,revision_count)</v>
      </c>
      <c r="O17" t="str">
        <f t="shared" si="1"/>
        <v xml:space="preserve"> VALUES </v>
      </c>
      <c r="P17" t="str">
        <f t="shared" si="2"/>
        <v>(uuid_generate_v4(),'COURTHOUSE',null,'COURTENAY','Courtenay','address','test','test',now(),now(),0);</v>
      </c>
    </row>
    <row r="18" spans="1:16" x14ac:dyDescent="0.2">
      <c r="A18">
        <v>16</v>
      </c>
      <c r="B18" t="s">
        <v>13</v>
      </c>
      <c r="C18" t="s">
        <v>14</v>
      </c>
      <c r="D18" t="s">
        <v>15</v>
      </c>
      <c r="E18" t="s">
        <v>49</v>
      </c>
      <c r="F18" t="s">
        <v>50</v>
      </c>
      <c r="G18" t="s">
        <v>7</v>
      </c>
      <c r="H18" t="s">
        <v>16</v>
      </c>
      <c r="I18" t="s">
        <v>16</v>
      </c>
      <c r="J18" t="s">
        <v>17</v>
      </c>
      <c r="K18" t="s">
        <v>17</v>
      </c>
      <c r="L18">
        <f>0</f>
        <v>0</v>
      </c>
      <c r="N18" s="1" t="str">
        <f t="shared" si="0"/>
        <v>INSERT INTO location (location_id,location_type_code,parent_location_id,location_name,description,address,created_by,updated_by,created_dtm,updated_dtm,revision_count)</v>
      </c>
      <c r="O18" t="str">
        <f t="shared" si="1"/>
        <v xml:space="preserve"> VALUES </v>
      </c>
      <c r="P18" t="str">
        <f t="shared" si="2"/>
        <v>(uuid_generate_v4(),'COURTHOUSE',null,'CRANBROOK','Cranbrook','address','test','test',now(),now(),0);</v>
      </c>
    </row>
    <row r="19" spans="1:16" x14ac:dyDescent="0.2">
      <c r="A19">
        <v>17</v>
      </c>
      <c r="B19" t="s">
        <v>13</v>
      </c>
      <c r="C19" t="s">
        <v>14</v>
      </c>
      <c r="D19" t="s">
        <v>15</v>
      </c>
      <c r="E19" t="s">
        <v>51</v>
      </c>
      <c r="F19" t="s">
        <v>52</v>
      </c>
      <c r="G19" t="s">
        <v>7</v>
      </c>
      <c r="H19" t="s">
        <v>16</v>
      </c>
      <c r="I19" t="s">
        <v>16</v>
      </c>
      <c r="J19" t="s">
        <v>17</v>
      </c>
      <c r="K19" t="s">
        <v>17</v>
      </c>
      <c r="L19">
        <f>0</f>
        <v>0</v>
      </c>
      <c r="N19" s="1" t="str">
        <f t="shared" si="0"/>
        <v>INSERT INTO location (location_id,location_type_code,parent_location_id,location_name,description,address,created_by,updated_by,created_dtm,updated_dtm,revision_count)</v>
      </c>
      <c r="O19" t="str">
        <f t="shared" si="1"/>
        <v xml:space="preserve"> VALUES </v>
      </c>
      <c r="P19" t="str">
        <f t="shared" si="2"/>
        <v>(uuid_generate_v4(),'COURTHOUSE',null,'CRESTON','Creston','address','test','test',now(),now(),0);</v>
      </c>
    </row>
    <row r="20" spans="1:16" x14ac:dyDescent="0.2">
      <c r="A20">
        <v>18</v>
      </c>
      <c r="B20" t="s">
        <v>13</v>
      </c>
      <c r="C20" t="s">
        <v>14</v>
      </c>
      <c r="D20" t="s">
        <v>15</v>
      </c>
      <c r="E20" t="s">
        <v>53</v>
      </c>
      <c r="F20" t="s">
        <v>54</v>
      </c>
      <c r="G20" t="s">
        <v>7</v>
      </c>
      <c r="H20" t="s">
        <v>16</v>
      </c>
      <c r="I20" t="s">
        <v>16</v>
      </c>
      <c r="J20" t="s">
        <v>17</v>
      </c>
      <c r="K20" t="s">
        <v>17</v>
      </c>
      <c r="L20">
        <f>0</f>
        <v>0</v>
      </c>
      <c r="N20" s="1" t="str">
        <f t="shared" si="0"/>
        <v>INSERT INTO location (location_id,location_type_code,parent_location_id,location_name,description,address,created_by,updated_by,created_dtm,updated_dtm,revision_count)</v>
      </c>
      <c r="O20" t="str">
        <f t="shared" si="1"/>
        <v xml:space="preserve"> VALUES </v>
      </c>
      <c r="P20" t="str">
        <f t="shared" si="2"/>
        <v>(uuid_generate_v4(),'COURTHOUSE',null,'DEASELAKE','Dease Lake','address','test','test',now(),now(),0);</v>
      </c>
    </row>
    <row r="21" spans="1:16" x14ac:dyDescent="0.2">
      <c r="A21">
        <v>19</v>
      </c>
      <c r="B21" t="s">
        <v>13</v>
      </c>
      <c r="C21" t="s">
        <v>14</v>
      </c>
      <c r="D21" t="s">
        <v>15</v>
      </c>
      <c r="E21" t="s">
        <v>55</v>
      </c>
      <c r="F21" t="s">
        <v>56</v>
      </c>
      <c r="G21" t="s">
        <v>7</v>
      </c>
      <c r="H21" t="s">
        <v>16</v>
      </c>
      <c r="I21" t="s">
        <v>16</v>
      </c>
      <c r="J21" t="s">
        <v>17</v>
      </c>
      <c r="K21" t="s">
        <v>17</v>
      </c>
      <c r="L21">
        <f>0</f>
        <v>0</v>
      </c>
      <c r="N21" s="1" t="str">
        <f t="shared" si="0"/>
        <v>INSERT INTO location (location_id,location_type_code,parent_location_id,location_name,description,address,created_by,updated_by,created_dtm,updated_dtm,revision_count)</v>
      </c>
      <c r="O21" t="str">
        <f t="shared" si="1"/>
        <v xml:space="preserve"> VALUES </v>
      </c>
      <c r="P21" t="str">
        <f t="shared" si="2"/>
        <v>(uuid_generate_v4(),'COURTHOUSE',null,'DOWNTOWNCOMMUNITYCOURT','Downtown Community Court','address','test','test',now(),now(),0);</v>
      </c>
    </row>
    <row r="22" spans="1:16" x14ac:dyDescent="0.2">
      <c r="A22">
        <v>20</v>
      </c>
      <c r="B22" t="s">
        <v>13</v>
      </c>
      <c r="C22" t="s">
        <v>14</v>
      </c>
      <c r="D22" t="s">
        <v>15</v>
      </c>
      <c r="E22" t="s">
        <v>57</v>
      </c>
      <c r="F22" t="s">
        <v>58</v>
      </c>
      <c r="G22" t="s">
        <v>7</v>
      </c>
      <c r="H22" t="s">
        <v>16</v>
      </c>
      <c r="I22" t="s">
        <v>16</v>
      </c>
      <c r="J22" t="s">
        <v>17</v>
      </c>
      <c r="K22" t="s">
        <v>17</v>
      </c>
      <c r="L22">
        <f>0</f>
        <v>0</v>
      </c>
      <c r="N22" s="1" t="str">
        <f t="shared" si="0"/>
        <v>INSERT INTO location (location_id,location_type_code,parent_location_id,location_name,description,address,created_by,updated_by,created_dtm,updated_dtm,revision_count)</v>
      </c>
      <c r="O22" t="str">
        <f t="shared" si="1"/>
        <v xml:space="preserve"> VALUES </v>
      </c>
      <c r="P22" t="str">
        <f t="shared" si="2"/>
        <v>(uuid_generate_v4(),'COURTHOUSE',null,'DUNCAN','Duncan','address','test','test',now(),now(),0);</v>
      </c>
    </row>
    <row r="23" spans="1:16" x14ac:dyDescent="0.2">
      <c r="A23">
        <v>21</v>
      </c>
      <c r="B23" t="s">
        <v>13</v>
      </c>
      <c r="C23" t="s">
        <v>14</v>
      </c>
      <c r="D23" t="s">
        <v>15</v>
      </c>
      <c r="E23" t="s">
        <v>59</v>
      </c>
      <c r="F23" t="s">
        <v>60</v>
      </c>
      <c r="G23" t="s">
        <v>7</v>
      </c>
      <c r="H23" t="s">
        <v>16</v>
      </c>
      <c r="I23" t="s">
        <v>16</v>
      </c>
      <c r="J23" t="s">
        <v>17</v>
      </c>
      <c r="K23" t="s">
        <v>17</v>
      </c>
      <c r="L23">
        <f>0</f>
        <v>0</v>
      </c>
      <c r="N23" s="1" t="str">
        <f t="shared" si="0"/>
        <v>INSERT INTO location (location_id,location_type_code,parent_location_id,location_name,description,address,created_by,updated_by,created_dtm,updated_dtm,revision_count)</v>
      </c>
      <c r="O23" t="str">
        <f t="shared" si="1"/>
        <v xml:space="preserve"> VALUES </v>
      </c>
      <c r="P23" t="str">
        <f t="shared" si="2"/>
        <v>(uuid_generate_v4(),'COURTHOUSE',null,'FERNIE','Fernie','address','test','test',now(),now(),0);</v>
      </c>
    </row>
    <row r="24" spans="1:16" x14ac:dyDescent="0.2">
      <c r="A24">
        <v>22</v>
      </c>
      <c r="B24" t="s">
        <v>13</v>
      </c>
      <c r="C24" t="s">
        <v>14</v>
      </c>
      <c r="D24" t="s">
        <v>15</v>
      </c>
      <c r="E24" t="s">
        <v>61</v>
      </c>
      <c r="F24" t="s">
        <v>62</v>
      </c>
      <c r="G24" t="s">
        <v>7</v>
      </c>
      <c r="H24" t="s">
        <v>16</v>
      </c>
      <c r="I24" t="s">
        <v>16</v>
      </c>
      <c r="J24" t="s">
        <v>17</v>
      </c>
      <c r="K24" t="s">
        <v>17</v>
      </c>
      <c r="L24">
        <f>0</f>
        <v>0</v>
      </c>
      <c r="N24" s="1" t="str">
        <f t="shared" si="0"/>
        <v>INSERT INTO location (location_id,location_type_code,parent_location_id,location_name,description,address,created_by,updated_by,created_dtm,updated_dtm,revision_count)</v>
      </c>
      <c r="O24" t="str">
        <f t="shared" si="1"/>
        <v xml:space="preserve"> VALUES </v>
      </c>
      <c r="P24" t="str">
        <f t="shared" si="2"/>
        <v>(uuid_generate_v4(),'COURTHOUSE',null,'FORTSTJAMES','Fort St. James','address','test','test',now(),now(),0);</v>
      </c>
    </row>
    <row r="25" spans="1:16" x14ac:dyDescent="0.2">
      <c r="A25">
        <v>23</v>
      </c>
      <c r="B25" t="s">
        <v>13</v>
      </c>
      <c r="C25" t="s">
        <v>14</v>
      </c>
      <c r="D25" t="s">
        <v>15</v>
      </c>
      <c r="E25" t="s">
        <v>63</v>
      </c>
      <c r="F25" t="s">
        <v>64</v>
      </c>
      <c r="G25" t="s">
        <v>7</v>
      </c>
      <c r="H25" t="s">
        <v>16</v>
      </c>
      <c r="I25" t="s">
        <v>16</v>
      </c>
      <c r="J25" t="s">
        <v>17</v>
      </c>
      <c r="K25" t="s">
        <v>17</v>
      </c>
      <c r="L25">
        <f>0</f>
        <v>0</v>
      </c>
      <c r="N25" s="1" t="str">
        <f t="shared" si="0"/>
        <v>INSERT INTO location (location_id,location_type_code,parent_location_id,location_name,description,address,created_by,updated_by,created_dtm,updated_dtm,revision_count)</v>
      </c>
      <c r="O25" t="str">
        <f t="shared" si="1"/>
        <v xml:space="preserve"> VALUES </v>
      </c>
      <c r="P25" t="str">
        <f t="shared" si="2"/>
        <v>(uuid_generate_v4(),'COURTHOUSE',null,'FORTSTJOHN','Fort St. John','address','test','test',now(),now(),0);</v>
      </c>
    </row>
    <row r="26" spans="1:16" x14ac:dyDescent="0.2">
      <c r="A26">
        <v>24</v>
      </c>
      <c r="B26" t="s">
        <v>13</v>
      </c>
      <c r="C26" t="s">
        <v>14</v>
      </c>
      <c r="D26" t="s">
        <v>15</v>
      </c>
      <c r="E26" t="s">
        <v>65</v>
      </c>
      <c r="F26" t="s">
        <v>66</v>
      </c>
      <c r="G26" t="s">
        <v>7</v>
      </c>
      <c r="H26" t="s">
        <v>16</v>
      </c>
      <c r="I26" t="s">
        <v>16</v>
      </c>
      <c r="J26" t="s">
        <v>17</v>
      </c>
      <c r="K26" t="s">
        <v>17</v>
      </c>
      <c r="L26">
        <f>0</f>
        <v>0</v>
      </c>
      <c r="N26" s="1" t="str">
        <f t="shared" si="0"/>
        <v>INSERT INTO location (location_id,location_type_code,parent_location_id,location_name,description,address,created_by,updated_by,created_dtm,updated_dtm,revision_count)</v>
      </c>
      <c r="O26" t="str">
        <f t="shared" si="1"/>
        <v xml:space="preserve"> VALUES </v>
      </c>
      <c r="P26" t="str">
        <f t="shared" si="2"/>
        <v>(uuid_generate_v4(),'COURTHOUSE',null,'FORTWARE','Fort Ware (Kwadacha)','address','test','test',now(),now(),0);</v>
      </c>
    </row>
    <row r="27" spans="1:16" x14ac:dyDescent="0.2">
      <c r="A27">
        <v>25</v>
      </c>
      <c r="B27" t="s">
        <v>13</v>
      </c>
      <c r="C27" t="s">
        <v>14</v>
      </c>
      <c r="D27" t="s">
        <v>15</v>
      </c>
      <c r="E27" t="s">
        <v>67</v>
      </c>
      <c r="F27" t="s">
        <v>68</v>
      </c>
      <c r="G27" t="s">
        <v>7</v>
      </c>
      <c r="H27" t="s">
        <v>16</v>
      </c>
      <c r="I27" t="s">
        <v>16</v>
      </c>
      <c r="J27" t="s">
        <v>17</v>
      </c>
      <c r="K27" t="s">
        <v>17</v>
      </c>
      <c r="L27">
        <f>0</f>
        <v>0</v>
      </c>
      <c r="N27" s="1" t="str">
        <f t="shared" si="0"/>
        <v>INSERT INTO location (location_id,location_type_code,parent_location_id,location_name,description,address,created_by,updated_by,created_dtm,updated_dtm,revision_count)</v>
      </c>
      <c r="O27" t="str">
        <f t="shared" si="1"/>
        <v xml:space="preserve"> VALUES </v>
      </c>
      <c r="P27" t="str">
        <f t="shared" si="2"/>
        <v>(uuid_generate_v4(),'COURTHOUSE',null,'FRASERLAKE','Fraser Lake','address','test','test',now(),now(),0);</v>
      </c>
    </row>
    <row r="28" spans="1:16" x14ac:dyDescent="0.2">
      <c r="A28">
        <v>26</v>
      </c>
      <c r="B28" t="s">
        <v>13</v>
      </c>
      <c r="C28" t="s">
        <v>14</v>
      </c>
      <c r="D28" t="s">
        <v>15</v>
      </c>
      <c r="E28" t="s">
        <v>69</v>
      </c>
      <c r="F28" t="s">
        <v>70</v>
      </c>
      <c r="G28" t="s">
        <v>7</v>
      </c>
      <c r="H28" t="s">
        <v>16</v>
      </c>
      <c r="I28" t="s">
        <v>16</v>
      </c>
      <c r="J28" t="s">
        <v>17</v>
      </c>
      <c r="K28" t="s">
        <v>17</v>
      </c>
      <c r="L28">
        <f>0</f>
        <v>0</v>
      </c>
      <c r="N28" s="1" t="str">
        <f t="shared" si="0"/>
        <v>INSERT INTO location (location_id,location_type_code,parent_location_id,location_name,description,address,created_by,updated_by,created_dtm,updated_dtm,revision_count)</v>
      </c>
      <c r="O28" t="str">
        <f t="shared" si="1"/>
        <v xml:space="preserve"> VALUES </v>
      </c>
      <c r="P28" t="str">
        <f t="shared" si="2"/>
        <v>(uuid_generate_v4(),'COURTHOUSE',null,'GANGES','Ganges','address','test','test',now(),now(),0);</v>
      </c>
    </row>
    <row r="29" spans="1:16" x14ac:dyDescent="0.2">
      <c r="A29">
        <v>27</v>
      </c>
      <c r="B29" t="s">
        <v>13</v>
      </c>
      <c r="C29" t="s">
        <v>14</v>
      </c>
      <c r="D29" t="s">
        <v>15</v>
      </c>
      <c r="E29" t="s">
        <v>71</v>
      </c>
      <c r="F29" t="s">
        <v>72</v>
      </c>
      <c r="G29" t="s">
        <v>7</v>
      </c>
      <c r="H29" t="s">
        <v>16</v>
      </c>
      <c r="I29" t="s">
        <v>16</v>
      </c>
      <c r="J29" t="s">
        <v>17</v>
      </c>
      <c r="K29" t="s">
        <v>17</v>
      </c>
      <c r="L29">
        <f>0</f>
        <v>0</v>
      </c>
      <c r="N29" s="1" t="str">
        <f t="shared" si="0"/>
        <v>INSERT INTO location (location_id,location_type_code,parent_location_id,location_name,description,address,created_by,updated_by,created_dtm,updated_dtm,revision_count)</v>
      </c>
      <c r="O29" t="str">
        <f t="shared" si="1"/>
        <v xml:space="preserve"> VALUES </v>
      </c>
      <c r="P29" t="str">
        <f t="shared" si="2"/>
        <v>(uuid_generate_v4(),'COURTHOUSE',null,'GOLDEN','Golden','address','test','test',now(),now(),0);</v>
      </c>
    </row>
    <row r="30" spans="1:16" x14ac:dyDescent="0.2">
      <c r="A30">
        <v>28</v>
      </c>
      <c r="B30" t="s">
        <v>13</v>
      </c>
      <c r="C30" t="s">
        <v>14</v>
      </c>
      <c r="D30" t="s">
        <v>15</v>
      </c>
      <c r="E30" t="s">
        <v>73</v>
      </c>
      <c r="F30" t="s">
        <v>74</v>
      </c>
      <c r="G30" t="s">
        <v>7</v>
      </c>
      <c r="H30" t="s">
        <v>16</v>
      </c>
      <c r="I30" t="s">
        <v>16</v>
      </c>
      <c r="J30" t="s">
        <v>17</v>
      </c>
      <c r="K30" t="s">
        <v>17</v>
      </c>
      <c r="L30">
        <f>0</f>
        <v>0</v>
      </c>
      <c r="N30" s="1" t="str">
        <f t="shared" si="0"/>
        <v>INSERT INTO location (location_id,location_type_code,parent_location_id,location_name,description,address,created_by,updated_by,created_dtm,updated_dtm,revision_count)</v>
      </c>
      <c r="O30" t="str">
        <f t="shared" si="1"/>
        <v xml:space="preserve"> VALUES </v>
      </c>
      <c r="P30" t="str">
        <f t="shared" si="2"/>
        <v>(uuid_generate_v4(),'COURTHOUSE',null,'GOLDRIVER','Gold River','address','test','test',now(),now(),0);</v>
      </c>
    </row>
    <row r="31" spans="1:16" x14ac:dyDescent="0.2">
      <c r="A31">
        <v>29</v>
      </c>
      <c r="B31" t="s">
        <v>13</v>
      </c>
      <c r="C31" t="s">
        <v>14</v>
      </c>
      <c r="D31" t="s">
        <v>15</v>
      </c>
      <c r="E31" t="s">
        <v>75</v>
      </c>
      <c r="F31" t="s">
        <v>76</v>
      </c>
      <c r="G31" t="s">
        <v>7</v>
      </c>
      <c r="H31" t="s">
        <v>16</v>
      </c>
      <c r="I31" t="s">
        <v>16</v>
      </c>
      <c r="J31" t="s">
        <v>17</v>
      </c>
      <c r="K31" t="s">
        <v>17</v>
      </c>
      <c r="L31">
        <f>0</f>
        <v>0</v>
      </c>
      <c r="N31" s="1" t="str">
        <f t="shared" si="0"/>
        <v>INSERT INTO location (location_id,location_type_code,parent_location_id,location_name,description,address,created_by,updated_by,created_dtm,updated_dtm,revision_count)</v>
      </c>
      <c r="O31" t="str">
        <f t="shared" si="1"/>
        <v xml:space="preserve"> VALUES </v>
      </c>
      <c r="P31" t="str">
        <f t="shared" si="2"/>
        <v>(uuid_generate_v4(),'COURTHOUSE',null,'GOODHOPELAKE','Good Hope Lake','address','test','test',now(),now(),0);</v>
      </c>
    </row>
    <row r="32" spans="1:16" x14ac:dyDescent="0.2">
      <c r="A32">
        <v>30</v>
      </c>
      <c r="B32" t="s">
        <v>13</v>
      </c>
      <c r="C32" t="s">
        <v>14</v>
      </c>
      <c r="D32" t="s">
        <v>15</v>
      </c>
      <c r="E32" t="s">
        <v>77</v>
      </c>
      <c r="F32" t="s">
        <v>78</v>
      </c>
      <c r="G32" t="s">
        <v>7</v>
      </c>
      <c r="H32" t="s">
        <v>16</v>
      </c>
      <c r="I32" t="s">
        <v>16</v>
      </c>
      <c r="J32" t="s">
        <v>17</v>
      </c>
      <c r="K32" t="s">
        <v>17</v>
      </c>
      <c r="L32">
        <f>0</f>
        <v>0</v>
      </c>
      <c r="N32" s="1" t="str">
        <f t="shared" si="0"/>
        <v>INSERT INTO location (location_id,location_type_code,parent_location_id,location_name,description,address,created_by,updated_by,created_dtm,updated_dtm,revision_count)</v>
      </c>
      <c r="O32" t="str">
        <f t="shared" si="1"/>
        <v xml:space="preserve"> VALUES </v>
      </c>
      <c r="P32" t="str">
        <f t="shared" si="2"/>
        <v>(uuid_generate_v4(),'COURTHOUSE',null,'GRANDFORKS','Grand Forks','address','test','test',now(),now(),0);</v>
      </c>
    </row>
    <row r="33" spans="1:16" x14ac:dyDescent="0.2">
      <c r="A33">
        <v>31</v>
      </c>
      <c r="B33" t="s">
        <v>13</v>
      </c>
      <c r="C33" t="s">
        <v>14</v>
      </c>
      <c r="D33" t="s">
        <v>15</v>
      </c>
      <c r="E33" t="s">
        <v>79</v>
      </c>
      <c r="F33" t="s">
        <v>80</v>
      </c>
      <c r="G33" t="s">
        <v>7</v>
      </c>
      <c r="H33" t="s">
        <v>16</v>
      </c>
      <c r="I33" t="s">
        <v>16</v>
      </c>
      <c r="J33" t="s">
        <v>17</v>
      </c>
      <c r="K33" t="s">
        <v>17</v>
      </c>
      <c r="L33">
        <f>0</f>
        <v>0</v>
      </c>
      <c r="N33" s="1" t="str">
        <f t="shared" si="0"/>
        <v>INSERT INTO location (location_id,location_type_code,parent_location_id,location_name,description,address,created_by,updated_by,created_dtm,updated_dtm,revision_count)</v>
      </c>
      <c r="O33" t="str">
        <f t="shared" si="1"/>
        <v xml:space="preserve"> VALUES </v>
      </c>
      <c r="P33" t="str">
        <f t="shared" si="2"/>
        <v>(uuid_generate_v4(),'COURTHOUSE',null,'HAZELTON','Hazelton','address','test','test',now(),now(),0);</v>
      </c>
    </row>
    <row r="34" spans="1:16" x14ac:dyDescent="0.2">
      <c r="A34">
        <v>32</v>
      </c>
      <c r="B34" t="s">
        <v>13</v>
      </c>
      <c r="C34" t="s">
        <v>14</v>
      </c>
      <c r="D34" t="s">
        <v>15</v>
      </c>
      <c r="E34" t="s">
        <v>81</v>
      </c>
      <c r="F34" t="s">
        <v>82</v>
      </c>
      <c r="G34" t="s">
        <v>7</v>
      </c>
      <c r="H34" t="s">
        <v>16</v>
      </c>
      <c r="I34" t="s">
        <v>16</v>
      </c>
      <c r="J34" t="s">
        <v>17</v>
      </c>
      <c r="K34" t="s">
        <v>17</v>
      </c>
      <c r="L34">
        <f>0</f>
        <v>0</v>
      </c>
      <c r="N34" s="1" t="str">
        <f t="shared" si="0"/>
        <v>INSERT INTO location (location_id,location_type_code,parent_location_id,location_name,description,address,created_by,updated_by,created_dtm,updated_dtm,revision_count)</v>
      </c>
      <c r="O34" t="str">
        <f t="shared" si="1"/>
        <v xml:space="preserve"> VALUES </v>
      </c>
      <c r="P34" t="str">
        <f t="shared" si="2"/>
        <v>(uuid_generate_v4(),'COURTHOUSE',null,'HOUSTON','Houston','address','test','test',now(),now(),0);</v>
      </c>
    </row>
    <row r="35" spans="1:16" x14ac:dyDescent="0.2">
      <c r="A35">
        <v>33</v>
      </c>
      <c r="B35" t="s">
        <v>13</v>
      </c>
      <c r="C35" t="s">
        <v>14</v>
      </c>
      <c r="D35" t="s">
        <v>15</v>
      </c>
      <c r="E35" t="s">
        <v>83</v>
      </c>
      <c r="F35" t="s">
        <v>84</v>
      </c>
      <c r="G35" t="s">
        <v>7</v>
      </c>
      <c r="H35" t="s">
        <v>16</v>
      </c>
      <c r="I35" t="s">
        <v>16</v>
      </c>
      <c r="J35" t="s">
        <v>17</v>
      </c>
      <c r="K35" t="s">
        <v>17</v>
      </c>
      <c r="L35">
        <f>0</f>
        <v>0</v>
      </c>
      <c r="N35" s="1" t="str">
        <f t="shared" si="0"/>
        <v>INSERT INTO location (location_id,location_type_code,parent_location_id,location_name,description,address,created_by,updated_by,created_dtm,updated_dtm,revision_count)</v>
      </c>
      <c r="O35" t="str">
        <f t="shared" si="1"/>
        <v xml:space="preserve"> VALUES </v>
      </c>
      <c r="P35" t="str">
        <f t="shared" si="2"/>
        <v>(uuid_generate_v4(),'COURTHOUSE',null,'HUDSONSHOPE','Hudson's Hope','address','test','test',now(),now(),0);</v>
      </c>
    </row>
    <row r="36" spans="1:16" x14ac:dyDescent="0.2">
      <c r="A36">
        <v>34</v>
      </c>
      <c r="B36" t="s">
        <v>13</v>
      </c>
      <c r="C36" t="s">
        <v>14</v>
      </c>
      <c r="D36" t="s">
        <v>15</v>
      </c>
      <c r="E36" t="s">
        <v>85</v>
      </c>
      <c r="F36" t="s">
        <v>86</v>
      </c>
      <c r="G36" t="s">
        <v>7</v>
      </c>
      <c r="H36" t="s">
        <v>16</v>
      </c>
      <c r="I36" t="s">
        <v>16</v>
      </c>
      <c r="J36" t="s">
        <v>17</v>
      </c>
      <c r="K36" t="s">
        <v>17</v>
      </c>
      <c r="L36">
        <f>0</f>
        <v>0</v>
      </c>
      <c r="N36" s="1" t="str">
        <f t="shared" si="0"/>
        <v>INSERT INTO location (location_id,location_type_code,parent_location_id,location_name,description,address,created_by,updated_by,created_dtm,updated_dtm,revision_count)</v>
      </c>
      <c r="O36" t="str">
        <f t="shared" si="1"/>
        <v xml:space="preserve"> VALUES </v>
      </c>
      <c r="P36" t="str">
        <f t="shared" si="2"/>
        <v>(uuid_generate_v4(),'COURTHOUSE',null,'INVERMERE','Invermere','address','test','test',now(),now(),0);</v>
      </c>
    </row>
    <row r="37" spans="1:16" x14ac:dyDescent="0.2">
      <c r="A37">
        <v>35</v>
      </c>
      <c r="B37" t="s">
        <v>13</v>
      </c>
      <c r="C37" t="s">
        <v>14</v>
      </c>
      <c r="D37" t="s">
        <v>15</v>
      </c>
      <c r="E37" t="s">
        <v>87</v>
      </c>
      <c r="F37" t="s">
        <v>88</v>
      </c>
      <c r="G37" t="s">
        <v>7</v>
      </c>
      <c r="H37" t="s">
        <v>16</v>
      </c>
      <c r="I37" t="s">
        <v>16</v>
      </c>
      <c r="J37" t="s">
        <v>17</v>
      </c>
      <c r="K37" t="s">
        <v>17</v>
      </c>
      <c r="L37">
        <f>0</f>
        <v>0</v>
      </c>
      <c r="N37" s="1" t="str">
        <f t="shared" si="0"/>
        <v>INSERT INTO location (location_id,location_type_code,parent_location_id,location_name,description,address,created_by,updated_by,created_dtm,updated_dtm,revision_count)</v>
      </c>
      <c r="O37" t="str">
        <f t="shared" si="1"/>
        <v xml:space="preserve"> VALUES </v>
      </c>
      <c r="P37" t="str">
        <f t="shared" si="2"/>
        <v>(uuid_generate_v4(),'COURTHOUSE',null,'KAMLOOPS','Kamloops','address','test','test',now(),now(),0);</v>
      </c>
    </row>
    <row r="38" spans="1:16" x14ac:dyDescent="0.2">
      <c r="A38">
        <v>36</v>
      </c>
      <c r="B38" t="s">
        <v>13</v>
      </c>
      <c r="C38" t="s">
        <v>14</v>
      </c>
      <c r="D38" t="s">
        <v>15</v>
      </c>
      <c r="E38" t="s">
        <v>89</v>
      </c>
      <c r="F38" t="s">
        <v>89</v>
      </c>
      <c r="G38" t="s">
        <v>7</v>
      </c>
      <c r="H38" t="s">
        <v>16</v>
      </c>
      <c r="I38" t="s">
        <v>16</v>
      </c>
      <c r="J38" t="s">
        <v>17</v>
      </c>
      <c r="K38" t="s">
        <v>17</v>
      </c>
      <c r="L38">
        <f>0</f>
        <v>0</v>
      </c>
      <c r="N38" s="1" t="str">
        <f t="shared" si="0"/>
        <v>INSERT INTO location (location_id,location_type_code,parent_location_id,location_name,description,address,created_by,updated_by,created_dtm,updated_dtm,revision_count)</v>
      </c>
      <c r="O38" t="str">
        <f t="shared" si="1"/>
        <v xml:space="preserve"> VALUES </v>
      </c>
      <c r="P38" t="str">
        <f t="shared" si="2"/>
        <v>(uuid_generate_v4(),'COURTHOUSE',null,'KELOWNA','KELOWNA','address','test','test',now(),now(),0);</v>
      </c>
    </row>
    <row r="39" spans="1:16" x14ac:dyDescent="0.2">
      <c r="A39">
        <v>37</v>
      </c>
      <c r="B39" t="s">
        <v>13</v>
      </c>
      <c r="C39" t="s">
        <v>14</v>
      </c>
      <c r="D39" t="s">
        <v>15</v>
      </c>
      <c r="E39" t="s">
        <v>90</v>
      </c>
      <c r="F39" t="s">
        <v>91</v>
      </c>
      <c r="G39" t="s">
        <v>7</v>
      </c>
      <c r="H39" t="s">
        <v>16</v>
      </c>
      <c r="I39" t="s">
        <v>16</v>
      </c>
      <c r="J39" t="s">
        <v>17</v>
      </c>
      <c r="K39" t="s">
        <v>17</v>
      </c>
      <c r="L39">
        <f>0</f>
        <v>0</v>
      </c>
      <c r="N39" s="1" t="str">
        <f t="shared" si="0"/>
        <v>INSERT INTO location (location_id,location_type_code,parent_location_id,location_name,description,address,created_by,updated_by,created_dtm,updated_dtm,revision_count)</v>
      </c>
      <c r="O39" t="str">
        <f t="shared" si="1"/>
        <v xml:space="preserve"> VALUES </v>
      </c>
      <c r="P39" t="str">
        <f t="shared" si="2"/>
        <v>(uuid_generate_v4(),'COURTHOUSE',null,'KITIMAT','Kitimat','address','test','test',now(),now(),0);</v>
      </c>
    </row>
    <row r="40" spans="1:16" x14ac:dyDescent="0.2">
      <c r="A40">
        <v>38</v>
      </c>
      <c r="B40" t="s">
        <v>13</v>
      </c>
      <c r="C40" t="s">
        <v>14</v>
      </c>
      <c r="D40" t="s">
        <v>15</v>
      </c>
      <c r="E40" t="s">
        <v>92</v>
      </c>
      <c r="F40" t="s">
        <v>93</v>
      </c>
      <c r="G40" t="s">
        <v>7</v>
      </c>
      <c r="H40" t="s">
        <v>16</v>
      </c>
      <c r="I40" t="s">
        <v>16</v>
      </c>
      <c r="J40" t="s">
        <v>17</v>
      </c>
      <c r="K40" t="s">
        <v>17</v>
      </c>
      <c r="L40">
        <f>0</f>
        <v>0</v>
      </c>
      <c r="N40" s="1" t="str">
        <f t="shared" si="0"/>
        <v>INSERT INTO location (location_id,location_type_code,parent_location_id,location_name,description,address,created_by,updated_by,created_dtm,updated_dtm,revision_count)</v>
      </c>
      <c r="O40" t="str">
        <f t="shared" si="1"/>
        <v xml:space="preserve"> VALUES </v>
      </c>
      <c r="P40" t="str">
        <f t="shared" si="2"/>
        <v>(uuid_generate_v4(),'COURTHOUSE',null,'KLEMTU','Klemtu','address','test','test',now(),now(),0);</v>
      </c>
    </row>
    <row r="41" spans="1:16" x14ac:dyDescent="0.2">
      <c r="A41">
        <v>39</v>
      </c>
      <c r="B41" t="s">
        <v>13</v>
      </c>
      <c r="C41" t="s">
        <v>14</v>
      </c>
      <c r="D41" t="s">
        <v>15</v>
      </c>
      <c r="E41" t="s">
        <v>94</v>
      </c>
      <c r="F41" t="s">
        <v>95</v>
      </c>
      <c r="G41" t="s">
        <v>7</v>
      </c>
      <c r="H41" t="s">
        <v>16</v>
      </c>
      <c r="I41" t="s">
        <v>16</v>
      </c>
      <c r="J41" t="s">
        <v>17</v>
      </c>
      <c r="K41" t="s">
        <v>17</v>
      </c>
      <c r="L41">
        <f>0</f>
        <v>0</v>
      </c>
      <c r="N41" s="1" t="str">
        <f t="shared" si="0"/>
        <v>INSERT INTO location (location_id,location_type_code,parent_location_id,location_name,description,address,created_by,updated_by,created_dtm,updated_dtm,revision_count)</v>
      </c>
      <c r="O41" t="str">
        <f t="shared" si="1"/>
        <v xml:space="preserve"> VALUES </v>
      </c>
      <c r="P41" t="str">
        <f t="shared" si="2"/>
        <v>(uuid_generate_v4(),'COURTHOUSE',null,'LILLOOET','Lilloet','address','test','test',now(),now(),0);</v>
      </c>
    </row>
    <row r="42" spans="1:16" x14ac:dyDescent="0.2">
      <c r="A42">
        <v>40</v>
      </c>
      <c r="B42" t="s">
        <v>13</v>
      </c>
      <c r="C42" t="s">
        <v>14</v>
      </c>
      <c r="D42" t="s">
        <v>15</v>
      </c>
      <c r="E42" t="s">
        <v>96</v>
      </c>
      <c r="F42" t="s">
        <v>97</v>
      </c>
      <c r="G42" t="s">
        <v>7</v>
      </c>
      <c r="H42" t="s">
        <v>16</v>
      </c>
      <c r="I42" t="s">
        <v>16</v>
      </c>
      <c r="J42" t="s">
        <v>17</v>
      </c>
      <c r="K42" t="s">
        <v>17</v>
      </c>
      <c r="L42">
        <f>0</f>
        <v>0</v>
      </c>
      <c r="N42" s="1" t="str">
        <f t="shared" si="0"/>
        <v>INSERT INTO location (location_id,location_type_code,parent_location_id,location_name,description,address,created_by,updated_by,created_dtm,updated_dtm,revision_count)</v>
      </c>
      <c r="O42" t="str">
        <f t="shared" si="1"/>
        <v xml:space="preserve"> VALUES </v>
      </c>
      <c r="P42" t="str">
        <f t="shared" si="2"/>
        <v>(uuid_generate_v4(),'COURTHOUSE',null,'LOWERPOST','Lower Post','address','test','test',now(),now(),0);</v>
      </c>
    </row>
    <row r="43" spans="1:16" x14ac:dyDescent="0.2">
      <c r="A43">
        <v>41</v>
      </c>
      <c r="B43" t="s">
        <v>13</v>
      </c>
      <c r="C43" t="s">
        <v>14</v>
      </c>
      <c r="D43" t="s">
        <v>15</v>
      </c>
      <c r="E43" t="s">
        <v>98</v>
      </c>
      <c r="F43" t="s">
        <v>99</v>
      </c>
      <c r="G43" t="s">
        <v>7</v>
      </c>
      <c r="H43" t="s">
        <v>16</v>
      </c>
      <c r="I43" t="s">
        <v>16</v>
      </c>
      <c r="J43" t="s">
        <v>17</v>
      </c>
      <c r="K43" t="s">
        <v>17</v>
      </c>
      <c r="L43">
        <f>0</f>
        <v>0</v>
      </c>
      <c r="N43" s="1" t="str">
        <f t="shared" si="0"/>
        <v>INSERT INTO location (location_id,location_type_code,parent_location_id,location_name,description,address,created_by,updated_by,created_dtm,updated_dtm,revision_count)</v>
      </c>
      <c r="O43" t="str">
        <f t="shared" si="1"/>
        <v xml:space="preserve"> VALUES </v>
      </c>
      <c r="P43" t="str">
        <f t="shared" si="2"/>
        <v>(uuid_generate_v4(),'COURTHOUSE',null,'MACKENZIE','Mackenzie','address','test','test',now(),now(),0);</v>
      </c>
    </row>
    <row r="44" spans="1:16" x14ac:dyDescent="0.2">
      <c r="A44">
        <v>42</v>
      </c>
      <c r="B44" t="s">
        <v>13</v>
      </c>
      <c r="C44" t="s">
        <v>14</v>
      </c>
      <c r="D44" t="s">
        <v>15</v>
      </c>
      <c r="E44" t="s">
        <v>100</v>
      </c>
      <c r="F44" t="s">
        <v>101</v>
      </c>
      <c r="G44" t="s">
        <v>7</v>
      </c>
      <c r="H44" t="s">
        <v>16</v>
      </c>
      <c r="I44" t="s">
        <v>16</v>
      </c>
      <c r="J44" t="s">
        <v>17</v>
      </c>
      <c r="K44" t="s">
        <v>17</v>
      </c>
      <c r="L44">
        <f>0</f>
        <v>0</v>
      </c>
      <c r="N44" s="1" t="str">
        <f t="shared" si="0"/>
        <v>INSERT INTO location (location_id,location_type_code,parent_location_id,location_name,description,address,created_by,updated_by,created_dtm,updated_dtm,revision_count)</v>
      </c>
      <c r="O44" t="str">
        <f t="shared" si="1"/>
        <v xml:space="preserve"> VALUES </v>
      </c>
      <c r="P44" t="str">
        <f t="shared" si="2"/>
        <v>(uuid_generate_v4(),'COURTHOUSE',null,'MASSET','Masset','address','test','test',now(),now(),0);</v>
      </c>
    </row>
    <row r="45" spans="1:16" x14ac:dyDescent="0.2">
      <c r="A45">
        <v>43</v>
      </c>
      <c r="B45" t="s">
        <v>13</v>
      </c>
      <c r="C45" t="s">
        <v>14</v>
      </c>
      <c r="D45" t="s">
        <v>15</v>
      </c>
      <c r="E45" t="s">
        <v>102</v>
      </c>
      <c r="F45" t="s">
        <v>103</v>
      </c>
      <c r="G45" t="s">
        <v>7</v>
      </c>
      <c r="H45" t="s">
        <v>16</v>
      </c>
      <c r="I45" t="s">
        <v>16</v>
      </c>
      <c r="J45" t="s">
        <v>17</v>
      </c>
      <c r="K45" t="s">
        <v>17</v>
      </c>
      <c r="L45">
        <f>0</f>
        <v>0</v>
      </c>
      <c r="N45" s="1" t="str">
        <f t="shared" si="0"/>
        <v>INSERT INTO location (location_id,location_type_code,parent_location_id,location_name,description,address,created_by,updated_by,created_dtm,updated_dtm,revision_count)</v>
      </c>
      <c r="O45" t="str">
        <f t="shared" si="1"/>
        <v xml:space="preserve"> VALUES </v>
      </c>
      <c r="P45" t="str">
        <f t="shared" si="2"/>
        <v>(uuid_generate_v4(),'COURTHOUSE',null,'MCBRIDE','McBride','address','test','test',now(),now(),0);</v>
      </c>
    </row>
    <row r="46" spans="1:16" x14ac:dyDescent="0.2">
      <c r="A46">
        <v>44</v>
      </c>
      <c r="B46" t="s">
        <v>13</v>
      </c>
      <c r="C46" t="s">
        <v>14</v>
      </c>
      <c r="D46" t="s">
        <v>15</v>
      </c>
      <c r="E46" t="s">
        <v>104</v>
      </c>
      <c r="F46" t="s">
        <v>105</v>
      </c>
      <c r="G46" t="s">
        <v>7</v>
      </c>
      <c r="H46" t="s">
        <v>16</v>
      </c>
      <c r="I46" t="s">
        <v>16</v>
      </c>
      <c r="J46" t="s">
        <v>17</v>
      </c>
      <c r="K46" t="s">
        <v>17</v>
      </c>
      <c r="L46">
        <f>0</f>
        <v>0</v>
      </c>
      <c r="N46" s="1" t="str">
        <f t="shared" si="0"/>
        <v>INSERT INTO location (location_id,location_type_code,parent_location_id,location_name,description,address,created_by,updated_by,created_dtm,updated_dtm,revision_count)</v>
      </c>
      <c r="O46" t="str">
        <f t="shared" si="1"/>
        <v xml:space="preserve"> VALUES </v>
      </c>
      <c r="P46" t="str">
        <f t="shared" si="2"/>
        <v>(uuid_generate_v4(),'COURTHOUSE',null,'MERRITT','Merritt','address','test','test',now(),now(),0);</v>
      </c>
    </row>
    <row r="47" spans="1:16" x14ac:dyDescent="0.2">
      <c r="A47">
        <v>45</v>
      </c>
      <c r="B47" t="s">
        <v>13</v>
      </c>
      <c r="C47" t="s">
        <v>14</v>
      </c>
      <c r="D47" t="s">
        <v>15</v>
      </c>
      <c r="E47" t="s">
        <v>106</v>
      </c>
      <c r="F47" t="s">
        <v>107</v>
      </c>
      <c r="G47" t="s">
        <v>7</v>
      </c>
      <c r="H47" t="s">
        <v>16</v>
      </c>
      <c r="I47" t="s">
        <v>16</v>
      </c>
      <c r="J47" t="s">
        <v>17</v>
      </c>
      <c r="K47" t="s">
        <v>17</v>
      </c>
      <c r="L47">
        <f>0</f>
        <v>0</v>
      </c>
      <c r="N47" s="1" t="str">
        <f t="shared" si="0"/>
        <v>INSERT INTO location (location_id,location_type_code,parent_location_id,location_name,description,address,created_by,updated_by,created_dtm,updated_dtm,revision_count)</v>
      </c>
      <c r="O47" t="str">
        <f t="shared" si="1"/>
        <v xml:space="preserve"> VALUES </v>
      </c>
      <c r="P47" t="str">
        <f t="shared" si="2"/>
        <v>(uuid_generate_v4(),'COURTHOUSE',null,'NAKUSP','Nakusp','address','test','test',now(),now(),0);</v>
      </c>
    </row>
    <row r="48" spans="1:16" x14ac:dyDescent="0.2">
      <c r="A48">
        <v>46</v>
      </c>
      <c r="B48" t="s">
        <v>13</v>
      </c>
      <c r="C48" t="s">
        <v>14</v>
      </c>
      <c r="D48" t="s">
        <v>15</v>
      </c>
      <c r="E48" t="s">
        <v>108</v>
      </c>
      <c r="F48" t="s">
        <v>109</v>
      </c>
      <c r="G48" t="s">
        <v>7</v>
      </c>
      <c r="H48" t="s">
        <v>16</v>
      </c>
      <c r="I48" t="s">
        <v>16</v>
      </c>
      <c r="J48" t="s">
        <v>17</v>
      </c>
      <c r="K48" t="s">
        <v>17</v>
      </c>
      <c r="L48">
        <f>0</f>
        <v>0</v>
      </c>
      <c r="N48" s="1" t="str">
        <f t="shared" si="0"/>
        <v>INSERT INTO location (location_id,location_type_code,parent_location_id,location_name,description,address,created_by,updated_by,created_dtm,updated_dtm,revision_count)</v>
      </c>
      <c r="O48" t="str">
        <f t="shared" si="1"/>
        <v xml:space="preserve"> VALUES </v>
      </c>
      <c r="P48" t="str">
        <f t="shared" si="2"/>
        <v>(uuid_generate_v4(),'COURTHOUSE',null,'NANAIMO','Nanaimo','address','test','test',now(),now(),0);</v>
      </c>
    </row>
    <row r="49" spans="1:16" x14ac:dyDescent="0.2">
      <c r="A49">
        <v>47</v>
      </c>
      <c r="B49" t="s">
        <v>13</v>
      </c>
      <c r="C49" t="s">
        <v>14</v>
      </c>
      <c r="D49" t="s">
        <v>15</v>
      </c>
      <c r="E49" t="s">
        <v>110</v>
      </c>
      <c r="F49" t="s">
        <v>111</v>
      </c>
      <c r="G49" t="s">
        <v>7</v>
      </c>
      <c r="H49" t="s">
        <v>16</v>
      </c>
      <c r="I49" t="s">
        <v>16</v>
      </c>
      <c r="J49" t="s">
        <v>17</v>
      </c>
      <c r="K49" t="s">
        <v>17</v>
      </c>
      <c r="L49">
        <f>0</f>
        <v>0</v>
      </c>
      <c r="N49" s="1" t="str">
        <f t="shared" si="0"/>
        <v>INSERT INTO location (location_id,location_type_code,parent_location_id,location_name,description,address,created_by,updated_by,created_dtm,updated_dtm,revision_count)</v>
      </c>
      <c r="O49" t="str">
        <f t="shared" si="1"/>
        <v xml:space="preserve"> VALUES </v>
      </c>
      <c r="P49" t="str">
        <f t="shared" si="2"/>
        <v>(uuid_generate_v4(),'COURTHOUSE',null,'NELSON','Nelson','address','test','test',now(),now(),0);</v>
      </c>
    </row>
    <row r="50" spans="1:16" x14ac:dyDescent="0.2">
      <c r="A50">
        <v>48</v>
      </c>
      <c r="B50" t="s">
        <v>13</v>
      </c>
      <c r="C50" t="s">
        <v>14</v>
      </c>
      <c r="D50" t="s">
        <v>15</v>
      </c>
      <c r="E50" t="s">
        <v>112</v>
      </c>
      <c r="F50" t="s">
        <v>113</v>
      </c>
      <c r="G50" t="s">
        <v>7</v>
      </c>
      <c r="H50" t="s">
        <v>16</v>
      </c>
      <c r="I50" t="s">
        <v>16</v>
      </c>
      <c r="J50" t="s">
        <v>17</v>
      </c>
      <c r="K50" t="s">
        <v>17</v>
      </c>
      <c r="L50">
        <f>0</f>
        <v>0</v>
      </c>
      <c r="N50" s="1" t="str">
        <f t="shared" si="0"/>
        <v>INSERT INTO location (location_id,location_type_code,parent_location_id,location_name,description,address,created_by,updated_by,created_dtm,updated_dtm,revision_count)</v>
      </c>
      <c r="O50" t="str">
        <f t="shared" si="1"/>
        <v xml:space="preserve"> VALUES </v>
      </c>
      <c r="P50" t="str">
        <f t="shared" si="2"/>
        <v>(uuid_generate_v4(),'COURTHOUSE',null,'NEWAIYANSH','New Aiyansh','address','test','test',now(),now(),0);</v>
      </c>
    </row>
    <row r="51" spans="1:16" x14ac:dyDescent="0.2">
      <c r="A51">
        <v>49</v>
      </c>
      <c r="B51" t="s">
        <v>13</v>
      </c>
      <c r="C51" t="s">
        <v>14</v>
      </c>
      <c r="D51" t="s">
        <v>15</v>
      </c>
      <c r="E51" t="s">
        <v>114</v>
      </c>
      <c r="F51" t="s">
        <v>115</v>
      </c>
      <c r="G51" t="s">
        <v>7</v>
      </c>
      <c r="H51" t="s">
        <v>16</v>
      </c>
      <c r="I51" t="s">
        <v>16</v>
      </c>
      <c r="J51" t="s">
        <v>17</v>
      </c>
      <c r="K51" t="s">
        <v>17</v>
      </c>
      <c r="L51">
        <f>0</f>
        <v>0</v>
      </c>
      <c r="N51" s="1" t="str">
        <f t="shared" si="0"/>
        <v>INSERT INTO location (location_id,location_type_code,parent_location_id,location_name,description,address,created_by,updated_by,created_dtm,updated_dtm,revision_count)</v>
      </c>
      <c r="O51" t="str">
        <f t="shared" si="1"/>
        <v xml:space="preserve"> VALUES </v>
      </c>
      <c r="P51" t="str">
        <f t="shared" si="2"/>
        <v>(uuid_generate_v4(),'COURTHOUSE',null,'NEWWESTMINSTER','New Westminster','address','test','test',now(),now(),0);</v>
      </c>
    </row>
    <row r="52" spans="1:16" x14ac:dyDescent="0.2">
      <c r="A52">
        <v>50</v>
      </c>
      <c r="B52" t="s">
        <v>13</v>
      </c>
      <c r="C52" t="s">
        <v>14</v>
      </c>
      <c r="D52" t="s">
        <v>15</v>
      </c>
      <c r="E52" t="s">
        <v>116</v>
      </c>
      <c r="F52" t="s">
        <v>117</v>
      </c>
      <c r="G52" t="s">
        <v>7</v>
      </c>
      <c r="H52" t="s">
        <v>16</v>
      </c>
      <c r="I52" t="s">
        <v>16</v>
      </c>
      <c r="J52" t="s">
        <v>17</v>
      </c>
      <c r="K52" t="s">
        <v>17</v>
      </c>
      <c r="L52">
        <f>0</f>
        <v>0</v>
      </c>
      <c r="N52" s="1" t="str">
        <f t="shared" si="0"/>
        <v>INSERT INTO location (location_id,location_type_code,parent_location_id,location_name,description,address,created_by,updated_by,created_dtm,updated_dtm,revision_count)</v>
      </c>
      <c r="O52" t="str">
        <f t="shared" si="1"/>
        <v xml:space="preserve"> VALUES </v>
      </c>
      <c r="P52" t="str">
        <f t="shared" si="2"/>
        <v>(uuid_generate_v4(),'COURTHOUSE',null,'NORTHVANCOUVER','North Vancouver','address','test','test',now(),now(),0);</v>
      </c>
    </row>
    <row r="53" spans="1:16" x14ac:dyDescent="0.2">
      <c r="A53">
        <v>51</v>
      </c>
      <c r="B53" t="s">
        <v>13</v>
      </c>
      <c r="C53" t="s">
        <v>14</v>
      </c>
      <c r="D53" t="s">
        <v>15</v>
      </c>
      <c r="E53" t="s">
        <v>118</v>
      </c>
      <c r="F53" t="s">
        <v>119</v>
      </c>
      <c r="G53" t="s">
        <v>7</v>
      </c>
      <c r="H53" t="s">
        <v>16</v>
      </c>
      <c r="I53" t="s">
        <v>16</v>
      </c>
      <c r="J53" t="s">
        <v>17</v>
      </c>
      <c r="K53" t="s">
        <v>17</v>
      </c>
      <c r="L53">
        <f>0</f>
        <v>0</v>
      </c>
      <c r="N53" s="1" t="str">
        <f t="shared" si="0"/>
        <v>INSERT INTO location (location_id,location_type_code,parent_location_id,location_name,description,address,created_by,updated_by,created_dtm,updated_dtm,revision_count)</v>
      </c>
      <c r="O53" t="str">
        <f t="shared" si="1"/>
        <v xml:space="preserve"> VALUES </v>
      </c>
      <c r="P53" t="str">
        <f t="shared" si="2"/>
        <v>(uuid_generate_v4(),'COURTHOUSE',null,'HUNDREDMILEHOUSE','100 Mile House','address','test','test',now(),now(),0);</v>
      </c>
    </row>
    <row r="54" spans="1:16" x14ac:dyDescent="0.2">
      <c r="A54">
        <v>52</v>
      </c>
      <c r="B54" t="s">
        <v>13</v>
      </c>
      <c r="C54" t="s">
        <v>14</v>
      </c>
      <c r="D54" t="s">
        <v>15</v>
      </c>
      <c r="E54" t="s">
        <v>120</v>
      </c>
      <c r="F54" t="s">
        <v>121</v>
      </c>
      <c r="G54" t="s">
        <v>7</v>
      </c>
      <c r="H54" t="s">
        <v>16</v>
      </c>
      <c r="I54" t="s">
        <v>16</v>
      </c>
      <c r="J54" t="s">
        <v>17</v>
      </c>
      <c r="K54" t="s">
        <v>17</v>
      </c>
      <c r="L54">
        <f>0</f>
        <v>0</v>
      </c>
      <c r="N54" s="1" t="str">
        <f t="shared" si="0"/>
        <v>INSERT INTO location (location_id,location_type_code,parent_location_id,location_name,description,address,created_by,updated_by,created_dtm,updated_dtm,revision_count)</v>
      </c>
      <c r="O54" t="str">
        <f t="shared" si="1"/>
        <v xml:space="preserve"> VALUES </v>
      </c>
      <c r="P54" t="str">
        <f t="shared" si="2"/>
        <v>(uuid_generate_v4(),'COURTHOUSE',null,'PEMBERTON','Pemberton','address','test','test',now(),now(),0);</v>
      </c>
    </row>
    <row r="55" spans="1:16" x14ac:dyDescent="0.2">
      <c r="A55">
        <v>53</v>
      </c>
      <c r="B55" t="s">
        <v>13</v>
      </c>
      <c r="C55" t="s">
        <v>14</v>
      </c>
      <c r="D55" t="s">
        <v>15</v>
      </c>
      <c r="E55" t="s">
        <v>122</v>
      </c>
      <c r="F55" t="s">
        <v>123</v>
      </c>
      <c r="G55" t="s">
        <v>7</v>
      </c>
      <c r="H55" t="s">
        <v>16</v>
      </c>
      <c r="I55" t="s">
        <v>16</v>
      </c>
      <c r="J55" t="s">
        <v>17</v>
      </c>
      <c r="K55" t="s">
        <v>17</v>
      </c>
      <c r="L55">
        <f>0</f>
        <v>0</v>
      </c>
      <c r="N55" s="1" t="str">
        <f t="shared" si="0"/>
        <v>INSERT INTO location (location_id,location_type_code,parent_location_id,location_name,description,address,created_by,updated_by,created_dtm,updated_dtm,revision_count)</v>
      </c>
      <c r="O55" t="str">
        <f t="shared" si="1"/>
        <v xml:space="preserve"> VALUES </v>
      </c>
      <c r="P55" t="str">
        <f t="shared" si="2"/>
        <v>(uuid_generate_v4(),'COURTHOUSE',null,'PENTICTON','Penticton','address','test','test',now(),now(),0);</v>
      </c>
    </row>
    <row r="56" spans="1:16" x14ac:dyDescent="0.2">
      <c r="A56">
        <v>54</v>
      </c>
      <c r="B56" t="s">
        <v>13</v>
      </c>
      <c r="C56" t="s">
        <v>14</v>
      </c>
      <c r="D56" t="s">
        <v>15</v>
      </c>
      <c r="E56" t="s">
        <v>124</v>
      </c>
      <c r="F56" t="s">
        <v>125</v>
      </c>
      <c r="G56" t="s">
        <v>7</v>
      </c>
      <c r="H56" t="s">
        <v>16</v>
      </c>
      <c r="I56" t="s">
        <v>16</v>
      </c>
      <c r="J56" t="s">
        <v>17</v>
      </c>
      <c r="K56" t="s">
        <v>17</v>
      </c>
      <c r="L56">
        <f>0</f>
        <v>0</v>
      </c>
      <c r="N56" s="1" t="str">
        <f t="shared" si="0"/>
        <v>INSERT INTO location (location_id,location_type_code,parent_location_id,location_name,description,address,created_by,updated_by,created_dtm,updated_dtm,revision_count)</v>
      </c>
      <c r="O56" t="str">
        <f t="shared" si="1"/>
        <v xml:space="preserve"> VALUES </v>
      </c>
      <c r="P56" t="str">
        <f t="shared" si="2"/>
        <v>(uuid_generate_v4(),'COURTHOUSE',null,'PORTALBERNI','Port Alberni','address','test','test',now(),now(),0);</v>
      </c>
    </row>
    <row r="57" spans="1:16" x14ac:dyDescent="0.2">
      <c r="A57">
        <v>55</v>
      </c>
      <c r="B57" t="s">
        <v>13</v>
      </c>
      <c r="C57" t="s">
        <v>14</v>
      </c>
      <c r="D57" t="s">
        <v>15</v>
      </c>
      <c r="E57" t="s">
        <v>126</v>
      </c>
      <c r="F57" t="s">
        <v>127</v>
      </c>
      <c r="G57" t="s">
        <v>7</v>
      </c>
      <c r="H57" t="s">
        <v>16</v>
      </c>
      <c r="I57" t="s">
        <v>16</v>
      </c>
      <c r="J57" t="s">
        <v>17</v>
      </c>
      <c r="K57" t="s">
        <v>17</v>
      </c>
      <c r="L57">
        <f>0</f>
        <v>0</v>
      </c>
      <c r="N57" s="1" t="str">
        <f t="shared" si="0"/>
        <v>INSERT INTO location (location_id,location_type_code,parent_location_id,location_name,description,address,created_by,updated_by,created_dtm,updated_dtm,revision_count)</v>
      </c>
      <c r="O57" t="str">
        <f t="shared" si="1"/>
        <v xml:space="preserve"> VALUES </v>
      </c>
      <c r="P57" t="str">
        <f t="shared" si="2"/>
        <v>(uuid_generate_v4(),'COURTHOUSE',null,'PORTCOQUITLAM','Port Coquitlam','address','test','test',now(),now(),0);</v>
      </c>
    </row>
    <row r="58" spans="1:16" x14ac:dyDescent="0.2">
      <c r="A58">
        <v>56</v>
      </c>
      <c r="B58" t="s">
        <v>13</v>
      </c>
      <c r="C58" t="s">
        <v>14</v>
      </c>
      <c r="D58" t="s">
        <v>15</v>
      </c>
      <c r="E58" t="s">
        <v>128</v>
      </c>
      <c r="F58" t="s">
        <v>129</v>
      </c>
      <c r="G58" t="s">
        <v>7</v>
      </c>
      <c r="H58" t="s">
        <v>16</v>
      </c>
      <c r="I58" t="s">
        <v>16</v>
      </c>
      <c r="J58" t="s">
        <v>17</v>
      </c>
      <c r="K58" t="s">
        <v>17</v>
      </c>
      <c r="L58">
        <f>0</f>
        <v>0</v>
      </c>
      <c r="N58" s="1" t="str">
        <f t="shared" si="0"/>
        <v>INSERT INTO location (location_id,location_type_code,parent_location_id,location_name,description,address,created_by,updated_by,created_dtm,updated_dtm,revision_count)</v>
      </c>
      <c r="O58" t="str">
        <f t="shared" si="1"/>
        <v xml:space="preserve"> VALUES </v>
      </c>
      <c r="P58" t="str">
        <f t="shared" si="2"/>
        <v>(uuid_generate_v4(),'COURTHOUSE',null,'PORTHARDY','Port Hardy','address','test','test',now(),now(),0);</v>
      </c>
    </row>
    <row r="59" spans="1:16" x14ac:dyDescent="0.2">
      <c r="A59">
        <v>57</v>
      </c>
      <c r="B59" t="s">
        <v>13</v>
      </c>
      <c r="C59" t="s">
        <v>14</v>
      </c>
      <c r="D59" t="s">
        <v>15</v>
      </c>
      <c r="E59" t="s">
        <v>130</v>
      </c>
      <c r="F59" t="s">
        <v>131</v>
      </c>
      <c r="G59" t="s">
        <v>7</v>
      </c>
      <c r="H59" t="s">
        <v>16</v>
      </c>
      <c r="I59" t="s">
        <v>16</v>
      </c>
      <c r="J59" t="s">
        <v>17</v>
      </c>
      <c r="K59" t="s">
        <v>17</v>
      </c>
      <c r="L59">
        <f>0</f>
        <v>0</v>
      </c>
      <c r="N59" s="1" t="str">
        <f t="shared" si="0"/>
        <v>INSERT INTO location (location_id,location_type_code,parent_location_id,location_name,description,address,created_by,updated_by,created_dtm,updated_dtm,revision_count)</v>
      </c>
      <c r="O59" t="str">
        <f t="shared" si="1"/>
        <v xml:space="preserve"> VALUES </v>
      </c>
      <c r="P59" t="str">
        <f t="shared" si="2"/>
        <v>(uuid_generate_v4(),'COURTHOUSE',null,'POWELLRIVER','Powell River','address','test','test',now(),now(),0);</v>
      </c>
    </row>
    <row r="60" spans="1:16" x14ac:dyDescent="0.2">
      <c r="A60">
        <v>58</v>
      </c>
      <c r="B60" t="s">
        <v>13</v>
      </c>
      <c r="C60" t="s">
        <v>14</v>
      </c>
      <c r="D60" t="s">
        <v>15</v>
      </c>
      <c r="E60" t="s">
        <v>132</v>
      </c>
      <c r="F60" t="s">
        <v>133</v>
      </c>
      <c r="G60" t="s">
        <v>7</v>
      </c>
      <c r="H60" t="s">
        <v>16</v>
      </c>
      <c r="I60" t="s">
        <v>16</v>
      </c>
      <c r="J60" t="s">
        <v>17</v>
      </c>
      <c r="K60" t="s">
        <v>17</v>
      </c>
      <c r="L60">
        <f>0</f>
        <v>0</v>
      </c>
      <c r="N60" s="1" t="str">
        <f t="shared" si="0"/>
        <v>INSERT INTO location (location_id,location_type_code,parent_location_id,location_name,description,address,created_by,updated_by,created_dtm,updated_dtm,revision_count)</v>
      </c>
      <c r="O60" t="str">
        <f t="shared" si="1"/>
        <v xml:space="preserve"> VALUES </v>
      </c>
      <c r="P60" t="str">
        <f t="shared" si="2"/>
        <v>(uuid_generate_v4(),'COURTHOUSE',null,'PRINCEGEORGE','Prince George','address','test','test',now(),now(),0);</v>
      </c>
    </row>
    <row r="61" spans="1:16" x14ac:dyDescent="0.2">
      <c r="A61">
        <v>59</v>
      </c>
      <c r="B61" t="s">
        <v>13</v>
      </c>
      <c r="C61" t="s">
        <v>14</v>
      </c>
      <c r="D61" t="s">
        <v>15</v>
      </c>
      <c r="E61" t="s">
        <v>134</v>
      </c>
      <c r="F61" t="s">
        <v>135</v>
      </c>
      <c r="G61" t="s">
        <v>7</v>
      </c>
      <c r="H61" t="s">
        <v>16</v>
      </c>
      <c r="I61" t="s">
        <v>16</v>
      </c>
      <c r="J61" t="s">
        <v>17</v>
      </c>
      <c r="K61" t="s">
        <v>17</v>
      </c>
      <c r="L61">
        <f>0</f>
        <v>0</v>
      </c>
      <c r="N61" s="1" t="str">
        <f t="shared" si="0"/>
        <v>INSERT INTO location (location_id,location_type_code,parent_location_id,location_name,description,address,created_by,updated_by,created_dtm,updated_dtm,revision_count)</v>
      </c>
      <c r="O61" t="str">
        <f t="shared" si="1"/>
        <v xml:space="preserve"> VALUES </v>
      </c>
      <c r="P61" t="str">
        <f t="shared" si="2"/>
        <v>(uuid_generate_v4(),'COURTHOUSE',null,'PRINCERUPERT','Prince Rupert','address','test','test',now(),now(),0);</v>
      </c>
    </row>
    <row r="62" spans="1:16" x14ac:dyDescent="0.2">
      <c r="A62">
        <v>60</v>
      </c>
      <c r="B62" t="s">
        <v>13</v>
      </c>
      <c r="C62" t="s">
        <v>14</v>
      </c>
      <c r="D62" t="s">
        <v>15</v>
      </c>
      <c r="E62" t="s">
        <v>136</v>
      </c>
      <c r="F62" t="s">
        <v>137</v>
      </c>
      <c r="G62" t="s">
        <v>7</v>
      </c>
      <c r="H62" t="s">
        <v>16</v>
      </c>
      <c r="I62" t="s">
        <v>16</v>
      </c>
      <c r="J62" t="s">
        <v>17</v>
      </c>
      <c r="K62" t="s">
        <v>17</v>
      </c>
      <c r="L62">
        <f>0</f>
        <v>0</v>
      </c>
      <c r="N62" s="1" t="str">
        <f t="shared" si="0"/>
        <v>INSERT INTO location (location_id,location_type_code,parent_location_id,location_name,description,address,created_by,updated_by,created_dtm,updated_dtm,revision_count)</v>
      </c>
      <c r="O62" t="str">
        <f t="shared" si="1"/>
        <v xml:space="preserve"> VALUES </v>
      </c>
      <c r="P62" t="str">
        <f t="shared" si="2"/>
        <v>(uuid_generate_v4(),'COURTHOUSE',null,'PRINCETON','Princeton','address','test','test',now(),now(),0);</v>
      </c>
    </row>
    <row r="63" spans="1:16" x14ac:dyDescent="0.2">
      <c r="A63">
        <v>61</v>
      </c>
      <c r="B63" t="s">
        <v>13</v>
      </c>
      <c r="C63" t="s">
        <v>14</v>
      </c>
      <c r="D63" t="s">
        <v>15</v>
      </c>
      <c r="E63" t="s">
        <v>138</v>
      </c>
      <c r="F63" t="s">
        <v>139</v>
      </c>
      <c r="G63" t="s">
        <v>7</v>
      </c>
      <c r="H63" t="s">
        <v>16</v>
      </c>
      <c r="I63" t="s">
        <v>16</v>
      </c>
      <c r="J63" t="s">
        <v>17</v>
      </c>
      <c r="K63" t="s">
        <v>17</v>
      </c>
      <c r="L63">
        <f>0</f>
        <v>0</v>
      </c>
      <c r="N63" s="1" t="str">
        <f t="shared" si="0"/>
        <v>INSERT INTO location (location_id,location_type_code,parent_location_id,location_name,description,address,created_by,updated_by,created_dtm,updated_dtm,revision_count)</v>
      </c>
      <c r="O63" t="str">
        <f t="shared" si="1"/>
        <v xml:space="preserve"> VALUES </v>
      </c>
      <c r="P63" t="str">
        <f t="shared" si="2"/>
        <v>(uuid_generate_v4(),'COURTHOUSE',null,'QUEENCHARLOTTE','Queen Charlotte','address','test','test',now(),now(),0);</v>
      </c>
    </row>
    <row r="64" spans="1:16" x14ac:dyDescent="0.2">
      <c r="A64">
        <v>62</v>
      </c>
      <c r="B64" t="s">
        <v>13</v>
      </c>
      <c r="C64" t="s">
        <v>14</v>
      </c>
      <c r="D64" t="s">
        <v>15</v>
      </c>
      <c r="E64" t="s">
        <v>140</v>
      </c>
      <c r="F64" t="s">
        <v>141</v>
      </c>
      <c r="G64" t="s">
        <v>7</v>
      </c>
      <c r="H64" t="s">
        <v>16</v>
      </c>
      <c r="I64" t="s">
        <v>16</v>
      </c>
      <c r="J64" t="s">
        <v>17</v>
      </c>
      <c r="K64" t="s">
        <v>17</v>
      </c>
      <c r="L64">
        <f>0</f>
        <v>0</v>
      </c>
      <c r="N64" s="1" t="str">
        <f t="shared" si="0"/>
        <v>INSERT INTO location (location_id,location_type_code,parent_location_id,location_name,description,address,created_by,updated_by,created_dtm,updated_dtm,revision_count)</v>
      </c>
      <c r="O64" t="str">
        <f t="shared" si="1"/>
        <v xml:space="preserve"> VALUES </v>
      </c>
      <c r="P64" t="str">
        <f t="shared" si="2"/>
        <v>(uuid_generate_v4(),'COURTHOUSE',null,'QUESNEL','Quesnel','address','test','test',now(),now(),0);</v>
      </c>
    </row>
    <row r="65" spans="1:16" x14ac:dyDescent="0.2">
      <c r="A65">
        <v>63</v>
      </c>
      <c r="B65" t="s">
        <v>13</v>
      </c>
      <c r="C65" t="s">
        <v>14</v>
      </c>
      <c r="D65" t="s">
        <v>15</v>
      </c>
      <c r="E65" t="s">
        <v>142</v>
      </c>
      <c r="F65" t="s">
        <v>143</v>
      </c>
      <c r="G65" t="s">
        <v>7</v>
      </c>
      <c r="H65" t="s">
        <v>16</v>
      </c>
      <c r="I65" t="s">
        <v>16</v>
      </c>
      <c r="J65" t="s">
        <v>17</v>
      </c>
      <c r="K65" t="s">
        <v>17</v>
      </c>
      <c r="L65">
        <f>0</f>
        <v>0</v>
      </c>
      <c r="N65" s="1" t="str">
        <f t="shared" si="0"/>
        <v>INSERT INTO location (location_id,location_type_code,parent_location_id,location_name,description,address,created_by,updated_by,created_dtm,updated_dtm,revision_count)</v>
      </c>
      <c r="O65" t="str">
        <f t="shared" si="1"/>
        <v xml:space="preserve"> VALUES </v>
      </c>
      <c r="P65" t="str">
        <f t="shared" si="2"/>
        <v>(uuid_generate_v4(),'COURTHOUSE',null,'REVELSTOKE','Revelstoke','address','test','test',now(),now(),0);</v>
      </c>
    </row>
    <row r="66" spans="1:16" x14ac:dyDescent="0.2">
      <c r="A66">
        <v>64</v>
      </c>
      <c r="B66" t="s">
        <v>13</v>
      </c>
      <c r="C66" t="s">
        <v>14</v>
      </c>
      <c r="D66" t="s">
        <v>15</v>
      </c>
      <c r="E66" t="s">
        <v>144</v>
      </c>
      <c r="F66" t="s">
        <v>145</v>
      </c>
      <c r="G66" t="s">
        <v>7</v>
      </c>
      <c r="H66" t="s">
        <v>16</v>
      </c>
      <c r="I66" t="s">
        <v>16</v>
      </c>
      <c r="J66" t="s">
        <v>17</v>
      </c>
      <c r="K66" t="s">
        <v>17</v>
      </c>
      <c r="L66">
        <f>0</f>
        <v>0</v>
      </c>
      <c r="N66" s="1" t="str">
        <f t="shared" si="0"/>
        <v>INSERT INTO location (location_id,location_type_code,parent_location_id,location_name,description,address,created_by,updated_by,created_dtm,updated_dtm,revision_count)</v>
      </c>
      <c r="O66" t="str">
        <f t="shared" si="1"/>
        <v xml:space="preserve"> VALUES </v>
      </c>
      <c r="P66" t="str">
        <f t="shared" si="2"/>
        <v>(uuid_generate_v4(),'COURTHOUSE',null,'RICHMOND','Richmond','address','test','test',now(),now(),0);</v>
      </c>
    </row>
    <row r="67" spans="1:16" x14ac:dyDescent="0.2">
      <c r="A67">
        <v>65</v>
      </c>
      <c r="B67" t="s">
        <v>13</v>
      </c>
      <c r="C67" t="s">
        <v>14</v>
      </c>
      <c r="D67" t="s">
        <v>15</v>
      </c>
      <c r="E67" t="s">
        <v>146</v>
      </c>
      <c r="F67" t="s">
        <v>147</v>
      </c>
      <c r="G67" t="s">
        <v>7</v>
      </c>
      <c r="H67" t="s">
        <v>16</v>
      </c>
      <c r="I67" t="s">
        <v>16</v>
      </c>
      <c r="J67" t="s">
        <v>17</v>
      </c>
      <c r="K67" t="s">
        <v>17</v>
      </c>
      <c r="L67">
        <f>0</f>
        <v>0</v>
      </c>
      <c r="N67" s="1" t="str">
        <f t="shared" si="0"/>
        <v>INSERT INTO location (location_id,location_type_code,parent_location_id,location_name,description,address,created_by,updated_by,created_dtm,updated_dtm,revision_count)</v>
      </c>
      <c r="O67" t="str">
        <f t="shared" si="1"/>
        <v xml:space="preserve"> VALUES </v>
      </c>
      <c r="P67" t="str">
        <f t="shared" si="2"/>
        <v>(uuid_generate_v4(),'COURTHOUSE',null,'ROSSLAND','Rossland','address','test','test',now(),now(),0);</v>
      </c>
    </row>
    <row r="68" spans="1:16" x14ac:dyDescent="0.2">
      <c r="A68">
        <v>66</v>
      </c>
      <c r="B68" t="s">
        <v>13</v>
      </c>
      <c r="C68" t="s">
        <v>14</v>
      </c>
      <c r="D68" t="s">
        <v>15</v>
      </c>
      <c r="E68" t="s">
        <v>148</v>
      </c>
      <c r="F68" t="s">
        <v>149</v>
      </c>
      <c r="G68" t="s">
        <v>7</v>
      </c>
      <c r="H68" t="s">
        <v>16</v>
      </c>
      <c r="I68" t="s">
        <v>16</v>
      </c>
      <c r="J68" t="s">
        <v>17</v>
      </c>
      <c r="K68" t="s">
        <v>17</v>
      </c>
      <c r="L68">
        <f>0</f>
        <v>0</v>
      </c>
      <c r="N68" s="1" t="str">
        <f t="shared" si="0"/>
        <v>INSERT INTO location (location_id,location_type_code,parent_location_id,location_name,description,address,created_by,updated_by,created_dtm,updated_dtm,revision_count)</v>
      </c>
      <c r="O68" t="str">
        <f t="shared" si="1"/>
        <v xml:space="preserve"> VALUES </v>
      </c>
      <c r="P68" t="str">
        <f t="shared" si="2"/>
        <v>(uuid_generate_v4(),'COURTHOUSE',null,'SALMONARM','Salmon Arm','address','test','test',now(),now(),0);</v>
      </c>
    </row>
    <row r="69" spans="1:16" x14ac:dyDescent="0.2">
      <c r="A69">
        <v>67</v>
      </c>
      <c r="B69" t="s">
        <v>13</v>
      </c>
      <c r="C69" t="s">
        <v>14</v>
      </c>
      <c r="D69" t="s">
        <v>15</v>
      </c>
      <c r="E69" t="s">
        <v>150</v>
      </c>
      <c r="F69" t="s">
        <v>151</v>
      </c>
      <c r="G69" t="s">
        <v>7</v>
      </c>
      <c r="H69" t="s">
        <v>16</v>
      </c>
      <c r="I69" t="s">
        <v>16</v>
      </c>
      <c r="J69" t="s">
        <v>17</v>
      </c>
      <c r="K69" t="s">
        <v>17</v>
      </c>
      <c r="L69">
        <f>0</f>
        <v>0</v>
      </c>
      <c r="N69" s="1" t="str">
        <f t="shared" ref="N69:N89" si="3">$N$3</f>
        <v>INSERT INTO location (location_id,location_type_code,parent_location_id,location_name,description,address,created_by,updated_by,created_dtm,updated_dtm,revision_count)</v>
      </c>
      <c r="O69" t="str">
        <f t="shared" ref="O69:O89" si="4">$O$3</f>
        <v xml:space="preserve"> VALUES </v>
      </c>
      <c r="P69" t="str">
        <f t="shared" ref="P69:P89" si="5">"("&amp;B69&amp;",'"&amp;C69&amp;"',"&amp;D69&amp;",'"&amp;E69&amp;"','"&amp;F69&amp;"','"&amp;G69&amp;"','"&amp;H69&amp;"','"&amp;I69&amp;"',"&amp;J69&amp;","&amp;K69&amp;","&amp;L69&amp;");"</f>
        <v>(uuid_generate_v4(),'COURTHOUSE',null,'SECHELT','Sechelt','address','test','test',now(),now(),0);</v>
      </c>
    </row>
    <row r="70" spans="1:16" x14ac:dyDescent="0.2">
      <c r="A70">
        <v>68</v>
      </c>
      <c r="B70" t="s">
        <v>13</v>
      </c>
      <c r="C70" t="s">
        <v>14</v>
      </c>
      <c r="D70" t="s">
        <v>15</v>
      </c>
      <c r="E70" t="s">
        <v>152</v>
      </c>
      <c r="F70" t="s">
        <v>153</v>
      </c>
      <c r="G70" t="s">
        <v>7</v>
      </c>
      <c r="H70" t="s">
        <v>16</v>
      </c>
      <c r="I70" t="s">
        <v>16</v>
      </c>
      <c r="J70" t="s">
        <v>17</v>
      </c>
      <c r="K70" t="s">
        <v>17</v>
      </c>
      <c r="L70">
        <f>0</f>
        <v>0</v>
      </c>
      <c r="N70" s="1" t="str">
        <f t="shared" si="3"/>
        <v>INSERT INTO location (location_id,location_type_code,parent_location_id,location_name,description,address,created_by,updated_by,created_dtm,updated_dtm,revision_count)</v>
      </c>
      <c r="O70" t="str">
        <f t="shared" si="4"/>
        <v xml:space="preserve"> VALUES </v>
      </c>
      <c r="P70" t="str">
        <f t="shared" si="5"/>
        <v>(uuid_generate_v4(),'COURTHOUSE',null,'SIDNEY','Sidney','address','test','test',now(),now(),0);</v>
      </c>
    </row>
    <row r="71" spans="1:16" x14ac:dyDescent="0.2">
      <c r="A71">
        <v>69</v>
      </c>
      <c r="B71" t="s">
        <v>13</v>
      </c>
      <c r="C71" t="s">
        <v>14</v>
      </c>
      <c r="D71" t="s">
        <v>15</v>
      </c>
      <c r="E71" t="s">
        <v>154</v>
      </c>
      <c r="F71" t="s">
        <v>155</v>
      </c>
      <c r="G71" t="s">
        <v>7</v>
      </c>
      <c r="H71" t="s">
        <v>16</v>
      </c>
      <c r="I71" t="s">
        <v>16</v>
      </c>
      <c r="J71" t="s">
        <v>17</v>
      </c>
      <c r="K71" t="s">
        <v>17</v>
      </c>
      <c r="L71">
        <f>0</f>
        <v>0</v>
      </c>
      <c r="N71" s="1" t="str">
        <f t="shared" si="3"/>
        <v>INSERT INTO location (location_id,location_type_code,parent_location_id,location_name,description,address,created_by,updated_by,created_dtm,updated_dtm,revision_count)</v>
      </c>
      <c r="O71" t="str">
        <f t="shared" si="4"/>
        <v xml:space="preserve"> VALUES </v>
      </c>
      <c r="P71" t="str">
        <f t="shared" si="5"/>
        <v>(uuid_generate_v4(),'COURTHOUSE',null,'SMITHERS','Smithers','address','test','test',now(),now(),0);</v>
      </c>
    </row>
    <row r="72" spans="1:16" x14ac:dyDescent="0.2">
      <c r="A72">
        <v>70</v>
      </c>
      <c r="B72" t="s">
        <v>13</v>
      </c>
      <c r="C72" t="s">
        <v>14</v>
      </c>
      <c r="D72" t="s">
        <v>15</v>
      </c>
      <c r="E72" t="s">
        <v>156</v>
      </c>
      <c r="F72" t="s">
        <v>157</v>
      </c>
      <c r="G72" t="s">
        <v>7</v>
      </c>
      <c r="H72" t="s">
        <v>16</v>
      </c>
      <c r="I72" t="s">
        <v>16</v>
      </c>
      <c r="J72" t="s">
        <v>17</v>
      </c>
      <c r="K72" t="s">
        <v>17</v>
      </c>
      <c r="L72">
        <f>0</f>
        <v>0</v>
      </c>
      <c r="N72" s="1" t="str">
        <f t="shared" si="3"/>
        <v>INSERT INTO location (location_id,location_type_code,parent_location_id,location_name,description,address,created_by,updated_by,created_dtm,updated_dtm,revision_count)</v>
      </c>
      <c r="O72" t="str">
        <f t="shared" si="4"/>
        <v xml:space="preserve"> VALUES </v>
      </c>
      <c r="P72" t="str">
        <f t="shared" si="5"/>
        <v>(uuid_generate_v4(),'COURTHOUSE',null,'SPARWOOD','Sparwood','address','test','test',now(),now(),0);</v>
      </c>
    </row>
    <row r="73" spans="1:16" x14ac:dyDescent="0.2">
      <c r="A73">
        <v>71</v>
      </c>
      <c r="B73" t="s">
        <v>13</v>
      </c>
      <c r="C73" t="s">
        <v>14</v>
      </c>
      <c r="D73" t="s">
        <v>15</v>
      </c>
      <c r="E73" t="s">
        <v>158</v>
      </c>
      <c r="F73" t="s">
        <v>159</v>
      </c>
      <c r="G73" t="s">
        <v>7</v>
      </c>
      <c r="H73" t="s">
        <v>16</v>
      </c>
      <c r="I73" t="s">
        <v>16</v>
      </c>
      <c r="J73" t="s">
        <v>17</v>
      </c>
      <c r="K73" t="s">
        <v>17</v>
      </c>
      <c r="L73">
        <f>0</f>
        <v>0</v>
      </c>
      <c r="N73" s="1" t="str">
        <f t="shared" si="3"/>
        <v>INSERT INTO location (location_id,location_type_code,parent_location_id,location_name,description,address,created_by,updated_by,created_dtm,updated_dtm,revision_count)</v>
      </c>
      <c r="O73" t="str">
        <f t="shared" si="4"/>
        <v xml:space="preserve"> VALUES </v>
      </c>
      <c r="P73" t="str">
        <f t="shared" si="5"/>
        <v>(uuid_generate_v4(),'COURTHOUSE',null,'STEWART','Stewart','address','test','test',now(),now(),0);</v>
      </c>
    </row>
    <row r="74" spans="1:16" x14ac:dyDescent="0.2">
      <c r="A74">
        <v>72</v>
      </c>
      <c r="B74" t="s">
        <v>13</v>
      </c>
      <c r="C74" t="s">
        <v>14</v>
      </c>
      <c r="D74" t="s">
        <v>15</v>
      </c>
      <c r="E74" t="s">
        <v>160</v>
      </c>
      <c r="F74" t="s">
        <v>161</v>
      </c>
      <c r="G74" t="s">
        <v>7</v>
      </c>
      <c r="H74" t="s">
        <v>16</v>
      </c>
      <c r="I74" t="s">
        <v>16</v>
      </c>
      <c r="J74" t="s">
        <v>17</v>
      </c>
      <c r="K74" t="s">
        <v>17</v>
      </c>
      <c r="L74">
        <f>0</f>
        <v>0</v>
      </c>
      <c r="N74" s="1" t="str">
        <f t="shared" si="3"/>
        <v>INSERT INTO location (location_id,location_type_code,parent_location_id,location_name,description,address,created_by,updated_by,created_dtm,updated_dtm,revision_count)</v>
      </c>
      <c r="O74" t="str">
        <f t="shared" si="4"/>
        <v xml:space="preserve"> VALUES </v>
      </c>
      <c r="P74" t="str">
        <f t="shared" si="5"/>
        <v>(uuid_generate_v4(),'COURTHOUSE',null,'SURREY','Surrey','address','test','test',now(),now(),0);</v>
      </c>
    </row>
    <row r="75" spans="1:16" x14ac:dyDescent="0.2">
      <c r="A75">
        <v>73</v>
      </c>
      <c r="B75" t="s">
        <v>13</v>
      </c>
      <c r="C75" t="s">
        <v>14</v>
      </c>
      <c r="D75" t="s">
        <v>15</v>
      </c>
      <c r="E75" t="s">
        <v>162</v>
      </c>
      <c r="F75" t="s">
        <v>163</v>
      </c>
      <c r="G75" t="s">
        <v>7</v>
      </c>
      <c r="H75" t="s">
        <v>16</v>
      </c>
      <c r="I75" t="s">
        <v>16</v>
      </c>
      <c r="J75" t="s">
        <v>17</v>
      </c>
      <c r="K75" t="s">
        <v>17</v>
      </c>
      <c r="L75">
        <f>0</f>
        <v>0</v>
      </c>
      <c r="N75" s="1" t="str">
        <f t="shared" si="3"/>
        <v>INSERT INTO location (location_id,location_type_code,parent_location_id,location_name,description,address,created_by,updated_by,created_dtm,updated_dtm,revision_count)</v>
      </c>
      <c r="O75" t="str">
        <f t="shared" si="4"/>
        <v xml:space="preserve"> VALUES </v>
      </c>
      <c r="P75" t="str">
        <f t="shared" si="5"/>
        <v>(uuid_generate_v4(),'COURTHOUSE',null,'TAHSIS','Tahsis','address','test','test',now(),now(),0);</v>
      </c>
    </row>
    <row r="76" spans="1:16" x14ac:dyDescent="0.2">
      <c r="A76">
        <v>74</v>
      </c>
      <c r="B76" t="s">
        <v>13</v>
      </c>
      <c r="C76" t="s">
        <v>14</v>
      </c>
      <c r="D76" t="s">
        <v>15</v>
      </c>
      <c r="E76" t="s">
        <v>164</v>
      </c>
      <c r="F76" t="s">
        <v>165</v>
      </c>
      <c r="G76" t="s">
        <v>7</v>
      </c>
      <c r="H76" t="s">
        <v>16</v>
      </c>
      <c r="I76" t="s">
        <v>16</v>
      </c>
      <c r="J76" t="s">
        <v>17</v>
      </c>
      <c r="K76" t="s">
        <v>17</v>
      </c>
      <c r="L76">
        <f>0</f>
        <v>0</v>
      </c>
      <c r="N76" s="1" t="str">
        <f t="shared" si="3"/>
        <v>INSERT INTO location (location_id,location_type_code,parent_location_id,location_name,description,address,created_by,updated_by,created_dtm,updated_dtm,revision_count)</v>
      </c>
      <c r="O76" t="str">
        <f t="shared" si="4"/>
        <v xml:space="preserve"> VALUES </v>
      </c>
      <c r="P76" t="str">
        <f t="shared" si="5"/>
        <v>(uuid_generate_v4(),'COURTHOUSE',null,'TERRACE','Terrace','address','test','test',now(),now(),0);</v>
      </c>
    </row>
    <row r="77" spans="1:16" x14ac:dyDescent="0.2">
      <c r="A77">
        <v>75</v>
      </c>
      <c r="B77" t="s">
        <v>13</v>
      </c>
      <c r="C77" t="s">
        <v>14</v>
      </c>
      <c r="D77" t="s">
        <v>15</v>
      </c>
      <c r="E77" t="s">
        <v>166</v>
      </c>
      <c r="F77" t="s">
        <v>167</v>
      </c>
      <c r="G77" t="s">
        <v>7</v>
      </c>
      <c r="H77" t="s">
        <v>16</v>
      </c>
      <c r="I77" t="s">
        <v>16</v>
      </c>
      <c r="J77" t="s">
        <v>17</v>
      </c>
      <c r="K77" t="s">
        <v>17</v>
      </c>
      <c r="L77">
        <f>0</f>
        <v>0</v>
      </c>
      <c r="N77" s="1" t="str">
        <f t="shared" si="3"/>
        <v>INSERT INTO location (location_id,location_type_code,parent_location_id,location_name,description,address,created_by,updated_by,created_dtm,updated_dtm,revision_count)</v>
      </c>
      <c r="O77" t="str">
        <f t="shared" si="4"/>
        <v xml:space="preserve"> VALUES </v>
      </c>
      <c r="P77" t="str">
        <f t="shared" si="5"/>
        <v>(uuid_generate_v4(),'COURTHOUSE',null,'TOFINO','Tofino','address','test','test',now(),now(),0);</v>
      </c>
    </row>
    <row r="78" spans="1:16" x14ac:dyDescent="0.2">
      <c r="A78">
        <v>76</v>
      </c>
      <c r="B78" t="s">
        <v>13</v>
      </c>
      <c r="C78" t="s">
        <v>14</v>
      </c>
      <c r="D78" t="s">
        <v>15</v>
      </c>
      <c r="E78" t="s">
        <v>168</v>
      </c>
      <c r="F78" t="s">
        <v>169</v>
      </c>
      <c r="G78" t="s">
        <v>7</v>
      </c>
      <c r="H78" t="s">
        <v>16</v>
      </c>
      <c r="I78" t="s">
        <v>16</v>
      </c>
      <c r="J78" t="s">
        <v>17</v>
      </c>
      <c r="K78" t="s">
        <v>17</v>
      </c>
      <c r="L78">
        <f>0</f>
        <v>0</v>
      </c>
      <c r="N78" s="1" t="str">
        <f t="shared" si="3"/>
        <v>INSERT INTO location (location_id,location_type_code,parent_location_id,location_name,description,address,created_by,updated_by,created_dtm,updated_dtm,revision_count)</v>
      </c>
      <c r="O78" t="str">
        <f t="shared" si="4"/>
        <v xml:space="preserve"> VALUES </v>
      </c>
      <c r="P78" t="str">
        <f t="shared" si="5"/>
        <v>(uuid_generate_v4(),'COURTHOUSE',null,'TSAYKEHDENE','Tsay Keh Dene (Ingenika)','address','test','test',now(),now(),0);</v>
      </c>
    </row>
    <row r="79" spans="1:16" x14ac:dyDescent="0.2">
      <c r="A79">
        <v>77</v>
      </c>
      <c r="B79" t="s">
        <v>13</v>
      </c>
      <c r="C79" t="s">
        <v>14</v>
      </c>
      <c r="D79" t="s">
        <v>15</v>
      </c>
      <c r="E79" t="s">
        <v>170</v>
      </c>
      <c r="F79" t="s">
        <v>171</v>
      </c>
      <c r="G79" t="s">
        <v>7</v>
      </c>
      <c r="H79" t="s">
        <v>16</v>
      </c>
      <c r="I79" t="s">
        <v>16</v>
      </c>
      <c r="J79" t="s">
        <v>17</v>
      </c>
      <c r="K79" t="s">
        <v>17</v>
      </c>
      <c r="L79">
        <f>0</f>
        <v>0</v>
      </c>
      <c r="N79" s="1" t="str">
        <f t="shared" si="3"/>
        <v>INSERT INTO location (location_id,location_type_code,parent_location_id,location_name,description,address,created_by,updated_by,created_dtm,updated_dtm,revision_count)</v>
      </c>
      <c r="O79" t="str">
        <f t="shared" si="4"/>
        <v xml:space="preserve"> VALUES </v>
      </c>
      <c r="P79" t="str">
        <f t="shared" si="5"/>
        <v>(uuid_generate_v4(),'COURTHOUSE',null,'TUBLERRIDGE','Tumbler Ridge','address','test','test',now(),now(),0);</v>
      </c>
    </row>
    <row r="80" spans="1:16" x14ac:dyDescent="0.2">
      <c r="A80">
        <v>78</v>
      </c>
      <c r="B80" t="s">
        <v>13</v>
      </c>
      <c r="C80" t="s">
        <v>14</v>
      </c>
      <c r="D80" t="s">
        <v>15</v>
      </c>
      <c r="E80" t="s">
        <v>172</v>
      </c>
      <c r="F80" t="s">
        <v>173</v>
      </c>
      <c r="G80" t="s">
        <v>7</v>
      </c>
      <c r="H80" t="s">
        <v>16</v>
      </c>
      <c r="I80" t="s">
        <v>16</v>
      </c>
      <c r="J80" t="s">
        <v>17</v>
      </c>
      <c r="K80" t="s">
        <v>17</v>
      </c>
      <c r="L80">
        <f>0</f>
        <v>0</v>
      </c>
      <c r="N80" s="1" t="str">
        <f t="shared" si="3"/>
        <v>INSERT INTO location (location_id,location_type_code,parent_location_id,location_name,description,address,created_by,updated_by,created_dtm,updated_dtm,revision_count)</v>
      </c>
      <c r="O80" t="str">
        <f t="shared" si="4"/>
        <v xml:space="preserve"> VALUES </v>
      </c>
      <c r="P80" t="str">
        <f t="shared" si="5"/>
        <v>(uuid_generate_v4(),'COURTHOUSE',null,'UCLULET','Ucluelet','address','test','test',now(),now(),0);</v>
      </c>
    </row>
    <row r="81" spans="1:16" x14ac:dyDescent="0.2">
      <c r="A81">
        <v>79</v>
      </c>
      <c r="B81" t="s">
        <v>13</v>
      </c>
      <c r="C81" t="s">
        <v>14</v>
      </c>
      <c r="D81" t="s">
        <v>15</v>
      </c>
      <c r="E81" t="s">
        <v>174</v>
      </c>
      <c r="F81" t="s">
        <v>175</v>
      </c>
      <c r="G81" t="s">
        <v>7</v>
      </c>
      <c r="H81" t="s">
        <v>16</v>
      </c>
      <c r="I81" t="s">
        <v>16</v>
      </c>
      <c r="J81" t="s">
        <v>17</v>
      </c>
      <c r="K81" t="s">
        <v>17</v>
      </c>
      <c r="L81">
        <f>0</f>
        <v>0</v>
      </c>
      <c r="N81" s="1" t="str">
        <f t="shared" si="3"/>
        <v>INSERT INTO location (location_id,location_type_code,parent_location_id,location_name,description,address,created_by,updated_by,created_dtm,updated_dtm,revision_count)</v>
      </c>
      <c r="O81" t="str">
        <f t="shared" si="4"/>
        <v xml:space="preserve"> VALUES </v>
      </c>
      <c r="P81" t="str">
        <f t="shared" si="5"/>
        <v>(uuid_generate_v4(),'COURTHOUSE',null,'VALEMOUNT','Valemont','address','test','test',now(),now(),0);</v>
      </c>
    </row>
    <row r="82" spans="1:16" x14ac:dyDescent="0.2">
      <c r="A82">
        <v>80</v>
      </c>
      <c r="B82" t="s">
        <v>13</v>
      </c>
      <c r="C82" t="s">
        <v>14</v>
      </c>
      <c r="D82" t="s">
        <v>15</v>
      </c>
      <c r="E82" t="s">
        <v>176</v>
      </c>
      <c r="F82" t="s">
        <v>177</v>
      </c>
      <c r="G82" t="s">
        <v>7</v>
      </c>
      <c r="H82" t="s">
        <v>16</v>
      </c>
      <c r="I82" t="s">
        <v>16</v>
      </c>
      <c r="J82" t="s">
        <v>17</v>
      </c>
      <c r="K82" t="s">
        <v>17</v>
      </c>
      <c r="L82">
        <f>0</f>
        <v>0</v>
      </c>
      <c r="N82" s="1" t="str">
        <f t="shared" si="3"/>
        <v>INSERT INTO location (location_id,location_type_code,parent_location_id,location_name,description,address,created_by,updated_by,created_dtm,updated_dtm,revision_count)</v>
      </c>
      <c r="O82" t="str">
        <f t="shared" si="4"/>
        <v xml:space="preserve"> VALUES </v>
      </c>
      <c r="P82" t="str">
        <f t="shared" si="5"/>
        <v>(uuid_generate_v4(),'COURTHOUSE',null,'VLC','Vancouver - VLC','address','test','test',now(),now(),0);</v>
      </c>
    </row>
    <row r="83" spans="1:16" x14ac:dyDescent="0.2">
      <c r="A83">
        <v>81</v>
      </c>
      <c r="B83" t="s">
        <v>13</v>
      </c>
      <c r="C83" t="s">
        <v>14</v>
      </c>
      <c r="D83" t="s">
        <v>15</v>
      </c>
      <c r="E83" t="s">
        <v>178</v>
      </c>
      <c r="F83" t="s">
        <v>179</v>
      </c>
      <c r="G83" t="s">
        <v>7</v>
      </c>
      <c r="H83" t="s">
        <v>16</v>
      </c>
      <c r="I83" t="s">
        <v>16</v>
      </c>
      <c r="J83" t="s">
        <v>17</v>
      </c>
      <c r="K83" t="s">
        <v>17</v>
      </c>
      <c r="L83">
        <f>0</f>
        <v>0</v>
      </c>
      <c r="N83" s="1" t="str">
        <f t="shared" si="3"/>
        <v>INSERT INTO location (location_id,location_type_code,parent_location_id,location_name,description,address,created_by,updated_by,created_dtm,updated_dtm,revision_count)</v>
      </c>
      <c r="O83" t="str">
        <f t="shared" si="4"/>
        <v xml:space="preserve"> VALUES </v>
      </c>
      <c r="P83" t="str">
        <f t="shared" si="5"/>
        <v>(uuid_generate_v4(),'COURTHOUSE',null,'VANCOUVER','Vancouver - 222 Main','address','test','test',now(),now(),0);</v>
      </c>
    </row>
    <row r="84" spans="1:16" x14ac:dyDescent="0.2">
      <c r="A84">
        <v>82</v>
      </c>
      <c r="B84" t="s">
        <v>13</v>
      </c>
      <c r="C84" t="s">
        <v>14</v>
      </c>
      <c r="D84" t="s">
        <v>15</v>
      </c>
      <c r="E84" t="s">
        <v>180</v>
      </c>
      <c r="F84" t="s">
        <v>181</v>
      </c>
      <c r="G84" t="s">
        <v>7</v>
      </c>
      <c r="H84" t="s">
        <v>16</v>
      </c>
      <c r="I84" t="s">
        <v>16</v>
      </c>
      <c r="J84" t="s">
        <v>17</v>
      </c>
      <c r="K84" t="s">
        <v>17</v>
      </c>
      <c r="L84">
        <f>0</f>
        <v>0</v>
      </c>
      <c r="N84" s="1" t="str">
        <f t="shared" si="3"/>
        <v>INSERT INTO location (location_id,location_type_code,parent_location_id,location_name,description,address,created_by,updated_by,created_dtm,updated_dtm,revision_count)</v>
      </c>
      <c r="O84" t="str">
        <f t="shared" si="4"/>
        <v xml:space="preserve"> VALUES </v>
      </c>
      <c r="P84" t="str">
        <f t="shared" si="5"/>
        <v>(uuid_generate_v4(),'COURTHOUSE',null,'ROBSONSQUARE','Vancouver - Robson Square','address','test','test',now(),now(),0);</v>
      </c>
    </row>
    <row r="85" spans="1:16" x14ac:dyDescent="0.2">
      <c r="A85">
        <v>83</v>
      </c>
      <c r="B85" t="s">
        <v>13</v>
      </c>
      <c r="C85" t="s">
        <v>14</v>
      </c>
      <c r="D85" t="s">
        <v>15</v>
      </c>
      <c r="E85" t="s">
        <v>182</v>
      </c>
      <c r="F85" t="s">
        <v>183</v>
      </c>
      <c r="G85" t="s">
        <v>7</v>
      </c>
      <c r="H85" t="s">
        <v>16</v>
      </c>
      <c r="I85" t="s">
        <v>16</v>
      </c>
      <c r="J85" t="s">
        <v>17</v>
      </c>
      <c r="K85" t="s">
        <v>17</v>
      </c>
      <c r="L85">
        <f>0</f>
        <v>0</v>
      </c>
      <c r="N85" s="1" t="str">
        <f t="shared" si="3"/>
        <v>INSERT INTO location (location_id,location_type_code,parent_location_id,location_name,description,address,created_by,updated_by,created_dtm,updated_dtm,revision_count)</v>
      </c>
      <c r="O85" t="str">
        <f t="shared" si="4"/>
        <v xml:space="preserve"> VALUES </v>
      </c>
      <c r="P85" t="str">
        <f t="shared" si="5"/>
        <v>(uuid_generate_v4(),'COURTHOUSE',null,'VANDERHOOF','Vanderhoof','address','test','test',now(),now(),0);</v>
      </c>
    </row>
    <row r="86" spans="1:16" x14ac:dyDescent="0.2">
      <c r="A86">
        <v>84</v>
      </c>
      <c r="B86" t="s">
        <v>13</v>
      </c>
      <c r="C86" t="s">
        <v>14</v>
      </c>
      <c r="D86" t="s">
        <v>15</v>
      </c>
      <c r="E86" t="s">
        <v>184</v>
      </c>
      <c r="F86" t="s">
        <v>185</v>
      </c>
      <c r="G86" t="s">
        <v>7</v>
      </c>
      <c r="H86" t="s">
        <v>16</v>
      </c>
      <c r="I86" t="s">
        <v>16</v>
      </c>
      <c r="J86" t="s">
        <v>17</v>
      </c>
      <c r="K86" t="s">
        <v>17</v>
      </c>
      <c r="L86">
        <f>0</f>
        <v>0</v>
      </c>
      <c r="N86" s="1" t="str">
        <f t="shared" si="3"/>
        <v>INSERT INTO location (location_id,location_type_code,parent_location_id,location_name,description,address,created_by,updated_by,created_dtm,updated_dtm,revision_count)</v>
      </c>
      <c r="O86" t="str">
        <f t="shared" si="4"/>
        <v xml:space="preserve"> VALUES </v>
      </c>
      <c r="P86" t="str">
        <f t="shared" si="5"/>
        <v>(uuid_generate_v4(),'COURTHOUSE',null,'VERNON','Vernon','address','test','test',now(),now(),0);</v>
      </c>
    </row>
    <row r="87" spans="1:16" x14ac:dyDescent="0.2">
      <c r="A87">
        <v>85</v>
      </c>
      <c r="B87" t="s">
        <v>13</v>
      </c>
      <c r="C87" t="s">
        <v>14</v>
      </c>
      <c r="D87" t="s">
        <v>15</v>
      </c>
      <c r="E87" t="s">
        <v>186</v>
      </c>
      <c r="F87" t="s">
        <v>187</v>
      </c>
      <c r="G87" t="s">
        <v>7</v>
      </c>
      <c r="H87" t="s">
        <v>16</v>
      </c>
      <c r="I87" t="s">
        <v>16</v>
      </c>
      <c r="J87" t="s">
        <v>17</v>
      </c>
      <c r="K87" t="s">
        <v>17</v>
      </c>
      <c r="L87">
        <f>0</f>
        <v>0</v>
      </c>
      <c r="N87" s="1" t="str">
        <f t="shared" si="3"/>
        <v>INSERT INTO location (location_id,location_type_code,parent_location_id,location_name,description,address,created_by,updated_by,created_dtm,updated_dtm,revision_count)</v>
      </c>
      <c r="O87" t="str">
        <f t="shared" si="4"/>
        <v xml:space="preserve"> VALUES </v>
      </c>
      <c r="P87" t="str">
        <f t="shared" si="5"/>
        <v>(uuid_generate_v4(),'COURTHOUSE',null,'VICTORIA','Victoria','address','test','test',now(),now(),0);</v>
      </c>
    </row>
    <row r="88" spans="1:16" x14ac:dyDescent="0.2">
      <c r="A88">
        <v>86</v>
      </c>
      <c r="B88" t="s">
        <v>13</v>
      </c>
      <c r="C88" t="s">
        <v>14</v>
      </c>
      <c r="D88" t="s">
        <v>15</v>
      </c>
      <c r="E88" t="s">
        <v>188</v>
      </c>
      <c r="F88" t="s">
        <v>189</v>
      </c>
      <c r="G88" t="s">
        <v>7</v>
      </c>
      <c r="H88" t="s">
        <v>16</v>
      </c>
      <c r="I88" t="s">
        <v>16</v>
      </c>
      <c r="J88" t="s">
        <v>17</v>
      </c>
      <c r="K88" t="s">
        <v>17</v>
      </c>
      <c r="L88">
        <f>0</f>
        <v>0</v>
      </c>
      <c r="N88" s="1" t="str">
        <f t="shared" si="3"/>
        <v>INSERT INTO location (location_id,location_type_code,parent_location_id,location_name,description,address,created_by,updated_by,created_dtm,updated_dtm,revision_count)</v>
      </c>
      <c r="O88" t="str">
        <f t="shared" si="4"/>
        <v xml:space="preserve"> VALUES </v>
      </c>
      <c r="P88" t="str">
        <f t="shared" si="5"/>
        <v>(uuid_generate_v4(),'COURTHOUSE',null,'WESTERNCOMMUNITIES','Western Communities','address','test','test',now(),now(),0);</v>
      </c>
    </row>
    <row r="89" spans="1:16" x14ac:dyDescent="0.2">
      <c r="A89">
        <v>87</v>
      </c>
      <c r="B89" t="s">
        <v>13</v>
      </c>
      <c r="C89" t="s">
        <v>14</v>
      </c>
      <c r="D89" t="s">
        <v>15</v>
      </c>
      <c r="E89" t="s">
        <v>190</v>
      </c>
      <c r="F89" t="s">
        <v>191</v>
      </c>
      <c r="G89" t="s">
        <v>7</v>
      </c>
      <c r="H89" t="s">
        <v>16</v>
      </c>
      <c r="I89" t="s">
        <v>16</v>
      </c>
      <c r="J89" t="s">
        <v>17</v>
      </c>
      <c r="K89" t="s">
        <v>17</v>
      </c>
      <c r="L89">
        <f>0</f>
        <v>0</v>
      </c>
      <c r="N89" s="1" t="str">
        <f t="shared" si="3"/>
        <v>INSERT INTO location (location_id,location_type_code,parent_location_id,location_name,description,address,created_by,updated_by,created_dtm,updated_dtm,revision_count)</v>
      </c>
      <c r="O89" t="str">
        <f t="shared" si="4"/>
        <v xml:space="preserve"> VALUES </v>
      </c>
      <c r="P89" t="str">
        <f t="shared" si="5"/>
        <v>(uuid_generate_v4(),'COURTHOUSE',null,'WILLIAMSLAKE','Williams Lake','address','test','test',now(),now(),0);</v>
      </c>
    </row>
    <row r="92" spans="1:16" x14ac:dyDescent="0.2">
      <c r="A92">
        <v>1</v>
      </c>
      <c r="B92" t="s">
        <v>13</v>
      </c>
      <c r="C92" t="s">
        <v>192</v>
      </c>
      <c r="D92" t="s">
        <v>15</v>
      </c>
      <c r="E92" t="s">
        <v>193</v>
      </c>
      <c r="F92" t="s">
        <v>194</v>
      </c>
      <c r="G92" t="s">
        <v>7</v>
      </c>
      <c r="H92" t="s">
        <v>16</v>
      </c>
      <c r="I92" t="s">
        <v>16</v>
      </c>
      <c r="J92" t="s">
        <v>17</v>
      </c>
      <c r="K92" t="s">
        <v>17</v>
      </c>
      <c r="L92">
        <f>0</f>
        <v>0</v>
      </c>
      <c r="N92" s="1" t="str">
        <f t="shared" ref="N92:N96" si="6">$N$3</f>
        <v>INSERT INTO location (location_id,location_type_code,parent_location_id,location_name,description,address,created_by,updated_by,created_dtm,updated_dtm,revision_count)</v>
      </c>
      <c r="O92" t="str">
        <f t="shared" ref="O92:O96" si="7">$O$3</f>
        <v xml:space="preserve"> VALUES </v>
      </c>
      <c r="P92" t="str">
        <f t="shared" ref="P92:P96" si="8">"("&amp;B92&amp;",'"&amp;C92&amp;"',"&amp;D92&amp;",'"&amp;E92&amp;"','"&amp;F92&amp;"','"&amp;G92&amp;"','"&amp;H92&amp;"','"&amp;I92&amp;"',"&amp;J92&amp;","&amp;K92&amp;","&amp;L92&amp;");"</f>
        <v>(uuid_generate_v4(),'REGION',null,'FRASER','Fraser Valley','address','test','test',now(),now(),0);</v>
      </c>
    </row>
    <row r="93" spans="1:16" x14ac:dyDescent="0.2">
      <c r="A93">
        <v>2</v>
      </c>
      <c r="B93" t="s">
        <v>13</v>
      </c>
      <c r="C93" t="s">
        <v>192</v>
      </c>
      <c r="D93" t="s">
        <v>15</v>
      </c>
      <c r="E93" t="s">
        <v>195</v>
      </c>
      <c r="F93" t="s">
        <v>196</v>
      </c>
      <c r="G93" t="s">
        <v>7</v>
      </c>
      <c r="H93" t="s">
        <v>16</v>
      </c>
      <c r="I93" t="s">
        <v>16</v>
      </c>
      <c r="J93" t="s">
        <v>17</v>
      </c>
      <c r="K93" t="s">
        <v>17</v>
      </c>
      <c r="L93">
        <f>0</f>
        <v>0</v>
      </c>
      <c r="N93" s="1" t="str">
        <f t="shared" si="6"/>
        <v>INSERT INTO location (location_id,location_type_code,parent_location_id,location_name,description,address,created_by,updated_by,created_dtm,updated_dtm,revision_count)</v>
      </c>
      <c r="O93" t="str">
        <f t="shared" si="7"/>
        <v xml:space="preserve"> VALUES </v>
      </c>
      <c r="P93" t="str">
        <f t="shared" si="8"/>
        <v>(uuid_generate_v4(),'REGION',null,'INTERIOR','Interior','address','test','test',now(),now(),0);</v>
      </c>
    </row>
    <row r="94" spans="1:16" x14ac:dyDescent="0.2">
      <c r="A94">
        <v>3</v>
      </c>
      <c r="B94" t="s">
        <v>13</v>
      </c>
      <c r="C94" t="s">
        <v>192</v>
      </c>
      <c r="D94" t="s">
        <v>15</v>
      </c>
      <c r="E94" t="s">
        <v>197</v>
      </c>
      <c r="F94" t="s">
        <v>198</v>
      </c>
      <c r="G94" t="s">
        <v>7</v>
      </c>
      <c r="H94" t="s">
        <v>16</v>
      </c>
      <c r="I94" t="s">
        <v>16</v>
      </c>
      <c r="J94" t="s">
        <v>17</v>
      </c>
      <c r="K94" t="s">
        <v>17</v>
      </c>
      <c r="L94">
        <f>0</f>
        <v>0</v>
      </c>
      <c r="N94" s="1" t="str">
        <f t="shared" si="6"/>
        <v>INSERT INTO location (location_id,location_type_code,parent_location_id,location_name,description,address,created_by,updated_by,created_dtm,updated_dtm,revision_count)</v>
      </c>
      <c r="O94" t="str">
        <f t="shared" si="7"/>
        <v xml:space="preserve"> VALUES </v>
      </c>
      <c r="P94" t="str">
        <f t="shared" si="8"/>
        <v>(uuid_generate_v4(),'REGION',null,'NORTHERN','Northern','address','test','test',now(),now(),0);</v>
      </c>
    </row>
    <row r="95" spans="1:16" x14ac:dyDescent="0.2">
      <c r="A95">
        <v>4</v>
      </c>
      <c r="B95" t="s">
        <v>13</v>
      </c>
      <c r="C95" t="s">
        <v>192</v>
      </c>
      <c r="D95" t="s">
        <v>15</v>
      </c>
      <c r="E95" t="s">
        <v>199</v>
      </c>
      <c r="F95" t="s">
        <v>200</v>
      </c>
      <c r="G95" t="s">
        <v>7</v>
      </c>
      <c r="H95" t="s">
        <v>16</v>
      </c>
      <c r="I95" t="s">
        <v>16</v>
      </c>
      <c r="J95" t="s">
        <v>17</v>
      </c>
      <c r="K95" t="s">
        <v>17</v>
      </c>
      <c r="L95">
        <f>0</f>
        <v>0</v>
      </c>
      <c r="N95" s="1" t="str">
        <f t="shared" si="6"/>
        <v>INSERT INTO location (location_id,location_type_code,parent_location_id,location_name,description,address,created_by,updated_by,created_dtm,updated_dtm,revision_count)</v>
      </c>
      <c r="O95" t="str">
        <f t="shared" si="7"/>
        <v xml:space="preserve"> VALUES </v>
      </c>
      <c r="P95" t="str">
        <f t="shared" si="8"/>
        <v>(uuid_generate_v4(),'REGION',null,'VANCENTRE','Vancouver Centre','address','test','test',now(),now(),0);</v>
      </c>
    </row>
    <row r="96" spans="1:16" x14ac:dyDescent="0.2">
      <c r="A96">
        <v>5</v>
      </c>
      <c r="B96" t="s">
        <v>13</v>
      </c>
      <c r="C96" t="s">
        <v>192</v>
      </c>
      <c r="D96" t="s">
        <v>15</v>
      </c>
      <c r="E96" t="s">
        <v>201</v>
      </c>
      <c r="F96" t="s">
        <v>202</v>
      </c>
      <c r="G96" t="s">
        <v>7</v>
      </c>
      <c r="H96" t="s">
        <v>16</v>
      </c>
      <c r="I96" t="s">
        <v>16</v>
      </c>
      <c r="J96" t="s">
        <v>17</v>
      </c>
      <c r="K96" t="s">
        <v>17</v>
      </c>
      <c r="L96">
        <f>0</f>
        <v>0</v>
      </c>
      <c r="N96" s="1" t="str">
        <f t="shared" si="6"/>
        <v>INSERT INTO location (location_id,location_type_code,parent_location_id,location_name,description,address,created_by,updated_by,created_dtm,updated_dtm,revision_count)</v>
      </c>
      <c r="O96" t="str">
        <f t="shared" si="7"/>
        <v xml:space="preserve"> VALUES </v>
      </c>
      <c r="P96" t="str">
        <f t="shared" si="8"/>
        <v>(uuid_generate_v4(),'REGION',null,'VANISLAND','Vancouver Island','address','test','test',now(),now(),0);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topLeftCell="J1" workbookViewId="0">
      <selection activeCell="L3" sqref="L3"/>
    </sheetView>
  </sheetViews>
  <sheetFormatPr baseColWidth="10" defaultRowHeight="16" x14ac:dyDescent="0.2"/>
  <cols>
    <col min="1" max="11" width="16.83203125" customWidth="1"/>
    <col min="12" max="12" width="92" customWidth="1"/>
    <col min="13" max="13" width="8.83203125" customWidth="1"/>
    <col min="14" max="14" width="124.5" customWidth="1"/>
  </cols>
  <sheetData>
    <row r="1" spans="1:14" x14ac:dyDescent="0.2">
      <c r="A1" t="s">
        <v>0</v>
      </c>
      <c r="B1" t="s">
        <v>203</v>
      </c>
    </row>
    <row r="2" spans="1:14" x14ac:dyDescent="0.2">
      <c r="A2" t="s">
        <v>18</v>
      </c>
      <c r="B2" t="s">
        <v>2</v>
      </c>
      <c r="C2" t="s">
        <v>204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210</v>
      </c>
    </row>
    <row r="3" spans="1:14" x14ac:dyDescent="0.2">
      <c r="A3">
        <v>1</v>
      </c>
      <c r="B3" t="str">
        <f>location!E92</f>
        <v>FRASER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  <c r="H3">
        <f>0</f>
        <v>0</v>
      </c>
      <c r="J3" t="str">
        <f>"SELECT location_id FROM location WHERE location_type_code = 'REGION' AND location_name = '"&amp;B3&amp;"'"</f>
        <v>SELECT location_id FROM location WHERE location_type_code = 'REGION' AND location_name = 'FRASER'</v>
      </c>
      <c r="K3" s="1" t="s">
        <v>212</v>
      </c>
      <c r="L3" s="1" t="str">
        <f>"INSERT INTO "&amp;$B$1&amp;" ("&amp;$B$2&amp;","&amp;$C$2&amp;","&amp;$D$2&amp;","&amp;$E$2&amp;","&amp;$F$2&amp;","&amp;$G$2&amp;","&amp;$H$2&amp;")"</f>
        <v>INSERT INTO region (location_id,geometry,created_by,updated_by,created_dtm,updated_dtm,revision_count)</v>
      </c>
      <c r="M3" t="str">
        <f>" VALUES "</f>
        <v xml:space="preserve"> VALUES </v>
      </c>
      <c r="N3" t="str">
        <f>"(("&amp;J3&amp;"),"&amp;C3&amp;",'"&amp;D3&amp;"','"&amp;E3&amp;"',"&amp;F3&amp;","&amp;G3&amp;","&amp;H3&amp;");"</f>
        <v>((SELECT location_id FROM location WHERE location_type_code = 'REGION' AND location_name = 'FRASER'),null,'test','test',now(),now(),0);</v>
      </c>
    </row>
    <row r="4" spans="1:14" x14ac:dyDescent="0.2">
      <c r="A4">
        <v>2</v>
      </c>
      <c r="B4" t="str">
        <f>location!E93</f>
        <v>INTERIOR</v>
      </c>
      <c r="C4" t="s">
        <v>15</v>
      </c>
      <c r="D4" t="s">
        <v>16</v>
      </c>
      <c r="E4" t="s">
        <v>16</v>
      </c>
      <c r="F4" t="s">
        <v>17</v>
      </c>
      <c r="G4" t="s">
        <v>17</v>
      </c>
      <c r="H4">
        <f>0</f>
        <v>0</v>
      </c>
      <c r="J4" t="str">
        <f t="shared" ref="J4:J7" si="0">"SELECT location_id FROM location WHERE location_type_code = 'REGION' AND location_name = '"&amp;B4&amp;"'"</f>
        <v>SELECT location_id FROM location WHERE location_type_code = 'REGION' AND location_name = 'INTERIOR'</v>
      </c>
      <c r="K4" s="1" t="s">
        <v>212</v>
      </c>
      <c r="L4" s="1" t="str">
        <f>$L$3</f>
        <v>INSERT INTO region (location_id,geometry,created_by,updated_by,created_dtm,updated_dtm,revision_count)</v>
      </c>
      <c r="M4" t="str">
        <f>$M$3</f>
        <v xml:space="preserve"> VALUES </v>
      </c>
      <c r="N4" t="str">
        <f t="shared" ref="N4:N7" si="1">"(("&amp;J4&amp;"),"&amp;C4&amp;",'"&amp;D4&amp;"','"&amp;E4&amp;"',"&amp;F4&amp;","&amp;G4&amp;","&amp;H4&amp;");"</f>
        <v>((SELECT location_id FROM location WHERE location_type_code = 'REGION' AND location_name = 'INTERIOR'),null,'test','test',now(),now(),0);</v>
      </c>
    </row>
    <row r="5" spans="1:14" x14ac:dyDescent="0.2">
      <c r="A5">
        <v>3</v>
      </c>
      <c r="B5" t="str">
        <f>location!E94</f>
        <v>NORTHERN</v>
      </c>
      <c r="C5" t="s">
        <v>15</v>
      </c>
      <c r="D5" t="s">
        <v>16</v>
      </c>
      <c r="E5" t="s">
        <v>16</v>
      </c>
      <c r="F5" t="s">
        <v>17</v>
      </c>
      <c r="G5" t="s">
        <v>17</v>
      </c>
      <c r="H5">
        <f>0</f>
        <v>0</v>
      </c>
      <c r="J5" t="str">
        <f t="shared" si="0"/>
        <v>SELECT location_id FROM location WHERE location_type_code = 'REGION' AND location_name = 'NORTHERN'</v>
      </c>
      <c r="K5" s="1" t="s">
        <v>212</v>
      </c>
      <c r="L5" s="1" t="str">
        <f>$L$3</f>
        <v>INSERT INTO region (location_id,geometry,created_by,updated_by,created_dtm,updated_dtm,revision_count)</v>
      </c>
      <c r="M5" t="str">
        <f t="shared" ref="M5:M7" si="2">$M$3</f>
        <v xml:space="preserve"> VALUES </v>
      </c>
      <c r="N5" t="str">
        <f t="shared" si="1"/>
        <v>((SELECT location_id FROM location WHERE location_type_code = 'REGION' AND location_name = 'NORTHERN'),null,'test','test',now(),now(),0);</v>
      </c>
    </row>
    <row r="6" spans="1:14" x14ac:dyDescent="0.2">
      <c r="A6">
        <v>4</v>
      </c>
      <c r="B6" t="str">
        <f>location!E95</f>
        <v>VANCENTRE</v>
      </c>
      <c r="C6" t="s">
        <v>15</v>
      </c>
      <c r="D6" t="s">
        <v>16</v>
      </c>
      <c r="E6" t="s">
        <v>16</v>
      </c>
      <c r="F6" t="s">
        <v>17</v>
      </c>
      <c r="G6" t="s">
        <v>17</v>
      </c>
      <c r="H6">
        <f>0</f>
        <v>0</v>
      </c>
      <c r="J6" t="str">
        <f t="shared" si="0"/>
        <v>SELECT location_id FROM location WHERE location_type_code = 'REGION' AND location_name = 'VANCENTRE'</v>
      </c>
      <c r="K6" s="1" t="s">
        <v>212</v>
      </c>
      <c r="L6" s="1" t="str">
        <f>$L$3</f>
        <v>INSERT INTO region (location_id,geometry,created_by,updated_by,created_dtm,updated_dtm,revision_count)</v>
      </c>
      <c r="M6" t="str">
        <f t="shared" si="2"/>
        <v xml:space="preserve"> VALUES </v>
      </c>
      <c r="N6" t="str">
        <f t="shared" si="1"/>
        <v>((SELECT location_id FROM location WHERE location_type_code = 'REGION' AND location_name = 'VANCENTRE'),null,'test','test',now(),now(),0);</v>
      </c>
    </row>
    <row r="7" spans="1:14" x14ac:dyDescent="0.2">
      <c r="A7">
        <v>5</v>
      </c>
      <c r="B7" t="str">
        <f>location!E96</f>
        <v>VANISLAND</v>
      </c>
      <c r="C7" t="s">
        <v>15</v>
      </c>
      <c r="D7" t="s">
        <v>16</v>
      </c>
      <c r="E7" t="s">
        <v>16</v>
      </c>
      <c r="F7" t="s">
        <v>17</v>
      </c>
      <c r="G7" t="s">
        <v>17</v>
      </c>
      <c r="H7">
        <f>0</f>
        <v>0</v>
      </c>
      <c r="J7" t="str">
        <f t="shared" si="0"/>
        <v>SELECT location_id FROM location WHERE location_type_code = 'REGION' AND location_name = 'VANISLAND'</v>
      </c>
      <c r="K7" s="1" t="s">
        <v>212</v>
      </c>
      <c r="L7" s="1" t="str">
        <f>$L$3</f>
        <v>INSERT INTO region (location_id,geometry,created_by,updated_by,created_dtm,updated_dtm,revision_count)</v>
      </c>
      <c r="M7" t="str">
        <f t="shared" si="2"/>
        <v xml:space="preserve"> VALUES </v>
      </c>
      <c r="N7" t="str">
        <f t="shared" si="1"/>
        <v>((SELECT location_id FROM location WHERE location_type_code = 'REGION' AND location_name = 'VANISLAND'),null,'test','test',now(),now(),0);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9"/>
  <sheetViews>
    <sheetView workbookViewId="0">
      <selection activeCell="F3" sqref="F3"/>
    </sheetView>
  </sheetViews>
  <sheetFormatPr baseColWidth="10" defaultRowHeight="16" x14ac:dyDescent="0.2"/>
  <cols>
    <col min="1" max="1" width="16.83203125" customWidth="1"/>
    <col min="2" max="2" width="29.6640625" customWidth="1"/>
    <col min="3" max="3" width="20.33203125" customWidth="1"/>
    <col min="4" max="4" width="37.1640625" customWidth="1"/>
    <col min="5" max="12" width="16.83203125" customWidth="1"/>
    <col min="13" max="13" width="18" customWidth="1"/>
    <col min="14" max="14" width="21.5" customWidth="1"/>
    <col min="15" max="15" width="16.83203125" customWidth="1"/>
    <col min="16" max="16" width="140.33203125" customWidth="1"/>
    <col min="17" max="17" width="8.6640625" customWidth="1"/>
    <col min="18" max="18" width="255.6640625" customWidth="1"/>
  </cols>
  <sheetData>
    <row r="1" spans="1:18" x14ac:dyDescent="0.2">
      <c r="A1" t="s">
        <v>0</v>
      </c>
      <c r="B1" t="s">
        <v>205</v>
      </c>
    </row>
    <row r="2" spans="1:18" x14ac:dyDescent="0.2">
      <c r="A2" t="s">
        <v>18</v>
      </c>
      <c r="B2" t="s">
        <v>2</v>
      </c>
      <c r="C2" t="s">
        <v>206</v>
      </c>
      <c r="D2" t="s">
        <v>207</v>
      </c>
      <c r="E2" t="s">
        <v>204</v>
      </c>
      <c r="F2" t="s">
        <v>208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210</v>
      </c>
      <c r="N2" t="s">
        <v>211</v>
      </c>
    </row>
    <row r="3" spans="1:18" x14ac:dyDescent="0.2">
      <c r="A3">
        <v>1</v>
      </c>
      <c r="B3" t="str">
        <f>location!E3</f>
        <v>ABBOTSFORD</v>
      </c>
      <c r="C3" t="s">
        <v>209</v>
      </c>
      <c r="D3" t="s">
        <v>246</v>
      </c>
      <c r="E3" t="s">
        <v>15</v>
      </c>
      <c r="F3" t="str">
        <f>location!E92</f>
        <v>FRASER</v>
      </c>
      <c r="G3" t="s">
        <v>16</v>
      </c>
      <c r="H3" t="s">
        <v>16</v>
      </c>
      <c r="I3" t="s">
        <v>17</v>
      </c>
      <c r="J3" t="s">
        <v>17</v>
      </c>
      <c r="K3">
        <f>0</f>
        <v>0</v>
      </c>
      <c r="M3" t="str">
        <f>"SELECT L1.location_id FROM location L1 WHERE L1.location_type_code = 'COURTHOUSE' AND L1.location_name = '"&amp;B3&amp;"'"</f>
        <v>SELECT L1.location_id FROM location L1 WHERE L1.location_type_code = 'COURTHOUSE' AND L1.location_name = 'ABBOTSFORD'</v>
      </c>
      <c r="N3" t="str">
        <f>"SELECT L2.location_id FROM location L2 WHERE L2.location_type_code = 'REGION' AND L2.location_name = '"&amp;F3&amp;"'"</f>
        <v>SELECT L2.location_id FROM location L2 WHERE L2.location_type_code = 'REGION' AND L2.location_name = 'FRASER'</v>
      </c>
      <c r="O3" s="1" t="s">
        <v>212</v>
      </c>
      <c r="P3" s="1" t="str">
        <f>"INSERT INTO "&amp;$B$1&amp;" ("&amp;$B$2&amp;","&amp;$C$2&amp;","&amp;$D$2&amp;","&amp;$E$2&amp;","&amp;$F$2&amp;","&amp;$G$2&amp;","&amp;$H$2&amp;","&amp;$I$2&amp;","&amp;$J$2&amp;","&amp;$K$2&amp;")"</f>
        <v>INSERT INTO courthouse (location_id,courthouse_type_code,org_unit_id,geometry,region_location_id,created_by,updated_by,created_dtm,updated_dtm,revision_count)</v>
      </c>
      <c r="Q3" t="str">
        <f>" VALUES "</f>
        <v xml:space="preserve"> VALUES </v>
      </c>
      <c r="R3" t="str">
        <f>"(("&amp;M3&amp;"),'"&amp;C3&amp;"','"&amp;D3&amp;"',"&amp;E3&amp;",("&amp;N3&amp;"),'"&amp;G3&amp;"','"&amp;H3&amp;"',"&amp;I3&amp;","&amp;J3&amp;","&amp;K3&amp;");"</f>
        <v>((SELECT L1.location_id FROM location L1 WHERE L1.location_type_code = 'COURTHOUSE' AND L1.location_name = 'ABBOTSFORD'),'PROVINCIAL','3a8b614c-a058-4383-b6eb-9bee3d8b5a1a',null,(SELECT L2.location_id FROM location L2 WHERE L2.location_type_code = 'REGION' AND L2.location_name = 'FRASER'),'test','test',now(),now(),0);</v>
      </c>
    </row>
    <row r="4" spans="1:18" x14ac:dyDescent="0.2">
      <c r="A4">
        <v>2</v>
      </c>
      <c r="B4" t="str">
        <f>location!E4</f>
        <v>ALEXISCREEK</v>
      </c>
      <c r="C4" t="s">
        <v>209</v>
      </c>
      <c r="D4" t="s">
        <v>246</v>
      </c>
      <c r="E4" t="s">
        <v>15</v>
      </c>
      <c r="F4" t="s">
        <v>193</v>
      </c>
      <c r="G4" t="s">
        <v>16</v>
      </c>
      <c r="H4" t="s">
        <v>16</v>
      </c>
      <c r="I4" t="s">
        <v>17</v>
      </c>
      <c r="J4" t="s">
        <v>17</v>
      </c>
      <c r="K4">
        <f>0</f>
        <v>0</v>
      </c>
      <c r="M4" t="str">
        <f t="shared" ref="M4:M67" si="0">"SELECT L1.location_id FROM location L1 WHERE L1.location_type_code = 'COURTHOUSE' AND L1.location_name = '"&amp;B4&amp;"'"</f>
        <v>SELECT L1.location_id FROM location L1 WHERE L1.location_type_code = 'COURTHOUSE' AND L1.location_name = 'ALEXISCREEK'</v>
      </c>
      <c r="N4" t="str">
        <f t="shared" ref="N4:N67" si="1">"SELECT L2.location_id FROM location L2 WHERE L2.location_type_code = 'REGION' AND L2.location_name = '"&amp;F4&amp;"'"</f>
        <v>SELECT L2.location_id FROM location L2 WHERE L2.location_type_code = 'REGION' AND L2.location_name = 'FRASER'</v>
      </c>
      <c r="O4" s="1" t="s">
        <v>212</v>
      </c>
      <c r="P4" t="str">
        <f>$P$3</f>
        <v>INSERT INTO courthouse (location_id,courthouse_type_code,org_unit_id,geometry,region_location_id,created_by,updated_by,created_dtm,updated_dtm,revision_count)</v>
      </c>
      <c r="Q4" t="str">
        <f>$Q$3</f>
        <v xml:space="preserve"> VALUES </v>
      </c>
      <c r="R4" t="str">
        <f t="shared" ref="R4:R67" si="2">"(("&amp;M4&amp;"),'"&amp;C4&amp;"','"&amp;D4&amp;"',"&amp;E4&amp;",("&amp;N4&amp;"),'"&amp;G4&amp;"','"&amp;H4&amp;"',"&amp;I4&amp;","&amp;J4&amp;","&amp;K4&amp;");"</f>
        <v>((SELECT L1.location_id FROM location L1 WHERE L1.location_type_code = 'COURTHOUSE' AND L1.location_name = 'ALEXISCREEK'),'PROVINCIAL','3a8b614c-a058-4383-b6eb-9bee3d8b5a1a',null,(SELECT L2.location_id FROM location L2 WHERE L2.location_type_code = 'REGION' AND L2.location_name = 'FRASER'),'test','test',now(),now(),0);</v>
      </c>
    </row>
    <row r="5" spans="1:18" x14ac:dyDescent="0.2">
      <c r="A5">
        <v>3</v>
      </c>
      <c r="B5" t="str">
        <f>location!E5</f>
        <v>ANAHIMLAKE</v>
      </c>
      <c r="C5" t="s">
        <v>209</v>
      </c>
      <c r="D5" t="s">
        <v>246</v>
      </c>
      <c r="E5" t="s">
        <v>15</v>
      </c>
      <c r="F5" t="str">
        <f>location!E94</f>
        <v>NORTHERN</v>
      </c>
      <c r="G5" t="s">
        <v>16</v>
      </c>
      <c r="H5" t="s">
        <v>16</v>
      </c>
      <c r="I5" t="s">
        <v>17</v>
      </c>
      <c r="J5" t="s">
        <v>17</v>
      </c>
      <c r="K5">
        <f>0</f>
        <v>0</v>
      </c>
      <c r="M5" t="str">
        <f t="shared" si="0"/>
        <v>SELECT L1.location_id FROM location L1 WHERE L1.location_type_code = 'COURTHOUSE' AND L1.location_name = 'ANAHIMLAKE'</v>
      </c>
      <c r="N5" t="str">
        <f t="shared" si="1"/>
        <v>SELECT L2.location_id FROM location L2 WHERE L2.location_type_code = 'REGION' AND L2.location_name = 'NORTHERN'</v>
      </c>
      <c r="O5" s="1" t="s">
        <v>212</v>
      </c>
      <c r="P5" t="str">
        <f t="shared" ref="P5:P68" si="3">$P$3</f>
        <v>INSERT INTO courthouse (location_id,courthouse_type_code,org_unit_id,geometry,region_location_id,created_by,updated_by,created_dtm,updated_dtm,revision_count)</v>
      </c>
      <c r="Q5" t="str">
        <f t="shared" ref="Q5:Q68" si="4">$Q$3</f>
        <v xml:space="preserve"> VALUES </v>
      </c>
      <c r="R5" t="str">
        <f t="shared" si="2"/>
        <v>((SELECT L1.location_id FROM location L1 WHERE L1.location_type_code = 'COURTHOUSE' AND L1.location_name = 'ANAHIMLAKE'),'PROVINCIAL','3a8b614c-a058-4383-b6eb-9bee3d8b5a1a',null,(SELECT L2.location_id FROM location L2 WHERE L2.location_type_code = 'REGION' AND L2.location_name = 'NORTHERN'),'test','test',now(),now(),0);</v>
      </c>
    </row>
    <row r="6" spans="1:18" x14ac:dyDescent="0.2">
      <c r="A6">
        <v>4</v>
      </c>
      <c r="B6" t="str">
        <f>location!E6</f>
        <v>ASHCROFT</v>
      </c>
      <c r="C6" t="s">
        <v>209</v>
      </c>
      <c r="D6" t="s">
        <v>246</v>
      </c>
      <c r="E6" t="s">
        <v>15</v>
      </c>
      <c r="F6" t="s">
        <v>195</v>
      </c>
      <c r="G6" t="s">
        <v>16</v>
      </c>
      <c r="H6" t="s">
        <v>16</v>
      </c>
      <c r="I6" t="s">
        <v>17</v>
      </c>
      <c r="J6" t="s">
        <v>17</v>
      </c>
      <c r="K6">
        <f>0</f>
        <v>0</v>
      </c>
      <c r="M6" t="str">
        <f t="shared" si="0"/>
        <v>SELECT L1.location_id FROM location L1 WHERE L1.location_type_code = 'COURTHOUSE' AND L1.location_name = 'ASHCROFT'</v>
      </c>
      <c r="N6" t="str">
        <f t="shared" si="1"/>
        <v>SELECT L2.location_id FROM location L2 WHERE L2.location_type_code = 'REGION' AND L2.location_name = 'INTERIOR'</v>
      </c>
      <c r="O6" s="1" t="s">
        <v>212</v>
      </c>
      <c r="P6" t="str">
        <f t="shared" si="3"/>
        <v>INSERT INTO courthouse (location_id,courthouse_type_code,org_unit_id,geometry,region_location_id,created_by,updated_by,created_dtm,updated_dtm,revision_count)</v>
      </c>
      <c r="Q6" t="str">
        <f t="shared" si="4"/>
        <v xml:space="preserve"> VALUES </v>
      </c>
      <c r="R6" t="str">
        <f t="shared" si="2"/>
        <v>((SELECT L1.location_id FROM location L1 WHERE L1.location_type_code = 'COURTHOUSE' AND L1.location_name = 'ASHCROFT'),'PROVINCIAL','3a8b614c-a058-4383-b6eb-9bee3d8b5a1a',null,(SELECT L2.location_id FROM location L2 WHERE L2.location_type_code = 'REGION' AND L2.location_name = 'INTERIOR'),'test','test',now(),now(),0);</v>
      </c>
    </row>
    <row r="7" spans="1:18" x14ac:dyDescent="0.2">
      <c r="A7">
        <v>5</v>
      </c>
      <c r="B7" t="str">
        <f>location!E7</f>
        <v>ATLIN</v>
      </c>
      <c r="C7" t="s">
        <v>209</v>
      </c>
      <c r="D7" t="s">
        <v>246</v>
      </c>
      <c r="E7" t="s">
        <v>15</v>
      </c>
      <c r="F7" t="s">
        <v>197</v>
      </c>
      <c r="G7" t="s">
        <v>16</v>
      </c>
      <c r="H7" t="s">
        <v>16</v>
      </c>
      <c r="I7" t="s">
        <v>17</v>
      </c>
      <c r="J7" t="s">
        <v>17</v>
      </c>
      <c r="K7">
        <f>0</f>
        <v>0</v>
      </c>
      <c r="M7" t="str">
        <f t="shared" si="0"/>
        <v>SELECT L1.location_id FROM location L1 WHERE L1.location_type_code = 'COURTHOUSE' AND L1.location_name = 'ATLIN'</v>
      </c>
      <c r="N7" t="str">
        <f t="shared" si="1"/>
        <v>SELECT L2.location_id FROM location L2 WHERE L2.location_type_code = 'REGION' AND L2.location_name = 'NORTHERN'</v>
      </c>
      <c r="O7" s="1" t="s">
        <v>212</v>
      </c>
      <c r="P7" t="str">
        <f t="shared" si="3"/>
        <v>INSERT INTO courthouse (location_id,courthouse_type_code,org_unit_id,geometry,region_location_id,created_by,updated_by,created_dtm,updated_dtm,revision_count)</v>
      </c>
      <c r="Q7" t="str">
        <f t="shared" si="4"/>
        <v xml:space="preserve"> VALUES </v>
      </c>
      <c r="R7" t="str">
        <f t="shared" si="2"/>
        <v>((SELECT L1.location_id FROM location L1 WHERE L1.location_type_code = 'COURTHOUSE' AND L1.location_name = 'ATLIN'),'PROVINCIAL','3a8b614c-a058-4383-b6eb-9bee3d8b5a1a',null,(SELECT L2.location_id FROM location L2 WHERE L2.location_type_code = 'REGION' AND L2.location_name = 'NORTHERN'),'test','test',now(),now(),0);</v>
      </c>
    </row>
    <row r="8" spans="1:18" x14ac:dyDescent="0.2">
      <c r="A8">
        <v>6</v>
      </c>
      <c r="B8" t="str">
        <f>location!E8</f>
        <v>BELLABELLA</v>
      </c>
      <c r="C8" t="s">
        <v>209</v>
      </c>
      <c r="D8" t="s">
        <v>246</v>
      </c>
      <c r="E8" t="s">
        <v>15</v>
      </c>
      <c r="F8" t="s">
        <v>197</v>
      </c>
      <c r="G8" t="s">
        <v>16</v>
      </c>
      <c r="H8" t="s">
        <v>16</v>
      </c>
      <c r="I8" t="s">
        <v>17</v>
      </c>
      <c r="J8" t="s">
        <v>17</v>
      </c>
      <c r="K8">
        <f>0</f>
        <v>0</v>
      </c>
      <c r="M8" t="str">
        <f t="shared" si="0"/>
        <v>SELECT L1.location_id FROM location L1 WHERE L1.location_type_code = 'COURTHOUSE' AND L1.location_name = 'BELLABELLA'</v>
      </c>
      <c r="N8" t="str">
        <f t="shared" si="1"/>
        <v>SELECT L2.location_id FROM location L2 WHERE L2.location_type_code = 'REGION' AND L2.location_name = 'NORTHERN'</v>
      </c>
      <c r="O8" s="1" t="s">
        <v>212</v>
      </c>
      <c r="P8" t="str">
        <f t="shared" si="3"/>
        <v>INSERT INTO courthouse (location_id,courthouse_type_code,org_unit_id,geometry,region_location_id,created_by,updated_by,created_dtm,updated_dtm,revision_count)</v>
      </c>
      <c r="Q8" t="str">
        <f t="shared" si="4"/>
        <v xml:space="preserve"> VALUES </v>
      </c>
      <c r="R8" t="str">
        <f t="shared" si="2"/>
        <v>((SELECT L1.location_id FROM location L1 WHERE L1.location_type_code = 'COURTHOUSE' AND L1.location_name = 'BELLABELLA'),'PROVINCIAL','3a8b614c-a058-4383-b6eb-9bee3d8b5a1a',null,(SELECT L2.location_id FROM location L2 WHERE L2.location_type_code = 'REGION' AND L2.location_name = 'NORTHERN'),'test','test',now(),now(),0);</v>
      </c>
    </row>
    <row r="9" spans="1:18" x14ac:dyDescent="0.2">
      <c r="A9">
        <v>7</v>
      </c>
      <c r="B9" t="str">
        <f>location!E9</f>
        <v>BELLACOOLA</v>
      </c>
      <c r="C9" t="s">
        <v>209</v>
      </c>
      <c r="D9" t="s">
        <v>246</v>
      </c>
      <c r="E9" t="s">
        <v>15</v>
      </c>
      <c r="F9" t="s">
        <v>197</v>
      </c>
      <c r="G9" t="s">
        <v>16</v>
      </c>
      <c r="H9" t="s">
        <v>16</v>
      </c>
      <c r="I9" t="s">
        <v>17</v>
      </c>
      <c r="J9" t="s">
        <v>17</v>
      </c>
      <c r="K9">
        <f>0</f>
        <v>0</v>
      </c>
      <c r="M9" t="str">
        <f t="shared" si="0"/>
        <v>SELECT L1.location_id FROM location L1 WHERE L1.location_type_code = 'COURTHOUSE' AND L1.location_name = 'BELLACOOLA'</v>
      </c>
      <c r="N9" t="str">
        <f t="shared" si="1"/>
        <v>SELECT L2.location_id FROM location L2 WHERE L2.location_type_code = 'REGION' AND L2.location_name = 'NORTHERN'</v>
      </c>
      <c r="O9" s="1" t="s">
        <v>212</v>
      </c>
      <c r="P9" t="str">
        <f t="shared" si="3"/>
        <v>INSERT INTO courthouse (location_id,courthouse_type_code,org_unit_id,geometry,region_location_id,created_by,updated_by,created_dtm,updated_dtm,revision_count)</v>
      </c>
      <c r="Q9" t="str">
        <f t="shared" si="4"/>
        <v xml:space="preserve"> VALUES </v>
      </c>
      <c r="R9" t="str">
        <f t="shared" si="2"/>
        <v>((SELECT L1.location_id FROM location L1 WHERE L1.location_type_code = 'COURTHOUSE' AND L1.location_name = 'BELLACOOLA'),'PROVINCIAL','3a8b614c-a058-4383-b6eb-9bee3d8b5a1a',null,(SELECT L2.location_id FROM location L2 WHERE L2.location_type_code = 'REGION' AND L2.location_name = 'NORTHERN'),'test','test',now(),now(),0);</v>
      </c>
    </row>
    <row r="10" spans="1:18" x14ac:dyDescent="0.2">
      <c r="A10">
        <v>8</v>
      </c>
      <c r="B10" t="str">
        <f>location!E10</f>
        <v>BURNSLAKE</v>
      </c>
      <c r="C10" t="s">
        <v>209</v>
      </c>
      <c r="D10" t="s">
        <v>246</v>
      </c>
      <c r="E10" t="s">
        <v>15</v>
      </c>
      <c r="F10" t="s">
        <v>197</v>
      </c>
      <c r="G10" t="s">
        <v>16</v>
      </c>
      <c r="H10" t="s">
        <v>16</v>
      </c>
      <c r="I10" t="s">
        <v>17</v>
      </c>
      <c r="J10" t="s">
        <v>17</v>
      </c>
      <c r="K10">
        <f>0</f>
        <v>0</v>
      </c>
      <c r="M10" t="str">
        <f t="shared" si="0"/>
        <v>SELECT L1.location_id FROM location L1 WHERE L1.location_type_code = 'COURTHOUSE' AND L1.location_name = 'BURNSLAKE'</v>
      </c>
      <c r="N10" t="str">
        <f t="shared" si="1"/>
        <v>SELECT L2.location_id FROM location L2 WHERE L2.location_type_code = 'REGION' AND L2.location_name = 'NORTHERN'</v>
      </c>
      <c r="O10" s="1" t="s">
        <v>212</v>
      </c>
      <c r="P10" t="str">
        <f t="shared" si="3"/>
        <v>INSERT INTO courthouse (location_id,courthouse_type_code,org_unit_id,geometry,region_location_id,created_by,updated_by,created_dtm,updated_dtm,revision_count)</v>
      </c>
      <c r="Q10" t="str">
        <f t="shared" si="4"/>
        <v xml:space="preserve"> VALUES </v>
      </c>
      <c r="R10" t="str">
        <f t="shared" si="2"/>
        <v>((SELECT L1.location_id FROM location L1 WHERE L1.location_type_code = 'COURTHOUSE' AND L1.location_name = 'BURNSLAKE'),'PROVINCIAL','3a8b614c-a058-4383-b6eb-9bee3d8b5a1a',null,(SELECT L2.location_id FROM location L2 WHERE L2.location_type_code = 'REGION' AND L2.location_name = 'NORTHERN'),'test','test',now(),now(),0);</v>
      </c>
    </row>
    <row r="11" spans="1:18" x14ac:dyDescent="0.2">
      <c r="A11">
        <v>9</v>
      </c>
      <c r="B11" t="str">
        <f>location!E11</f>
        <v>CAMPBELLRIVER</v>
      </c>
      <c r="C11" t="s">
        <v>209</v>
      </c>
      <c r="D11" t="s">
        <v>246</v>
      </c>
      <c r="E11" t="s">
        <v>15</v>
      </c>
      <c r="F11" t="s">
        <v>201</v>
      </c>
      <c r="G11" t="s">
        <v>16</v>
      </c>
      <c r="H11" t="s">
        <v>16</v>
      </c>
      <c r="I11" t="s">
        <v>17</v>
      </c>
      <c r="J11" t="s">
        <v>17</v>
      </c>
      <c r="K11">
        <f>0</f>
        <v>0</v>
      </c>
      <c r="M11" t="str">
        <f t="shared" si="0"/>
        <v>SELECT L1.location_id FROM location L1 WHERE L1.location_type_code = 'COURTHOUSE' AND L1.location_name = 'CAMPBELLRIVER'</v>
      </c>
      <c r="N11" t="str">
        <f t="shared" si="1"/>
        <v>SELECT L2.location_id FROM location L2 WHERE L2.location_type_code = 'REGION' AND L2.location_name = 'VANISLAND'</v>
      </c>
      <c r="O11" s="1" t="s">
        <v>212</v>
      </c>
      <c r="P11" t="str">
        <f t="shared" si="3"/>
        <v>INSERT INTO courthouse (location_id,courthouse_type_code,org_unit_id,geometry,region_location_id,created_by,updated_by,created_dtm,updated_dtm,revision_count)</v>
      </c>
      <c r="Q11" t="str">
        <f t="shared" si="4"/>
        <v xml:space="preserve"> VALUES </v>
      </c>
      <c r="R11" t="str">
        <f t="shared" si="2"/>
        <v>((SELECT L1.location_id FROM location L1 WHERE L1.location_type_code = 'COURTHOUSE' AND L1.location_name = 'CAMPBELLRIVER'),'PROVINCIAL','3a8b614c-a058-4383-b6eb-9bee3d8b5a1a',null,(SELECT L2.location_id FROM location L2 WHERE L2.location_type_code = 'REGION' AND L2.location_name = 'VANISLAND'),'test','test',now(),now(),0);</v>
      </c>
    </row>
    <row r="12" spans="1:18" x14ac:dyDescent="0.2">
      <c r="A12">
        <v>10</v>
      </c>
      <c r="B12" t="str">
        <f>location!E12</f>
        <v>CASTLEGAR</v>
      </c>
      <c r="C12" t="s">
        <v>209</v>
      </c>
      <c r="D12" t="s">
        <v>246</v>
      </c>
      <c r="E12" t="s">
        <v>15</v>
      </c>
      <c r="F12" t="s">
        <v>195</v>
      </c>
      <c r="G12" t="s">
        <v>16</v>
      </c>
      <c r="H12" t="s">
        <v>16</v>
      </c>
      <c r="I12" t="s">
        <v>17</v>
      </c>
      <c r="J12" t="s">
        <v>17</v>
      </c>
      <c r="K12">
        <f>0</f>
        <v>0</v>
      </c>
      <c r="M12" t="str">
        <f t="shared" si="0"/>
        <v>SELECT L1.location_id FROM location L1 WHERE L1.location_type_code = 'COURTHOUSE' AND L1.location_name = 'CASTLEGAR'</v>
      </c>
      <c r="N12" t="str">
        <f t="shared" si="1"/>
        <v>SELECT L2.location_id FROM location L2 WHERE L2.location_type_code = 'REGION' AND L2.location_name = 'INTERIOR'</v>
      </c>
      <c r="O12" s="1" t="s">
        <v>212</v>
      </c>
      <c r="P12" t="str">
        <f t="shared" si="3"/>
        <v>INSERT INTO courthouse (location_id,courthouse_type_code,org_unit_id,geometry,region_location_id,created_by,updated_by,created_dtm,updated_dtm,revision_count)</v>
      </c>
      <c r="Q12" t="str">
        <f t="shared" si="4"/>
        <v xml:space="preserve"> VALUES </v>
      </c>
      <c r="R12" t="str">
        <f t="shared" si="2"/>
        <v>((SELECT L1.location_id FROM location L1 WHERE L1.location_type_code = 'COURTHOUSE' AND L1.location_name = 'CASTLEGAR'),'PROVINCIAL','3a8b614c-a058-4383-b6eb-9bee3d8b5a1a',null,(SELECT L2.location_id FROM location L2 WHERE L2.location_type_code = 'REGION' AND L2.location_name = 'INTERIOR'),'test','test',now(),now(),0);</v>
      </c>
    </row>
    <row r="13" spans="1:18" x14ac:dyDescent="0.2">
      <c r="A13">
        <v>11</v>
      </c>
      <c r="B13" t="str">
        <f>location!E13</f>
        <v>CHASE</v>
      </c>
      <c r="C13" t="s">
        <v>209</v>
      </c>
      <c r="D13" t="s">
        <v>246</v>
      </c>
      <c r="E13" t="s">
        <v>15</v>
      </c>
      <c r="F13" t="s">
        <v>193</v>
      </c>
      <c r="G13" t="s">
        <v>16</v>
      </c>
      <c r="H13" t="s">
        <v>16</v>
      </c>
      <c r="I13" t="s">
        <v>17</v>
      </c>
      <c r="J13" t="s">
        <v>17</v>
      </c>
      <c r="K13">
        <f>0</f>
        <v>0</v>
      </c>
      <c r="M13" t="str">
        <f t="shared" si="0"/>
        <v>SELECT L1.location_id FROM location L1 WHERE L1.location_type_code = 'COURTHOUSE' AND L1.location_name = 'CHASE'</v>
      </c>
      <c r="N13" t="str">
        <f t="shared" si="1"/>
        <v>SELECT L2.location_id FROM location L2 WHERE L2.location_type_code = 'REGION' AND L2.location_name = 'FRASER'</v>
      </c>
      <c r="O13" s="1" t="s">
        <v>212</v>
      </c>
      <c r="P13" t="str">
        <f t="shared" si="3"/>
        <v>INSERT INTO courthouse (location_id,courthouse_type_code,org_unit_id,geometry,region_location_id,created_by,updated_by,created_dtm,updated_dtm,revision_count)</v>
      </c>
      <c r="Q13" t="str">
        <f t="shared" si="4"/>
        <v xml:space="preserve"> VALUES </v>
      </c>
      <c r="R13" t="str">
        <f t="shared" si="2"/>
        <v>((SELECT L1.location_id FROM location L1 WHERE L1.location_type_code = 'COURTHOUSE' AND L1.location_name = 'CHASE'),'PROVINCIAL','3a8b614c-a058-4383-b6eb-9bee3d8b5a1a',null,(SELECT L2.location_id FROM location L2 WHERE L2.location_type_code = 'REGION' AND L2.location_name = 'FRASER'),'test','test',now(),now(),0);</v>
      </c>
    </row>
    <row r="14" spans="1:18" x14ac:dyDescent="0.2">
      <c r="A14">
        <v>12</v>
      </c>
      <c r="B14" t="str">
        <f>location!E14</f>
        <v>CHETWYND</v>
      </c>
      <c r="C14" t="s">
        <v>209</v>
      </c>
      <c r="D14" t="s">
        <v>246</v>
      </c>
      <c r="E14" t="s">
        <v>15</v>
      </c>
      <c r="F14" t="s">
        <v>197</v>
      </c>
      <c r="G14" t="s">
        <v>16</v>
      </c>
      <c r="H14" t="s">
        <v>16</v>
      </c>
      <c r="I14" t="s">
        <v>17</v>
      </c>
      <c r="J14" t="s">
        <v>17</v>
      </c>
      <c r="K14">
        <f>0</f>
        <v>0</v>
      </c>
      <c r="M14" t="str">
        <f t="shared" si="0"/>
        <v>SELECT L1.location_id FROM location L1 WHERE L1.location_type_code = 'COURTHOUSE' AND L1.location_name = 'CHETWYND'</v>
      </c>
      <c r="N14" t="str">
        <f t="shared" si="1"/>
        <v>SELECT L2.location_id FROM location L2 WHERE L2.location_type_code = 'REGION' AND L2.location_name = 'NORTHERN'</v>
      </c>
      <c r="O14" s="1" t="s">
        <v>212</v>
      </c>
      <c r="P14" t="str">
        <f t="shared" si="3"/>
        <v>INSERT INTO courthouse (location_id,courthouse_type_code,org_unit_id,geometry,region_location_id,created_by,updated_by,created_dtm,updated_dtm,revision_count)</v>
      </c>
      <c r="Q14" t="str">
        <f t="shared" si="4"/>
        <v xml:space="preserve"> VALUES </v>
      </c>
      <c r="R14" t="str">
        <f t="shared" si="2"/>
        <v>((SELECT L1.location_id FROM location L1 WHERE L1.location_type_code = 'COURTHOUSE' AND L1.location_name = 'CHETWYND'),'PROVINCIAL','3a8b614c-a058-4383-b6eb-9bee3d8b5a1a',null,(SELECT L2.location_id FROM location L2 WHERE L2.location_type_code = 'REGION' AND L2.location_name = 'NORTHERN'),'test','test',now(),now(),0);</v>
      </c>
    </row>
    <row r="15" spans="1:18" x14ac:dyDescent="0.2">
      <c r="A15">
        <v>13</v>
      </c>
      <c r="B15" t="str">
        <f>location!E15</f>
        <v>CHILLIWACK</v>
      </c>
      <c r="C15" t="s">
        <v>209</v>
      </c>
      <c r="D15" t="s">
        <v>246</v>
      </c>
      <c r="E15" t="s">
        <v>15</v>
      </c>
      <c r="F15" t="s">
        <v>199</v>
      </c>
      <c r="G15" t="s">
        <v>16</v>
      </c>
      <c r="H15" t="s">
        <v>16</v>
      </c>
      <c r="I15" t="s">
        <v>17</v>
      </c>
      <c r="J15" t="s">
        <v>17</v>
      </c>
      <c r="K15">
        <f>0</f>
        <v>0</v>
      </c>
      <c r="M15" t="str">
        <f t="shared" si="0"/>
        <v>SELECT L1.location_id FROM location L1 WHERE L1.location_type_code = 'COURTHOUSE' AND L1.location_name = 'CHILLIWACK'</v>
      </c>
      <c r="N15" t="str">
        <f t="shared" si="1"/>
        <v>SELECT L2.location_id FROM location L2 WHERE L2.location_type_code = 'REGION' AND L2.location_name = 'VANCENTRE'</v>
      </c>
      <c r="O15" s="1" t="s">
        <v>212</v>
      </c>
      <c r="P15" t="str">
        <f t="shared" si="3"/>
        <v>INSERT INTO courthouse (location_id,courthouse_type_code,org_unit_id,geometry,region_location_id,created_by,updated_by,created_dtm,updated_dtm,revision_count)</v>
      </c>
      <c r="Q15" t="str">
        <f t="shared" si="4"/>
        <v xml:space="preserve"> VALUES </v>
      </c>
      <c r="R15" t="str">
        <f t="shared" si="2"/>
        <v>((SELECT L1.location_id FROM location L1 WHERE L1.location_type_code = 'COURTHOUSE' AND L1.location_name = 'CHILLIWACK'),'PROVINCIAL','3a8b614c-a058-4383-b6eb-9bee3d8b5a1a',null,(SELECT L2.location_id FROM location L2 WHERE L2.location_type_code = 'REGION' AND L2.location_name = 'VANCENTRE'),'test','test',now(),now(),0);</v>
      </c>
    </row>
    <row r="16" spans="1:18" x14ac:dyDescent="0.2">
      <c r="A16">
        <v>14</v>
      </c>
      <c r="B16" t="str">
        <f>location!E16</f>
        <v>CLEARWATER</v>
      </c>
      <c r="C16" t="s">
        <v>209</v>
      </c>
      <c r="D16" t="s">
        <v>246</v>
      </c>
      <c r="E16" t="s">
        <v>15</v>
      </c>
      <c r="F16" t="s">
        <v>195</v>
      </c>
      <c r="G16" t="s">
        <v>16</v>
      </c>
      <c r="H16" t="s">
        <v>16</v>
      </c>
      <c r="I16" t="s">
        <v>17</v>
      </c>
      <c r="J16" t="s">
        <v>17</v>
      </c>
      <c r="K16">
        <f>0</f>
        <v>0</v>
      </c>
      <c r="M16" t="str">
        <f t="shared" si="0"/>
        <v>SELECT L1.location_id FROM location L1 WHERE L1.location_type_code = 'COURTHOUSE' AND L1.location_name = 'CLEARWATER'</v>
      </c>
      <c r="N16" t="str">
        <f t="shared" si="1"/>
        <v>SELECT L2.location_id FROM location L2 WHERE L2.location_type_code = 'REGION' AND L2.location_name = 'INTERIOR'</v>
      </c>
      <c r="O16" s="1" t="s">
        <v>212</v>
      </c>
      <c r="P16" t="str">
        <f t="shared" si="3"/>
        <v>INSERT INTO courthouse (location_id,courthouse_type_code,org_unit_id,geometry,region_location_id,created_by,updated_by,created_dtm,updated_dtm,revision_count)</v>
      </c>
      <c r="Q16" t="str">
        <f t="shared" si="4"/>
        <v xml:space="preserve"> VALUES </v>
      </c>
      <c r="R16" t="str">
        <f t="shared" si="2"/>
        <v>((SELECT L1.location_id FROM location L1 WHERE L1.location_type_code = 'COURTHOUSE' AND L1.location_name = 'CLEARWATER'),'PROVINCIAL','3a8b614c-a058-4383-b6eb-9bee3d8b5a1a',null,(SELECT L2.location_id FROM location L2 WHERE L2.location_type_code = 'REGION' AND L2.location_name = 'INTERIOR'),'test','test',now(),now(),0);</v>
      </c>
    </row>
    <row r="17" spans="1:18" x14ac:dyDescent="0.2">
      <c r="A17">
        <v>15</v>
      </c>
      <c r="B17" t="str">
        <f>location!E17</f>
        <v>COURTENAY</v>
      </c>
      <c r="C17" t="s">
        <v>209</v>
      </c>
      <c r="D17" t="s">
        <v>246</v>
      </c>
      <c r="E17" t="s">
        <v>15</v>
      </c>
      <c r="F17" t="s">
        <v>201</v>
      </c>
      <c r="G17" t="s">
        <v>16</v>
      </c>
      <c r="H17" t="s">
        <v>16</v>
      </c>
      <c r="I17" t="s">
        <v>17</v>
      </c>
      <c r="J17" t="s">
        <v>17</v>
      </c>
      <c r="K17">
        <f>0</f>
        <v>0</v>
      </c>
      <c r="M17" t="str">
        <f t="shared" si="0"/>
        <v>SELECT L1.location_id FROM location L1 WHERE L1.location_type_code = 'COURTHOUSE' AND L1.location_name = 'COURTENAY'</v>
      </c>
      <c r="N17" t="str">
        <f t="shared" si="1"/>
        <v>SELECT L2.location_id FROM location L2 WHERE L2.location_type_code = 'REGION' AND L2.location_name = 'VANISLAND'</v>
      </c>
      <c r="O17" s="1" t="s">
        <v>212</v>
      </c>
      <c r="P17" t="str">
        <f t="shared" si="3"/>
        <v>INSERT INTO courthouse (location_id,courthouse_type_code,org_unit_id,geometry,region_location_id,created_by,updated_by,created_dtm,updated_dtm,revision_count)</v>
      </c>
      <c r="Q17" t="str">
        <f t="shared" si="4"/>
        <v xml:space="preserve"> VALUES </v>
      </c>
      <c r="R17" t="str">
        <f t="shared" si="2"/>
        <v>((SELECT L1.location_id FROM location L1 WHERE L1.location_type_code = 'COURTHOUSE' AND L1.location_name = 'COURTENAY'),'PROVINCIAL','3a8b614c-a058-4383-b6eb-9bee3d8b5a1a',null,(SELECT L2.location_id FROM location L2 WHERE L2.location_type_code = 'REGION' AND L2.location_name = 'VANISLAND'),'test','test',now(),now(),0);</v>
      </c>
    </row>
    <row r="18" spans="1:18" x14ac:dyDescent="0.2">
      <c r="A18">
        <v>16</v>
      </c>
      <c r="B18" t="str">
        <f>location!E18</f>
        <v>CRANBROOK</v>
      </c>
      <c r="C18" t="s">
        <v>209</v>
      </c>
      <c r="D18" t="s">
        <v>246</v>
      </c>
      <c r="E18" t="s">
        <v>15</v>
      </c>
      <c r="F18" t="s">
        <v>195</v>
      </c>
      <c r="G18" t="s">
        <v>16</v>
      </c>
      <c r="H18" t="s">
        <v>16</v>
      </c>
      <c r="I18" t="s">
        <v>17</v>
      </c>
      <c r="J18" t="s">
        <v>17</v>
      </c>
      <c r="K18">
        <f>0</f>
        <v>0</v>
      </c>
      <c r="M18" t="str">
        <f t="shared" si="0"/>
        <v>SELECT L1.location_id FROM location L1 WHERE L1.location_type_code = 'COURTHOUSE' AND L1.location_name = 'CRANBROOK'</v>
      </c>
      <c r="N18" t="str">
        <f t="shared" si="1"/>
        <v>SELECT L2.location_id FROM location L2 WHERE L2.location_type_code = 'REGION' AND L2.location_name = 'INTERIOR'</v>
      </c>
      <c r="O18" s="1" t="s">
        <v>212</v>
      </c>
      <c r="P18" t="str">
        <f t="shared" si="3"/>
        <v>INSERT INTO courthouse (location_id,courthouse_type_code,org_unit_id,geometry,region_location_id,created_by,updated_by,created_dtm,updated_dtm,revision_count)</v>
      </c>
      <c r="Q18" t="str">
        <f t="shared" si="4"/>
        <v xml:space="preserve"> VALUES </v>
      </c>
      <c r="R18" t="str">
        <f t="shared" si="2"/>
        <v>((SELECT L1.location_id FROM location L1 WHERE L1.location_type_code = 'COURTHOUSE' AND L1.location_name = 'CRANBROOK'),'PROVINCIAL','3a8b614c-a058-4383-b6eb-9bee3d8b5a1a',null,(SELECT L2.location_id FROM location L2 WHERE L2.location_type_code = 'REGION' AND L2.location_name = 'INTERIOR'),'test','test',now(),now(),0);</v>
      </c>
    </row>
    <row r="19" spans="1:18" x14ac:dyDescent="0.2">
      <c r="A19">
        <v>17</v>
      </c>
      <c r="B19" t="str">
        <f>location!E19</f>
        <v>CRESTON</v>
      </c>
      <c r="C19" t="s">
        <v>209</v>
      </c>
      <c r="D19" t="s">
        <v>246</v>
      </c>
      <c r="E19" t="s">
        <v>15</v>
      </c>
      <c r="F19" t="s">
        <v>195</v>
      </c>
      <c r="G19" t="s">
        <v>16</v>
      </c>
      <c r="H19" t="s">
        <v>16</v>
      </c>
      <c r="I19" t="s">
        <v>17</v>
      </c>
      <c r="J19" t="s">
        <v>17</v>
      </c>
      <c r="K19">
        <f>0</f>
        <v>0</v>
      </c>
      <c r="M19" t="str">
        <f t="shared" si="0"/>
        <v>SELECT L1.location_id FROM location L1 WHERE L1.location_type_code = 'COURTHOUSE' AND L1.location_name = 'CRESTON'</v>
      </c>
      <c r="N19" t="str">
        <f t="shared" si="1"/>
        <v>SELECT L2.location_id FROM location L2 WHERE L2.location_type_code = 'REGION' AND L2.location_name = 'INTERIOR'</v>
      </c>
      <c r="O19" s="1" t="s">
        <v>212</v>
      </c>
      <c r="P19" t="str">
        <f t="shared" si="3"/>
        <v>INSERT INTO courthouse (location_id,courthouse_type_code,org_unit_id,geometry,region_location_id,created_by,updated_by,created_dtm,updated_dtm,revision_count)</v>
      </c>
      <c r="Q19" t="str">
        <f t="shared" si="4"/>
        <v xml:space="preserve"> VALUES </v>
      </c>
      <c r="R19" t="str">
        <f t="shared" si="2"/>
        <v>((SELECT L1.location_id FROM location L1 WHERE L1.location_type_code = 'COURTHOUSE' AND L1.location_name = 'CRESTON'),'PROVINCIAL','3a8b614c-a058-4383-b6eb-9bee3d8b5a1a',null,(SELECT L2.location_id FROM location L2 WHERE L2.location_type_code = 'REGION' AND L2.location_name = 'INTERIOR'),'test','test',now(),now(),0);</v>
      </c>
    </row>
    <row r="20" spans="1:18" x14ac:dyDescent="0.2">
      <c r="A20">
        <v>18</v>
      </c>
      <c r="B20" t="str">
        <f>location!E20</f>
        <v>DEASELAKE</v>
      </c>
      <c r="C20" t="s">
        <v>209</v>
      </c>
      <c r="D20" t="s">
        <v>246</v>
      </c>
      <c r="E20" t="s">
        <v>15</v>
      </c>
      <c r="F20" t="s">
        <v>197</v>
      </c>
      <c r="G20" t="s">
        <v>16</v>
      </c>
      <c r="H20" t="s">
        <v>16</v>
      </c>
      <c r="I20" t="s">
        <v>17</v>
      </c>
      <c r="J20" t="s">
        <v>17</v>
      </c>
      <c r="K20">
        <f>0</f>
        <v>0</v>
      </c>
      <c r="M20" t="str">
        <f t="shared" si="0"/>
        <v>SELECT L1.location_id FROM location L1 WHERE L1.location_type_code = 'COURTHOUSE' AND L1.location_name = 'DEASELAKE'</v>
      </c>
      <c r="N20" t="str">
        <f t="shared" si="1"/>
        <v>SELECT L2.location_id FROM location L2 WHERE L2.location_type_code = 'REGION' AND L2.location_name = 'NORTHERN'</v>
      </c>
      <c r="O20" s="1" t="s">
        <v>212</v>
      </c>
      <c r="P20" t="str">
        <f t="shared" si="3"/>
        <v>INSERT INTO courthouse (location_id,courthouse_type_code,org_unit_id,geometry,region_location_id,created_by,updated_by,created_dtm,updated_dtm,revision_count)</v>
      </c>
      <c r="Q20" t="str">
        <f t="shared" si="4"/>
        <v xml:space="preserve"> VALUES </v>
      </c>
      <c r="R20" t="str">
        <f t="shared" si="2"/>
        <v>((SELECT L1.location_id FROM location L1 WHERE L1.location_type_code = 'COURTHOUSE' AND L1.location_name = 'DEASELAKE'),'PROVINCIAL','3a8b614c-a058-4383-b6eb-9bee3d8b5a1a',null,(SELECT L2.location_id FROM location L2 WHERE L2.location_type_code = 'REGION' AND L2.location_name = 'NORTHERN'),'test','test',now(),now(),0);</v>
      </c>
    </row>
    <row r="21" spans="1:18" x14ac:dyDescent="0.2">
      <c r="A21">
        <v>19</v>
      </c>
      <c r="B21" t="str">
        <f>location!E21</f>
        <v>DOWNTOWNCOMMUNITYCOURT</v>
      </c>
      <c r="C21" t="s">
        <v>209</v>
      </c>
      <c r="D21" t="s">
        <v>246</v>
      </c>
      <c r="E21" t="s">
        <v>15</v>
      </c>
      <c r="F21" t="s">
        <v>199</v>
      </c>
      <c r="G21" t="s">
        <v>16</v>
      </c>
      <c r="H21" t="s">
        <v>16</v>
      </c>
      <c r="I21" t="s">
        <v>17</v>
      </c>
      <c r="J21" t="s">
        <v>17</v>
      </c>
      <c r="K21">
        <f>0</f>
        <v>0</v>
      </c>
      <c r="M21" t="str">
        <f t="shared" si="0"/>
        <v>SELECT L1.location_id FROM location L1 WHERE L1.location_type_code = 'COURTHOUSE' AND L1.location_name = 'DOWNTOWNCOMMUNITYCOURT'</v>
      </c>
      <c r="N21" t="str">
        <f t="shared" si="1"/>
        <v>SELECT L2.location_id FROM location L2 WHERE L2.location_type_code = 'REGION' AND L2.location_name = 'VANCENTRE'</v>
      </c>
      <c r="O21" s="1" t="s">
        <v>212</v>
      </c>
      <c r="P21" t="str">
        <f t="shared" si="3"/>
        <v>INSERT INTO courthouse (location_id,courthouse_type_code,org_unit_id,geometry,region_location_id,created_by,updated_by,created_dtm,updated_dtm,revision_count)</v>
      </c>
      <c r="Q21" t="str">
        <f t="shared" si="4"/>
        <v xml:space="preserve"> VALUES </v>
      </c>
      <c r="R21" t="str">
        <f t="shared" si="2"/>
        <v>((SELECT L1.location_id FROM location L1 WHERE L1.location_type_code = 'COURTHOUSE' AND L1.location_name = 'DOWNTOWNCOMMUNITYCOURT'),'PROVINCIAL','3a8b614c-a058-4383-b6eb-9bee3d8b5a1a',null,(SELECT L2.location_id FROM location L2 WHERE L2.location_type_code = 'REGION' AND L2.location_name = 'VANCENTRE'),'test','test',now(),now(),0);</v>
      </c>
    </row>
    <row r="22" spans="1:18" x14ac:dyDescent="0.2">
      <c r="A22">
        <v>20</v>
      </c>
      <c r="B22" t="str">
        <f>location!E22</f>
        <v>DUNCAN</v>
      </c>
      <c r="C22" t="s">
        <v>209</v>
      </c>
      <c r="D22" t="s">
        <v>246</v>
      </c>
      <c r="E22" t="s">
        <v>15</v>
      </c>
      <c r="F22" t="s">
        <v>201</v>
      </c>
      <c r="G22" t="s">
        <v>16</v>
      </c>
      <c r="H22" t="s">
        <v>16</v>
      </c>
      <c r="I22" t="s">
        <v>17</v>
      </c>
      <c r="J22" t="s">
        <v>17</v>
      </c>
      <c r="K22">
        <f>0</f>
        <v>0</v>
      </c>
      <c r="M22" t="str">
        <f t="shared" si="0"/>
        <v>SELECT L1.location_id FROM location L1 WHERE L1.location_type_code = 'COURTHOUSE' AND L1.location_name = 'DUNCAN'</v>
      </c>
      <c r="N22" t="str">
        <f t="shared" si="1"/>
        <v>SELECT L2.location_id FROM location L2 WHERE L2.location_type_code = 'REGION' AND L2.location_name = 'VANISLAND'</v>
      </c>
      <c r="O22" s="1" t="s">
        <v>212</v>
      </c>
      <c r="P22" t="str">
        <f t="shared" si="3"/>
        <v>INSERT INTO courthouse (location_id,courthouse_type_code,org_unit_id,geometry,region_location_id,created_by,updated_by,created_dtm,updated_dtm,revision_count)</v>
      </c>
      <c r="Q22" t="str">
        <f t="shared" si="4"/>
        <v xml:space="preserve"> VALUES </v>
      </c>
      <c r="R22" t="str">
        <f t="shared" si="2"/>
        <v>((SELECT L1.location_id FROM location L1 WHERE L1.location_type_code = 'COURTHOUSE' AND L1.location_name = 'DUNCAN'),'PROVINCIAL','3a8b614c-a058-4383-b6eb-9bee3d8b5a1a',null,(SELECT L2.location_id FROM location L2 WHERE L2.location_type_code = 'REGION' AND L2.location_name = 'VANISLAND'),'test','test',now(),now(),0);</v>
      </c>
    </row>
    <row r="23" spans="1:18" x14ac:dyDescent="0.2">
      <c r="A23">
        <v>21</v>
      </c>
      <c r="B23" t="str">
        <f>location!E23</f>
        <v>FERNIE</v>
      </c>
      <c r="C23" t="s">
        <v>209</v>
      </c>
      <c r="D23" t="s">
        <v>246</v>
      </c>
      <c r="E23" t="s">
        <v>15</v>
      </c>
      <c r="F23" t="s">
        <v>195</v>
      </c>
      <c r="G23" t="s">
        <v>16</v>
      </c>
      <c r="H23" t="s">
        <v>16</v>
      </c>
      <c r="I23" t="s">
        <v>17</v>
      </c>
      <c r="J23" t="s">
        <v>17</v>
      </c>
      <c r="K23">
        <f>0</f>
        <v>0</v>
      </c>
      <c r="M23" t="str">
        <f t="shared" si="0"/>
        <v>SELECT L1.location_id FROM location L1 WHERE L1.location_type_code = 'COURTHOUSE' AND L1.location_name = 'FERNIE'</v>
      </c>
      <c r="N23" t="str">
        <f t="shared" si="1"/>
        <v>SELECT L2.location_id FROM location L2 WHERE L2.location_type_code = 'REGION' AND L2.location_name = 'INTERIOR'</v>
      </c>
      <c r="O23" s="1" t="s">
        <v>212</v>
      </c>
      <c r="P23" t="str">
        <f t="shared" si="3"/>
        <v>INSERT INTO courthouse (location_id,courthouse_type_code,org_unit_id,geometry,region_location_id,created_by,updated_by,created_dtm,updated_dtm,revision_count)</v>
      </c>
      <c r="Q23" t="str">
        <f t="shared" si="4"/>
        <v xml:space="preserve"> VALUES </v>
      </c>
      <c r="R23" t="str">
        <f t="shared" si="2"/>
        <v>((SELECT L1.location_id FROM location L1 WHERE L1.location_type_code = 'COURTHOUSE' AND L1.location_name = 'FERNIE'),'PROVINCIAL','3a8b614c-a058-4383-b6eb-9bee3d8b5a1a',null,(SELECT L2.location_id FROM location L2 WHERE L2.location_type_code = 'REGION' AND L2.location_name = 'INTERIOR'),'test','test',now(),now(),0);</v>
      </c>
    </row>
    <row r="24" spans="1:18" x14ac:dyDescent="0.2">
      <c r="A24">
        <v>22</v>
      </c>
      <c r="B24" t="str">
        <f>location!E24</f>
        <v>FORTSTJAMES</v>
      </c>
      <c r="C24" t="s">
        <v>209</v>
      </c>
      <c r="D24" t="s">
        <v>246</v>
      </c>
      <c r="E24" t="s">
        <v>15</v>
      </c>
      <c r="F24" t="s">
        <v>197</v>
      </c>
      <c r="G24" t="s">
        <v>16</v>
      </c>
      <c r="H24" t="s">
        <v>16</v>
      </c>
      <c r="I24" t="s">
        <v>17</v>
      </c>
      <c r="J24" t="s">
        <v>17</v>
      </c>
      <c r="K24">
        <f>0</f>
        <v>0</v>
      </c>
      <c r="M24" t="str">
        <f t="shared" si="0"/>
        <v>SELECT L1.location_id FROM location L1 WHERE L1.location_type_code = 'COURTHOUSE' AND L1.location_name = 'FORTSTJAMES'</v>
      </c>
      <c r="N24" t="str">
        <f t="shared" si="1"/>
        <v>SELECT L2.location_id FROM location L2 WHERE L2.location_type_code = 'REGION' AND L2.location_name = 'NORTHERN'</v>
      </c>
      <c r="O24" s="1" t="s">
        <v>212</v>
      </c>
      <c r="P24" t="str">
        <f t="shared" si="3"/>
        <v>INSERT INTO courthouse (location_id,courthouse_type_code,org_unit_id,geometry,region_location_id,created_by,updated_by,created_dtm,updated_dtm,revision_count)</v>
      </c>
      <c r="Q24" t="str">
        <f t="shared" si="4"/>
        <v xml:space="preserve"> VALUES </v>
      </c>
      <c r="R24" t="str">
        <f t="shared" si="2"/>
        <v>((SELECT L1.location_id FROM location L1 WHERE L1.location_type_code = 'COURTHOUSE' AND L1.location_name = 'FORTSTJAMES'),'PROVINCIAL','3a8b614c-a058-4383-b6eb-9bee3d8b5a1a',null,(SELECT L2.location_id FROM location L2 WHERE L2.location_type_code = 'REGION' AND L2.location_name = 'NORTHERN'),'test','test',now(),now(),0);</v>
      </c>
    </row>
    <row r="25" spans="1:18" x14ac:dyDescent="0.2">
      <c r="A25">
        <v>23</v>
      </c>
      <c r="B25" t="str">
        <f>location!E25</f>
        <v>FORTSTJOHN</v>
      </c>
      <c r="C25" t="s">
        <v>209</v>
      </c>
      <c r="D25" t="s">
        <v>246</v>
      </c>
      <c r="E25" t="s">
        <v>15</v>
      </c>
      <c r="F25" t="s">
        <v>197</v>
      </c>
      <c r="G25" t="s">
        <v>16</v>
      </c>
      <c r="H25" t="s">
        <v>16</v>
      </c>
      <c r="I25" t="s">
        <v>17</v>
      </c>
      <c r="J25" t="s">
        <v>17</v>
      </c>
      <c r="K25">
        <f>0</f>
        <v>0</v>
      </c>
      <c r="M25" t="str">
        <f t="shared" si="0"/>
        <v>SELECT L1.location_id FROM location L1 WHERE L1.location_type_code = 'COURTHOUSE' AND L1.location_name = 'FORTSTJOHN'</v>
      </c>
      <c r="N25" t="str">
        <f t="shared" si="1"/>
        <v>SELECT L2.location_id FROM location L2 WHERE L2.location_type_code = 'REGION' AND L2.location_name = 'NORTHERN'</v>
      </c>
      <c r="O25" s="1" t="s">
        <v>212</v>
      </c>
      <c r="P25" t="str">
        <f t="shared" si="3"/>
        <v>INSERT INTO courthouse (location_id,courthouse_type_code,org_unit_id,geometry,region_location_id,created_by,updated_by,created_dtm,updated_dtm,revision_count)</v>
      </c>
      <c r="Q25" t="str">
        <f t="shared" si="4"/>
        <v xml:space="preserve"> VALUES </v>
      </c>
      <c r="R25" t="str">
        <f t="shared" si="2"/>
        <v>((SELECT L1.location_id FROM location L1 WHERE L1.location_type_code = 'COURTHOUSE' AND L1.location_name = 'FORTSTJOHN'),'PROVINCIAL','3a8b614c-a058-4383-b6eb-9bee3d8b5a1a',null,(SELECT L2.location_id FROM location L2 WHERE L2.location_type_code = 'REGION' AND L2.location_name = 'NORTHERN'),'test','test',now(),now(),0);</v>
      </c>
    </row>
    <row r="26" spans="1:18" x14ac:dyDescent="0.2">
      <c r="A26">
        <v>24</v>
      </c>
      <c r="B26" t="str">
        <f>location!E26</f>
        <v>FORTWARE</v>
      </c>
      <c r="C26" t="s">
        <v>209</v>
      </c>
      <c r="D26" t="s">
        <v>246</v>
      </c>
      <c r="E26" t="s">
        <v>15</v>
      </c>
      <c r="F26" t="s">
        <v>197</v>
      </c>
      <c r="G26" t="s">
        <v>16</v>
      </c>
      <c r="H26" t="s">
        <v>16</v>
      </c>
      <c r="I26" t="s">
        <v>17</v>
      </c>
      <c r="J26" t="s">
        <v>17</v>
      </c>
      <c r="K26">
        <f>0</f>
        <v>0</v>
      </c>
      <c r="M26" t="str">
        <f t="shared" si="0"/>
        <v>SELECT L1.location_id FROM location L1 WHERE L1.location_type_code = 'COURTHOUSE' AND L1.location_name = 'FORTWARE'</v>
      </c>
      <c r="N26" t="str">
        <f t="shared" si="1"/>
        <v>SELECT L2.location_id FROM location L2 WHERE L2.location_type_code = 'REGION' AND L2.location_name = 'NORTHERN'</v>
      </c>
      <c r="O26" s="1" t="s">
        <v>212</v>
      </c>
      <c r="P26" t="str">
        <f t="shared" si="3"/>
        <v>INSERT INTO courthouse (location_id,courthouse_type_code,org_unit_id,geometry,region_location_id,created_by,updated_by,created_dtm,updated_dtm,revision_count)</v>
      </c>
      <c r="Q26" t="str">
        <f t="shared" si="4"/>
        <v xml:space="preserve"> VALUES </v>
      </c>
      <c r="R26" t="str">
        <f t="shared" si="2"/>
        <v>((SELECT L1.location_id FROM location L1 WHERE L1.location_type_code = 'COURTHOUSE' AND L1.location_name = 'FORTWARE'),'PROVINCIAL','3a8b614c-a058-4383-b6eb-9bee3d8b5a1a',null,(SELECT L2.location_id FROM location L2 WHERE L2.location_type_code = 'REGION' AND L2.location_name = 'NORTHERN'),'test','test',now(),now(),0);</v>
      </c>
    </row>
    <row r="27" spans="1:18" x14ac:dyDescent="0.2">
      <c r="A27">
        <v>25</v>
      </c>
      <c r="B27" t="str">
        <f>location!E27</f>
        <v>FRASERLAKE</v>
      </c>
      <c r="C27" t="s">
        <v>209</v>
      </c>
      <c r="D27" t="s">
        <v>246</v>
      </c>
      <c r="E27" t="s">
        <v>15</v>
      </c>
      <c r="F27" t="s">
        <v>197</v>
      </c>
      <c r="G27" t="s">
        <v>16</v>
      </c>
      <c r="H27" t="s">
        <v>16</v>
      </c>
      <c r="I27" t="s">
        <v>17</v>
      </c>
      <c r="J27" t="s">
        <v>17</v>
      </c>
      <c r="K27">
        <f>0</f>
        <v>0</v>
      </c>
      <c r="M27" t="str">
        <f t="shared" si="0"/>
        <v>SELECT L1.location_id FROM location L1 WHERE L1.location_type_code = 'COURTHOUSE' AND L1.location_name = 'FRASERLAKE'</v>
      </c>
      <c r="N27" t="str">
        <f t="shared" si="1"/>
        <v>SELECT L2.location_id FROM location L2 WHERE L2.location_type_code = 'REGION' AND L2.location_name = 'NORTHERN'</v>
      </c>
      <c r="O27" s="1" t="s">
        <v>212</v>
      </c>
      <c r="P27" t="str">
        <f t="shared" si="3"/>
        <v>INSERT INTO courthouse (location_id,courthouse_type_code,org_unit_id,geometry,region_location_id,created_by,updated_by,created_dtm,updated_dtm,revision_count)</v>
      </c>
      <c r="Q27" t="str">
        <f t="shared" si="4"/>
        <v xml:space="preserve"> VALUES </v>
      </c>
      <c r="R27" t="str">
        <f t="shared" si="2"/>
        <v>((SELECT L1.location_id FROM location L1 WHERE L1.location_type_code = 'COURTHOUSE' AND L1.location_name = 'FRASERLAKE'),'PROVINCIAL','3a8b614c-a058-4383-b6eb-9bee3d8b5a1a',null,(SELECT L2.location_id FROM location L2 WHERE L2.location_type_code = 'REGION' AND L2.location_name = 'NORTHERN'),'test','test',now(),now(),0);</v>
      </c>
    </row>
    <row r="28" spans="1:18" x14ac:dyDescent="0.2">
      <c r="A28">
        <v>26</v>
      </c>
      <c r="B28" t="str">
        <f>location!E28</f>
        <v>GANGES</v>
      </c>
      <c r="C28" t="s">
        <v>209</v>
      </c>
      <c r="D28" t="s">
        <v>246</v>
      </c>
      <c r="E28" t="s">
        <v>15</v>
      </c>
      <c r="F28" t="s">
        <v>193</v>
      </c>
      <c r="G28" t="s">
        <v>16</v>
      </c>
      <c r="H28" t="s">
        <v>16</v>
      </c>
      <c r="I28" t="s">
        <v>17</v>
      </c>
      <c r="J28" t="s">
        <v>17</v>
      </c>
      <c r="K28">
        <f>0</f>
        <v>0</v>
      </c>
      <c r="M28" t="str">
        <f t="shared" si="0"/>
        <v>SELECT L1.location_id FROM location L1 WHERE L1.location_type_code = 'COURTHOUSE' AND L1.location_name = 'GANGES'</v>
      </c>
      <c r="N28" t="str">
        <f t="shared" si="1"/>
        <v>SELECT L2.location_id FROM location L2 WHERE L2.location_type_code = 'REGION' AND L2.location_name = 'FRASER'</v>
      </c>
      <c r="O28" s="1" t="s">
        <v>212</v>
      </c>
      <c r="P28" t="str">
        <f t="shared" si="3"/>
        <v>INSERT INTO courthouse (location_id,courthouse_type_code,org_unit_id,geometry,region_location_id,created_by,updated_by,created_dtm,updated_dtm,revision_count)</v>
      </c>
      <c r="Q28" t="str">
        <f t="shared" si="4"/>
        <v xml:space="preserve"> VALUES </v>
      </c>
      <c r="R28" t="str">
        <f t="shared" si="2"/>
        <v>((SELECT L1.location_id FROM location L1 WHERE L1.location_type_code = 'COURTHOUSE' AND L1.location_name = 'GANGES'),'PROVINCIAL','3a8b614c-a058-4383-b6eb-9bee3d8b5a1a',null,(SELECT L2.location_id FROM location L2 WHERE L2.location_type_code = 'REGION' AND L2.location_name = 'FRASER'),'test','test',now(),now(),0);</v>
      </c>
    </row>
    <row r="29" spans="1:18" x14ac:dyDescent="0.2">
      <c r="A29">
        <v>27</v>
      </c>
      <c r="B29" t="str">
        <f>location!E29</f>
        <v>GOLDEN</v>
      </c>
      <c r="C29" t="s">
        <v>209</v>
      </c>
      <c r="D29" t="s">
        <v>246</v>
      </c>
      <c r="E29" t="s">
        <v>15</v>
      </c>
      <c r="F29" t="s">
        <v>195</v>
      </c>
      <c r="G29" t="s">
        <v>16</v>
      </c>
      <c r="H29" t="s">
        <v>16</v>
      </c>
      <c r="I29" t="s">
        <v>17</v>
      </c>
      <c r="J29" t="s">
        <v>17</v>
      </c>
      <c r="K29">
        <f>0</f>
        <v>0</v>
      </c>
      <c r="M29" t="str">
        <f t="shared" si="0"/>
        <v>SELECT L1.location_id FROM location L1 WHERE L1.location_type_code = 'COURTHOUSE' AND L1.location_name = 'GOLDEN'</v>
      </c>
      <c r="N29" t="str">
        <f t="shared" si="1"/>
        <v>SELECT L2.location_id FROM location L2 WHERE L2.location_type_code = 'REGION' AND L2.location_name = 'INTERIOR'</v>
      </c>
      <c r="O29" s="1" t="s">
        <v>212</v>
      </c>
      <c r="P29" t="str">
        <f t="shared" si="3"/>
        <v>INSERT INTO courthouse (location_id,courthouse_type_code,org_unit_id,geometry,region_location_id,created_by,updated_by,created_dtm,updated_dtm,revision_count)</v>
      </c>
      <c r="Q29" t="str">
        <f t="shared" si="4"/>
        <v xml:space="preserve"> VALUES </v>
      </c>
      <c r="R29" t="str">
        <f t="shared" si="2"/>
        <v>((SELECT L1.location_id FROM location L1 WHERE L1.location_type_code = 'COURTHOUSE' AND L1.location_name = 'GOLDEN'),'PROVINCIAL','3a8b614c-a058-4383-b6eb-9bee3d8b5a1a',null,(SELECT L2.location_id FROM location L2 WHERE L2.location_type_code = 'REGION' AND L2.location_name = 'INTERIOR'),'test','test',now(),now(),0);</v>
      </c>
    </row>
    <row r="30" spans="1:18" x14ac:dyDescent="0.2">
      <c r="A30">
        <v>28</v>
      </c>
      <c r="B30" t="str">
        <f>location!E30</f>
        <v>GOLDRIVER</v>
      </c>
      <c r="C30" t="s">
        <v>209</v>
      </c>
      <c r="D30" t="s">
        <v>246</v>
      </c>
      <c r="E30" t="s">
        <v>15</v>
      </c>
      <c r="F30" t="s">
        <v>201</v>
      </c>
      <c r="G30" t="s">
        <v>16</v>
      </c>
      <c r="H30" t="s">
        <v>16</v>
      </c>
      <c r="I30" t="s">
        <v>17</v>
      </c>
      <c r="J30" t="s">
        <v>17</v>
      </c>
      <c r="K30">
        <f>0</f>
        <v>0</v>
      </c>
      <c r="M30" t="str">
        <f t="shared" si="0"/>
        <v>SELECT L1.location_id FROM location L1 WHERE L1.location_type_code = 'COURTHOUSE' AND L1.location_name = 'GOLDRIVER'</v>
      </c>
      <c r="N30" t="str">
        <f t="shared" si="1"/>
        <v>SELECT L2.location_id FROM location L2 WHERE L2.location_type_code = 'REGION' AND L2.location_name = 'VANISLAND'</v>
      </c>
      <c r="O30" s="1" t="s">
        <v>212</v>
      </c>
      <c r="P30" t="str">
        <f t="shared" si="3"/>
        <v>INSERT INTO courthouse (location_id,courthouse_type_code,org_unit_id,geometry,region_location_id,created_by,updated_by,created_dtm,updated_dtm,revision_count)</v>
      </c>
      <c r="Q30" t="str">
        <f t="shared" si="4"/>
        <v xml:space="preserve"> VALUES </v>
      </c>
      <c r="R30" t="str">
        <f t="shared" si="2"/>
        <v>((SELECT L1.location_id FROM location L1 WHERE L1.location_type_code = 'COURTHOUSE' AND L1.location_name = 'GOLDRIVER'),'PROVINCIAL','3a8b614c-a058-4383-b6eb-9bee3d8b5a1a',null,(SELECT L2.location_id FROM location L2 WHERE L2.location_type_code = 'REGION' AND L2.location_name = 'VANISLAND'),'test','test',now(),now(),0);</v>
      </c>
    </row>
    <row r="31" spans="1:18" x14ac:dyDescent="0.2">
      <c r="A31">
        <v>29</v>
      </c>
      <c r="B31" t="str">
        <f>location!E31</f>
        <v>GOODHOPELAKE</v>
      </c>
      <c r="C31" t="s">
        <v>209</v>
      </c>
      <c r="D31" t="s">
        <v>246</v>
      </c>
      <c r="E31" t="s">
        <v>15</v>
      </c>
      <c r="F31" t="s">
        <v>197</v>
      </c>
      <c r="G31" t="s">
        <v>16</v>
      </c>
      <c r="H31" t="s">
        <v>16</v>
      </c>
      <c r="I31" t="s">
        <v>17</v>
      </c>
      <c r="J31" t="s">
        <v>17</v>
      </c>
      <c r="K31">
        <f>0</f>
        <v>0</v>
      </c>
      <c r="M31" t="str">
        <f t="shared" si="0"/>
        <v>SELECT L1.location_id FROM location L1 WHERE L1.location_type_code = 'COURTHOUSE' AND L1.location_name = 'GOODHOPELAKE'</v>
      </c>
      <c r="N31" t="str">
        <f t="shared" si="1"/>
        <v>SELECT L2.location_id FROM location L2 WHERE L2.location_type_code = 'REGION' AND L2.location_name = 'NORTHERN'</v>
      </c>
      <c r="O31" s="1" t="s">
        <v>212</v>
      </c>
      <c r="P31" t="str">
        <f t="shared" si="3"/>
        <v>INSERT INTO courthouse (location_id,courthouse_type_code,org_unit_id,geometry,region_location_id,created_by,updated_by,created_dtm,updated_dtm,revision_count)</v>
      </c>
      <c r="Q31" t="str">
        <f t="shared" si="4"/>
        <v xml:space="preserve"> VALUES </v>
      </c>
      <c r="R31" t="str">
        <f t="shared" si="2"/>
        <v>((SELECT L1.location_id FROM location L1 WHERE L1.location_type_code = 'COURTHOUSE' AND L1.location_name = 'GOODHOPELAKE'),'PROVINCIAL','3a8b614c-a058-4383-b6eb-9bee3d8b5a1a',null,(SELECT L2.location_id FROM location L2 WHERE L2.location_type_code = 'REGION' AND L2.location_name = 'NORTHERN'),'test','test',now(),now(),0);</v>
      </c>
    </row>
    <row r="32" spans="1:18" x14ac:dyDescent="0.2">
      <c r="A32">
        <v>30</v>
      </c>
      <c r="B32" t="str">
        <f>location!E32</f>
        <v>GRANDFORKS</v>
      </c>
      <c r="C32" t="s">
        <v>209</v>
      </c>
      <c r="D32" t="s">
        <v>246</v>
      </c>
      <c r="E32" t="s">
        <v>15</v>
      </c>
      <c r="F32" t="s">
        <v>195</v>
      </c>
      <c r="G32" t="s">
        <v>16</v>
      </c>
      <c r="H32" t="s">
        <v>16</v>
      </c>
      <c r="I32" t="s">
        <v>17</v>
      </c>
      <c r="J32" t="s">
        <v>17</v>
      </c>
      <c r="K32">
        <f>0</f>
        <v>0</v>
      </c>
      <c r="M32" t="str">
        <f t="shared" si="0"/>
        <v>SELECT L1.location_id FROM location L1 WHERE L1.location_type_code = 'COURTHOUSE' AND L1.location_name = 'GRANDFORKS'</v>
      </c>
      <c r="N32" t="str">
        <f t="shared" si="1"/>
        <v>SELECT L2.location_id FROM location L2 WHERE L2.location_type_code = 'REGION' AND L2.location_name = 'INTERIOR'</v>
      </c>
      <c r="O32" s="1" t="s">
        <v>212</v>
      </c>
      <c r="P32" t="str">
        <f t="shared" si="3"/>
        <v>INSERT INTO courthouse (location_id,courthouse_type_code,org_unit_id,geometry,region_location_id,created_by,updated_by,created_dtm,updated_dtm,revision_count)</v>
      </c>
      <c r="Q32" t="str">
        <f t="shared" si="4"/>
        <v xml:space="preserve"> VALUES </v>
      </c>
      <c r="R32" t="str">
        <f t="shared" si="2"/>
        <v>((SELECT L1.location_id FROM location L1 WHERE L1.location_type_code = 'COURTHOUSE' AND L1.location_name = 'GRANDFORKS'),'PROVINCIAL','3a8b614c-a058-4383-b6eb-9bee3d8b5a1a',null,(SELECT L2.location_id FROM location L2 WHERE L2.location_type_code = 'REGION' AND L2.location_name = 'INTERIOR'),'test','test',now(),now(),0);</v>
      </c>
    </row>
    <row r="33" spans="1:18" x14ac:dyDescent="0.2">
      <c r="A33">
        <v>31</v>
      </c>
      <c r="B33" t="str">
        <f>location!E33</f>
        <v>HAZELTON</v>
      </c>
      <c r="C33" t="s">
        <v>209</v>
      </c>
      <c r="D33" t="s">
        <v>246</v>
      </c>
      <c r="E33" t="s">
        <v>15</v>
      </c>
      <c r="F33" t="s">
        <v>197</v>
      </c>
      <c r="G33" t="s">
        <v>16</v>
      </c>
      <c r="H33" t="s">
        <v>16</v>
      </c>
      <c r="I33" t="s">
        <v>17</v>
      </c>
      <c r="J33" t="s">
        <v>17</v>
      </c>
      <c r="K33">
        <f>0</f>
        <v>0</v>
      </c>
      <c r="M33" t="str">
        <f t="shared" si="0"/>
        <v>SELECT L1.location_id FROM location L1 WHERE L1.location_type_code = 'COURTHOUSE' AND L1.location_name = 'HAZELTON'</v>
      </c>
      <c r="N33" t="str">
        <f t="shared" si="1"/>
        <v>SELECT L2.location_id FROM location L2 WHERE L2.location_type_code = 'REGION' AND L2.location_name = 'NORTHERN'</v>
      </c>
      <c r="O33" s="1" t="s">
        <v>212</v>
      </c>
      <c r="P33" t="str">
        <f t="shared" si="3"/>
        <v>INSERT INTO courthouse (location_id,courthouse_type_code,org_unit_id,geometry,region_location_id,created_by,updated_by,created_dtm,updated_dtm,revision_count)</v>
      </c>
      <c r="Q33" t="str">
        <f t="shared" si="4"/>
        <v xml:space="preserve"> VALUES </v>
      </c>
      <c r="R33" t="str">
        <f t="shared" si="2"/>
        <v>((SELECT L1.location_id FROM location L1 WHERE L1.location_type_code = 'COURTHOUSE' AND L1.location_name = 'HAZELTON'),'PROVINCIAL','3a8b614c-a058-4383-b6eb-9bee3d8b5a1a',null,(SELECT L2.location_id FROM location L2 WHERE L2.location_type_code = 'REGION' AND L2.location_name = 'NORTHERN'),'test','test',now(),now(),0);</v>
      </c>
    </row>
    <row r="34" spans="1:18" x14ac:dyDescent="0.2">
      <c r="A34">
        <v>32</v>
      </c>
      <c r="B34" t="str">
        <f>location!E34</f>
        <v>HOUSTON</v>
      </c>
      <c r="C34" t="s">
        <v>209</v>
      </c>
      <c r="D34" t="s">
        <v>246</v>
      </c>
      <c r="E34" t="s">
        <v>15</v>
      </c>
      <c r="F34" t="s">
        <v>197</v>
      </c>
      <c r="G34" t="s">
        <v>16</v>
      </c>
      <c r="H34" t="s">
        <v>16</v>
      </c>
      <c r="I34" t="s">
        <v>17</v>
      </c>
      <c r="J34" t="s">
        <v>17</v>
      </c>
      <c r="K34">
        <f>0</f>
        <v>0</v>
      </c>
      <c r="M34" t="str">
        <f t="shared" si="0"/>
        <v>SELECT L1.location_id FROM location L1 WHERE L1.location_type_code = 'COURTHOUSE' AND L1.location_name = 'HOUSTON'</v>
      </c>
      <c r="N34" t="str">
        <f t="shared" si="1"/>
        <v>SELECT L2.location_id FROM location L2 WHERE L2.location_type_code = 'REGION' AND L2.location_name = 'NORTHERN'</v>
      </c>
      <c r="O34" s="1" t="s">
        <v>212</v>
      </c>
      <c r="P34" t="str">
        <f t="shared" si="3"/>
        <v>INSERT INTO courthouse (location_id,courthouse_type_code,org_unit_id,geometry,region_location_id,created_by,updated_by,created_dtm,updated_dtm,revision_count)</v>
      </c>
      <c r="Q34" t="str">
        <f t="shared" si="4"/>
        <v xml:space="preserve"> VALUES </v>
      </c>
      <c r="R34" t="str">
        <f t="shared" si="2"/>
        <v>((SELECT L1.location_id FROM location L1 WHERE L1.location_type_code = 'COURTHOUSE' AND L1.location_name = 'HOUSTON'),'PROVINCIAL','3a8b614c-a058-4383-b6eb-9bee3d8b5a1a',null,(SELECT L2.location_id FROM location L2 WHERE L2.location_type_code = 'REGION' AND L2.location_name = 'NORTHERN'),'test','test',now(),now(),0);</v>
      </c>
    </row>
    <row r="35" spans="1:18" x14ac:dyDescent="0.2">
      <c r="A35">
        <v>33</v>
      </c>
      <c r="B35" t="str">
        <f>location!E35</f>
        <v>HUDSONSHOPE</v>
      </c>
      <c r="C35" t="s">
        <v>209</v>
      </c>
      <c r="D35" t="s">
        <v>246</v>
      </c>
      <c r="E35" t="s">
        <v>15</v>
      </c>
      <c r="F35" t="s">
        <v>197</v>
      </c>
      <c r="G35" t="s">
        <v>16</v>
      </c>
      <c r="H35" t="s">
        <v>16</v>
      </c>
      <c r="I35" t="s">
        <v>17</v>
      </c>
      <c r="J35" t="s">
        <v>17</v>
      </c>
      <c r="K35">
        <f>0</f>
        <v>0</v>
      </c>
      <c r="M35" t="str">
        <f t="shared" si="0"/>
        <v>SELECT L1.location_id FROM location L1 WHERE L1.location_type_code = 'COURTHOUSE' AND L1.location_name = 'HUDSONSHOPE'</v>
      </c>
      <c r="N35" t="str">
        <f t="shared" si="1"/>
        <v>SELECT L2.location_id FROM location L2 WHERE L2.location_type_code = 'REGION' AND L2.location_name = 'NORTHERN'</v>
      </c>
      <c r="O35" s="1" t="s">
        <v>212</v>
      </c>
      <c r="P35" t="str">
        <f t="shared" si="3"/>
        <v>INSERT INTO courthouse (location_id,courthouse_type_code,org_unit_id,geometry,region_location_id,created_by,updated_by,created_dtm,updated_dtm,revision_count)</v>
      </c>
      <c r="Q35" t="str">
        <f t="shared" si="4"/>
        <v xml:space="preserve"> VALUES </v>
      </c>
      <c r="R35" t="str">
        <f t="shared" si="2"/>
        <v>((SELECT L1.location_id FROM location L1 WHERE L1.location_type_code = 'COURTHOUSE' AND L1.location_name = 'HUDSONSHOPE'),'PROVINCIAL','3a8b614c-a058-4383-b6eb-9bee3d8b5a1a',null,(SELECT L2.location_id FROM location L2 WHERE L2.location_type_code = 'REGION' AND L2.location_name = 'NORTHERN'),'test','test',now(),now(),0);</v>
      </c>
    </row>
    <row r="36" spans="1:18" x14ac:dyDescent="0.2">
      <c r="A36">
        <v>34</v>
      </c>
      <c r="B36" t="str">
        <f>location!E36</f>
        <v>INVERMERE</v>
      </c>
      <c r="C36" t="s">
        <v>209</v>
      </c>
      <c r="D36" t="s">
        <v>246</v>
      </c>
      <c r="E36" t="s">
        <v>15</v>
      </c>
      <c r="F36" t="s">
        <v>195</v>
      </c>
      <c r="G36" t="s">
        <v>16</v>
      </c>
      <c r="H36" t="s">
        <v>16</v>
      </c>
      <c r="I36" t="s">
        <v>17</v>
      </c>
      <c r="J36" t="s">
        <v>17</v>
      </c>
      <c r="K36">
        <f>0</f>
        <v>0</v>
      </c>
      <c r="M36" t="str">
        <f t="shared" si="0"/>
        <v>SELECT L1.location_id FROM location L1 WHERE L1.location_type_code = 'COURTHOUSE' AND L1.location_name = 'INVERMERE'</v>
      </c>
      <c r="N36" t="str">
        <f t="shared" si="1"/>
        <v>SELECT L2.location_id FROM location L2 WHERE L2.location_type_code = 'REGION' AND L2.location_name = 'INTERIOR'</v>
      </c>
      <c r="O36" s="1" t="s">
        <v>212</v>
      </c>
      <c r="P36" t="str">
        <f t="shared" si="3"/>
        <v>INSERT INTO courthouse (location_id,courthouse_type_code,org_unit_id,geometry,region_location_id,created_by,updated_by,created_dtm,updated_dtm,revision_count)</v>
      </c>
      <c r="Q36" t="str">
        <f t="shared" si="4"/>
        <v xml:space="preserve"> VALUES </v>
      </c>
      <c r="R36" t="str">
        <f t="shared" si="2"/>
        <v>((SELECT L1.location_id FROM location L1 WHERE L1.location_type_code = 'COURTHOUSE' AND L1.location_name = 'INVERMERE'),'PROVINCIAL','3a8b614c-a058-4383-b6eb-9bee3d8b5a1a',null,(SELECT L2.location_id FROM location L2 WHERE L2.location_type_code = 'REGION' AND L2.location_name = 'INTERIOR'),'test','test',now(),now(),0);</v>
      </c>
    </row>
    <row r="37" spans="1:18" x14ac:dyDescent="0.2">
      <c r="A37">
        <v>35</v>
      </c>
      <c r="B37" t="str">
        <f>location!E37</f>
        <v>KAMLOOPS</v>
      </c>
      <c r="C37" t="s">
        <v>209</v>
      </c>
      <c r="D37" t="s">
        <v>246</v>
      </c>
      <c r="E37" t="s">
        <v>15</v>
      </c>
      <c r="F37" t="s">
        <v>195</v>
      </c>
      <c r="G37" t="s">
        <v>16</v>
      </c>
      <c r="H37" t="s">
        <v>16</v>
      </c>
      <c r="I37" t="s">
        <v>17</v>
      </c>
      <c r="J37" t="s">
        <v>17</v>
      </c>
      <c r="K37">
        <f>0</f>
        <v>0</v>
      </c>
      <c r="M37" t="str">
        <f t="shared" si="0"/>
        <v>SELECT L1.location_id FROM location L1 WHERE L1.location_type_code = 'COURTHOUSE' AND L1.location_name = 'KAMLOOPS'</v>
      </c>
      <c r="N37" t="str">
        <f t="shared" si="1"/>
        <v>SELECT L2.location_id FROM location L2 WHERE L2.location_type_code = 'REGION' AND L2.location_name = 'INTERIOR'</v>
      </c>
      <c r="O37" s="1" t="s">
        <v>212</v>
      </c>
      <c r="P37" t="str">
        <f t="shared" si="3"/>
        <v>INSERT INTO courthouse (location_id,courthouse_type_code,org_unit_id,geometry,region_location_id,created_by,updated_by,created_dtm,updated_dtm,revision_count)</v>
      </c>
      <c r="Q37" t="str">
        <f t="shared" si="4"/>
        <v xml:space="preserve"> VALUES </v>
      </c>
      <c r="R37" t="str">
        <f t="shared" si="2"/>
        <v>((SELECT L1.location_id FROM location L1 WHERE L1.location_type_code = 'COURTHOUSE' AND L1.location_name = 'KAMLOOPS'),'PROVINCIAL','3a8b614c-a058-4383-b6eb-9bee3d8b5a1a',null,(SELECT L2.location_id FROM location L2 WHERE L2.location_type_code = 'REGION' AND L2.location_name = 'INTERIOR'),'test','test',now(),now(),0);</v>
      </c>
    </row>
    <row r="38" spans="1:18" x14ac:dyDescent="0.2">
      <c r="A38">
        <v>36</v>
      </c>
      <c r="B38" t="str">
        <f>location!E38</f>
        <v>KELOWNA</v>
      </c>
      <c r="C38" t="s">
        <v>209</v>
      </c>
      <c r="D38" t="s">
        <v>246</v>
      </c>
      <c r="E38" t="s">
        <v>15</v>
      </c>
      <c r="F38" t="s">
        <v>195</v>
      </c>
      <c r="G38" t="s">
        <v>16</v>
      </c>
      <c r="H38" t="s">
        <v>16</v>
      </c>
      <c r="I38" t="s">
        <v>17</v>
      </c>
      <c r="J38" t="s">
        <v>17</v>
      </c>
      <c r="K38">
        <f>0</f>
        <v>0</v>
      </c>
      <c r="M38" t="str">
        <f t="shared" si="0"/>
        <v>SELECT L1.location_id FROM location L1 WHERE L1.location_type_code = 'COURTHOUSE' AND L1.location_name = 'KELOWNA'</v>
      </c>
      <c r="N38" t="str">
        <f t="shared" si="1"/>
        <v>SELECT L2.location_id FROM location L2 WHERE L2.location_type_code = 'REGION' AND L2.location_name = 'INTERIOR'</v>
      </c>
      <c r="O38" s="1" t="s">
        <v>212</v>
      </c>
      <c r="P38" t="str">
        <f t="shared" si="3"/>
        <v>INSERT INTO courthouse (location_id,courthouse_type_code,org_unit_id,geometry,region_location_id,created_by,updated_by,created_dtm,updated_dtm,revision_count)</v>
      </c>
      <c r="Q38" t="str">
        <f t="shared" si="4"/>
        <v xml:space="preserve"> VALUES </v>
      </c>
      <c r="R38" t="str">
        <f t="shared" si="2"/>
        <v>((SELECT L1.location_id FROM location L1 WHERE L1.location_type_code = 'COURTHOUSE' AND L1.location_name = 'KELOWNA'),'PROVINCIAL','3a8b614c-a058-4383-b6eb-9bee3d8b5a1a',null,(SELECT L2.location_id FROM location L2 WHERE L2.location_type_code = 'REGION' AND L2.location_name = 'INTERIOR'),'test','test',now(),now(),0);</v>
      </c>
    </row>
    <row r="39" spans="1:18" x14ac:dyDescent="0.2">
      <c r="A39">
        <v>37</v>
      </c>
      <c r="B39" t="str">
        <f>location!E39</f>
        <v>KITIMAT</v>
      </c>
      <c r="C39" t="s">
        <v>209</v>
      </c>
      <c r="D39" t="s">
        <v>246</v>
      </c>
      <c r="E39" t="s">
        <v>15</v>
      </c>
      <c r="F39" t="s">
        <v>195</v>
      </c>
      <c r="G39" t="s">
        <v>16</v>
      </c>
      <c r="H39" t="s">
        <v>16</v>
      </c>
      <c r="I39" t="s">
        <v>17</v>
      </c>
      <c r="J39" t="s">
        <v>17</v>
      </c>
      <c r="K39">
        <f>0</f>
        <v>0</v>
      </c>
      <c r="M39" t="str">
        <f t="shared" si="0"/>
        <v>SELECT L1.location_id FROM location L1 WHERE L1.location_type_code = 'COURTHOUSE' AND L1.location_name = 'KITIMAT'</v>
      </c>
      <c r="N39" t="str">
        <f t="shared" si="1"/>
        <v>SELECT L2.location_id FROM location L2 WHERE L2.location_type_code = 'REGION' AND L2.location_name = 'INTERIOR'</v>
      </c>
      <c r="O39" s="1" t="s">
        <v>212</v>
      </c>
      <c r="P39" t="str">
        <f t="shared" si="3"/>
        <v>INSERT INTO courthouse (location_id,courthouse_type_code,org_unit_id,geometry,region_location_id,created_by,updated_by,created_dtm,updated_dtm,revision_count)</v>
      </c>
      <c r="Q39" t="str">
        <f t="shared" si="4"/>
        <v xml:space="preserve"> VALUES </v>
      </c>
      <c r="R39" t="str">
        <f t="shared" si="2"/>
        <v>((SELECT L1.location_id FROM location L1 WHERE L1.location_type_code = 'COURTHOUSE' AND L1.location_name = 'KITIMAT'),'PROVINCIAL','3a8b614c-a058-4383-b6eb-9bee3d8b5a1a',null,(SELECT L2.location_id FROM location L2 WHERE L2.location_type_code = 'REGION' AND L2.location_name = 'INTERIOR'),'test','test',now(),now(),0);</v>
      </c>
    </row>
    <row r="40" spans="1:18" x14ac:dyDescent="0.2">
      <c r="A40">
        <v>38</v>
      </c>
      <c r="B40" t="str">
        <f>location!E40</f>
        <v>KLEMTU</v>
      </c>
      <c r="C40" t="s">
        <v>209</v>
      </c>
      <c r="D40" t="s">
        <v>246</v>
      </c>
      <c r="E40" t="s">
        <v>15</v>
      </c>
      <c r="F40" t="s">
        <v>193</v>
      </c>
      <c r="G40" t="s">
        <v>16</v>
      </c>
      <c r="H40" t="s">
        <v>16</v>
      </c>
      <c r="I40" t="s">
        <v>17</v>
      </c>
      <c r="J40" t="s">
        <v>17</v>
      </c>
      <c r="K40">
        <f>0</f>
        <v>0</v>
      </c>
      <c r="M40" t="str">
        <f t="shared" si="0"/>
        <v>SELECT L1.location_id FROM location L1 WHERE L1.location_type_code = 'COURTHOUSE' AND L1.location_name = 'KLEMTU'</v>
      </c>
      <c r="N40" t="str">
        <f t="shared" si="1"/>
        <v>SELECT L2.location_id FROM location L2 WHERE L2.location_type_code = 'REGION' AND L2.location_name = 'FRASER'</v>
      </c>
      <c r="O40" s="1" t="s">
        <v>212</v>
      </c>
      <c r="P40" t="str">
        <f t="shared" si="3"/>
        <v>INSERT INTO courthouse (location_id,courthouse_type_code,org_unit_id,geometry,region_location_id,created_by,updated_by,created_dtm,updated_dtm,revision_count)</v>
      </c>
      <c r="Q40" t="str">
        <f t="shared" si="4"/>
        <v xml:space="preserve"> VALUES </v>
      </c>
      <c r="R40" t="str">
        <f t="shared" si="2"/>
        <v>((SELECT L1.location_id FROM location L1 WHERE L1.location_type_code = 'COURTHOUSE' AND L1.location_name = 'KLEMTU'),'PROVINCIAL','3a8b614c-a058-4383-b6eb-9bee3d8b5a1a',null,(SELECT L2.location_id FROM location L2 WHERE L2.location_type_code = 'REGION' AND L2.location_name = 'FRASER'),'test','test',now(),now(),0);</v>
      </c>
    </row>
    <row r="41" spans="1:18" x14ac:dyDescent="0.2">
      <c r="A41">
        <v>39</v>
      </c>
      <c r="B41" t="str">
        <f>location!E41</f>
        <v>LILLOOET</v>
      </c>
      <c r="C41" t="s">
        <v>209</v>
      </c>
      <c r="D41" t="s">
        <v>246</v>
      </c>
      <c r="E41" t="s">
        <v>15</v>
      </c>
      <c r="F41" t="s">
        <v>193</v>
      </c>
      <c r="G41" t="s">
        <v>16</v>
      </c>
      <c r="H41" t="s">
        <v>16</v>
      </c>
      <c r="I41" t="s">
        <v>17</v>
      </c>
      <c r="J41" t="s">
        <v>17</v>
      </c>
      <c r="K41">
        <f>0</f>
        <v>0</v>
      </c>
      <c r="M41" t="str">
        <f t="shared" si="0"/>
        <v>SELECT L1.location_id FROM location L1 WHERE L1.location_type_code = 'COURTHOUSE' AND L1.location_name = 'LILLOOET'</v>
      </c>
      <c r="N41" t="str">
        <f t="shared" si="1"/>
        <v>SELECT L2.location_id FROM location L2 WHERE L2.location_type_code = 'REGION' AND L2.location_name = 'FRASER'</v>
      </c>
      <c r="O41" s="1" t="s">
        <v>212</v>
      </c>
      <c r="P41" t="str">
        <f t="shared" si="3"/>
        <v>INSERT INTO courthouse (location_id,courthouse_type_code,org_unit_id,geometry,region_location_id,created_by,updated_by,created_dtm,updated_dtm,revision_count)</v>
      </c>
      <c r="Q41" t="str">
        <f t="shared" si="4"/>
        <v xml:space="preserve"> VALUES </v>
      </c>
      <c r="R41" t="str">
        <f t="shared" si="2"/>
        <v>((SELECT L1.location_id FROM location L1 WHERE L1.location_type_code = 'COURTHOUSE' AND L1.location_name = 'LILLOOET'),'PROVINCIAL','3a8b614c-a058-4383-b6eb-9bee3d8b5a1a',null,(SELECT L2.location_id FROM location L2 WHERE L2.location_type_code = 'REGION' AND L2.location_name = 'FRASER'),'test','test',now(),now(),0);</v>
      </c>
    </row>
    <row r="42" spans="1:18" x14ac:dyDescent="0.2">
      <c r="A42">
        <v>40</v>
      </c>
      <c r="B42" t="str">
        <f>location!E42</f>
        <v>LOWERPOST</v>
      </c>
      <c r="C42" t="s">
        <v>209</v>
      </c>
      <c r="D42" t="s">
        <v>246</v>
      </c>
      <c r="E42" t="s">
        <v>15</v>
      </c>
      <c r="F42" t="s">
        <v>197</v>
      </c>
      <c r="G42" t="s">
        <v>16</v>
      </c>
      <c r="H42" t="s">
        <v>16</v>
      </c>
      <c r="I42" t="s">
        <v>17</v>
      </c>
      <c r="J42" t="s">
        <v>17</v>
      </c>
      <c r="K42">
        <f>0</f>
        <v>0</v>
      </c>
      <c r="M42" t="str">
        <f t="shared" si="0"/>
        <v>SELECT L1.location_id FROM location L1 WHERE L1.location_type_code = 'COURTHOUSE' AND L1.location_name = 'LOWERPOST'</v>
      </c>
      <c r="N42" t="str">
        <f t="shared" si="1"/>
        <v>SELECT L2.location_id FROM location L2 WHERE L2.location_type_code = 'REGION' AND L2.location_name = 'NORTHERN'</v>
      </c>
      <c r="O42" s="1" t="s">
        <v>212</v>
      </c>
      <c r="P42" t="str">
        <f t="shared" si="3"/>
        <v>INSERT INTO courthouse (location_id,courthouse_type_code,org_unit_id,geometry,region_location_id,created_by,updated_by,created_dtm,updated_dtm,revision_count)</v>
      </c>
      <c r="Q42" t="str">
        <f t="shared" si="4"/>
        <v xml:space="preserve"> VALUES </v>
      </c>
      <c r="R42" t="str">
        <f t="shared" si="2"/>
        <v>((SELECT L1.location_id FROM location L1 WHERE L1.location_type_code = 'COURTHOUSE' AND L1.location_name = 'LOWERPOST'),'PROVINCIAL','3a8b614c-a058-4383-b6eb-9bee3d8b5a1a',null,(SELECT L2.location_id FROM location L2 WHERE L2.location_type_code = 'REGION' AND L2.location_name = 'NORTHERN'),'test','test',now(),now(),0);</v>
      </c>
    </row>
    <row r="43" spans="1:18" x14ac:dyDescent="0.2">
      <c r="A43">
        <v>41</v>
      </c>
      <c r="B43" t="str">
        <f>location!E43</f>
        <v>MACKENZIE</v>
      </c>
      <c r="C43" t="s">
        <v>209</v>
      </c>
      <c r="D43" t="s">
        <v>246</v>
      </c>
      <c r="E43" t="s">
        <v>15</v>
      </c>
      <c r="F43" t="s">
        <v>197</v>
      </c>
      <c r="G43" t="s">
        <v>16</v>
      </c>
      <c r="H43" t="s">
        <v>16</v>
      </c>
      <c r="I43" t="s">
        <v>17</v>
      </c>
      <c r="J43" t="s">
        <v>17</v>
      </c>
      <c r="K43">
        <f>0</f>
        <v>0</v>
      </c>
      <c r="M43" t="str">
        <f t="shared" si="0"/>
        <v>SELECT L1.location_id FROM location L1 WHERE L1.location_type_code = 'COURTHOUSE' AND L1.location_name = 'MACKENZIE'</v>
      </c>
      <c r="N43" t="str">
        <f t="shared" si="1"/>
        <v>SELECT L2.location_id FROM location L2 WHERE L2.location_type_code = 'REGION' AND L2.location_name = 'NORTHERN'</v>
      </c>
      <c r="O43" s="1" t="s">
        <v>212</v>
      </c>
      <c r="P43" t="str">
        <f t="shared" si="3"/>
        <v>INSERT INTO courthouse (location_id,courthouse_type_code,org_unit_id,geometry,region_location_id,created_by,updated_by,created_dtm,updated_dtm,revision_count)</v>
      </c>
      <c r="Q43" t="str">
        <f t="shared" si="4"/>
        <v xml:space="preserve"> VALUES </v>
      </c>
      <c r="R43" t="str">
        <f t="shared" si="2"/>
        <v>((SELECT L1.location_id FROM location L1 WHERE L1.location_type_code = 'COURTHOUSE' AND L1.location_name = 'MACKENZIE'),'PROVINCIAL','3a8b614c-a058-4383-b6eb-9bee3d8b5a1a',null,(SELECT L2.location_id FROM location L2 WHERE L2.location_type_code = 'REGION' AND L2.location_name = 'NORTHERN'),'test','test',now(),now(),0);</v>
      </c>
    </row>
    <row r="44" spans="1:18" x14ac:dyDescent="0.2">
      <c r="A44">
        <v>42</v>
      </c>
      <c r="B44" t="str">
        <f>location!E44</f>
        <v>MASSET</v>
      </c>
      <c r="C44" t="s">
        <v>209</v>
      </c>
      <c r="D44" t="s">
        <v>246</v>
      </c>
      <c r="E44" t="s">
        <v>15</v>
      </c>
      <c r="F44" t="s">
        <v>193</v>
      </c>
      <c r="G44" t="s">
        <v>16</v>
      </c>
      <c r="H44" t="s">
        <v>16</v>
      </c>
      <c r="I44" t="s">
        <v>17</v>
      </c>
      <c r="J44" t="s">
        <v>17</v>
      </c>
      <c r="K44">
        <f>0</f>
        <v>0</v>
      </c>
      <c r="M44" t="str">
        <f t="shared" si="0"/>
        <v>SELECT L1.location_id FROM location L1 WHERE L1.location_type_code = 'COURTHOUSE' AND L1.location_name = 'MASSET'</v>
      </c>
      <c r="N44" t="str">
        <f t="shared" si="1"/>
        <v>SELECT L2.location_id FROM location L2 WHERE L2.location_type_code = 'REGION' AND L2.location_name = 'FRASER'</v>
      </c>
      <c r="O44" s="1" t="s">
        <v>212</v>
      </c>
      <c r="P44" t="str">
        <f t="shared" si="3"/>
        <v>INSERT INTO courthouse (location_id,courthouse_type_code,org_unit_id,geometry,region_location_id,created_by,updated_by,created_dtm,updated_dtm,revision_count)</v>
      </c>
      <c r="Q44" t="str">
        <f t="shared" si="4"/>
        <v xml:space="preserve"> VALUES </v>
      </c>
      <c r="R44" t="str">
        <f t="shared" si="2"/>
        <v>((SELECT L1.location_id FROM location L1 WHERE L1.location_type_code = 'COURTHOUSE' AND L1.location_name = 'MASSET'),'PROVINCIAL','3a8b614c-a058-4383-b6eb-9bee3d8b5a1a',null,(SELECT L2.location_id FROM location L2 WHERE L2.location_type_code = 'REGION' AND L2.location_name = 'FRASER'),'test','test',now(),now(),0);</v>
      </c>
    </row>
    <row r="45" spans="1:18" x14ac:dyDescent="0.2">
      <c r="A45">
        <v>43</v>
      </c>
      <c r="B45" t="str">
        <f>location!E45</f>
        <v>MCBRIDE</v>
      </c>
      <c r="C45" t="s">
        <v>209</v>
      </c>
      <c r="D45" t="s">
        <v>246</v>
      </c>
      <c r="E45" t="s">
        <v>15</v>
      </c>
      <c r="F45" t="s">
        <v>195</v>
      </c>
      <c r="G45" t="s">
        <v>16</v>
      </c>
      <c r="H45" t="s">
        <v>16</v>
      </c>
      <c r="I45" t="s">
        <v>17</v>
      </c>
      <c r="J45" t="s">
        <v>17</v>
      </c>
      <c r="K45">
        <f>0</f>
        <v>0</v>
      </c>
      <c r="M45" t="str">
        <f t="shared" si="0"/>
        <v>SELECT L1.location_id FROM location L1 WHERE L1.location_type_code = 'COURTHOUSE' AND L1.location_name = 'MCBRIDE'</v>
      </c>
      <c r="N45" t="str">
        <f t="shared" si="1"/>
        <v>SELECT L2.location_id FROM location L2 WHERE L2.location_type_code = 'REGION' AND L2.location_name = 'INTERIOR'</v>
      </c>
      <c r="O45" s="1" t="s">
        <v>212</v>
      </c>
      <c r="P45" t="str">
        <f t="shared" si="3"/>
        <v>INSERT INTO courthouse (location_id,courthouse_type_code,org_unit_id,geometry,region_location_id,created_by,updated_by,created_dtm,updated_dtm,revision_count)</v>
      </c>
      <c r="Q45" t="str">
        <f t="shared" si="4"/>
        <v xml:space="preserve"> VALUES </v>
      </c>
      <c r="R45" t="str">
        <f t="shared" si="2"/>
        <v>((SELECT L1.location_id FROM location L1 WHERE L1.location_type_code = 'COURTHOUSE' AND L1.location_name = 'MCBRIDE'),'PROVINCIAL','3a8b614c-a058-4383-b6eb-9bee3d8b5a1a',null,(SELECT L2.location_id FROM location L2 WHERE L2.location_type_code = 'REGION' AND L2.location_name = 'INTERIOR'),'test','test',now(),now(),0);</v>
      </c>
    </row>
    <row r="46" spans="1:18" x14ac:dyDescent="0.2">
      <c r="A46">
        <v>44</v>
      </c>
      <c r="B46" t="str">
        <f>location!E46</f>
        <v>MERRITT</v>
      </c>
      <c r="C46" t="s">
        <v>209</v>
      </c>
      <c r="D46" t="s">
        <v>246</v>
      </c>
      <c r="E46" t="s">
        <v>15</v>
      </c>
      <c r="F46" t="s">
        <v>193</v>
      </c>
      <c r="G46" t="s">
        <v>16</v>
      </c>
      <c r="H46" t="s">
        <v>16</v>
      </c>
      <c r="I46" t="s">
        <v>17</v>
      </c>
      <c r="J46" t="s">
        <v>17</v>
      </c>
      <c r="K46">
        <f>0</f>
        <v>0</v>
      </c>
      <c r="M46" t="str">
        <f t="shared" si="0"/>
        <v>SELECT L1.location_id FROM location L1 WHERE L1.location_type_code = 'COURTHOUSE' AND L1.location_name = 'MERRITT'</v>
      </c>
      <c r="N46" t="str">
        <f t="shared" si="1"/>
        <v>SELECT L2.location_id FROM location L2 WHERE L2.location_type_code = 'REGION' AND L2.location_name = 'FRASER'</v>
      </c>
      <c r="O46" s="1" t="s">
        <v>212</v>
      </c>
      <c r="P46" t="str">
        <f t="shared" si="3"/>
        <v>INSERT INTO courthouse (location_id,courthouse_type_code,org_unit_id,geometry,region_location_id,created_by,updated_by,created_dtm,updated_dtm,revision_count)</v>
      </c>
      <c r="Q46" t="str">
        <f t="shared" si="4"/>
        <v xml:space="preserve"> VALUES </v>
      </c>
      <c r="R46" t="str">
        <f t="shared" si="2"/>
        <v>((SELECT L1.location_id FROM location L1 WHERE L1.location_type_code = 'COURTHOUSE' AND L1.location_name = 'MERRITT'),'PROVINCIAL','3a8b614c-a058-4383-b6eb-9bee3d8b5a1a',null,(SELECT L2.location_id FROM location L2 WHERE L2.location_type_code = 'REGION' AND L2.location_name = 'FRASER'),'test','test',now(),now(),0);</v>
      </c>
    </row>
    <row r="47" spans="1:18" x14ac:dyDescent="0.2">
      <c r="A47">
        <v>45</v>
      </c>
      <c r="B47" t="str">
        <f>location!E47</f>
        <v>NAKUSP</v>
      </c>
      <c r="C47" t="s">
        <v>209</v>
      </c>
      <c r="D47" t="s">
        <v>246</v>
      </c>
      <c r="E47" t="s">
        <v>15</v>
      </c>
      <c r="F47" t="s">
        <v>195</v>
      </c>
      <c r="G47" t="s">
        <v>16</v>
      </c>
      <c r="H47" t="s">
        <v>16</v>
      </c>
      <c r="I47" t="s">
        <v>17</v>
      </c>
      <c r="J47" t="s">
        <v>17</v>
      </c>
      <c r="K47">
        <f>0</f>
        <v>0</v>
      </c>
      <c r="M47" t="str">
        <f t="shared" si="0"/>
        <v>SELECT L1.location_id FROM location L1 WHERE L1.location_type_code = 'COURTHOUSE' AND L1.location_name = 'NAKUSP'</v>
      </c>
      <c r="N47" t="str">
        <f t="shared" si="1"/>
        <v>SELECT L2.location_id FROM location L2 WHERE L2.location_type_code = 'REGION' AND L2.location_name = 'INTERIOR'</v>
      </c>
      <c r="O47" s="1" t="s">
        <v>212</v>
      </c>
      <c r="P47" t="str">
        <f t="shared" si="3"/>
        <v>INSERT INTO courthouse (location_id,courthouse_type_code,org_unit_id,geometry,region_location_id,created_by,updated_by,created_dtm,updated_dtm,revision_count)</v>
      </c>
      <c r="Q47" t="str">
        <f t="shared" si="4"/>
        <v xml:space="preserve"> VALUES </v>
      </c>
      <c r="R47" t="str">
        <f t="shared" si="2"/>
        <v>((SELECT L1.location_id FROM location L1 WHERE L1.location_type_code = 'COURTHOUSE' AND L1.location_name = 'NAKUSP'),'PROVINCIAL','3a8b614c-a058-4383-b6eb-9bee3d8b5a1a',null,(SELECT L2.location_id FROM location L2 WHERE L2.location_type_code = 'REGION' AND L2.location_name = 'INTERIOR'),'test','test',now(),now(),0);</v>
      </c>
    </row>
    <row r="48" spans="1:18" x14ac:dyDescent="0.2">
      <c r="A48">
        <v>46</v>
      </c>
      <c r="B48" t="str">
        <f>location!E48</f>
        <v>NANAIMO</v>
      </c>
      <c r="C48" t="s">
        <v>209</v>
      </c>
      <c r="D48" t="s">
        <v>246</v>
      </c>
      <c r="E48" t="s">
        <v>15</v>
      </c>
      <c r="F48" t="s">
        <v>201</v>
      </c>
      <c r="G48" t="s">
        <v>16</v>
      </c>
      <c r="H48" t="s">
        <v>16</v>
      </c>
      <c r="I48" t="s">
        <v>17</v>
      </c>
      <c r="J48" t="s">
        <v>17</v>
      </c>
      <c r="K48">
        <f>0</f>
        <v>0</v>
      </c>
      <c r="M48" t="str">
        <f t="shared" si="0"/>
        <v>SELECT L1.location_id FROM location L1 WHERE L1.location_type_code = 'COURTHOUSE' AND L1.location_name = 'NANAIMO'</v>
      </c>
      <c r="N48" t="str">
        <f t="shared" si="1"/>
        <v>SELECT L2.location_id FROM location L2 WHERE L2.location_type_code = 'REGION' AND L2.location_name = 'VANISLAND'</v>
      </c>
      <c r="O48" s="1" t="s">
        <v>212</v>
      </c>
      <c r="P48" t="str">
        <f t="shared" si="3"/>
        <v>INSERT INTO courthouse (location_id,courthouse_type_code,org_unit_id,geometry,region_location_id,created_by,updated_by,created_dtm,updated_dtm,revision_count)</v>
      </c>
      <c r="Q48" t="str">
        <f t="shared" si="4"/>
        <v xml:space="preserve"> VALUES </v>
      </c>
      <c r="R48" t="str">
        <f t="shared" si="2"/>
        <v>((SELECT L1.location_id FROM location L1 WHERE L1.location_type_code = 'COURTHOUSE' AND L1.location_name = 'NANAIMO'),'PROVINCIAL','3a8b614c-a058-4383-b6eb-9bee3d8b5a1a',null,(SELECT L2.location_id FROM location L2 WHERE L2.location_type_code = 'REGION' AND L2.location_name = 'VANISLAND'),'test','test',now(),now(),0);</v>
      </c>
    </row>
    <row r="49" spans="1:18" x14ac:dyDescent="0.2">
      <c r="A49">
        <v>47</v>
      </c>
      <c r="B49" t="str">
        <f>location!E49</f>
        <v>NELSON</v>
      </c>
      <c r="C49" t="s">
        <v>209</v>
      </c>
      <c r="D49" t="s">
        <v>246</v>
      </c>
      <c r="E49" t="s">
        <v>15</v>
      </c>
      <c r="F49" t="s">
        <v>195</v>
      </c>
      <c r="G49" t="s">
        <v>16</v>
      </c>
      <c r="H49" t="s">
        <v>16</v>
      </c>
      <c r="I49" t="s">
        <v>17</v>
      </c>
      <c r="J49" t="s">
        <v>17</v>
      </c>
      <c r="K49">
        <f>0</f>
        <v>0</v>
      </c>
      <c r="M49" t="str">
        <f t="shared" si="0"/>
        <v>SELECT L1.location_id FROM location L1 WHERE L1.location_type_code = 'COURTHOUSE' AND L1.location_name = 'NELSON'</v>
      </c>
      <c r="N49" t="str">
        <f t="shared" si="1"/>
        <v>SELECT L2.location_id FROM location L2 WHERE L2.location_type_code = 'REGION' AND L2.location_name = 'INTERIOR'</v>
      </c>
      <c r="O49" s="1" t="s">
        <v>212</v>
      </c>
      <c r="P49" t="str">
        <f t="shared" si="3"/>
        <v>INSERT INTO courthouse (location_id,courthouse_type_code,org_unit_id,geometry,region_location_id,created_by,updated_by,created_dtm,updated_dtm,revision_count)</v>
      </c>
      <c r="Q49" t="str">
        <f t="shared" si="4"/>
        <v xml:space="preserve"> VALUES </v>
      </c>
      <c r="R49" t="str">
        <f t="shared" si="2"/>
        <v>((SELECT L1.location_id FROM location L1 WHERE L1.location_type_code = 'COURTHOUSE' AND L1.location_name = 'NELSON'),'PROVINCIAL','3a8b614c-a058-4383-b6eb-9bee3d8b5a1a',null,(SELECT L2.location_id FROM location L2 WHERE L2.location_type_code = 'REGION' AND L2.location_name = 'INTERIOR'),'test','test',now(),now(),0);</v>
      </c>
    </row>
    <row r="50" spans="1:18" x14ac:dyDescent="0.2">
      <c r="A50">
        <v>48</v>
      </c>
      <c r="B50" t="str">
        <f>location!E50</f>
        <v>NEWAIYANSH</v>
      </c>
      <c r="C50" t="s">
        <v>209</v>
      </c>
      <c r="D50" t="s">
        <v>246</v>
      </c>
      <c r="E50" t="s">
        <v>15</v>
      </c>
      <c r="F50" t="s">
        <v>197</v>
      </c>
      <c r="G50" t="s">
        <v>16</v>
      </c>
      <c r="H50" t="s">
        <v>16</v>
      </c>
      <c r="I50" t="s">
        <v>17</v>
      </c>
      <c r="J50" t="s">
        <v>17</v>
      </c>
      <c r="K50">
        <f>0</f>
        <v>0</v>
      </c>
      <c r="M50" t="str">
        <f t="shared" si="0"/>
        <v>SELECT L1.location_id FROM location L1 WHERE L1.location_type_code = 'COURTHOUSE' AND L1.location_name = 'NEWAIYANSH'</v>
      </c>
      <c r="N50" t="str">
        <f t="shared" si="1"/>
        <v>SELECT L2.location_id FROM location L2 WHERE L2.location_type_code = 'REGION' AND L2.location_name = 'NORTHERN'</v>
      </c>
      <c r="O50" s="1" t="s">
        <v>212</v>
      </c>
      <c r="P50" t="str">
        <f t="shared" si="3"/>
        <v>INSERT INTO courthouse (location_id,courthouse_type_code,org_unit_id,geometry,region_location_id,created_by,updated_by,created_dtm,updated_dtm,revision_count)</v>
      </c>
      <c r="Q50" t="str">
        <f t="shared" si="4"/>
        <v xml:space="preserve"> VALUES </v>
      </c>
      <c r="R50" t="str">
        <f t="shared" si="2"/>
        <v>((SELECT L1.location_id FROM location L1 WHERE L1.location_type_code = 'COURTHOUSE' AND L1.location_name = 'NEWAIYANSH'),'PROVINCIAL','3a8b614c-a058-4383-b6eb-9bee3d8b5a1a',null,(SELECT L2.location_id FROM location L2 WHERE L2.location_type_code = 'REGION' AND L2.location_name = 'NORTHERN'),'test','test',now(),now(),0);</v>
      </c>
    </row>
    <row r="51" spans="1:18" x14ac:dyDescent="0.2">
      <c r="A51">
        <v>49</v>
      </c>
      <c r="B51" t="str">
        <f>location!E51</f>
        <v>NEWWESTMINSTER</v>
      </c>
      <c r="C51" t="s">
        <v>209</v>
      </c>
      <c r="D51" t="s">
        <v>246</v>
      </c>
      <c r="E51" t="s">
        <v>15</v>
      </c>
      <c r="F51" t="s">
        <v>199</v>
      </c>
      <c r="G51" t="s">
        <v>16</v>
      </c>
      <c r="H51" t="s">
        <v>16</v>
      </c>
      <c r="I51" t="s">
        <v>17</v>
      </c>
      <c r="J51" t="s">
        <v>17</v>
      </c>
      <c r="K51">
        <f>0</f>
        <v>0</v>
      </c>
      <c r="M51" t="str">
        <f t="shared" si="0"/>
        <v>SELECT L1.location_id FROM location L1 WHERE L1.location_type_code = 'COURTHOUSE' AND L1.location_name = 'NEWWESTMINSTER'</v>
      </c>
      <c r="N51" t="str">
        <f t="shared" si="1"/>
        <v>SELECT L2.location_id FROM location L2 WHERE L2.location_type_code = 'REGION' AND L2.location_name = 'VANCENTRE'</v>
      </c>
      <c r="O51" s="1" t="s">
        <v>212</v>
      </c>
      <c r="P51" t="str">
        <f t="shared" si="3"/>
        <v>INSERT INTO courthouse (location_id,courthouse_type_code,org_unit_id,geometry,region_location_id,created_by,updated_by,created_dtm,updated_dtm,revision_count)</v>
      </c>
      <c r="Q51" t="str">
        <f t="shared" si="4"/>
        <v xml:space="preserve"> VALUES </v>
      </c>
      <c r="R51" t="str">
        <f t="shared" si="2"/>
        <v>((SELECT L1.location_id FROM location L1 WHERE L1.location_type_code = 'COURTHOUSE' AND L1.location_name = 'NEWWESTMINSTER'),'PROVINCIAL','3a8b614c-a058-4383-b6eb-9bee3d8b5a1a',null,(SELECT L2.location_id FROM location L2 WHERE L2.location_type_code = 'REGION' AND L2.location_name = 'VANCENTRE'),'test','test',now(),now(),0);</v>
      </c>
    </row>
    <row r="52" spans="1:18" x14ac:dyDescent="0.2">
      <c r="A52">
        <v>50</v>
      </c>
      <c r="B52" t="str">
        <f>location!E52</f>
        <v>NORTHVANCOUVER</v>
      </c>
      <c r="C52" t="s">
        <v>209</v>
      </c>
      <c r="D52" t="s">
        <v>246</v>
      </c>
      <c r="E52" t="s">
        <v>15</v>
      </c>
      <c r="F52" t="s">
        <v>199</v>
      </c>
      <c r="G52" t="s">
        <v>16</v>
      </c>
      <c r="H52" t="s">
        <v>16</v>
      </c>
      <c r="I52" t="s">
        <v>17</v>
      </c>
      <c r="J52" t="s">
        <v>17</v>
      </c>
      <c r="K52">
        <f>0</f>
        <v>0</v>
      </c>
      <c r="M52" t="str">
        <f t="shared" si="0"/>
        <v>SELECT L1.location_id FROM location L1 WHERE L1.location_type_code = 'COURTHOUSE' AND L1.location_name = 'NORTHVANCOUVER'</v>
      </c>
      <c r="N52" t="str">
        <f t="shared" si="1"/>
        <v>SELECT L2.location_id FROM location L2 WHERE L2.location_type_code = 'REGION' AND L2.location_name = 'VANCENTRE'</v>
      </c>
      <c r="O52" s="1" t="s">
        <v>212</v>
      </c>
      <c r="P52" t="str">
        <f t="shared" si="3"/>
        <v>INSERT INTO courthouse (location_id,courthouse_type_code,org_unit_id,geometry,region_location_id,created_by,updated_by,created_dtm,updated_dtm,revision_count)</v>
      </c>
      <c r="Q52" t="str">
        <f t="shared" si="4"/>
        <v xml:space="preserve"> VALUES </v>
      </c>
      <c r="R52" t="str">
        <f t="shared" si="2"/>
        <v>((SELECT L1.location_id FROM location L1 WHERE L1.location_type_code = 'COURTHOUSE' AND L1.location_name = 'NORTHVANCOUVER'),'PROVINCIAL','3a8b614c-a058-4383-b6eb-9bee3d8b5a1a',null,(SELECT L2.location_id FROM location L2 WHERE L2.location_type_code = 'REGION' AND L2.location_name = 'VANCENTRE'),'test','test',now(),now(),0);</v>
      </c>
    </row>
    <row r="53" spans="1:18" x14ac:dyDescent="0.2">
      <c r="A53">
        <v>51</v>
      </c>
      <c r="B53" t="str">
        <f>location!E53</f>
        <v>HUNDREDMILEHOUSE</v>
      </c>
      <c r="C53" t="s">
        <v>209</v>
      </c>
      <c r="D53" t="s">
        <v>246</v>
      </c>
      <c r="E53" t="s">
        <v>15</v>
      </c>
      <c r="F53" t="s">
        <v>197</v>
      </c>
      <c r="G53" t="s">
        <v>16</v>
      </c>
      <c r="H53" t="s">
        <v>16</v>
      </c>
      <c r="I53" t="s">
        <v>17</v>
      </c>
      <c r="J53" t="s">
        <v>17</v>
      </c>
      <c r="K53">
        <f>0</f>
        <v>0</v>
      </c>
      <c r="M53" t="str">
        <f t="shared" si="0"/>
        <v>SELECT L1.location_id FROM location L1 WHERE L1.location_type_code = 'COURTHOUSE' AND L1.location_name = 'HUNDREDMILEHOUSE'</v>
      </c>
      <c r="N53" t="str">
        <f t="shared" si="1"/>
        <v>SELECT L2.location_id FROM location L2 WHERE L2.location_type_code = 'REGION' AND L2.location_name = 'NORTHERN'</v>
      </c>
      <c r="O53" s="1" t="s">
        <v>212</v>
      </c>
      <c r="P53" t="str">
        <f t="shared" si="3"/>
        <v>INSERT INTO courthouse (location_id,courthouse_type_code,org_unit_id,geometry,region_location_id,created_by,updated_by,created_dtm,updated_dtm,revision_count)</v>
      </c>
      <c r="Q53" t="str">
        <f t="shared" si="4"/>
        <v xml:space="preserve"> VALUES </v>
      </c>
      <c r="R53" t="str">
        <f t="shared" si="2"/>
        <v>((SELECT L1.location_id FROM location L1 WHERE L1.location_type_code = 'COURTHOUSE' AND L1.location_name = 'HUNDREDMILEHOUSE'),'PROVINCIAL','3a8b614c-a058-4383-b6eb-9bee3d8b5a1a',null,(SELECT L2.location_id FROM location L2 WHERE L2.location_type_code = 'REGION' AND L2.location_name = 'NORTHERN'),'test','test',now(),now(),0);</v>
      </c>
    </row>
    <row r="54" spans="1:18" x14ac:dyDescent="0.2">
      <c r="A54">
        <v>52</v>
      </c>
      <c r="B54" t="str">
        <f>location!E54</f>
        <v>PEMBERTON</v>
      </c>
      <c r="C54" t="s">
        <v>209</v>
      </c>
      <c r="D54" t="s">
        <v>246</v>
      </c>
      <c r="E54" t="s">
        <v>15</v>
      </c>
      <c r="F54" t="s">
        <v>193</v>
      </c>
      <c r="G54" t="s">
        <v>16</v>
      </c>
      <c r="H54" t="s">
        <v>16</v>
      </c>
      <c r="I54" t="s">
        <v>17</v>
      </c>
      <c r="J54" t="s">
        <v>17</v>
      </c>
      <c r="K54">
        <f>0</f>
        <v>0</v>
      </c>
      <c r="M54" t="str">
        <f t="shared" si="0"/>
        <v>SELECT L1.location_id FROM location L1 WHERE L1.location_type_code = 'COURTHOUSE' AND L1.location_name = 'PEMBERTON'</v>
      </c>
      <c r="N54" t="str">
        <f t="shared" si="1"/>
        <v>SELECT L2.location_id FROM location L2 WHERE L2.location_type_code = 'REGION' AND L2.location_name = 'FRASER'</v>
      </c>
      <c r="O54" s="1" t="s">
        <v>212</v>
      </c>
      <c r="P54" t="str">
        <f t="shared" si="3"/>
        <v>INSERT INTO courthouse (location_id,courthouse_type_code,org_unit_id,geometry,region_location_id,created_by,updated_by,created_dtm,updated_dtm,revision_count)</v>
      </c>
      <c r="Q54" t="str">
        <f t="shared" si="4"/>
        <v xml:space="preserve"> VALUES </v>
      </c>
      <c r="R54" t="str">
        <f t="shared" si="2"/>
        <v>((SELECT L1.location_id FROM location L1 WHERE L1.location_type_code = 'COURTHOUSE' AND L1.location_name = 'PEMBERTON'),'PROVINCIAL','3a8b614c-a058-4383-b6eb-9bee3d8b5a1a',null,(SELECT L2.location_id FROM location L2 WHERE L2.location_type_code = 'REGION' AND L2.location_name = 'FRASER'),'test','test',now(),now(),0);</v>
      </c>
    </row>
    <row r="55" spans="1:18" x14ac:dyDescent="0.2">
      <c r="A55">
        <v>53</v>
      </c>
      <c r="B55" t="str">
        <f>location!E55</f>
        <v>PENTICTON</v>
      </c>
      <c r="C55" t="s">
        <v>209</v>
      </c>
      <c r="D55" t="s">
        <v>246</v>
      </c>
      <c r="E55" t="s">
        <v>15</v>
      </c>
      <c r="F55" t="s">
        <v>195</v>
      </c>
      <c r="G55" t="s">
        <v>16</v>
      </c>
      <c r="H55" t="s">
        <v>16</v>
      </c>
      <c r="I55" t="s">
        <v>17</v>
      </c>
      <c r="J55" t="s">
        <v>17</v>
      </c>
      <c r="K55">
        <f>0</f>
        <v>0</v>
      </c>
      <c r="M55" t="str">
        <f t="shared" si="0"/>
        <v>SELECT L1.location_id FROM location L1 WHERE L1.location_type_code = 'COURTHOUSE' AND L1.location_name = 'PENTICTON'</v>
      </c>
      <c r="N55" t="str">
        <f t="shared" si="1"/>
        <v>SELECT L2.location_id FROM location L2 WHERE L2.location_type_code = 'REGION' AND L2.location_name = 'INTERIOR'</v>
      </c>
      <c r="O55" s="1" t="s">
        <v>212</v>
      </c>
      <c r="P55" t="str">
        <f t="shared" si="3"/>
        <v>INSERT INTO courthouse (location_id,courthouse_type_code,org_unit_id,geometry,region_location_id,created_by,updated_by,created_dtm,updated_dtm,revision_count)</v>
      </c>
      <c r="Q55" t="str">
        <f t="shared" si="4"/>
        <v xml:space="preserve"> VALUES </v>
      </c>
      <c r="R55" t="str">
        <f t="shared" si="2"/>
        <v>((SELECT L1.location_id FROM location L1 WHERE L1.location_type_code = 'COURTHOUSE' AND L1.location_name = 'PENTICTON'),'PROVINCIAL','3a8b614c-a058-4383-b6eb-9bee3d8b5a1a',null,(SELECT L2.location_id FROM location L2 WHERE L2.location_type_code = 'REGION' AND L2.location_name = 'INTERIOR'),'test','test',now(),now(),0);</v>
      </c>
    </row>
    <row r="56" spans="1:18" x14ac:dyDescent="0.2">
      <c r="A56">
        <v>54</v>
      </c>
      <c r="B56" t="str">
        <f>location!E56</f>
        <v>PORTALBERNI</v>
      </c>
      <c r="C56" t="s">
        <v>209</v>
      </c>
      <c r="D56" t="s">
        <v>246</v>
      </c>
      <c r="E56" t="s">
        <v>15</v>
      </c>
      <c r="F56" t="s">
        <v>193</v>
      </c>
      <c r="G56" t="s">
        <v>16</v>
      </c>
      <c r="H56" t="s">
        <v>16</v>
      </c>
      <c r="I56" t="s">
        <v>17</v>
      </c>
      <c r="J56" t="s">
        <v>17</v>
      </c>
      <c r="K56">
        <f>0</f>
        <v>0</v>
      </c>
      <c r="M56" t="str">
        <f t="shared" si="0"/>
        <v>SELECT L1.location_id FROM location L1 WHERE L1.location_type_code = 'COURTHOUSE' AND L1.location_name = 'PORTALBERNI'</v>
      </c>
      <c r="N56" t="str">
        <f t="shared" si="1"/>
        <v>SELECT L2.location_id FROM location L2 WHERE L2.location_type_code = 'REGION' AND L2.location_name = 'FRASER'</v>
      </c>
      <c r="O56" s="1" t="s">
        <v>212</v>
      </c>
      <c r="P56" t="str">
        <f t="shared" si="3"/>
        <v>INSERT INTO courthouse (location_id,courthouse_type_code,org_unit_id,geometry,region_location_id,created_by,updated_by,created_dtm,updated_dtm,revision_count)</v>
      </c>
      <c r="Q56" t="str">
        <f t="shared" si="4"/>
        <v xml:space="preserve"> VALUES </v>
      </c>
      <c r="R56" t="str">
        <f t="shared" si="2"/>
        <v>((SELECT L1.location_id FROM location L1 WHERE L1.location_type_code = 'COURTHOUSE' AND L1.location_name = 'PORTALBERNI'),'PROVINCIAL','3a8b614c-a058-4383-b6eb-9bee3d8b5a1a',null,(SELECT L2.location_id FROM location L2 WHERE L2.location_type_code = 'REGION' AND L2.location_name = 'FRASER'),'test','test',now(),now(),0);</v>
      </c>
    </row>
    <row r="57" spans="1:18" x14ac:dyDescent="0.2">
      <c r="A57">
        <v>55</v>
      </c>
      <c r="B57" t="str">
        <f>location!E57</f>
        <v>PORTCOQUITLAM</v>
      </c>
      <c r="C57" t="s">
        <v>209</v>
      </c>
      <c r="D57" t="s">
        <v>246</v>
      </c>
      <c r="E57" t="s">
        <v>15</v>
      </c>
      <c r="F57" t="s">
        <v>193</v>
      </c>
      <c r="G57" t="s">
        <v>16</v>
      </c>
      <c r="H57" t="s">
        <v>16</v>
      </c>
      <c r="I57" t="s">
        <v>17</v>
      </c>
      <c r="J57" t="s">
        <v>17</v>
      </c>
      <c r="K57">
        <f>0</f>
        <v>0</v>
      </c>
      <c r="M57" t="str">
        <f t="shared" si="0"/>
        <v>SELECT L1.location_id FROM location L1 WHERE L1.location_type_code = 'COURTHOUSE' AND L1.location_name = 'PORTCOQUITLAM'</v>
      </c>
      <c r="N57" t="str">
        <f t="shared" si="1"/>
        <v>SELECT L2.location_id FROM location L2 WHERE L2.location_type_code = 'REGION' AND L2.location_name = 'FRASER'</v>
      </c>
      <c r="O57" s="1" t="s">
        <v>212</v>
      </c>
      <c r="P57" t="str">
        <f t="shared" si="3"/>
        <v>INSERT INTO courthouse (location_id,courthouse_type_code,org_unit_id,geometry,region_location_id,created_by,updated_by,created_dtm,updated_dtm,revision_count)</v>
      </c>
      <c r="Q57" t="str">
        <f t="shared" si="4"/>
        <v xml:space="preserve"> VALUES </v>
      </c>
      <c r="R57" t="str">
        <f t="shared" si="2"/>
        <v>((SELECT L1.location_id FROM location L1 WHERE L1.location_type_code = 'COURTHOUSE' AND L1.location_name = 'PORTCOQUITLAM'),'PROVINCIAL','3a8b614c-a058-4383-b6eb-9bee3d8b5a1a',null,(SELECT L2.location_id FROM location L2 WHERE L2.location_type_code = 'REGION' AND L2.location_name = 'FRASER'),'test','test',now(),now(),0);</v>
      </c>
    </row>
    <row r="58" spans="1:18" x14ac:dyDescent="0.2">
      <c r="A58">
        <v>56</v>
      </c>
      <c r="B58" t="str">
        <f>location!E58</f>
        <v>PORTHARDY</v>
      </c>
      <c r="C58" t="s">
        <v>209</v>
      </c>
      <c r="D58" t="s">
        <v>246</v>
      </c>
      <c r="E58" t="s">
        <v>15</v>
      </c>
      <c r="F58" t="s">
        <v>201</v>
      </c>
      <c r="G58" t="s">
        <v>16</v>
      </c>
      <c r="H58" t="s">
        <v>16</v>
      </c>
      <c r="I58" t="s">
        <v>17</v>
      </c>
      <c r="J58" t="s">
        <v>17</v>
      </c>
      <c r="K58">
        <f>0</f>
        <v>0</v>
      </c>
      <c r="M58" t="str">
        <f t="shared" si="0"/>
        <v>SELECT L1.location_id FROM location L1 WHERE L1.location_type_code = 'COURTHOUSE' AND L1.location_name = 'PORTHARDY'</v>
      </c>
      <c r="N58" t="str">
        <f t="shared" si="1"/>
        <v>SELECT L2.location_id FROM location L2 WHERE L2.location_type_code = 'REGION' AND L2.location_name = 'VANISLAND'</v>
      </c>
      <c r="O58" s="1" t="s">
        <v>212</v>
      </c>
      <c r="P58" t="str">
        <f t="shared" si="3"/>
        <v>INSERT INTO courthouse (location_id,courthouse_type_code,org_unit_id,geometry,region_location_id,created_by,updated_by,created_dtm,updated_dtm,revision_count)</v>
      </c>
      <c r="Q58" t="str">
        <f t="shared" si="4"/>
        <v xml:space="preserve"> VALUES </v>
      </c>
      <c r="R58" t="str">
        <f t="shared" si="2"/>
        <v>((SELECT L1.location_id FROM location L1 WHERE L1.location_type_code = 'COURTHOUSE' AND L1.location_name = 'PORTHARDY'),'PROVINCIAL','3a8b614c-a058-4383-b6eb-9bee3d8b5a1a',null,(SELECT L2.location_id FROM location L2 WHERE L2.location_type_code = 'REGION' AND L2.location_name = 'VANISLAND'),'test','test',now(),now(),0);</v>
      </c>
    </row>
    <row r="59" spans="1:18" x14ac:dyDescent="0.2">
      <c r="A59">
        <v>57</v>
      </c>
      <c r="B59" t="str">
        <f>location!E59</f>
        <v>POWELLRIVER</v>
      </c>
      <c r="C59" t="s">
        <v>209</v>
      </c>
      <c r="D59" t="s">
        <v>246</v>
      </c>
      <c r="E59" t="s">
        <v>15</v>
      </c>
      <c r="F59" t="s">
        <v>193</v>
      </c>
      <c r="G59" t="s">
        <v>16</v>
      </c>
      <c r="H59" t="s">
        <v>16</v>
      </c>
      <c r="I59" t="s">
        <v>17</v>
      </c>
      <c r="J59" t="s">
        <v>17</v>
      </c>
      <c r="K59">
        <f>0</f>
        <v>0</v>
      </c>
      <c r="M59" t="str">
        <f t="shared" si="0"/>
        <v>SELECT L1.location_id FROM location L1 WHERE L1.location_type_code = 'COURTHOUSE' AND L1.location_name = 'POWELLRIVER'</v>
      </c>
      <c r="N59" t="str">
        <f t="shared" si="1"/>
        <v>SELECT L2.location_id FROM location L2 WHERE L2.location_type_code = 'REGION' AND L2.location_name = 'FRASER'</v>
      </c>
      <c r="O59" s="1" t="s">
        <v>212</v>
      </c>
      <c r="P59" t="str">
        <f t="shared" si="3"/>
        <v>INSERT INTO courthouse (location_id,courthouse_type_code,org_unit_id,geometry,region_location_id,created_by,updated_by,created_dtm,updated_dtm,revision_count)</v>
      </c>
      <c r="Q59" t="str">
        <f t="shared" si="4"/>
        <v xml:space="preserve"> VALUES </v>
      </c>
      <c r="R59" t="str">
        <f t="shared" si="2"/>
        <v>((SELECT L1.location_id FROM location L1 WHERE L1.location_type_code = 'COURTHOUSE' AND L1.location_name = 'POWELLRIVER'),'PROVINCIAL','3a8b614c-a058-4383-b6eb-9bee3d8b5a1a',null,(SELECT L2.location_id FROM location L2 WHERE L2.location_type_code = 'REGION' AND L2.location_name = 'FRASER'),'test','test',now(),now(),0);</v>
      </c>
    </row>
    <row r="60" spans="1:18" x14ac:dyDescent="0.2">
      <c r="A60">
        <v>58</v>
      </c>
      <c r="B60" t="str">
        <f>location!E60</f>
        <v>PRINCEGEORGE</v>
      </c>
      <c r="C60" t="s">
        <v>209</v>
      </c>
      <c r="D60" t="s">
        <v>246</v>
      </c>
      <c r="E60" t="s">
        <v>15</v>
      </c>
      <c r="F60" t="s">
        <v>197</v>
      </c>
      <c r="G60" t="s">
        <v>16</v>
      </c>
      <c r="H60" t="s">
        <v>16</v>
      </c>
      <c r="I60" t="s">
        <v>17</v>
      </c>
      <c r="J60" t="s">
        <v>17</v>
      </c>
      <c r="K60">
        <f>0</f>
        <v>0</v>
      </c>
      <c r="M60" t="str">
        <f t="shared" si="0"/>
        <v>SELECT L1.location_id FROM location L1 WHERE L1.location_type_code = 'COURTHOUSE' AND L1.location_name = 'PRINCEGEORGE'</v>
      </c>
      <c r="N60" t="str">
        <f t="shared" si="1"/>
        <v>SELECT L2.location_id FROM location L2 WHERE L2.location_type_code = 'REGION' AND L2.location_name = 'NORTHERN'</v>
      </c>
      <c r="O60" s="1" t="s">
        <v>212</v>
      </c>
      <c r="P60" t="str">
        <f t="shared" si="3"/>
        <v>INSERT INTO courthouse (location_id,courthouse_type_code,org_unit_id,geometry,region_location_id,created_by,updated_by,created_dtm,updated_dtm,revision_count)</v>
      </c>
      <c r="Q60" t="str">
        <f t="shared" si="4"/>
        <v xml:space="preserve"> VALUES </v>
      </c>
      <c r="R60" t="str">
        <f t="shared" si="2"/>
        <v>((SELECT L1.location_id FROM location L1 WHERE L1.location_type_code = 'COURTHOUSE' AND L1.location_name = 'PRINCEGEORGE'),'PROVINCIAL','3a8b614c-a058-4383-b6eb-9bee3d8b5a1a',null,(SELECT L2.location_id FROM location L2 WHERE L2.location_type_code = 'REGION' AND L2.location_name = 'NORTHERN'),'test','test',now(),now(),0);</v>
      </c>
    </row>
    <row r="61" spans="1:18" x14ac:dyDescent="0.2">
      <c r="A61">
        <v>59</v>
      </c>
      <c r="B61" t="str">
        <f>location!E61</f>
        <v>PRINCERUPERT</v>
      </c>
      <c r="C61" t="s">
        <v>209</v>
      </c>
      <c r="D61" t="s">
        <v>246</v>
      </c>
      <c r="E61" t="s">
        <v>15</v>
      </c>
      <c r="F61" t="s">
        <v>201</v>
      </c>
      <c r="G61" t="s">
        <v>16</v>
      </c>
      <c r="H61" t="s">
        <v>16</v>
      </c>
      <c r="I61" t="s">
        <v>17</v>
      </c>
      <c r="J61" t="s">
        <v>17</v>
      </c>
      <c r="K61">
        <f>0</f>
        <v>0</v>
      </c>
      <c r="M61" t="str">
        <f t="shared" si="0"/>
        <v>SELECT L1.location_id FROM location L1 WHERE L1.location_type_code = 'COURTHOUSE' AND L1.location_name = 'PRINCERUPERT'</v>
      </c>
      <c r="N61" t="str">
        <f t="shared" si="1"/>
        <v>SELECT L2.location_id FROM location L2 WHERE L2.location_type_code = 'REGION' AND L2.location_name = 'VANISLAND'</v>
      </c>
      <c r="O61" s="1" t="s">
        <v>212</v>
      </c>
      <c r="P61" t="str">
        <f t="shared" si="3"/>
        <v>INSERT INTO courthouse (location_id,courthouse_type_code,org_unit_id,geometry,region_location_id,created_by,updated_by,created_dtm,updated_dtm,revision_count)</v>
      </c>
      <c r="Q61" t="str">
        <f t="shared" si="4"/>
        <v xml:space="preserve"> VALUES </v>
      </c>
      <c r="R61" t="str">
        <f t="shared" si="2"/>
        <v>((SELECT L1.location_id FROM location L1 WHERE L1.location_type_code = 'COURTHOUSE' AND L1.location_name = 'PRINCERUPERT'),'PROVINCIAL','3a8b614c-a058-4383-b6eb-9bee3d8b5a1a',null,(SELECT L2.location_id FROM location L2 WHERE L2.location_type_code = 'REGION' AND L2.location_name = 'VANISLAND'),'test','test',now(),now(),0);</v>
      </c>
    </row>
    <row r="62" spans="1:18" x14ac:dyDescent="0.2">
      <c r="A62">
        <v>60</v>
      </c>
      <c r="B62" t="str">
        <f>location!E62</f>
        <v>PRINCETON</v>
      </c>
      <c r="C62" t="s">
        <v>209</v>
      </c>
      <c r="D62" t="s">
        <v>246</v>
      </c>
      <c r="E62" t="s">
        <v>15</v>
      </c>
      <c r="F62" t="s">
        <v>195</v>
      </c>
      <c r="G62" t="s">
        <v>16</v>
      </c>
      <c r="H62" t="s">
        <v>16</v>
      </c>
      <c r="I62" t="s">
        <v>17</v>
      </c>
      <c r="J62" t="s">
        <v>17</v>
      </c>
      <c r="K62">
        <f>0</f>
        <v>0</v>
      </c>
      <c r="M62" t="str">
        <f t="shared" si="0"/>
        <v>SELECT L1.location_id FROM location L1 WHERE L1.location_type_code = 'COURTHOUSE' AND L1.location_name = 'PRINCETON'</v>
      </c>
      <c r="N62" t="str">
        <f t="shared" si="1"/>
        <v>SELECT L2.location_id FROM location L2 WHERE L2.location_type_code = 'REGION' AND L2.location_name = 'INTERIOR'</v>
      </c>
      <c r="O62" s="1" t="s">
        <v>212</v>
      </c>
      <c r="P62" t="str">
        <f t="shared" si="3"/>
        <v>INSERT INTO courthouse (location_id,courthouse_type_code,org_unit_id,geometry,region_location_id,created_by,updated_by,created_dtm,updated_dtm,revision_count)</v>
      </c>
      <c r="Q62" t="str">
        <f t="shared" si="4"/>
        <v xml:space="preserve"> VALUES </v>
      </c>
      <c r="R62" t="str">
        <f t="shared" si="2"/>
        <v>((SELECT L1.location_id FROM location L1 WHERE L1.location_type_code = 'COURTHOUSE' AND L1.location_name = 'PRINCETON'),'PROVINCIAL','3a8b614c-a058-4383-b6eb-9bee3d8b5a1a',null,(SELECT L2.location_id FROM location L2 WHERE L2.location_type_code = 'REGION' AND L2.location_name = 'INTERIOR'),'test','test',now(),now(),0);</v>
      </c>
    </row>
    <row r="63" spans="1:18" x14ac:dyDescent="0.2">
      <c r="A63">
        <v>61</v>
      </c>
      <c r="B63" t="str">
        <f>location!E63</f>
        <v>QUEENCHARLOTTE</v>
      </c>
      <c r="C63" t="s">
        <v>209</v>
      </c>
      <c r="D63" t="s">
        <v>246</v>
      </c>
      <c r="E63" t="s">
        <v>15</v>
      </c>
      <c r="F63" t="s">
        <v>193</v>
      </c>
      <c r="G63" t="s">
        <v>16</v>
      </c>
      <c r="H63" t="s">
        <v>16</v>
      </c>
      <c r="I63" t="s">
        <v>17</v>
      </c>
      <c r="J63" t="s">
        <v>17</v>
      </c>
      <c r="K63">
        <f>0</f>
        <v>0</v>
      </c>
      <c r="M63" t="str">
        <f t="shared" si="0"/>
        <v>SELECT L1.location_id FROM location L1 WHERE L1.location_type_code = 'COURTHOUSE' AND L1.location_name = 'QUEENCHARLOTTE'</v>
      </c>
      <c r="N63" t="str">
        <f t="shared" si="1"/>
        <v>SELECT L2.location_id FROM location L2 WHERE L2.location_type_code = 'REGION' AND L2.location_name = 'FRASER'</v>
      </c>
      <c r="O63" s="1" t="s">
        <v>212</v>
      </c>
      <c r="P63" t="str">
        <f t="shared" si="3"/>
        <v>INSERT INTO courthouse (location_id,courthouse_type_code,org_unit_id,geometry,region_location_id,created_by,updated_by,created_dtm,updated_dtm,revision_count)</v>
      </c>
      <c r="Q63" t="str">
        <f t="shared" si="4"/>
        <v xml:space="preserve"> VALUES </v>
      </c>
      <c r="R63" t="str">
        <f t="shared" si="2"/>
        <v>((SELECT L1.location_id FROM location L1 WHERE L1.location_type_code = 'COURTHOUSE' AND L1.location_name = 'QUEENCHARLOTTE'),'PROVINCIAL','3a8b614c-a058-4383-b6eb-9bee3d8b5a1a',null,(SELECT L2.location_id FROM location L2 WHERE L2.location_type_code = 'REGION' AND L2.location_name = 'FRASER'),'test','test',now(),now(),0);</v>
      </c>
    </row>
    <row r="64" spans="1:18" x14ac:dyDescent="0.2">
      <c r="A64">
        <v>62</v>
      </c>
      <c r="B64" t="str">
        <f>location!E64</f>
        <v>QUESNEL</v>
      </c>
      <c r="C64" t="s">
        <v>209</v>
      </c>
      <c r="D64" t="s">
        <v>246</v>
      </c>
      <c r="E64" t="s">
        <v>15</v>
      </c>
      <c r="F64" t="s">
        <v>195</v>
      </c>
      <c r="G64" t="s">
        <v>16</v>
      </c>
      <c r="H64" t="s">
        <v>16</v>
      </c>
      <c r="I64" t="s">
        <v>17</v>
      </c>
      <c r="J64" t="s">
        <v>17</v>
      </c>
      <c r="K64">
        <f>0</f>
        <v>0</v>
      </c>
      <c r="M64" t="str">
        <f t="shared" si="0"/>
        <v>SELECT L1.location_id FROM location L1 WHERE L1.location_type_code = 'COURTHOUSE' AND L1.location_name = 'QUESNEL'</v>
      </c>
      <c r="N64" t="str">
        <f t="shared" si="1"/>
        <v>SELECT L2.location_id FROM location L2 WHERE L2.location_type_code = 'REGION' AND L2.location_name = 'INTERIOR'</v>
      </c>
      <c r="O64" s="1" t="s">
        <v>212</v>
      </c>
      <c r="P64" t="str">
        <f t="shared" si="3"/>
        <v>INSERT INTO courthouse (location_id,courthouse_type_code,org_unit_id,geometry,region_location_id,created_by,updated_by,created_dtm,updated_dtm,revision_count)</v>
      </c>
      <c r="Q64" t="str">
        <f t="shared" si="4"/>
        <v xml:space="preserve"> VALUES </v>
      </c>
      <c r="R64" t="str">
        <f t="shared" si="2"/>
        <v>((SELECT L1.location_id FROM location L1 WHERE L1.location_type_code = 'COURTHOUSE' AND L1.location_name = 'QUESNEL'),'PROVINCIAL','3a8b614c-a058-4383-b6eb-9bee3d8b5a1a',null,(SELECT L2.location_id FROM location L2 WHERE L2.location_type_code = 'REGION' AND L2.location_name = 'INTERIOR'),'test','test',now(),now(),0);</v>
      </c>
    </row>
    <row r="65" spans="1:18" x14ac:dyDescent="0.2">
      <c r="A65">
        <v>63</v>
      </c>
      <c r="B65" t="str">
        <f>location!E65</f>
        <v>REVELSTOKE</v>
      </c>
      <c r="C65" t="s">
        <v>209</v>
      </c>
      <c r="D65" t="s">
        <v>246</v>
      </c>
      <c r="E65" t="s">
        <v>15</v>
      </c>
      <c r="F65" t="s">
        <v>195</v>
      </c>
      <c r="G65" t="s">
        <v>16</v>
      </c>
      <c r="H65" t="s">
        <v>16</v>
      </c>
      <c r="I65" t="s">
        <v>17</v>
      </c>
      <c r="J65" t="s">
        <v>17</v>
      </c>
      <c r="K65">
        <f>0</f>
        <v>0</v>
      </c>
      <c r="M65" t="str">
        <f t="shared" si="0"/>
        <v>SELECT L1.location_id FROM location L1 WHERE L1.location_type_code = 'COURTHOUSE' AND L1.location_name = 'REVELSTOKE'</v>
      </c>
      <c r="N65" t="str">
        <f t="shared" si="1"/>
        <v>SELECT L2.location_id FROM location L2 WHERE L2.location_type_code = 'REGION' AND L2.location_name = 'INTERIOR'</v>
      </c>
      <c r="O65" s="1" t="s">
        <v>212</v>
      </c>
      <c r="P65" t="str">
        <f t="shared" si="3"/>
        <v>INSERT INTO courthouse (location_id,courthouse_type_code,org_unit_id,geometry,region_location_id,created_by,updated_by,created_dtm,updated_dtm,revision_count)</v>
      </c>
      <c r="Q65" t="str">
        <f t="shared" si="4"/>
        <v xml:space="preserve"> VALUES </v>
      </c>
      <c r="R65" t="str">
        <f t="shared" si="2"/>
        <v>((SELECT L1.location_id FROM location L1 WHERE L1.location_type_code = 'COURTHOUSE' AND L1.location_name = 'REVELSTOKE'),'PROVINCIAL','3a8b614c-a058-4383-b6eb-9bee3d8b5a1a',null,(SELECT L2.location_id FROM location L2 WHERE L2.location_type_code = 'REGION' AND L2.location_name = 'INTERIOR'),'test','test',now(),now(),0);</v>
      </c>
    </row>
    <row r="66" spans="1:18" x14ac:dyDescent="0.2">
      <c r="A66">
        <v>64</v>
      </c>
      <c r="B66" t="str">
        <f>location!E66</f>
        <v>RICHMOND</v>
      </c>
      <c r="C66" t="s">
        <v>209</v>
      </c>
      <c r="D66" t="s">
        <v>246</v>
      </c>
      <c r="E66" t="s">
        <v>15</v>
      </c>
      <c r="F66" t="s">
        <v>193</v>
      </c>
      <c r="G66" t="s">
        <v>16</v>
      </c>
      <c r="H66" t="s">
        <v>16</v>
      </c>
      <c r="I66" t="s">
        <v>17</v>
      </c>
      <c r="J66" t="s">
        <v>17</v>
      </c>
      <c r="K66">
        <f>0</f>
        <v>0</v>
      </c>
      <c r="M66" t="str">
        <f t="shared" si="0"/>
        <v>SELECT L1.location_id FROM location L1 WHERE L1.location_type_code = 'COURTHOUSE' AND L1.location_name = 'RICHMOND'</v>
      </c>
      <c r="N66" t="str">
        <f t="shared" si="1"/>
        <v>SELECT L2.location_id FROM location L2 WHERE L2.location_type_code = 'REGION' AND L2.location_name = 'FRASER'</v>
      </c>
      <c r="O66" s="1" t="s">
        <v>212</v>
      </c>
      <c r="P66" t="str">
        <f t="shared" si="3"/>
        <v>INSERT INTO courthouse (location_id,courthouse_type_code,org_unit_id,geometry,region_location_id,created_by,updated_by,created_dtm,updated_dtm,revision_count)</v>
      </c>
      <c r="Q66" t="str">
        <f t="shared" si="4"/>
        <v xml:space="preserve"> VALUES </v>
      </c>
      <c r="R66" t="str">
        <f t="shared" si="2"/>
        <v>((SELECT L1.location_id FROM location L1 WHERE L1.location_type_code = 'COURTHOUSE' AND L1.location_name = 'RICHMOND'),'PROVINCIAL','3a8b614c-a058-4383-b6eb-9bee3d8b5a1a',null,(SELECT L2.location_id FROM location L2 WHERE L2.location_type_code = 'REGION' AND L2.location_name = 'FRASER'),'test','test',now(),now(),0);</v>
      </c>
    </row>
    <row r="67" spans="1:18" x14ac:dyDescent="0.2">
      <c r="A67">
        <v>65</v>
      </c>
      <c r="B67" t="str">
        <f>location!E67</f>
        <v>ROSSLAND</v>
      </c>
      <c r="C67" t="s">
        <v>209</v>
      </c>
      <c r="D67" t="s">
        <v>246</v>
      </c>
      <c r="E67" t="s">
        <v>15</v>
      </c>
      <c r="F67" t="s">
        <v>195</v>
      </c>
      <c r="G67" t="s">
        <v>16</v>
      </c>
      <c r="H67" t="s">
        <v>16</v>
      </c>
      <c r="I67" t="s">
        <v>17</v>
      </c>
      <c r="J67" t="s">
        <v>17</v>
      </c>
      <c r="K67">
        <f>0</f>
        <v>0</v>
      </c>
      <c r="M67" t="str">
        <f t="shared" si="0"/>
        <v>SELECT L1.location_id FROM location L1 WHERE L1.location_type_code = 'COURTHOUSE' AND L1.location_name = 'ROSSLAND'</v>
      </c>
      <c r="N67" t="str">
        <f t="shared" si="1"/>
        <v>SELECT L2.location_id FROM location L2 WHERE L2.location_type_code = 'REGION' AND L2.location_name = 'INTERIOR'</v>
      </c>
      <c r="O67" s="1" t="s">
        <v>212</v>
      </c>
      <c r="P67" t="str">
        <f t="shared" si="3"/>
        <v>INSERT INTO courthouse (location_id,courthouse_type_code,org_unit_id,geometry,region_location_id,created_by,updated_by,created_dtm,updated_dtm,revision_count)</v>
      </c>
      <c r="Q67" t="str">
        <f t="shared" si="4"/>
        <v xml:space="preserve"> VALUES </v>
      </c>
      <c r="R67" t="str">
        <f t="shared" si="2"/>
        <v>((SELECT L1.location_id FROM location L1 WHERE L1.location_type_code = 'COURTHOUSE' AND L1.location_name = 'ROSSLAND'),'PROVINCIAL','3a8b614c-a058-4383-b6eb-9bee3d8b5a1a',null,(SELECT L2.location_id FROM location L2 WHERE L2.location_type_code = 'REGION' AND L2.location_name = 'INTERIOR'),'test','test',now(),now(),0);</v>
      </c>
    </row>
    <row r="68" spans="1:18" x14ac:dyDescent="0.2">
      <c r="A68">
        <v>66</v>
      </c>
      <c r="B68" t="str">
        <f>location!E68</f>
        <v>SALMONARM</v>
      </c>
      <c r="C68" t="s">
        <v>209</v>
      </c>
      <c r="D68" t="s">
        <v>246</v>
      </c>
      <c r="E68" t="s">
        <v>15</v>
      </c>
      <c r="F68" t="s">
        <v>193</v>
      </c>
      <c r="G68" t="s">
        <v>16</v>
      </c>
      <c r="H68" t="s">
        <v>16</v>
      </c>
      <c r="I68" t="s">
        <v>17</v>
      </c>
      <c r="J68" t="s">
        <v>17</v>
      </c>
      <c r="K68">
        <f>0</f>
        <v>0</v>
      </c>
      <c r="M68" t="str">
        <f t="shared" ref="M68:M89" si="5">"SELECT L1.location_id FROM location L1 WHERE L1.location_type_code = 'COURTHOUSE' AND L1.location_name = '"&amp;B68&amp;"'"</f>
        <v>SELECT L1.location_id FROM location L1 WHERE L1.location_type_code = 'COURTHOUSE' AND L1.location_name = 'SALMONARM'</v>
      </c>
      <c r="N68" t="str">
        <f t="shared" ref="N68:N89" si="6">"SELECT L2.location_id FROM location L2 WHERE L2.location_type_code = 'REGION' AND L2.location_name = '"&amp;F68&amp;"'"</f>
        <v>SELECT L2.location_id FROM location L2 WHERE L2.location_type_code = 'REGION' AND L2.location_name = 'FRASER'</v>
      </c>
      <c r="O68" s="1" t="s">
        <v>212</v>
      </c>
      <c r="P68" t="str">
        <f t="shared" si="3"/>
        <v>INSERT INTO courthouse (location_id,courthouse_type_code,org_unit_id,geometry,region_location_id,created_by,updated_by,created_dtm,updated_dtm,revision_count)</v>
      </c>
      <c r="Q68" t="str">
        <f t="shared" si="4"/>
        <v xml:space="preserve"> VALUES </v>
      </c>
      <c r="R68" t="str">
        <f t="shared" ref="R68:R89" si="7">"(("&amp;M68&amp;"),'"&amp;C68&amp;"','"&amp;D68&amp;"',"&amp;E68&amp;",("&amp;N68&amp;"),'"&amp;G68&amp;"','"&amp;H68&amp;"',"&amp;I68&amp;","&amp;J68&amp;","&amp;K68&amp;");"</f>
        <v>((SELECT L1.location_id FROM location L1 WHERE L1.location_type_code = 'COURTHOUSE' AND L1.location_name = 'SALMONARM'),'PROVINCIAL','3a8b614c-a058-4383-b6eb-9bee3d8b5a1a',null,(SELECT L2.location_id FROM location L2 WHERE L2.location_type_code = 'REGION' AND L2.location_name = 'FRASER'),'test','test',now(),now(),0);</v>
      </c>
    </row>
    <row r="69" spans="1:18" x14ac:dyDescent="0.2">
      <c r="A69">
        <v>67</v>
      </c>
      <c r="B69" t="str">
        <f>location!E69</f>
        <v>SECHELT</v>
      </c>
      <c r="C69" t="s">
        <v>209</v>
      </c>
      <c r="D69" t="s">
        <v>246</v>
      </c>
      <c r="E69" t="s">
        <v>15</v>
      </c>
      <c r="F69" t="s">
        <v>193</v>
      </c>
      <c r="G69" t="s">
        <v>16</v>
      </c>
      <c r="H69" t="s">
        <v>16</v>
      </c>
      <c r="I69" t="s">
        <v>17</v>
      </c>
      <c r="J69" t="s">
        <v>17</v>
      </c>
      <c r="K69">
        <f>0</f>
        <v>0</v>
      </c>
      <c r="M69" t="str">
        <f t="shared" si="5"/>
        <v>SELECT L1.location_id FROM location L1 WHERE L1.location_type_code = 'COURTHOUSE' AND L1.location_name = 'SECHELT'</v>
      </c>
      <c r="N69" t="str">
        <f t="shared" si="6"/>
        <v>SELECT L2.location_id FROM location L2 WHERE L2.location_type_code = 'REGION' AND L2.location_name = 'FRASER'</v>
      </c>
      <c r="O69" s="1" t="s">
        <v>212</v>
      </c>
      <c r="P69" t="str">
        <f t="shared" ref="P69:P89" si="8">$P$3</f>
        <v>INSERT INTO courthouse (location_id,courthouse_type_code,org_unit_id,geometry,region_location_id,created_by,updated_by,created_dtm,updated_dtm,revision_count)</v>
      </c>
      <c r="Q69" t="str">
        <f t="shared" ref="Q69:Q89" si="9">$Q$3</f>
        <v xml:space="preserve"> VALUES </v>
      </c>
      <c r="R69" t="str">
        <f t="shared" si="7"/>
        <v>((SELECT L1.location_id FROM location L1 WHERE L1.location_type_code = 'COURTHOUSE' AND L1.location_name = 'SECHELT'),'PROVINCIAL','3a8b614c-a058-4383-b6eb-9bee3d8b5a1a',null,(SELECT L2.location_id FROM location L2 WHERE L2.location_type_code = 'REGION' AND L2.location_name = 'FRASER'),'test','test',now(),now(),0);</v>
      </c>
    </row>
    <row r="70" spans="1:18" x14ac:dyDescent="0.2">
      <c r="A70">
        <v>68</v>
      </c>
      <c r="B70" t="str">
        <f>location!E70</f>
        <v>SIDNEY</v>
      </c>
      <c r="C70" t="s">
        <v>209</v>
      </c>
      <c r="D70" t="s">
        <v>246</v>
      </c>
      <c r="E70" t="s">
        <v>15</v>
      </c>
      <c r="F70" t="s">
        <v>201</v>
      </c>
      <c r="G70" t="s">
        <v>16</v>
      </c>
      <c r="H70" t="s">
        <v>16</v>
      </c>
      <c r="I70" t="s">
        <v>17</v>
      </c>
      <c r="J70" t="s">
        <v>17</v>
      </c>
      <c r="K70">
        <f>0</f>
        <v>0</v>
      </c>
      <c r="M70" t="str">
        <f t="shared" si="5"/>
        <v>SELECT L1.location_id FROM location L1 WHERE L1.location_type_code = 'COURTHOUSE' AND L1.location_name = 'SIDNEY'</v>
      </c>
      <c r="N70" t="str">
        <f t="shared" si="6"/>
        <v>SELECT L2.location_id FROM location L2 WHERE L2.location_type_code = 'REGION' AND L2.location_name = 'VANISLAND'</v>
      </c>
      <c r="O70" s="1" t="s">
        <v>212</v>
      </c>
      <c r="P70" t="str">
        <f t="shared" si="8"/>
        <v>INSERT INTO courthouse (location_id,courthouse_type_code,org_unit_id,geometry,region_location_id,created_by,updated_by,created_dtm,updated_dtm,revision_count)</v>
      </c>
      <c r="Q70" t="str">
        <f t="shared" si="9"/>
        <v xml:space="preserve"> VALUES </v>
      </c>
      <c r="R70" t="str">
        <f t="shared" si="7"/>
        <v>((SELECT L1.location_id FROM location L1 WHERE L1.location_type_code = 'COURTHOUSE' AND L1.location_name = 'SIDNEY'),'PROVINCIAL','3a8b614c-a058-4383-b6eb-9bee3d8b5a1a',null,(SELECT L2.location_id FROM location L2 WHERE L2.location_type_code = 'REGION' AND L2.location_name = 'VANISLAND'),'test','test',now(),now(),0);</v>
      </c>
    </row>
    <row r="71" spans="1:18" x14ac:dyDescent="0.2">
      <c r="A71">
        <v>69</v>
      </c>
      <c r="B71" t="str">
        <f>location!E71</f>
        <v>SMITHERS</v>
      </c>
      <c r="C71" t="s">
        <v>209</v>
      </c>
      <c r="D71" t="s">
        <v>246</v>
      </c>
      <c r="E71" t="s">
        <v>15</v>
      </c>
      <c r="F71" t="s">
        <v>197</v>
      </c>
      <c r="G71" t="s">
        <v>16</v>
      </c>
      <c r="H71" t="s">
        <v>16</v>
      </c>
      <c r="I71" t="s">
        <v>17</v>
      </c>
      <c r="J71" t="s">
        <v>17</v>
      </c>
      <c r="K71">
        <f>0</f>
        <v>0</v>
      </c>
      <c r="M71" t="str">
        <f t="shared" si="5"/>
        <v>SELECT L1.location_id FROM location L1 WHERE L1.location_type_code = 'COURTHOUSE' AND L1.location_name = 'SMITHERS'</v>
      </c>
      <c r="N71" t="str">
        <f t="shared" si="6"/>
        <v>SELECT L2.location_id FROM location L2 WHERE L2.location_type_code = 'REGION' AND L2.location_name = 'NORTHERN'</v>
      </c>
      <c r="O71" s="1" t="s">
        <v>212</v>
      </c>
      <c r="P71" t="str">
        <f t="shared" si="8"/>
        <v>INSERT INTO courthouse (location_id,courthouse_type_code,org_unit_id,geometry,region_location_id,created_by,updated_by,created_dtm,updated_dtm,revision_count)</v>
      </c>
      <c r="Q71" t="str">
        <f t="shared" si="9"/>
        <v xml:space="preserve"> VALUES </v>
      </c>
      <c r="R71" t="str">
        <f t="shared" si="7"/>
        <v>((SELECT L1.location_id FROM location L1 WHERE L1.location_type_code = 'COURTHOUSE' AND L1.location_name = 'SMITHERS'),'PROVINCIAL','3a8b614c-a058-4383-b6eb-9bee3d8b5a1a',null,(SELECT L2.location_id FROM location L2 WHERE L2.location_type_code = 'REGION' AND L2.location_name = 'NORTHERN'),'test','test',now(),now(),0);</v>
      </c>
    </row>
    <row r="72" spans="1:18" x14ac:dyDescent="0.2">
      <c r="A72">
        <v>70</v>
      </c>
      <c r="B72" t="str">
        <f>location!E72</f>
        <v>SPARWOOD</v>
      </c>
      <c r="C72" t="s">
        <v>209</v>
      </c>
      <c r="D72" t="s">
        <v>246</v>
      </c>
      <c r="E72" t="s">
        <v>15</v>
      </c>
      <c r="F72" t="s">
        <v>195</v>
      </c>
      <c r="G72" t="s">
        <v>16</v>
      </c>
      <c r="H72" t="s">
        <v>16</v>
      </c>
      <c r="I72" t="s">
        <v>17</v>
      </c>
      <c r="J72" t="s">
        <v>17</v>
      </c>
      <c r="K72">
        <f>0</f>
        <v>0</v>
      </c>
      <c r="M72" t="str">
        <f t="shared" si="5"/>
        <v>SELECT L1.location_id FROM location L1 WHERE L1.location_type_code = 'COURTHOUSE' AND L1.location_name = 'SPARWOOD'</v>
      </c>
      <c r="N72" t="str">
        <f t="shared" si="6"/>
        <v>SELECT L2.location_id FROM location L2 WHERE L2.location_type_code = 'REGION' AND L2.location_name = 'INTERIOR'</v>
      </c>
      <c r="O72" s="1" t="s">
        <v>212</v>
      </c>
      <c r="P72" t="str">
        <f t="shared" si="8"/>
        <v>INSERT INTO courthouse (location_id,courthouse_type_code,org_unit_id,geometry,region_location_id,created_by,updated_by,created_dtm,updated_dtm,revision_count)</v>
      </c>
      <c r="Q72" t="str">
        <f t="shared" si="9"/>
        <v xml:space="preserve"> VALUES </v>
      </c>
      <c r="R72" t="str">
        <f t="shared" si="7"/>
        <v>((SELECT L1.location_id FROM location L1 WHERE L1.location_type_code = 'COURTHOUSE' AND L1.location_name = 'SPARWOOD'),'PROVINCIAL','3a8b614c-a058-4383-b6eb-9bee3d8b5a1a',null,(SELECT L2.location_id FROM location L2 WHERE L2.location_type_code = 'REGION' AND L2.location_name = 'INTERIOR'),'test','test',now(),now(),0);</v>
      </c>
    </row>
    <row r="73" spans="1:18" x14ac:dyDescent="0.2">
      <c r="A73">
        <v>71</v>
      </c>
      <c r="B73" t="str">
        <f>location!E73</f>
        <v>STEWART</v>
      </c>
      <c r="C73" t="s">
        <v>209</v>
      </c>
      <c r="D73" t="s">
        <v>246</v>
      </c>
      <c r="E73" t="s">
        <v>15</v>
      </c>
      <c r="F73" t="s">
        <v>197</v>
      </c>
      <c r="G73" t="s">
        <v>16</v>
      </c>
      <c r="H73" t="s">
        <v>16</v>
      </c>
      <c r="I73" t="s">
        <v>17</v>
      </c>
      <c r="J73" t="s">
        <v>17</v>
      </c>
      <c r="K73">
        <f>0</f>
        <v>0</v>
      </c>
      <c r="M73" t="str">
        <f t="shared" si="5"/>
        <v>SELECT L1.location_id FROM location L1 WHERE L1.location_type_code = 'COURTHOUSE' AND L1.location_name = 'STEWART'</v>
      </c>
      <c r="N73" t="str">
        <f t="shared" si="6"/>
        <v>SELECT L2.location_id FROM location L2 WHERE L2.location_type_code = 'REGION' AND L2.location_name = 'NORTHERN'</v>
      </c>
      <c r="O73" s="1" t="s">
        <v>212</v>
      </c>
      <c r="P73" t="str">
        <f t="shared" si="8"/>
        <v>INSERT INTO courthouse (location_id,courthouse_type_code,org_unit_id,geometry,region_location_id,created_by,updated_by,created_dtm,updated_dtm,revision_count)</v>
      </c>
      <c r="Q73" t="str">
        <f t="shared" si="9"/>
        <v xml:space="preserve"> VALUES </v>
      </c>
      <c r="R73" t="str">
        <f t="shared" si="7"/>
        <v>((SELECT L1.location_id FROM location L1 WHERE L1.location_type_code = 'COURTHOUSE' AND L1.location_name = 'STEWART'),'PROVINCIAL','3a8b614c-a058-4383-b6eb-9bee3d8b5a1a',null,(SELECT L2.location_id FROM location L2 WHERE L2.location_type_code = 'REGION' AND L2.location_name = 'NORTHERN'),'test','test',now(),now(),0);</v>
      </c>
    </row>
    <row r="74" spans="1:18" x14ac:dyDescent="0.2">
      <c r="A74">
        <v>72</v>
      </c>
      <c r="B74" t="str">
        <f>location!E74</f>
        <v>SURREY</v>
      </c>
      <c r="C74" t="s">
        <v>209</v>
      </c>
      <c r="D74" t="s">
        <v>246</v>
      </c>
      <c r="E74" t="s">
        <v>15</v>
      </c>
      <c r="F74" t="s">
        <v>199</v>
      </c>
      <c r="G74" t="s">
        <v>16</v>
      </c>
      <c r="H74" t="s">
        <v>16</v>
      </c>
      <c r="I74" t="s">
        <v>17</v>
      </c>
      <c r="J74" t="s">
        <v>17</v>
      </c>
      <c r="K74">
        <f>0</f>
        <v>0</v>
      </c>
      <c r="M74" t="str">
        <f t="shared" si="5"/>
        <v>SELECT L1.location_id FROM location L1 WHERE L1.location_type_code = 'COURTHOUSE' AND L1.location_name = 'SURREY'</v>
      </c>
      <c r="N74" t="str">
        <f t="shared" si="6"/>
        <v>SELECT L2.location_id FROM location L2 WHERE L2.location_type_code = 'REGION' AND L2.location_name = 'VANCENTRE'</v>
      </c>
      <c r="O74" s="1" t="s">
        <v>212</v>
      </c>
      <c r="P74" t="str">
        <f t="shared" si="8"/>
        <v>INSERT INTO courthouse (location_id,courthouse_type_code,org_unit_id,geometry,region_location_id,created_by,updated_by,created_dtm,updated_dtm,revision_count)</v>
      </c>
      <c r="Q74" t="str">
        <f t="shared" si="9"/>
        <v xml:space="preserve"> VALUES </v>
      </c>
      <c r="R74" t="str">
        <f t="shared" si="7"/>
        <v>((SELECT L1.location_id FROM location L1 WHERE L1.location_type_code = 'COURTHOUSE' AND L1.location_name = 'SURREY'),'PROVINCIAL','3a8b614c-a058-4383-b6eb-9bee3d8b5a1a',null,(SELECT L2.location_id FROM location L2 WHERE L2.location_type_code = 'REGION' AND L2.location_name = 'VANCENTRE'),'test','test',now(),now(),0);</v>
      </c>
    </row>
    <row r="75" spans="1:18" x14ac:dyDescent="0.2">
      <c r="A75">
        <v>73</v>
      </c>
      <c r="B75" t="str">
        <f>location!E75</f>
        <v>TAHSIS</v>
      </c>
      <c r="C75" t="s">
        <v>209</v>
      </c>
      <c r="D75" t="s">
        <v>246</v>
      </c>
      <c r="E75" t="s">
        <v>15</v>
      </c>
      <c r="F75" t="s">
        <v>201</v>
      </c>
      <c r="G75" t="s">
        <v>16</v>
      </c>
      <c r="H75" t="s">
        <v>16</v>
      </c>
      <c r="I75" t="s">
        <v>17</v>
      </c>
      <c r="J75" t="s">
        <v>17</v>
      </c>
      <c r="K75">
        <f>0</f>
        <v>0</v>
      </c>
      <c r="M75" t="str">
        <f t="shared" si="5"/>
        <v>SELECT L1.location_id FROM location L1 WHERE L1.location_type_code = 'COURTHOUSE' AND L1.location_name = 'TAHSIS'</v>
      </c>
      <c r="N75" t="str">
        <f t="shared" si="6"/>
        <v>SELECT L2.location_id FROM location L2 WHERE L2.location_type_code = 'REGION' AND L2.location_name = 'VANISLAND'</v>
      </c>
      <c r="O75" s="1" t="s">
        <v>212</v>
      </c>
      <c r="P75" t="str">
        <f t="shared" si="8"/>
        <v>INSERT INTO courthouse (location_id,courthouse_type_code,org_unit_id,geometry,region_location_id,created_by,updated_by,created_dtm,updated_dtm,revision_count)</v>
      </c>
      <c r="Q75" t="str">
        <f t="shared" si="9"/>
        <v xml:space="preserve"> VALUES </v>
      </c>
      <c r="R75" t="str">
        <f t="shared" si="7"/>
        <v>((SELECT L1.location_id FROM location L1 WHERE L1.location_type_code = 'COURTHOUSE' AND L1.location_name = 'TAHSIS'),'PROVINCIAL','3a8b614c-a058-4383-b6eb-9bee3d8b5a1a',null,(SELECT L2.location_id FROM location L2 WHERE L2.location_type_code = 'REGION' AND L2.location_name = 'VANISLAND'),'test','test',now(),now(),0);</v>
      </c>
    </row>
    <row r="76" spans="1:18" x14ac:dyDescent="0.2">
      <c r="A76">
        <v>74</v>
      </c>
      <c r="B76" t="str">
        <f>location!E76</f>
        <v>TERRACE</v>
      </c>
      <c r="C76" t="s">
        <v>209</v>
      </c>
      <c r="D76" t="s">
        <v>246</v>
      </c>
      <c r="E76" t="s">
        <v>15</v>
      </c>
      <c r="F76" t="s">
        <v>199</v>
      </c>
      <c r="G76" t="s">
        <v>16</v>
      </c>
      <c r="H76" t="s">
        <v>16</v>
      </c>
      <c r="I76" t="s">
        <v>17</v>
      </c>
      <c r="J76" t="s">
        <v>17</v>
      </c>
      <c r="K76">
        <f>0</f>
        <v>0</v>
      </c>
      <c r="M76" t="str">
        <f t="shared" si="5"/>
        <v>SELECT L1.location_id FROM location L1 WHERE L1.location_type_code = 'COURTHOUSE' AND L1.location_name = 'TERRACE'</v>
      </c>
      <c r="N76" t="str">
        <f t="shared" si="6"/>
        <v>SELECT L2.location_id FROM location L2 WHERE L2.location_type_code = 'REGION' AND L2.location_name = 'VANCENTRE'</v>
      </c>
      <c r="O76" s="1" t="s">
        <v>212</v>
      </c>
      <c r="P76" t="str">
        <f t="shared" si="8"/>
        <v>INSERT INTO courthouse (location_id,courthouse_type_code,org_unit_id,geometry,region_location_id,created_by,updated_by,created_dtm,updated_dtm,revision_count)</v>
      </c>
      <c r="Q76" t="str">
        <f t="shared" si="9"/>
        <v xml:space="preserve"> VALUES </v>
      </c>
      <c r="R76" t="str">
        <f t="shared" si="7"/>
        <v>((SELECT L1.location_id FROM location L1 WHERE L1.location_type_code = 'COURTHOUSE' AND L1.location_name = 'TERRACE'),'PROVINCIAL','3a8b614c-a058-4383-b6eb-9bee3d8b5a1a',null,(SELECT L2.location_id FROM location L2 WHERE L2.location_type_code = 'REGION' AND L2.location_name = 'VANCENTRE'),'test','test',now(),now(),0);</v>
      </c>
    </row>
    <row r="77" spans="1:18" x14ac:dyDescent="0.2">
      <c r="A77">
        <v>75</v>
      </c>
      <c r="B77" t="str">
        <f>location!E77</f>
        <v>TOFINO</v>
      </c>
      <c r="C77" t="s">
        <v>209</v>
      </c>
      <c r="D77" t="s">
        <v>246</v>
      </c>
      <c r="E77" t="s">
        <v>15</v>
      </c>
      <c r="F77" t="s">
        <v>201</v>
      </c>
      <c r="G77" t="s">
        <v>16</v>
      </c>
      <c r="H77" t="s">
        <v>16</v>
      </c>
      <c r="I77" t="s">
        <v>17</v>
      </c>
      <c r="J77" t="s">
        <v>17</v>
      </c>
      <c r="K77">
        <f>0</f>
        <v>0</v>
      </c>
      <c r="M77" t="str">
        <f t="shared" si="5"/>
        <v>SELECT L1.location_id FROM location L1 WHERE L1.location_type_code = 'COURTHOUSE' AND L1.location_name = 'TOFINO'</v>
      </c>
      <c r="N77" t="str">
        <f t="shared" si="6"/>
        <v>SELECT L2.location_id FROM location L2 WHERE L2.location_type_code = 'REGION' AND L2.location_name = 'VANISLAND'</v>
      </c>
      <c r="O77" s="1" t="s">
        <v>212</v>
      </c>
      <c r="P77" t="str">
        <f t="shared" si="8"/>
        <v>INSERT INTO courthouse (location_id,courthouse_type_code,org_unit_id,geometry,region_location_id,created_by,updated_by,created_dtm,updated_dtm,revision_count)</v>
      </c>
      <c r="Q77" t="str">
        <f t="shared" si="9"/>
        <v xml:space="preserve"> VALUES </v>
      </c>
      <c r="R77" t="str">
        <f t="shared" si="7"/>
        <v>((SELECT L1.location_id FROM location L1 WHERE L1.location_type_code = 'COURTHOUSE' AND L1.location_name = 'TOFINO'),'PROVINCIAL','3a8b614c-a058-4383-b6eb-9bee3d8b5a1a',null,(SELECT L2.location_id FROM location L2 WHERE L2.location_type_code = 'REGION' AND L2.location_name = 'VANISLAND'),'test','test',now(),now(),0);</v>
      </c>
    </row>
    <row r="78" spans="1:18" x14ac:dyDescent="0.2">
      <c r="A78">
        <v>76</v>
      </c>
      <c r="B78" t="str">
        <f>location!E78</f>
        <v>TSAYKEHDENE</v>
      </c>
      <c r="C78" t="s">
        <v>209</v>
      </c>
      <c r="D78" t="s">
        <v>246</v>
      </c>
      <c r="E78" t="s">
        <v>15</v>
      </c>
      <c r="F78" t="s">
        <v>197</v>
      </c>
      <c r="G78" t="s">
        <v>16</v>
      </c>
      <c r="H78" t="s">
        <v>16</v>
      </c>
      <c r="I78" t="s">
        <v>17</v>
      </c>
      <c r="J78" t="s">
        <v>17</v>
      </c>
      <c r="K78">
        <f>0</f>
        <v>0</v>
      </c>
      <c r="M78" t="str">
        <f t="shared" si="5"/>
        <v>SELECT L1.location_id FROM location L1 WHERE L1.location_type_code = 'COURTHOUSE' AND L1.location_name = 'TSAYKEHDENE'</v>
      </c>
      <c r="N78" t="str">
        <f t="shared" si="6"/>
        <v>SELECT L2.location_id FROM location L2 WHERE L2.location_type_code = 'REGION' AND L2.location_name = 'NORTHERN'</v>
      </c>
      <c r="O78" s="1" t="s">
        <v>212</v>
      </c>
      <c r="P78" t="str">
        <f t="shared" si="8"/>
        <v>INSERT INTO courthouse (location_id,courthouse_type_code,org_unit_id,geometry,region_location_id,created_by,updated_by,created_dtm,updated_dtm,revision_count)</v>
      </c>
      <c r="Q78" t="str">
        <f t="shared" si="9"/>
        <v xml:space="preserve"> VALUES </v>
      </c>
      <c r="R78" t="str">
        <f t="shared" si="7"/>
        <v>((SELECT L1.location_id FROM location L1 WHERE L1.location_type_code = 'COURTHOUSE' AND L1.location_name = 'TSAYKEHDENE'),'PROVINCIAL','3a8b614c-a058-4383-b6eb-9bee3d8b5a1a',null,(SELECT L2.location_id FROM location L2 WHERE L2.location_type_code = 'REGION' AND L2.location_name = 'NORTHERN'),'test','test',now(),now(),0);</v>
      </c>
    </row>
    <row r="79" spans="1:18" x14ac:dyDescent="0.2">
      <c r="A79">
        <v>77</v>
      </c>
      <c r="B79" t="str">
        <f>location!E79</f>
        <v>TUBLERRIDGE</v>
      </c>
      <c r="C79" t="s">
        <v>209</v>
      </c>
      <c r="D79" t="s">
        <v>246</v>
      </c>
      <c r="E79" t="s">
        <v>15</v>
      </c>
      <c r="F79" t="s">
        <v>195</v>
      </c>
      <c r="G79" t="s">
        <v>16</v>
      </c>
      <c r="H79" t="s">
        <v>16</v>
      </c>
      <c r="I79" t="s">
        <v>17</v>
      </c>
      <c r="J79" t="s">
        <v>17</v>
      </c>
      <c r="K79">
        <f>0</f>
        <v>0</v>
      </c>
      <c r="M79" t="str">
        <f t="shared" si="5"/>
        <v>SELECT L1.location_id FROM location L1 WHERE L1.location_type_code = 'COURTHOUSE' AND L1.location_name = 'TUBLERRIDGE'</v>
      </c>
      <c r="N79" t="str">
        <f t="shared" si="6"/>
        <v>SELECT L2.location_id FROM location L2 WHERE L2.location_type_code = 'REGION' AND L2.location_name = 'INTERIOR'</v>
      </c>
      <c r="O79" s="1" t="s">
        <v>212</v>
      </c>
      <c r="P79" t="str">
        <f t="shared" si="8"/>
        <v>INSERT INTO courthouse (location_id,courthouse_type_code,org_unit_id,geometry,region_location_id,created_by,updated_by,created_dtm,updated_dtm,revision_count)</v>
      </c>
      <c r="Q79" t="str">
        <f t="shared" si="9"/>
        <v xml:space="preserve"> VALUES </v>
      </c>
      <c r="R79" t="str">
        <f t="shared" si="7"/>
        <v>((SELECT L1.location_id FROM location L1 WHERE L1.location_type_code = 'COURTHOUSE' AND L1.location_name = 'TUBLERRIDGE'),'PROVINCIAL','3a8b614c-a058-4383-b6eb-9bee3d8b5a1a',null,(SELECT L2.location_id FROM location L2 WHERE L2.location_type_code = 'REGION' AND L2.location_name = 'INTERIOR'),'test','test',now(),now(),0);</v>
      </c>
    </row>
    <row r="80" spans="1:18" x14ac:dyDescent="0.2">
      <c r="A80">
        <v>78</v>
      </c>
      <c r="B80" t="str">
        <f>location!E80</f>
        <v>UCLULET</v>
      </c>
      <c r="C80" t="s">
        <v>209</v>
      </c>
      <c r="D80" t="s">
        <v>246</v>
      </c>
      <c r="E80" t="s">
        <v>15</v>
      </c>
      <c r="F80" t="s">
        <v>201</v>
      </c>
      <c r="G80" t="s">
        <v>16</v>
      </c>
      <c r="H80" t="s">
        <v>16</v>
      </c>
      <c r="I80" t="s">
        <v>17</v>
      </c>
      <c r="J80" t="s">
        <v>17</v>
      </c>
      <c r="K80">
        <f>0</f>
        <v>0</v>
      </c>
      <c r="M80" t="str">
        <f t="shared" si="5"/>
        <v>SELECT L1.location_id FROM location L1 WHERE L1.location_type_code = 'COURTHOUSE' AND L1.location_name = 'UCLULET'</v>
      </c>
      <c r="N80" t="str">
        <f t="shared" si="6"/>
        <v>SELECT L2.location_id FROM location L2 WHERE L2.location_type_code = 'REGION' AND L2.location_name = 'VANISLAND'</v>
      </c>
      <c r="O80" s="1" t="s">
        <v>212</v>
      </c>
      <c r="P80" t="str">
        <f t="shared" si="8"/>
        <v>INSERT INTO courthouse (location_id,courthouse_type_code,org_unit_id,geometry,region_location_id,created_by,updated_by,created_dtm,updated_dtm,revision_count)</v>
      </c>
      <c r="Q80" t="str">
        <f t="shared" si="9"/>
        <v xml:space="preserve"> VALUES </v>
      </c>
      <c r="R80" t="str">
        <f t="shared" si="7"/>
        <v>((SELECT L1.location_id FROM location L1 WHERE L1.location_type_code = 'COURTHOUSE' AND L1.location_name = 'UCLULET'),'PROVINCIAL','3a8b614c-a058-4383-b6eb-9bee3d8b5a1a',null,(SELECT L2.location_id FROM location L2 WHERE L2.location_type_code = 'REGION' AND L2.location_name = 'VANISLAND'),'test','test',now(),now(),0);</v>
      </c>
    </row>
    <row r="81" spans="1:18" x14ac:dyDescent="0.2">
      <c r="A81">
        <v>79</v>
      </c>
      <c r="B81" t="str">
        <f>location!E81</f>
        <v>VALEMOUNT</v>
      </c>
      <c r="C81" t="s">
        <v>209</v>
      </c>
      <c r="D81" t="s">
        <v>246</v>
      </c>
      <c r="E81" t="s">
        <v>15</v>
      </c>
      <c r="F81" t="s">
        <v>195</v>
      </c>
      <c r="G81" t="s">
        <v>16</v>
      </c>
      <c r="H81" t="s">
        <v>16</v>
      </c>
      <c r="I81" t="s">
        <v>17</v>
      </c>
      <c r="J81" t="s">
        <v>17</v>
      </c>
      <c r="K81">
        <f>0</f>
        <v>0</v>
      </c>
      <c r="M81" t="str">
        <f t="shared" si="5"/>
        <v>SELECT L1.location_id FROM location L1 WHERE L1.location_type_code = 'COURTHOUSE' AND L1.location_name = 'VALEMOUNT'</v>
      </c>
      <c r="N81" t="str">
        <f t="shared" si="6"/>
        <v>SELECT L2.location_id FROM location L2 WHERE L2.location_type_code = 'REGION' AND L2.location_name = 'INTERIOR'</v>
      </c>
      <c r="O81" s="1" t="s">
        <v>212</v>
      </c>
      <c r="P81" t="str">
        <f t="shared" si="8"/>
        <v>INSERT INTO courthouse (location_id,courthouse_type_code,org_unit_id,geometry,region_location_id,created_by,updated_by,created_dtm,updated_dtm,revision_count)</v>
      </c>
      <c r="Q81" t="str">
        <f t="shared" si="9"/>
        <v xml:space="preserve"> VALUES </v>
      </c>
      <c r="R81" t="str">
        <f t="shared" si="7"/>
        <v>((SELECT L1.location_id FROM location L1 WHERE L1.location_type_code = 'COURTHOUSE' AND L1.location_name = 'VALEMOUNT'),'PROVINCIAL','3a8b614c-a058-4383-b6eb-9bee3d8b5a1a',null,(SELECT L2.location_id FROM location L2 WHERE L2.location_type_code = 'REGION' AND L2.location_name = 'INTERIOR'),'test','test',now(),now(),0);</v>
      </c>
    </row>
    <row r="82" spans="1:18" x14ac:dyDescent="0.2">
      <c r="A82">
        <v>80</v>
      </c>
      <c r="B82" t="str">
        <f>location!E82</f>
        <v>VLC</v>
      </c>
      <c r="C82" t="s">
        <v>209</v>
      </c>
      <c r="D82" t="s">
        <v>246</v>
      </c>
      <c r="E82" t="s">
        <v>15</v>
      </c>
      <c r="F82" t="s">
        <v>199</v>
      </c>
      <c r="G82" t="s">
        <v>16</v>
      </c>
      <c r="H82" t="s">
        <v>16</v>
      </c>
      <c r="I82" t="s">
        <v>17</v>
      </c>
      <c r="J82" t="s">
        <v>17</v>
      </c>
      <c r="K82">
        <f>0</f>
        <v>0</v>
      </c>
      <c r="M82" t="str">
        <f t="shared" si="5"/>
        <v>SELECT L1.location_id FROM location L1 WHERE L1.location_type_code = 'COURTHOUSE' AND L1.location_name = 'VLC'</v>
      </c>
      <c r="N82" t="str">
        <f t="shared" si="6"/>
        <v>SELECT L2.location_id FROM location L2 WHERE L2.location_type_code = 'REGION' AND L2.location_name = 'VANCENTRE'</v>
      </c>
      <c r="O82" s="1" t="s">
        <v>212</v>
      </c>
      <c r="P82" t="str">
        <f t="shared" si="8"/>
        <v>INSERT INTO courthouse (location_id,courthouse_type_code,org_unit_id,geometry,region_location_id,created_by,updated_by,created_dtm,updated_dtm,revision_count)</v>
      </c>
      <c r="Q82" t="str">
        <f t="shared" si="9"/>
        <v xml:space="preserve"> VALUES </v>
      </c>
      <c r="R82" t="str">
        <f t="shared" si="7"/>
        <v>((SELECT L1.location_id FROM location L1 WHERE L1.location_type_code = 'COURTHOUSE' AND L1.location_name = 'VLC'),'PROVINCIAL','3a8b614c-a058-4383-b6eb-9bee3d8b5a1a',null,(SELECT L2.location_id FROM location L2 WHERE L2.location_type_code = 'REGION' AND L2.location_name = 'VANCENTRE'),'test','test',now(),now(),0);</v>
      </c>
    </row>
    <row r="83" spans="1:18" x14ac:dyDescent="0.2">
      <c r="A83">
        <v>81</v>
      </c>
      <c r="B83" t="str">
        <f>location!E83</f>
        <v>VANCOUVER</v>
      </c>
      <c r="C83" t="s">
        <v>209</v>
      </c>
      <c r="D83" t="s">
        <v>246</v>
      </c>
      <c r="E83" t="s">
        <v>15</v>
      </c>
      <c r="F83" t="s">
        <v>199</v>
      </c>
      <c r="G83" t="s">
        <v>16</v>
      </c>
      <c r="H83" t="s">
        <v>16</v>
      </c>
      <c r="I83" t="s">
        <v>17</v>
      </c>
      <c r="J83" t="s">
        <v>17</v>
      </c>
      <c r="K83">
        <f>0</f>
        <v>0</v>
      </c>
      <c r="M83" t="str">
        <f t="shared" si="5"/>
        <v>SELECT L1.location_id FROM location L1 WHERE L1.location_type_code = 'COURTHOUSE' AND L1.location_name = 'VANCOUVER'</v>
      </c>
      <c r="N83" t="str">
        <f t="shared" si="6"/>
        <v>SELECT L2.location_id FROM location L2 WHERE L2.location_type_code = 'REGION' AND L2.location_name = 'VANCENTRE'</v>
      </c>
      <c r="O83" s="1" t="s">
        <v>212</v>
      </c>
      <c r="P83" t="str">
        <f t="shared" si="8"/>
        <v>INSERT INTO courthouse (location_id,courthouse_type_code,org_unit_id,geometry,region_location_id,created_by,updated_by,created_dtm,updated_dtm,revision_count)</v>
      </c>
      <c r="Q83" t="str">
        <f t="shared" si="9"/>
        <v xml:space="preserve"> VALUES </v>
      </c>
      <c r="R83" t="str">
        <f t="shared" si="7"/>
        <v>((SELECT L1.location_id FROM location L1 WHERE L1.location_type_code = 'COURTHOUSE' AND L1.location_name = 'VANCOUVER'),'PROVINCIAL','3a8b614c-a058-4383-b6eb-9bee3d8b5a1a',null,(SELECT L2.location_id FROM location L2 WHERE L2.location_type_code = 'REGION' AND L2.location_name = 'VANCENTRE'),'test','test',now(),now(),0);</v>
      </c>
    </row>
    <row r="84" spans="1:18" x14ac:dyDescent="0.2">
      <c r="A84">
        <v>82</v>
      </c>
      <c r="B84" t="str">
        <f>location!E84</f>
        <v>ROBSONSQUARE</v>
      </c>
      <c r="C84" t="s">
        <v>209</v>
      </c>
      <c r="D84" t="s">
        <v>246</v>
      </c>
      <c r="E84" t="s">
        <v>15</v>
      </c>
      <c r="F84" t="s">
        <v>199</v>
      </c>
      <c r="G84" t="s">
        <v>16</v>
      </c>
      <c r="H84" t="s">
        <v>16</v>
      </c>
      <c r="I84" t="s">
        <v>17</v>
      </c>
      <c r="J84" t="s">
        <v>17</v>
      </c>
      <c r="K84">
        <f>0</f>
        <v>0</v>
      </c>
      <c r="M84" t="str">
        <f t="shared" si="5"/>
        <v>SELECT L1.location_id FROM location L1 WHERE L1.location_type_code = 'COURTHOUSE' AND L1.location_name = 'ROBSONSQUARE'</v>
      </c>
      <c r="N84" t="str">
        <f t="shared" si="6"/>
        <v>SELECT L2.location_id FROM location L2 WHERE L2.location_type_code = 'REGION' AND L2.location_name = 'VANCENTRE'</v>
      </c>
      <c r="O84" s="1" t="s">
        <v>212</v>
      </c>
      <c r="P84" t="str">
        <f t="shared" si="8"/>
        <v>INSERT INTO courthouse (location_id,courthouse_type_code,org_unit_id,geometry,region_location_id,created_by,updated_by,created_dtm,updated_dtm,revision_count)</v>
      </c>
      <c r="Q84" t="str">
        <f t="shared" si="9"/>
        <v xml:space="preserve"> VALUES </v>
      </c>
      <c r="R84" t="str">
        <f t="shared" si="7"/>
        <v>((SELECT L1.location_id FROM location L1 WHERE L1.location_type_code = 'COURTHOUSE' AND L1.location_name = 'ROBSONSQUARE'),'PROVINCIAL','3a8b614c-a058-4383-b6eb-9bee3d8b5a1a',null,(SELECT L2.location_id FROM location L2 WHERE L2.location_type_code = 'REGION' AND L2.location_name = 'VANCENTRE'),'test','test',now(),now(),0);</v>
      </c>
    </row>
    <row r="85" spans="1:18" x14ac:dyDescent="0.2">
      <c r="A85">
        <v>83</v>
      </c>
      <c r="B85" t="str">
        <f>location!E85</f>
        <v>VANDERHOOF</v>
      </c>
      <c r="C85" t="s">
        <v>209</v>
      </c>
      <c r="D85" t="s">
        <v>246</v>
      </c>
      <c r="E85" t="s">
        <v>15</v>
      </c>
      <c r="F85" t="s">
        <v>195</v>
      </c>
      <c r="G85" t="s">
        <v>16</v>
      </c>
      <c r="H85" t="s">
        <v>16</v>
      </c>
      <c r="I85" t="s">
        <v>17</v>
      </c>
      <c r="J85" t="s">
        <v>17</v>
      </c>
      <c r="K85">
        <f>0</f>
        <v>0</v>
      </c>
      <c r="M85" t="str">
        <f t="shared" si="5"/>
        <v>SELECT L1.location_id FROM location L1 WHERE L1.location_type_code = 'COURTHOUSE' AND L1.location_name = 'VANDERHOOF'</v>
      </c>
      <c r="N85" t="str">
        <f t="shared" si="6"/>
        <v>SELECT L2.location_id FROM location L2 WHERE L2.location_type_code = 'REGION' AND L2.location_name = 'INTERIOR'</v>
      </c>
      <c r="O85" s="1" t="s">
        <v>212</v>
      </c>
      <c r="P85" t="str">
        <f t="shared" si="8"/>
        <v>INSERT INTO courthouse (location_id,courthouse_type_code,org_unit_id,geometry,region_location_id,created_by,updated_by,created_dtm,updated_dtm,revision_count)</v>
      </c>
      <c r="Q85" t="str">
        <f t="shared" si="9"/>
        <v xml:space="preserve"> VALUES </v>
      </c>
      <c r="R85" t="str">
        <f t="shared" si="7"/>
        <v>((SELECT L1.location_id FROM location L1 WHERE L1.location_type_code = 'COURTHOUSE' AND L1.location_name = 'VANDERHOOF'),'PROVINCIAL','3a8b614c-a058-4383-b6eb-9bee3d8b5a1a',null,(SELECT L2.location_id FROM location L2 WHERE L2.location_type_code = 'REGION' AND L2.location_name = 'INTERIOR'),'test','test',now(),now(),0);</v>
      </c>
    </row>
    <row r="86" spans="1:18" x14ac:dyDescent="0.2">
      <c r="A86">
        <v>84</v>
      </c>
      <c r="B86" t="str">
        <f>location!E86</f>
        <v>VERNON</v>
      </c>
      <c r="C86" t="s">
        <v>209</v>
      </c>
      <c r="D86" t="s">
        <v>246</v>
      </c>
      <c r="E86" t="s">
        <v>15</v>
      </c>
      <c r="F86" t="s">
        <v>195</v>
      </c>
      <c r="G86" t="s">
        <v>16</v>
      </c>
      <c r="H86" t="s">
        <v>16</v>
      </c>
      <c r="I86" t="s">
        <v>17</v>
      </c>
      <c r="J86" t="s">
        <v>17</v>
      </c>
      <c r="K86">
        <f>0</f>
        <v>0</v>
      </c>
      <c r="M86" t="str">
        <f t="shared" si="5"/>
        <v>SELECT L1.location_id FROM location L1 WHERE L1.location_type_code = 'COURTHOUSE' AND L1.location_name = 'VERNON'</v>
      </c>
      <c r="N86" t="str">
        <f t="shared" si="6"/>
        <v>SELECT L2.location_id FROM location L2 WHERE L2.location_type_code = 'REGION' AND L2.location_name = 'INTERIOR'</v>
      </c>
      <c r="O86" s="1" t="s">
        <v>212</v>
      </c>
      <c r="P86" t="str">
        <f t="shared" si="8"/>
        <v>INSERT INTO courthouse (location_id,courthouse_type_code,org_unit_id,geometry,region_location_id,created_by,updated_by,created_dtm,updated_dtm,revision_count)</v>
      </c>
      <c r="Q86" t="str">
        <f t="shared" si="9"/>
        <v xml:space="preserve"> VALUES </v>
      </c>
      <c r="R86" t="str">
        <f t="shared" si="7"/>
        <v>((SELECT L1.location_id FROM location L1 WHERE L1.location_type_code = 'COURTHOUSE' AND L1.location_name = 'VERNON'),'PROVINCIAL','3a8b614c-a058-4383-b6eb-9bee3d8b5a1a',null,(SELECT L2.location_id FROM location L2 WHERE L2.location_type_code = 'REGION' AND L2.location_name = 'INTERIOR'),'test','test',now(),now(),0);</v>
      </c>
    </row>
    <row r="87" spans="1:18" x14ac:dyDescent="0.2">
      <c r="A87">
        <v>85</v>
      </c>
      <c r="B87" t="str">
        <f>location!E87</f>
        <v>VICTORIA</v>
      </c>
      <c r="C87" t="s">
        <v>209</v>
      </c>
      <c r="D87" t="s">
        <v>246</v>
      </c>
      <c r="E87" t="s">
        <v>15</v>
      </c>
      <c r="F87" t="s">
        <v>201</v>
      </c>
      <c r="G87" t="s">
        <v>16</v>
      </c>
      <c r="H87" t="s">
        <v>16</v>
      </c>
      <c r="I87" t="s">
        <v>17</v>
      </c>
      <c r="J87" t="s">
        <v>17</v>
      </c>
      <c r="K87">
        <f>0</f>
        <v>0</v>
      </c>
      <c r="M87" t="str">
        <f t="shared" si="5"/>
        <v>SELECT L1.location_id FROM location L1 WHERE L1.location_type_code = 'COURTHOUSE' AND L1.location_name = 'VICTORIA'</v>
      </c>
      <c r="N87" t="str">
        <f t="shared" si="6"/>
        <v>SELECT L2.location_id FROM location L2 WHERE L2.location_type_code = 'REGION' AND L2.location_name = 'VANISLAND'</v>
      </c>
      <c r="O87" s="1" t="s">
        <v>212</v>
      </c>
      <c r="P87" t="str">
        <f t="shared" si="8"/>
        <v>INSERT INTO courthouse (location_id,courthouse_type_code,org_unit_id,geometry,region_location_id,created_by,updated_by,created_dtm,updated_dtm,revision_count)</v>
      </c>
      <c r="Q87" t="str">
        <f t="shared" si="9"/>
        <v xml:space="preserve"> VALUES </v>
      </c>
      <c r="R87" t="str">
        <f t="shared" si="7"/>
        <v>((SELECT L1.location_id FROM location L1 WHERE L1.location_type_code = 'COURTHOUSE' AND L1.location_name = 'VICTORIA'),'PROVINCIAL','3a8b614c-a058-4383-b6eb-9bee3d8b5a1a',null,(SELECT L2.location_id FROM location L2 WHERE L2.location_type_code = 'REGION' AND L2.location_name = 'VANISLAND'),'test','test',now(),now(),0);</v>
      </c>
    </row>
    <row r="88" spans="1:18" x14ac:dyDescent="0.2">
      <c r="A88">
        <v>86</v>
      </c>
      <c r="B88" t="str">
        <f>location!E88</f>
        <v>WESTERNCOMMUNITIES</v>
      </c>
      <c r="C88" t="s">
        <v>209</v>
      </c>
      <c r="D88" t="s">
        <v>246</v>
      </c>
      <c r="E88" t="s">
        <v>15</v>
      </c>
      <c r="F88" t="s">
        <v>201</v>
      </c>
      <c r="G88" t="s">
        <v>16</v>
      </c>
      <c r="H88" t="s">
        <v>16</v>
      </c>
      <c r="I88" t="s">
        <v>17</v>
      </c>
      <c r="J88" t="s">
        <v>17</v>
      </c>
      <c r="K88">
        <f>0</f>
        <v>0</v>
      </c>
      <c r="M88" t="str">
        <f t="shared" si="5"/>
        <v>SELECT L1.location_id FROM location L1 WHERE L1.location_type_code = 'COURTHOUSE' AND L1.location_name = 'WESTERNCOMMUNITIES'</v>
      </c>
      <c r="N88" t="str">
        <f t="shared" si="6"/>
        <v>SELECT L2.location_id FROM location L2 WHERE L2.location_type_code = 'REGION' AND L2.location_name = 'VANISLAND'</v>
      </c>
      <c r="O88" s="1" t="s">
        <v>212</v>
      </c>
      <c r="P88" t="str">
        <f t="shared" si="8"/>
        <v>INSERT INTO courthouse (location_id,courthouse_type_code,org_unit_id,geometry,region_location_id,created_by,updated_by,created_dtm,updated_dtm,revision_count)</v>
      </c>
      <c r="Q88" t="str">
        <f t="shared" si="9"/>
        <v xml:space="preserve"> VALUES </v>
      </c>
      <c r="R88" t="str">
        <f t="shared" si="7"/>
        <v>((SELECT L1.location_id FROM location L1 WHERE L1.location_type_code = 'COURTHOUSE' AND L1.location_name = 'WESTERNCOMMUNITIES'),'PROVINCIAL','3a8b614c-a058-4383-b6eb-9bee3d8b5a1a',null,(SELECT L2.location_id FROM location L2 WHERE L2.location_type_code = 'REGION' AND L2.location_name = 'VANISLAND'),'test','test',now(),now(),0);</v>
      </c>
    </row>
    <row r="89" spans="1:18" x14ac:dyDescent="0.2">
      <c r="A89">
        <v>87</v>
      </c>
      <c r="B89" t="str">
        <f>location!E89</f>
        <v>WILLIAMSLAKE</v>
      </c>
      <c r="C89" t="s">
        <v>209</v>
      </c>
      <c r="D89" t="s">
        <v>246</v>
      </c>
      <c r="E89" t="s">
        <v>15</v>
      </c>
      <c r="F89" t="s">
        <v>197</v>
      </c>
      <c r="G89" t="s">
        <v>16</v>
      </c>
      <c r="H89" t="s">
        <v>16</v>
      </c>
      <c r="I89" t="s">
        <v>17</v>
      </c>
      <c r="J89" t="s">
        <v>17</v>
      </c>
      <c r="K89">
        <f>0</f>
        <v>0</v>
      </c>
      <c r="M89" t="str">
        <f t="shared" si="5"/>
        <v>SELECT L1.location_id FROM location L1 WHERE L1.location_type_code = 'COURTHOUSE' AND L1.location_name = 'WILLIAMSLAKE'</v>
      </c>
      <c r="N89" t="str">
        <f t="shared" si="6"/>
        <v>SELECT L2.location_id FROM location L2 WHERE L2.location_type_code = 'REGION' AND L2.location_name = 'NORTHERN'</v>
      </c>
      <c r="O89" s="1" t="s">
        <v>212</v>
      </c>
      <c r="P89" t="str">
        <f t="shared" si="8"/>
        <v>INSERT INTO courthouse (location_id,courthouse_type_code,org_unit_id,geometry,region_location_id,created_by,updated_by,created_dtm,updated_dtm,revision_count)</v>
      </c>
      <c r="Q89" t="str">
        <f t="shared" si="9"/>
        <v xml:space="preserve"> VALUES </v>
      </c>
      <c r="R89" t="str">
        <f t="shared" si="7"/>
        <v>((SELECT L1.location_id FROM location L1 WHERE L1.location_type_code = 'COURTHOUSE' AND L1.location_name = 'WILLIAMSLAKE'),'PROVINCIAL','3a8b614c-a058-4383-b6eb-9bee3d8b5a1a',null,(SELECT L2.location_id FROM location L2 WHERE L2.location_type_code = 'REGION' AND L2.location_name = 'NORTHERN'),'test','test',now(),now(),0);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location!$E$92:$E$96</xm:f>
          </x14:formula1>
          <xm:sqref>F3:F89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R21" sqref="R21"/>
    </sheetView>
  </sheetViews>
  <sheetFormatPr baseColWidth="10" defaultRowHeight="16" x14ac:dyDescent="0.2"/>
  <cols>
    <col min="1" max="17" width="16.83203125" customWidth="1"/>
    <col min="18" max="18" width="138.33203125" customWidth="1"/>
    <col min="20" max="20" width="196.5" customWidth="1"/>
  </cols>
  <sheetData>
    <row r="1" spans="1:20" x14ac:dyDescent="0.2">
      <c r="A1" t="s">
        <v>0</v>
      </c>
      <c r="B1" t="s">
        <v>213</v>
      </c>
    </row>
    <row r="2" spans="1:20" x14ac:dyDescent="0.2">
      <c r="A2" t="s">
        <v>18</v>
      </c>
      <c r="B2" t="s">
        <v>214</v>
      </c>
      <c r="C2" t="s">
        <v>215</v>
      </c>
      <c r="D2" t="s">
        <v>2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210</v>
      </c>
    </row>
    <row r="3" spans="1:20" x14ac:dyDescent="0.2">
      <c r="A3">
        <v>1</v>
      </c>
      <c r="B3" t="s">
        <v>13</v>
      </c>
      <c r="C3" t="s">
        <v>221</v>
      </c>
      <c r="D3" t="str">
        <f>location!E83</f>
        <v>VANCOUVER</v>
      </c>
      <c r="E3" t="s">
        <v>222</v>
      </c>
      <c r="F3" t="s">
        <v>223</v>
      </c>
      <c r="G3" t="s">
        <v>224</v>
      </c>
      <c r="H3" t="s">
        <v>225</v>
      </c>
      <c r="J3" t="s">
        <v>16</v>
      </c>
      <c r="K3" t="s">
        <v>16</v>
      </c>
      <c r="L3" t="s">
        <v>17</v>
      </c>
      <c r="M3" t="s">
        <v>17</v>
      </c>
      <c r="N3">
        <f>0</f>
        <v>0</v>
      </c>
      <c r="P3" t="str">
        <f>"SELECT location_id FROM location WHERE location_type_code = 'COURTHOUSE' AND location_name = '"&amp;D3&amp;"'"</f>
        <v>SELECT location_id FROM location WHERE location_type_code = 'COURTHOUSE' AND location_name = 'VANCOUVER'</v>
      </c>
      <c r="Q3" s="1" t="s">
        <v>212</v>
      </c>
      <c r="R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sheriff (sheriff_id,badge_no,location_id,userid,first_name,last_name,rank,image_url,created_by,updated_by,created_dtm,updated_dtm,revision_count)</v>
      </c>
      <c r="S3" t="str">
        <f>" VALUES "</f>
        <v xml:space="preserve"> VALUES </v>
      </c>
      <c r="T3" t="str">
        <f>"("&amp;B3&amp;",'"&amp;C3&amp;"',("&amp;P3&amp;"),'"&amp;E3&amp;"','"&amp;F3&amp;"','"&amp;G3&amp;"','"&amp;H3&amp;"','"&amp;I3&amp;"','"&amp;J3&amp;"','"&amp;K3&amp;"',"&amp;L3&amp;","&amp;M3&amp;","&amp;N3&amp;");"</f>
        <v>(uuid_generate_v4(),'BN10000',(SELECT location_id FROM location WHERE location_type_code = 'COURTHOUSE' AND location_name = 'VANCOUVER'),'userId10000','Fred','Flintstone','Sergeant','','test','test',now(),now(),0);</v>
      </c>
    </row>
    <row r="4" spans="1:20" x14ac:dyDescent="0.2">
      <c r="A4">
        <v>2</v>
      </c>
      <c r="B4" t="s">
        <v>13</v>
      </c>
      <c r="C4" t="s">
        <v>241</v>
      </c>
      <c r="D4" t="str">
        <f>location!E83</f>
        <v>VANCOUVER</v>
      </c>
      <c r="E4" t="s">
        <v>236</v>
      </c>
      <c r="F4" t="s">
        <v>230</v>
      </c>
      <c r="G4" t="s">
        <v>224</v>
      </c>
      <c r="H4" t="s">
        <v>225</v>
      </c>
      <c r="J4" t="s">
        <v>16</v>
      </c>
      <c r="K4" t="s">
        <v>16</v>
      </c>
      <c r="L4" t="s">
        <v>17</v>
      </c>
      <c r="M4" t="s">
        <v>17</v>
      </c>
      <c r="N4">
        <f>0</f>
        <v>0</v>
      </c>
      <c r="P4" t="str">
        <f t="shared" ref="P4:P8" si="0">"SELECT location_id FROM location WHERE location_type_code = 'COURTHOUSE' AND location_name = '"&amp;D4&amp;"'"</f>
        <v>SELECT location_id FROM location WHERE location_type_code = 'COURTHOUSE' AND location_name = 'VANCOUVER'</v>
      </c>
      <c r="Q4" s="1" t="s">
        <v>212</v>
      </c>
      <c r="R4" t="str">
        <f>$R$3</f>
        <v>INSERT INTO sheriff (sheriff_id,badge_no,location_id,userid,first_name,last_name,rank,image_url,created_by,updated_by,created_dtm,updated_dtm,revision_count)</v>
      </c>
      <c r="S4" t="str">
        <f>$S$3</f>
        <v xml:space="preserve"> VALUES </v>
      </c>
      <c r="T4" t="str">
        <f>"("&amp;B4&amp;",'"&amp;C4&amp;"',("&amp;P4&amp;"),'"&amp;E4&amp;"','"&amp;F4&amp;"','"&amp;G4&amp;"','"&amp;H4&amp;"','"&amp;I4&amp;"','"&amp;J4&amp;"','"&amp;K4&amp;"',"&amp;L4&amp;","&amp;M4&amp;","&amp;N4&amp;");"</f>
        <v>(uuid_generate_v4(),'BN10001',(SELECT location_id FROM location WHERE location_type_code = 'COURTHOUSE' AND location_name = 'VANCOUVER'),'userId10001','Wilma','Flintstone','Sergeant','','test','test',now(),now(),0);</v>
      </c>
    </row>
    <row r="5" spans="1:20" x14ac:dyDescent="0.2">
      <c r="A5">
        <v>3</v>
      </c>
      <c r="B5" t="s">
        <v>13</v>
      </c>
      <c r="C5" t="s">
        <v>242</v>
      </c>
      <c r="D5" t="str">
        <f>location!E87</f>
        <v>VICTORIA</v>
      </c>
      <c r="E5" t="s">
        <v>237</v>
      </c>
      <c r="F5" t="s">
        <v>229</v>
      </c>
      <c r="G5" t="s">
        <v>231</v>
      </c>
      <c r="H5" t="s">
        <v>225</v>
      </c>
      <c r="J5" t="s">
        <v>16</v>
      </c>
      <c r="K5" t="s">
        <v>16</v>
      </c>
      <c r="L5" t="s">
        <v>17</v>
      </c>
      <c r="M5" t="s">
        <v>17</v>
      </c>
      <c r="N5">
        <f>0</f>
        <v>0</v>
      </c>
      <c r="P5" t="str">
        <f t="shared" si="0"/>
        <v>SELECT location_id FROM location WHERE location_type_code = 'COURTHOUSE' AND location_name = 'VICTORIA'</v>
      </c>
      <c r="Q5" s="1" t="s">
        <v>212</v>
      </c>
      <c r="R5" t="str">
        <f t="shared" ref="R5:R8" si="1">$R$3</f>
        <v>INSERT INTO sheriff (sheriff_id,badge_no,location_id,userid,first_name,last_name,rank,image_url,created_by,updated_by,created_dtm,updated_dtm,revision_count)</v>
      </c>
      <c r="S5" t="str">
        <f t="shared" ref="S5:S8" si="2">$S$3</f>
        <v xml:space="preserve"> VALUES </v>
      </c>
      <c r="T5" t="str">
        <f t="shared" ref="T5:T8" si="3">"("&amp;B5&amp;",'"&amp;C5&amp;"',("&amp;P5&amp;"),'"&amp;E5&amp;"','"&amp;F5&amp;"','"&amp;G5&amp;"','"&amp;H5&amp;"','"&amp;I5&amp;"','"&amp;J5&amp;"','"&amp;K5&amp;"',"&amp;L5&amp;","&amp;M5&amp;","&amp;N5&amp;");"</f>
        <v>(uuid_generate_v4(),'BN10002',(SELECT location_id FROM location WHERE location_type_code = 'COURTHOUSE' AND location_name = 'VICTORIA'),'userId10002','Barney','Rubble','Sergeant','','test','test',now(),now(),0);</v>
      </c>
    </row>
    <row r="6" spans="1:20" x14ac:dyDescent="0.2">
      <c r="A6">
        <v>4</v>
      </c>
      <c r="B6" t="s">
        <v>13</v>
      </c>
      <c r="C6" t="s">
        <v>243</v>
      </c>
      <c r="D6" t="str">
        <f>location!E87</f>
        <v>VICTORIA</v>
      </c>
      <c r="E6" t="s">
        <v>238</v>
      </c>
      <c r="F6" t="s">
        <v>232</v>
      </c>
      <c r="G6" t="s">
        <v>233</v>
      </c>
      <c r="H6" t="s">
        <v>226</v>
      </c>
      <c r="J6" t="s">
        <v>16</v>
      </c>
      <c r="K6" t="s">
        <v>16</v>
      </c>
      <c r="L6" t="s">
        <v>17</v>
      </c>
      <c r="M6" t="s">
        <v>17</v>
      </c>
      <c r="N6">
        <f>0</f>
        <v>0</v>
      </c>
      <c r="P6" t="str">
        <f t="shared" si="0"/>
        <v>SELECT location_id FROM location WHERE location_type_code = 'COURTHOUSE' AND location_name = 'VICTORIA'</v>
      </c>
      <c r="Q6" s="1" t="s">
        <v>212</v>
      </c>
      <c r="R6" t="str">
        <f t="shared" si="1"/>
        <v>INSERT INTO sheriff (sheriff_id,badge_no,location_id,userid,first_name,last_name,rank,image_url,created_by,updated_by,created_dtm,updated_dtm,revision_count)</v>
      </c>
      <c r="S6" t="str">
        <f t="shared" si="2"/>
        <v xml:space="preserve"> VALUES </v>
      </c>
      <c r="T6" t="str">
        <f t="shared" si="3"/>
        <v>(uuid_generate_v4(),'BN10003',(SELECT location_id FROM location WHERE location_type_code = 'COURTHOUSE' AND location_name = 'VICTORIA'),'userId10003','Mr.','Slate','Control','','test','test',now(),now(),0);</v>
      </c>
    </row>
    <row r="7" spans="1:20" x14ac:dyDescent="0.2">
      <c r="A7">
        <v>5</v>
      </c>
      <c r="B7" t="s">
        <v>13</v>
      </c>
      <c r="C7" t="s">
        <v>244</v>
      </c>
      <c r="D7" t="str">
        <f>location!E83</f>
        <v>VANCOUVER</v>
      </c>
      <c r="E7" t="s">
        <v>239</v>
      </c>
      <c r="F7" t="s">
        <v>235</v>
      </c>
      <c r="G7" t="s">
        <v>224</v>
      </c>
      <c r="H7" t="s">
        <v>227</v>
      </c>
      <c r="J7" t="s">
        <v>16</v>
      </c>
      <c r="K7" t="s">
        <v>16</v>
      </c>
      <c r="L7" t="s">
        <v>17</v>
      </c>
      <c r="M7" t="s">
        <v>17</v>
      </c>
      <c r="N7">
        <f>0</f>
        <v>0</v>
      </c>
      <c r="P7" t="str">
        <f t="shared" si="0"/>
        <v>SELECT location_id FROM location WHERE location_type_code = 'COURTHOUSE' AND location_name = 'VANCOUVER'</v>
      </c>
      <c r="Q7" s="1" t="s">
        <v>212</v>
      </c>
      <c r="R7" t="str">
        <f t="shared" si="1"/>
        <v>INSERT INTO sheriff (sheriff_id,badge_no,location_id,userid,first_name,last_name,rank,image_url,created_by,updated_by,created_dtm,updated_dtm,revision_count)</v>
      </c>
      <c r="S7" t="str">
        <f t="shared" si="2"/>
        <v xml:space="preserve"> VALUES </v>
      </c>
      <c r="T7" t="str">
        <f t="shared" si="3"/>
        <v>(uuid_generate_v4(),'BN10004',(SELECT location_id FROM location WHERE location_type_code = 'COURTHOUSE' AND location_name = 'VANCOUVER'),'userId10004','Pebbles','Flintstone','Pre-Trial','','test','test',now(),now(),0);</v>
      </c>
    </row>
    <row r="8" spans="1:20" x14ac:dyDescent="0.2">
      <c r="A8">
        <v>6</v>
      </c>
      <c r="B8" t="s">
        <v>13</v>
      </c>
      <c r="C8" t="s">
        <v>245</v>
      </c>
      <c r="D8" t="str">
        <f>location!E87</f>
        <v>VICTORIA</v>
      </c>
      <c r="E8" t="s">
        <v>240</v>
      </c>
      <c r="F8" t="s">
        <v>234</v>
      </c>
      <c r="G8" t="s">
        <v>231</v>
      </c>
      <c r="H8" t="s">
        <v>228</v>
      </c>
      <c r="J8" t="s">
        <v>16</v>
      </c>
      <c r="K8" t="s">
        <v>16</v>
      </c>
      <c r="L8" t="s">
        <v>17</v>
      </c>
      <c r="M8" t="s">
        <v>17</v>
      </c>
      <c r="N8">
        <f>0</f>
        <v>0</v>
      </c>
      <c r="P8" t="str">
        <f t="shared" si="0"/>
        <v>SELECT location_id FROM location WHERE location_type_code = 'COURTHOUSE' AND location_name = 'VICTORIA'</v>
      </c>
      <c r="Q8" s="1" t="s">
        <v>212</v>
      </c>
      <c r="R8" t="str">
        <f t="shared" si="1"/>
        <v>INSERT INTO sheriff (sheriff_id,badge_no,location_id,userid,first_name,last_name,rank,image_url,created_by,updated_by,created_dtm,updated_dtm,revision_count)</v>
      </c>
      <c r="S8" t="str">
        <f t="shared" si="2"/>
        <v xml:space="preserve"> VALUES </v>
      </c>
      <c r="T8" t="str">
        <f t="shared" si="3"/>
        <v>(uuid_generate_v4(),'BN10005',(SELECT location_id FROM location WHERE location_type_code = 'COURTHOUSE' AND location_name = 'VICTORIA'),'userId10005','Betty','Rubble','Deputy Sergeant','','test','test',now(),now(),0);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8D6-355D-8545-969D-5A551D4BC06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5FAB-2770-0D4D-A97D-5A279FA0CC90}">
  <dimension ref="A1:V4"/>
  <sheetViews>
    <sheetView tabSelected="1" topLeftCell="V1" workbookViewId="0">
      <selection activeCell="V3" sqref="V3"/>
    </sheetView>
  </sheetViews>
  <sheetFormatPr baseColWidth="10" defaultRowHeight="16" x14ac:dyDescent="0.2"/>
  <cols>
    <col min="1" max="15" width="16.83203125" customWidth="1"/>
    <col min="16" max="18" width="19.1640625" customWidth="1"/>
    <col min="19" max="19" width="16.83203125" customWidth="1"/>
    <col min="20" max="20" width="156.1640625" customWidth="1"/>
    <col min="21" max="21" width="8.83203125" customWidth="1"/>
    <col min="22" max="22" width="255.6640625" customWidth="1"/>
  </cols>
  <sheetData>
    <row r="1" spans="1:22" x14ac:dyDescent="0.2">
      <c r="A1" t="s">
        <v>0</v>
      </c>
      <c r="B1" t="s">
        <v>247</v>
      </c>
    </row>
    <row r="2" spans="1:22" x14ac:dyDescent="0.2">
      <c r="A2" t="s">
        <v>18</v>
      </c>
      <c r="B2" t="s">
        <v>248</v>
      </c>
      <c r="C2" t="s">
        <v>2</v>
      </c>
      <c r="D2" t="s">
        <v>249</v>
      </c>
      <c r="E2" t="s">
        <v>214</v>
      </c>
      <c r="F2" t="s">
        <v>250</v>
      </c>
      <c r="G2" t="s">
        <v>251</v>
      </c>
      <c r="H2" t="s">
        <v>252</v>
      </c>
      <c r="I2" t="s">
        <v>253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210</v>
      </c>
      <c r="Q2" t="s">
        <v>255</v>
      </c>
      <c r="R2" t="s">
        <v>254</v>
      </c>
    </row>
    <row r="3" spans="1:22" x14ac:dyDescent="0.2">
      <c r="A3">
        <v>1</v>
      </c>
      <c r="B3" t="s">
        <v>13</v>
      </c>
      <c r="C3" t="s">
        <v>178</v>
      </c>
      <c r="D3" t="s">
        <v>15</v>
      </c>
      <c r="E3" t="s">
        <v>221</v>
      </c>
      <c r="F3" t="s">
        <v>256</v>
      </c>
      <c r="G3" t="str">
        <f>"2018-02-09 09:00"</f>
        <v>2018-02-09 09:00</v>
      </c>
      <c r="H3" t="str">
        <f>"2018-02-09 17:00"</f>
        <v>2018-02-09 17:00</v>
      </c>
      <c r="J3" t="s">
        <v>16</v>
      </c>
      <c r="K3" t="s">
        <v>16</v>
      </c>
      <c r="L3" t="s">
        <v>17</v>
      </c>
      <c r="M3" t="s">
        <v>17</v>
      </c>
      <c r="N3">
        <f>0</f>
        <v>0</v>
      </c>
      <c r="P3" t="str">
        <f>"SELECT L.location_id FROM location L WHERE L.location_name='"&amp;C3&amp;"'"</f>
        <v>SELECT L.location_id FROM location L WHERE L.location_name='VANCOUVER'</v>
      </c>
      <c r="Q3" s="1" t="str">
        <f>D3</f>
        <v>null</v>
      </c>
      <c r="R3" t="str">
        <f>"SELECT s.sheriff_id FROM sheriff s WHERE s.badge_no ='" &amp;E3&amp; "'"</f>
        <v>SELECT s.sheriff_id FROM sheriff s WHERE s.badge_no ='BN10000'</v>
      </c>
      <c r="S3" s="1" t="s">
        <v>212</v>
      </c>
      <c r="T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shift (shift_id,location_id,shift_template_id,sheriff_id,work_section_code,start_time,end_time,shift_status,created_by,updated_by,created_dtm,updated_dtm,revision_count)</v>
      </c>
      <c r="U3" t="str">
        <f>" VALUES "</f>
        <v xml:space="preserve"> VALUES </v>
      </c>
      <c r="V3" t="str">
        <f>"("&amp;B3&amp;",("&amp;P3&amp;"),"&amp;D3&amp;",("&amp;R3&amp;"),'"&amp;F3&amp;"',to_timestamp('"&amp;G3&amp;"','yyyy-MM-dd HH24:MI'),to_timestamp('"&amp;H3&amp;"','yyyy-MM-dd HH24:MI'),'"&amp;I3&amp;"','"&amp;J3&amp;"','"&amp;K3&amp;"',"&amp;L3&amp;","&amp;M3&amp;","&amp;N3&amp;");"</f>
        <v>(uuid_generate_v4(),(SELECT L.location_id FROM location L WHERE L.location_name='VANCOUVER'),null,(SELECT s.sheriff_id FROM sheriff s WHERE s.badge_no ='BN10000'),'COURTS',to_timestamp('2018-02-09 09:00','yyyy-MM-dd HH24:MI'),to_timestamp('2018-02-09 17:00','yyyy-MM-dd HH24:MI'),'','test','test',now(),now(),0);</v>
      </c>
    </row>
    <row r="4" spans="1:22" x14ac:dyDescent="0.2">
      <c r="T4" t="str">
        <f>$T$3</f>
        <v>INSERT INTO shift (shift_id,location_id,shift_template_id,sheriff_id,work_section_code,start_time,end_time,shift_status,created_by,updated_by,created_dtm,updated_dtm,revision_count)</v>
      </c>
      <c r="U4" t="str">
        <f>$U$3</f>
        <v xml:space="preserve"> VALUES </v>
      </c>
      <c r="V4" t="str">
        <f>"("&amp;B4&amp;",("&amp;P4&amp;"),"&amp;D4&amp;",("&amp;R4&amp;"),'"&amp;F4&amp;"',to_timestamp('"&amp;G4&amp;"','yyyy-MM-dd HH24:MI'),to_timestamp('"&amp;H4&amp;"','yyyy-MM-dd HH24:MI'),'"&amp;I4&amp;"','"&amp;J4&amp;"','"&amp;K4&amp;"',"&amp;L4&amp;","&amp;M4&amp;","&amp;N4&amp;");"</f>
        <v>(,(),,(),'',to_timestamp('','yyyy-MM-dd HH24:MI'),to_timestamp('','yyyy-MM-dd HH24:MI'),'','','',,,);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10A409-5A10-754A-AB1A-2D9A23A9D023}">
          <x14:formula1>
            <xm:f>location!$E$3:$E$96</xm:f>
          </x14:formula1>
          <xm:sqref>C3</xm:sqref>
        </x14:dataValidation>
        <x14:dataValidation type="list" allowBlank="1" showInputMessage="1" showErrorMessage="1" xr:uid="{D689358C-4B31-FD45-BED2-6E041D961284}">
          <x14:formula1>
            <xm:f>sheriff!$C$3:$C$8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region</vt:lpstr>
      <vt:lpstr>courthouse</vt:lpstr>
      <vt:lpstr>sheriff</vt:lpstr>
      <vt:lpstr>courtroom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2018-03-13T13:11:56Z</dcterms:created>
  <dcterms:modified xsi:type="dcterms:W3CDTF">2018-03-16T03:01:04Z</dcterms:modified>
</cp:coreProperties>
</file>