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gabelmann/Work/_projects/jag-shuber-api/openshift/database/dml/"/>
    </mc:Choice>
  </mc:AlternateContent>
  <xr:revisionPtr revIDLastSave="0" documentId="12_ncr:500000_{F6C7E026-B282-9241-9B3D-8C5DA7426F83}" xr6:coauthVersionLast="31" xr6:coauthVersionMax="31" xr10:uidLastSave="{00000000-0000-0000-0000-000000000000}"/>
  <bookViews>
    <workbookView xWindow="160" yWindow="640" windowWidth="31540" windowHeight="19100" activeTab="3" xr2:uid="{00000000-000D-0000-FFFF-FFFF00000000}"/>
  </bookViews>
  <sheets>
    <sheet name="location" sheetId="1" r:id="rId1"/>
    <sheet name="region" sheetId="2" r:id="rId2"/>
    <sheet name="courthouse" sheetId="3" r:id="rId3"/>
    <sheet name="courtroom" sheetId="5" r:id="rId4"/>
    <sheet name="sheriff" sheetId="4" r:id="rId5"/>
    <sheet name="shif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L4" i="5"/>
  <c r="K5" i="5"/>
  <c r="L5" i="5"/>
  <c r="K6" i="5"/>
  <c r="L6" i="5"/>
  <c r="P6" i="5" s="1"/>
  <c r="K7" i="5"/>
  <c r="L7" i="5"/>
  <c r="P7" i="5" s="1"/>
  <c r="K8" i="5"/>
  <c r="L8" i="5"/>
  <c r="K9" i="5"/>
  <c r="L9" i="5"/>
  <c r="K10" i="5"/>
  <c r="L10" i="5"/>
  <c r="K11" i="5"/>
  <c r="L11" i="5"/>
  <c r="K12" i="5"/>
  <c r="L12" i="5"/>
  <c r="P12" i="5" s="1"/>
  <c r="K13" i="5"/>
  <c r="L13" i="5"/>
  <c r="P13" i="5" s="1"/>
  <c r="K14" i="5"/>
  <c r="L14" i="5"/>
  <c r="P14" i="5" s="1"/>
  <c r="K15" i="5"/>
  <c r="L15" i="5"/>
  <c r="P15" i="5" s="1"/>
  <c r="K16" i="5"/>
  <c r="L16" i="5"/>
  <c r="K17" i="5"/>
  <c r="L17" i="5"/>
  <c r="K18" i="5"/>
  <c r="L18" i="5"/>
  <c r="P18" i="5" s="1"/>
  <c r="K19" i="5"/>
  <c r="L19" i="5"/>
  <c r="P19" i="5" s="1"/>
  <c r="K20" i="5"/>
  <c r="L20" i="5"/>
  <c r="K21" i="5"/>
  <c r="L21" i="5"/>
  <c r="K22" i="5"/>
  <c r="L22" i="5"/>
  <c r="P22" i="5" s="1"/>
  <c r="K23" i="5"/>
  <c r="L23" i="5"/>
  <c r="P23" i="5" s="1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P30" i="5" s="1"/>
  <c r="K31" i="5"/>
  <c r="L31" i="5"/>
  <c r="P31" i="5" s="1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P38" i="5" s="1"/>
  <c r="K39" i="5"/>
  <c r="L39" i="5"/>
  <c r="P39" i="5" s="1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P46" i="5" s="1"/>
  <c r="L46" i="5"/>
  <c r="K47" i="5"/>
  <c r="L47" i="5"/>
  <c r="P47" i="5" s="1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P54" i="5" s="1"/>
  <c r="L54" i="5"/>
  <c r="K55" i="5"/>
  <c r="L55" i="5"/>
  <c r="P55" i="5" s="1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P62" i="5" s="1"/>
  <c r="L62" i="5"/>
  <c r="K63" i="5"/>
  <c r="L63" i="5"/>
  <c r="P63" i="5" s="1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P70" i="5" s="1"/>
  <c r="L70" i="5"/>
  <c r="K71" i="5"/>
  <c r="L71" i="5"/>
  <c r="P71" i="5" s="1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P78" i="5" s="1"/>
  <c r="L78" i="5"/>
  <c r="K79" i="5"/>
  <c r="L79" i="5"/>
  <c r="P79" i="5" s="1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P86" i="5" s="1"/>
  <c r="L86" i="5"/>
  <c r="K87" i="5"/>
  <c r="L87" i="5"/>
  <c r="P87" i="5" s="1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P94" i="5" s="1"/>
  <c r="L94" i="5"/>
  <c r="K95" i="5"/>
  <c r="L95" i="5"/>
  <c r="P95" i="5" s="1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P102" i="5" s="1"/>
  <c r="L102" i="5"/>
  <c r="K103" i="5"/>
  <c r="L103" i="5"/>
  <c r="P103" i="5" s="1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P110" i="5" s="1"/>
  <c r="L110" i="5"/>
  <c r="K111" i="5"/>
  <c r="L111" i="5"/>
  <c r="P111" i="5" s="1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P118" i="5" s="1"/>
  <c r="L118" i="5"/>
  <c r="K119" i="5"/>
  <c r="L119" i="5"/>
  <c r="P119" i="5" s="1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P126" i="5" s="1"/>
  <c r="L126" i="5"/>
  <c r="K127" i="5"/>
  <c r="L127" i="5"/>
  <c r="P127" i="5" s="1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P134" i="5" s="1"/>
  <c r="L134" i="5"/>
  <c r="K135" i="5"/>
  <c r="L135" i="5"/>
  <c r="P135" i="5" s="1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P142" i="5" s="1"/>
  <c r="L142" i="5"/>
  <c r="K143" i="5"/>
  <c r="L143" i="5"/>
  <c r="P143" i="5" s="1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P150" i="5" s="1"/>
  <c r="L150" i="5"/>
  <c r="K151" i="5"/>
  <c r="L151" i="5"/>
  <c r="P151" i="5" s="1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P158" i="5" s="1"/>
  <c r="L158" i="5"/>
  <c r="K159" i="5"/>
  <c r="P159" i="5" s="1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P166" i="5" s="1"/>
  <c r="L166" i="5"/>
  <c r="K167" i="5"/>
  <c r="P167" i="5" s="1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P174" i="5" s="1"/>
  <c r="L174" i="5"/>
  <c r="K175" i="5"/>
  <c r="P175" i="5" s="1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P182" i="5" s="1"/>
  <c r="L182" i="5"/>
  <c r="K183" i="5"/>
  <c r="P183" i="5" s="1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P190" i="5" s="1"/>
  <c r="L190" i="5"/>
  <c r="K191" i="5"/>
  <c r="P191" i="5" s="1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P198" i="5" s="1"/>
  <c r="L198" i="5"/>
  <c r="K199" i="5"/>
  <c r="P199" i="5" s="1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P206" i="5" s="1"/>
  <c r="L206" i="5"/>
  <c r="K207" i="5"/>
  <c r="P207" i="5" s="1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P214" i="5" s="1"/>
  <c r="L214" i="5"/>
  <c r="K215" i="5"/>
  <c r="P215" i="5" s="1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P222" i="5" s="1"/>
  <c r="L222" i="5"/>
  <c r="K223" i="5"/>
  <c r="P223" i="5" s="1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P230" i="5" s="1"/>
  <c r="L230" i="5"/>
  <c r="K231" i="5"/>
  <c r="P231" i="5" s="1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P238" i="5" s="1"/>
  <c r="L238" i="5"/>
  <c r="K239" i="5"/>
  <c r="P239" i="5" s="1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P246" i="5" s="1"/>
  <c r="L246" i="5"/>
  <c r="K247" i="5"/>
  <c r="P247" i="5" s="1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P254" i="5" s="1"/>
  <c r="L254" i="5"/>
  <c r="K255" i="5"/>
  <c r="P255" i="5" s="1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P262" i="5" s="1"/>
  <c r="L262" i="5"/>
  <c r="K263" i="5"/>
  <c r="P263" i="5" s="1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P270" i="5" s="1"/>
  <c r="L270" i="5"/>
  <c r="K271" i="5"/>
  <c r="P271" i="5" s="1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P278" i="5" s="1"/>
  <c r="L278" i="5"/>
  <c r="K279" i="5"/>
  <c r="P279" i="5" s="1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P286" i="5" s="1"/>
  <c r="L286" i="5"/>
  <c r="K287" i="5"/>
  <c r="P287" i="5" s="1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P294" i="5" s="1"/>
  <c r="L294" i="5"/>
  <c r="K295" i="5"/>
  <c r="L295" i="5"/>
  <c r="P295" i="5" s="1"/>
  <c r="K296" i="5"/>
  <c r="L296" i="5"/>
  <c r="K297" i="5"/>
  <c r="P297" i="5" s="1"/>
  <c r="L297" i="5"/>
  <c r="K298" i="5"/>
  <c r="P298" i="5" s="1"/>
  <c r="L298" i="5"/>
  <c r="K299" i="5"/>
  <c r="P299" i="5" s="1"/>
  <c r="L299" i="5"/>
  <c r="K300" i="5"/>
  <c r="L300" i="5"/>
  <c r="K301" i="5"/>
  <c r="L301" i="5"/>
  <c r="K302" i="5"/>
  <c r="L302" i="5"/>
  <c r="K303" i="5"/>
  <c r="L303" i="5"/>
  <c r="P303" i="5" s="1"/>
  <c r="K304" i="5"/>
  <c r="L304" i="5"/>
  <c r="K305" i="5"/>
  <c r="P305" i="5" s="1"/>
  <c r="L305" i="5"/>
  <c r="K306" i="5"/>
  <c r="P306" i="5" s="1"/>
  <c r="L306" i="5"/>
  <c r="K307" i="5"/>
  <c r="P307" i="5" s="1"/>
  <c r="L307" i="5"/>
  <c r="K308" i="5"/>
  <c r="L308" i="5"/>
  <c r="K309" i="5"/>
  <c r="L309" i="5"/>
  <c r="K310" i="5"/>
  <c r="L310" i="5"/>
  <c r="K311" i="5"/>
  <c r="L311" i="5"/>
  <c r="P311" i="5" s="1"/>
  <c r="K312" i="5"/>
  <c r="L312" i="5"/>
  <c r="K313" i="5"/>
  <c r="P313" i="5" s="1"/>
  <c r="L313" i="5"/>
  <c r="K314" i="5"/>
  <c r="P314" i="5" s="1"/>
  <c r="L314" i="5"/>
  <c r="K315" i="5"/>
  <c r="P315" i="5" s="1"/>
  <c r="L315" i="5"/>
  <c r="K316" i="5"/>
  <c r="L316" i="5"/>
  <c r="K317" i="5"/>
  <c r="L317" i="5"/>
  <c r="K318" i="5"/>
  <c r="L318" i="5"/>
  <c r="K319" i="5"/>
  <c r="L319" i="5"/>
  <c r="P319" i="5" s="1"/>
  <c r="K320" i="5"/>
  <c r="L320" i="5"/>
  <c r="K321" i="5"/>
  <c r="P321" i="5" s="1"/>
  <c r="L321" i="5"/>
  <c r="K322" i="5"/>
  <c r="P322" i="5" s="1"/>
  <c r="L322" i="5"/>
  <c r="K323" i="5"/>
  <c r="P323" i="5" s="1"/>
  <c r="L323" i="5"/>
  <c r="K324" i="5"/>
  <c r="L324" i="5"/>
  <c r="K325" i="5"/>
  <c r="L325" i="5"/>
  <c r="K326" i="5"/>
  <c r="L326" i="5"/>
  <c r="K327" i="5"/>
  <c r="L327" i="5"/>
  <c r="P327" i="5" s="1"/>
  <c r="K328" i="5"/>
  <c r="L328" i="5"/>
  <c r="K329" i="5"/>
  <c r="P329" i="5" s="1"/>
  <c r="L329" i="5"/>
  <c r="K330" i="5"/>
  <c r="P330" i="5" s="1"/>
  <c r="L330" i="5"/>
  <c r="K331" i="5"/>
  <c r="P331" i="5" s="1"/>
  <c r="L331" i="5"/>
  <c r="K332" i="5"/>
  <c r="L332" i="5"/>
  <c r="K333" i="5"/>
  <c r="L333" i="5"/>
  <c r="K334" i="5"/>
  <c r="L334" i="5"/>
  <c r="K335" i="5"/>
  <c r="L335" i="5"/>
  <c r="P335" i="5" s="1"/>
  <c r="K336" i="5"/>
  <c r="L336" i="5"/>
  <c r="K337" i="5"/>
  <c r="P337" i="5" s="1"/>
  <c r="L337" i="5"/>
  <c r="K338" i="5"/>
  <c r="P338" i="5" s="1"/>
  <c r="L338" i="5"/>
  <c r="K339" i="5"/>
  <c r="P339" i="5" s="1"/>
  <c r="L339" i="5"/>
  <c r="K340" i="5"/>
  <c r="L340" i="5"/>
  <c r="K341" i="5"/>
  <c r="L341" i="5"/>
  <c r="K342" i="5"/>
  <c r="L342" i="5"/>
  <c r="K343" i="5"/>
  <c r="L343" i="5"/>
  <c r="P343" i="5" s="1"/>
  <c r="K344" i="5"/>
  <c r="L344" i="5"/>
  <c r="K345" i="5"/>
  <c r="P345" i="5" s="1"/>
  <c r="L345" i="5"/>
  <c r="K346" i="5"/>
  <c r="P346" i="5" s="1"/>
  <c r="L346" i="5"/>
  <c r="K347" i="5"/>
  <c r="P347" i="5" s="1"/>
  <c r="L347" i="5"/>
  <c r="K348" i="5"/>
  <c r="L348" i="5"/>
  <c r="K349" i="5"/>
  <c r="L349" i="5"/>
  <c r="K350" i="5"/>
  <c r="L350" i="5"/>
  <c r="K351" i="5"/>
  <c r="L351" i="5"/>
  <c r="P351" i="5" s="1"/>
  <c r="K352" i="5"/>
  <c r="L352" i="5"/>
  <c r="K353" i="5"/>
  <c r="P353" i="5" s="1"/>
  <c r="L353" i="5"/>
  <c r="K354" i="5"/>
  <c r="P354" i="5" s="1"/>
  <c r="L354" i="5"/>
  <c r="K355" i="5"/>
  <c r="P355" i="5" s="1"/>
  <c r="L355" i="5"/>
  <c r="K356" i="5"/>
  <c r="L356" i="5"/>
  <c r="K357" i="5"/>
  <c r="L357" i="5"/>
  <c r="K358" i="5"/>
  <c r="L358" i="5"/>
  <c r="K359" i="5"/>
  <c r="L359" i="5"/>
  <c r="P359" i="5" s="1"/>
  <c r="K360" i="5"/>
  <c r="L360" i="5"/>
  <c r="K361" i="5"/>
  <c r="P361" i="5" s="1"/>
  <c r="L361" i="5"/>
  <c r="K362" i="5"/>
  <c r="P362" i="5" s="1"/>
  <c r="L362" i="5"/>
  <c r="K363" i="5"/>
  <c r="P363" i="5" s="1"/>
  <c r="L363" i="5"/>
  <c r="K364" i="5"/>
  <c r="L364" i="5"/>
  <c r="K365" i="5"/>
  <c r="L365" i="5"/>
  <c r="K366" i="5"/>
  <c r="L366" i="5"/>
  <c r="P296" i="5"/>
  <c r="P300" i="5"/>
  <c r="P301" i="5"/>
  <c r="P302" i="5"/>
  <c r="P304" i="5"/>
  <c r="P308" i="5"/>
  <c r="P309" i="5"/>
  <c r="P310" i="5"/>
  <c r="P312" i="5"/>
  <c r="P316" i="5"/>
  <c r="P317" i="5"/>
  <c r="P318" i="5"/>
  <c r="P320" i="5"/>
  <c r="P324" i="5"/>
  <c r="P325" i="5"/>
  <c r="P326" i="5"/>
  <c r="P328" i="5"/>
  <c r="P332" i="5"/>
  <c r="P333" i="5"/>
  <c r="P334" i="5"/>
  <c r="P336" i="5"/>
  <c r="P340" i="5"/>
  <c r="P341" i="5"/>
  <c r="P342" i="5"/>
  <c r="P344" i="5"/>
  <c r="P348" i="5"/>
  <c r="P349" i="5"/>
  <c r="P350" i="5"/>
  <c r="P352" i="5"/>
  <c r="P356" i="5"/>
  <c r="P357" i="5"/>
  <c r="P358" i="5"/>
  <c r="P360" i="5"/>
  <c r="P364" i="5"/>
  <c r="P365" i="5"/>
  <c r="P366" i="5"/>
  <c r="P4" i="5"/>
  <c r="P5" i="5"/>
  <c r="P8" i="5"/>
  <c r="P9" i="5"/>
  <c r="P10" i="5"/>
  <c r="P11" i="5"/>
  <c r="P16" i="5"/>
  <c r="P17" i="5"/>
  <c r="P20" i="5"/>
  <c r="P21" i="5"/>
  <c r="P24" i="5"/>
  <c r="P25" i="5"/>
  <c r="P26" i="5"/>
  <c r="P27" i="5"/>
  <c r="P28" i="5"/>
  <c r="P29" i="5"/>
  <c r="P32" i="5"/>
  <c r="P33" i="5"/>
  <c r="P34" i="5"/>
  <c r="P35" i="5"/>
  <c r="P36" i="5"/>
  <c r="P37" i="5"/>
  <c r="P40" i="5"/>
  <c r="P41" i="5"/>
  <c r="P42" i="5"/>
  <c r="P43" i="5"/>
  <c r="P44" i="5"/>
  <c r="P45" i="5"/>
  <c r="P48" i="5"/>
  <c r="P49" i="5"/>
  <c r="P50" i="5"/>
  <c r="P51" i="5"/>
  <c r="P52" i="5"/>
  <c r="P53" i="5"/>
  <c r="P56" i="5"/>
  <c r="P57" i="5"/>
  <c r="P58" i="5"/>
  <c r="P59" i="5"/>
  <c r="P60" i="5"/>
  <c r="P61" i="5"/>
  <c r="P64" i="5"/>
  <c r="P65" i="5"/>
  <c r="P66" i="5"/>
  <c r="P67" i="5"/>
  <c r="P68" i="5"/>
  <c r="P69" i="5"/>
  <c r="P72" i="5"/>
  <c r="P73" i="5"/>
  <c r="P74" i="5"/>
  <c r="P75" i="5"/>
  <c r="P76" i="5"/>
  <c r="P77" i="5"/>
  <c r="P80" i="5"/>
  <c r="P81" i="5"/>
  <c r="P82" i="5"/>
  <c r="P83" i="5"/>
  <c r="P84" i="5"/>
  <c r="P85" i="5"/>
  <c r="P88" i="5"/>
  <c r="P89" i="5"/>
  <c r="P90" i="5"/>
  <c r="P91" i="5"/>
  <c r="P92" i="5"/>
  <c r="P93" i="5"/>
  <c r="P96" i="5"/>
  <c r="P97" i="5"/>
  <c r="P98" i="5"/>
  <c r="P99" i="5"/>
  <c r="P100" i="5"/>
  <c r="P101" i="5"/>
  <c r="P104" i="5"/>
  <c r="P105" i="5"/>
  <c r="P106" i="5"/>
  <c r="P107" i="5"/>
  <c r="P108" i="5"/>
  <c r="P109" i="5"/>
  <c r="P112" i="5"/>
  <c r="P113" i="5"/>
  <c r="P114" i="5"/>
  <c r="P115" i="5"/>
  <c r="P116" i="5"/>
  <c r="P117" i="5"/>
  <c r="P120" i="5"/>
  <c r="P121" i="5"/>
  <c r="P122" i="5"/>
  <c r="P123" i="5"/>
  <c r="P124" i="5"/>
  <c r="P125" i="5"/>
  <c r="P128" i="5"/>
  <c r="P129" i="5"/>
  <c r="P130" i="5"/>
  <c r="P131" i="5"/>
  <c r="P132" i="5"/>
  <c r="P133" i="5"/>
  <c r="P136" i="5"/>
  <c r="P137" i="5"/>
  <c r="P138" i="5"/>
  <c r="P139" i="5"/>
  <c r="P140" i="5"/>
  <c r="P141" i="5"/>
  <c r="P144" i="5"/>
  <c r="P145" i="5"/>
  <c r="P146" i="5"/>
  <c r="P147" i="5"/>
  <c r="P148" i="5"/>
  <c r="P149" i="5"/>
  <c r="P152" i="5"/>
  <c r="P153" i="5"/>
  <c r="P154" i="5"/>
  <c r="P155" i="5"/>
  <c r="P156" i="5"/>
  <c r="P157" i="5"/>
  <c r="P160" i="5"/>
  <c r="P161" i="5"/>
  <c r="P162" i="5"/>
  <c r="P163" i="5"/>
  <c r="P164" i="5"/>
  <c r="P165" i="5"/>
  <c r="P168" i="5"/>
  <c r="P169" i="5"/>
  <c r="P170" i="5"/>
  <c r="P171" i="5"/>
  <c r="P172" i="5"/>
  <c r="P173" i="5"/>
  <c r="P176" i="5"/>
  <c r="P177" i="5"/>
  <c r="P178" i="5"/>
  <c r="P179" i="5"/>
  <c r="P180" i="5"/>
  <c r="P181" i="5"/>
  <c r="P184" i="5"/>
  <c r="P185" i="5"/>
  <c r="P186" i="5"/>
  <c r="P187" i="5"/>
  <c r="P188" i="5"/>
  <c r="P189" i="5"/>
  <c r="P192" i="5"/>
  <c r="P193" i="5"/>
  <c r="P194" i="5"/>
  <c r="P195" i="5"/>
  <c r="P196" i="5"/>
  <c r="P197" i="5"/>
  <c r="P200" i="5"/>
  <c r="P201" i="5"/>
  <c r="P202" i="5"/>
  <c r="P203" i="5"/>
  <c r="P204" i="5"/>
  <c r="P205" i="5"/>
  <c r="P208" i="5"/>
  <c r="P209" i="5"/>
  <c r="P210" i="5"/>
  <c r="P211" i="5"/>
  <c r="P212" i="5"/>
  <c r="P213" i="5"/>
  <c r="P216" i="5"/>
  <c r="P217" i="5"/>
  <c r="P218" i="5"/>
  <c r="P219" i="5"/>
  <c r="P220" i="5"/>
  <c r="P221" i="5"/>
  <c r="P224" i="5"/>
  <c r="P225" i="5"/>
  <c r="P226" i="5"/>
  <c r="P227" i="5"/>
  <c r="P228" i="5"/>
  <c r="P229" i="5"/>
  <c r="P232" i="5"/>
  <c r="P233" i="5"/>
  <c r="P234" i="5"/>
  <c r="P235" i="5"/>
  <c r="P236" i="5"/>
  <c r="P237" i="5"/>
  <c r="P240" i="5"/>
  <c r="P241" i="5"/>
  <c r="P242" i="5"/>
  <c r="P243" i="5"/>
  <c r="P244" i="5"/>
  <c r="P245" i="5"/>
  <c r="P248" i="5"/>
  <c r="P249" i="5"/>
  <c r="P250" i="5"/>
  <c r="P251" i="5"/>
  <c r="P252" i="5"/>
  <c r="P253" i="5"/>
  <c r="P256" i="5"/>
  <c r="P257" i="5"/>
  <c r="P258" i="5"/>
  <c r="P259" i="5"/>
  <c r="P260" i="5"/>
  <c r="P261" i="5"/>
  <c r="P264" i="5"/>
  <c r="P265" i="5"/>
  <c r="P266" i="5"/>
  <c r="P267" i="5"/>
  <c r="P268" i="5"/>
  <c r="P269" i="5"/>
  <c r="P272" i="5"/>
  <c r="P273" i="5"/>
  <c r="P274" i="5"/>
  <c r="P275" i="5"/>
  <c r="P276" i="5"/>
  <c r="P277" i="5"/>
  <c r="P280" i="5"/>
  <c r="P281" i="5"/>
  <c r="P282" i="5"/>
  <c r="P283" i="5"/>
  <c r="P284" i="5"/>
  <c r="P285" i="5"/>
  <c r="P288" i="5"/>
  <c r="P289" i="5"/>
  <c r="P290" i="5"/>
  <c r="P291" i="5"/>
  <c r="P292" i="5"/>
  <c r="P293" i="5"/>
  <c r="N16" i="5"/>
  <c r="N18" i="5"/>
  <c r="O27" i="5"/>
  <c r="O29" i="5"/>
  <c r="N30" i="5"/>
  <c r="O30" i="5"/>
  <c r="N40" i="5"/>
  <c r="N43" i="5"/>
  <c r="O52" i="5"/>
  <c r="O53" i="5"/>
  <c r="N54" i="5"/>
  <c r="O54" i="5"/>
  <c r="N64" i="5"/>
  <c r="N66" i="5"/>
  <c r="N67" i="5"/>
  <c r="O72" i="5"/>
  <c r="N76" i="5"/>
  <c r="O76" i="5"/>
  <c r="O77" i="5"/>
  <c r="N84" i="5"/>
  <c r="O94" i="5"/>
  <c r="N95" i="5"/>
  <c r="O95" i="5"/>
  <c r="N96" i="5"/>
  <c r="N103" i="5"/>
  <c r="N107" i="5"/>
  <c r="O113" i="5"/>
  <c r="N114" i="5"/>
  <c r="O114" i="5"/>
  <c r="N116" i="5"/>
  <c r="N122" i="5"/>
  <c r="N126" i="5"/>
  <c r="N132" i="5"/>
  <c r="O132" i="5"/>
  <c r="O134" i="5"/>
  <c r="O136" i="5"/>
  <c r="N144" i="5"/>
  <c r="N151" i="5"/>
  <c r="O152" i="5"/>
  <c r="N155" i="5"/>
  <c r="O155" i="5"/>
  <c r="N163" i="5"/>
  <c r="N164" i="5"/>
  <c r="N171" i="5"/>
  <c r="O173" i="5"/>
  <c r="N174" i="5"/>
  <c r="O175" i="5"/>
  <c r="N182" i="5"/>
  <c r="N186" i="5"/>
  <c r="O191" i="5"/>
  <c r="N192" i="5"/>
  <c r="N194" i="5"/>
  <c r="O194" i="5"/>
  <c r="N200" i="5"/>
  <c r="N204" i="5"/>
  <c r="O204" i="5"/>
  <c r="O210" i="5"/>
  <c r="N212" i="5"/>
  <c r="O212" i="5"/>
  <c r="O213" i="5"/>
  <c r="N219" i="5"/>
  <c r="N223" i="5"/>
  <c r="O223" i="5"/>
  <c r="O230" i="5"/>
  <c r="N231" i="5"/>
  <c r="O231" i="5"/>
  <c r="N235" i="5"/>
  <c r="N242" i="5"/>
  <c r="O242" i="5"/>
  <c r="O249" i="5"/>
  <c r="N250" i="5"/>
  <c r="O253" i="5"/>
  <c r="N254" i="5"/>
  <c r="N260" i="5"/>
  <c r="O262" i="5"/>
  <c r="N268" i="5"/>
  <c r="O271" i="5"/>
  <c r="N272" i="5"/>
  <c r="O272" i="5"/>
  <c r="N279" i="5"/>
  <c r="N283" i="5"/>
  <c r="N290" i="5"/>
  <c r="O290" i="5"/>
  <c r="N291" i="5"/>
  <c r="O291" i="5"/>
  <c r="N299" i="5"/>
  <c r="N302" i="5"/>
  <c r="O308" i="5"/>
  <c r="O309" i="5"/>
  <c r="N310" i="5"/>
  <c r="O310" i="5"/>
  <c r="N320" i="5"/>
  <c r="N322" i="5"/>
  <c r="O327" i="5"/>
  <c r="N328" i="5"/>
  <c r="O328" i="5"/>
  <c r="N332" i="5"/>
  <c r="N338" i="5"/>
  <c r="N340" i="5"/>
  <c r="O340" i="5"/>
  <c r="N346" i="5"/>
  <c r="O346" i="5"/>
  <c r="O349" i="5"/>
  <c r="N350" i="5"/>
  <c r="N355" i="5"/>
  <c r="N357" i="5"/>
  <c r="O357" i="5"/>
  <c r="O362" i="5"/>
  <c r="O365" i="5"/>
  <c r="N366" i="5"/>
  <c r="O366" i="5"/>
  <c r="L3" i="5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L100" i="1"/>
  <c r="P100" i="1" s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99" i="1"/>
  <c r="P99" i="1" s="1"/>
  <c r="N3" i="5"/>
  <c r="N11" i="5" s="1"/>
  <c r="O3" i="5"/>
  <c r="O17" i="5" s="1"/>
  <c r="I3" i="5"/>
  <c r="P3" i="5" l="1"/>
  <c r="O145" i="5"/>
  <c r="O126" i="5"/>
  <c r="O107" i="5"/>
  <c r="O88" i="5"/>
  <c r="O301" i="5"/>
  <c r="O280" i="5"/>
  <c r="O260" i="5"/>
  <c r="O182" i="5"/>
  <c r="O163" i="5"/>
  <c r="O144" i="5"/>
  <c r="O85" i="5"/>
  <c r="O66" i="5"/>
  <c r="O41" i="5"/>
  <c r="O5" i="5"/>
  <c r="O14" i="5"/>
  <c r="O23" i="5"/>
  <c r="O32" i="5"/>
  <c r="O37" i="5"/>
  <c r="O46" i="5"/>
  <c r="O55" i="5"/>
  <c r="O64" i="5"/>
  <c r="O69" i="5"/>
  <c r="O78" i="5"/>
  <c r="O87" i="5"/>
  <c r="O96" i="5"/>
  <c r="O101" i="5"/>
  <c r="O110" i="5"/>
  <c r="O119" i="5"/>
  <c r="O128" i="5"/>
  <c r="O133" i="5"/>
  <c r="O142" i="5"/>
  <c r="O151" i="5"/>
  <c r="O160" i="5"/>
  <c r="O165" i="5"/>
  <c r="O174" i="5"/>
  <c r="O183" i="5"/>
  <c r="O192" i="5"/>
  <c r="O197" i="5"/>
  <c r="O206" i="5"/>
  <c r="O215" i="5"/>
  <c r="O224" i="5"/>
  <c r="O229" i="5"/>
  <c r="O238" i="5"/>
  <c r="O247" i="5"/>
  <c r="O256" i="5"/>
  <c r="O261" i="5"/>
  <c r="O270" i="5"/>
  <c r="O279" i="5"/>
  <c r="O288" i="5"/>
  <c r="O293" i="5"/>
  <c r="O302" i="5"/>
  <c r="O311" i="5"/>
  <c r="O320" i="5"/>
  <c r="O325" i="5"/>
  <c r="O334" i="5"/>
  <c r="O343" i="5"/>
  <c r="O347" i="5"/>
  <c r="O351" i="5"/>
  <c r="O355" i="5"/>
  <c r="O359" i="5"/>
  <c r="O363" i="5"/>
  <c r="O10" i="5"/>
  <c r="O19" i="5"/>
  <c r="O28" i="5"/>
  <c r="O33" i="5"/>
  <c r="O42" i="5"/>
  <c r="O51" i="5"/>
  <c r="O60" i="5"/>
  <c r="O65" i="5"/>
  <c r="O74" i="5"/>
  <c r="O83" i="5"/>
  <c r="O92" i="5"/>
  <c r="O97" i="5"/>
  <c r="O106" i="5"/>
  <c r="O115" i="5"/>
  <c r="O124" i="5"/>
  <c r="O129" i="5"/>
  <c r="O138" i="5"/>
  <c r="O147" i="5"/>
  <c r="O156" i="5"/>
  <c r="O161" i="5"/>
  <c r="O170" i="5"/>
  <c r="O179" i="5"/>
  <c r="O188" i="5"/>
  <c r="O193" i="5"/>
  <c r="O202" i="5"/>
  <c r="O211" i="5"/>
  <c r="O220" i="5"/>
  <c r="O225" i="5"/>
  <c r="O234" i="5"/>
  <c r="O243" i="5"/>
  <c r="O252" i="5"/>
  <c r="O257" i="5"/>
  <c r="O266" i="5"/>
  <c r="O275" i="5"/>
  <c r="O284" i="5"/>
  <c r="O289" i="5"/>
  <c r="O298" i="5"/>
  <c r="O307" i="5"/>
  <c r="O316" i="5"/>
  <c r="O321" i="5"/>
  <c r="O330" i="5"/>
  <c r="O339" i="5"/>
  <c r="O6" i="5"/>
  <c r="O12" i="5"/>
  <c r="O18" i="5"/>
  <c r="O25" i="5"/>
  <c r="O36" i="5"/>
  <c r="O43" i="5"/>
  <c r="O49" i="5"/>
  <c r="O67" i="5"/>
  <c r="O73" i="5"/>
  <c r="O91" i="5"/>
  <c r="O98" i="5"/>
  <c r="O116" i="5"/>
  <c r="O122" i="5"/>
  <c r="O140" i="5"/>
  <c r="O146" i="5"/>
  <c r="O153" i="5"/>
  <c r="O164" i="5"/>
  <c r="O171" i="5"/>
  <c r="O177" i="5"/>
  <c r="O195" i="5"/>
  <c r="O201" i="5"/>
  <c r="O219" i="5"/>
  <c r="O226" i="5"/>
  <c r="O244" i="5"/>
  <c r="O250" i="5"/>
  <c r="O268" i="5"/>
  <c r="O274" i="5"/>
  <c r="O281" i="5"/>
  <c r="O292" i="5"/>
  <c r="O299" i="5"/>
  <c r="O305" i="5"/>
  <c r="O323" i="5"/>
  <c r="O329" i="5"/>
  <c r="O7" i="5"/>
  <c r="O13" i="5"/>
  <c r="O31" i="5"/>
  <c r="O38" i="5"/>
  <c r="O56" i="5"/>
  <c r="O62" i="5"/>
  <c r="O80" i="5"/>
  <c r="O86" i="5"/>
  <c r="O93" i="5"/>
  <c r="O104" i="5"/>
  <c r="O111" i="5"/>
  <c r="O117" i="5"/>
  <c r="O135" i="5"/>
  <c r="O141" i="5"/>
  <c r="O159" i="5"/>
  <c r="O166" i="5"/>
  <c r="O184" i="5"/>
  <c r="O190" i="5"/>
  <c r="O208" i="5"/>
  <c r="O214" i="5"/>
  <c r="O221" i="5"/>
  <c r="O232" i="5"/>
  <c r="O239" i="5"/>
  <c r="O245" i="5"/>
  <c r="O263" i="5"/>
  <c r="O269" i="5"/>
  <c r="O287" i="5"/>
  <c r="O294" i="5"/>
  <c r="O312" i="5"/>
  <c r="O318" i="5"/>
  <c r="O336" i="5"/>
  <c r="O342" i="5"/>
  <c r="O348" i="5"/>
  <c r="O353" i="5"/>
  <c r="O358" i="5"/>
  <c r="O364" i="5"/>
  <c r="O20" i="5"/>
  <c r="O26" i="5"/>
  <c r="O44" i="5"/>
  <c r="O50" i="5"/>
  <c r="O57" i="5"/>
  <c r="O68" i="5"/>
  <c r="O75" i="5"/>
  <c r="O81" i="5"/>
  <c r="O99" i="5"/>
  <c r="O105" i="5"/>
  <c r="O123" i="5"/>
  <c r="O130" i="5"/>
  <c r="O148" i="5"/>
  <c r="O154" i="5"/>
  <c r="O172" i="5"/>
  <c r="O178" i="5"/>
  <c r="O185" i="5"/>
  <c r="O196" i="5"/>
  <c r="O203" i="5"/>
  <c r="O209" i="5"/>
  <c r="O227" i="5"/>
  <c r="O233" i="5"/>
  <c r="O251" i="5"/>
  <c r="O258" i="5"/>
  <c r="O276" i="5"/>
  <c r="O282" i="5"/>
  <c r="O300" i="5"/>
  <c r="O306" i="5"/>
  <c r="O313" i="5"/>
  <c r="O324" i="5"/>
  <c r="O331" i="5"/>
  <c r="O337" i="5"/>
  <c r="O8" i="5"/>
  <c r="O15" i="5"/>
  <c r="O21" i="5"/>
  <c r="O39" i="5"/>
  <c r="O45" i="5"/>
  <c r="O63" i="5"/>
  <c r="O9" i="5"/>
  <c r="O34" i="5"/>
  <c r="O58" i="5"/>
  <c r="O70" i="5"/>
  <c r="O89" i="5"/>
  <c r="O118" i="5"/>
  <c r="O137" i="5"/>
  <c r="O157" i="5"/>
  <c r="O167" i="5"/>
  <c r="O186" i="5"/>
  <c r="O205" i="5"/>
  <c r="O216" i="5"/>
  <c r="O235" i="5"/>
  <c r="O254" i="5"/>
  <c r="O264" i="5"/>
  <c r="O273" i="5"/>
  <c r="O283" i="5"/>
  <c r="O303" i="5"/>
  <c r="O322" i="5"/>
  <c r="O332" i="5"/>
  <c r="O341" i="5"/>
  <c r="O350" i="5"/>
  <c r="O360" i="5"/>
  <c r="O4" i="5"/>
  <c r="O22" i="5"/>
  <c r="O47" i="5"/>
  <c r="O79" i="5"/>
  <c r="O108" i="5"/>
  <c r="O127" i="5"/>
  <c r="O149" i="5"/>
  <c r="O176" i="5"/>
  <c r="O198" i="5"/>
  <c r="O217" i="5"/>
  <c r="O246" i="5"/>
  <c r="O265" i="5"/>
  <c r="O285" i="5"/>
  <c r="O295" i="5"/>
  <c r="O314" i="5"/>
  <c r="O333" i="5"/>
  <c r="O344" i="5"/>
  <c r="O11" i="5"/>
  <c r="O35" i="5"/>
  <c r="O59" i="5"/>
  <c r="O71" i="5"/>
  <c r="O90" i="5"/>
  <c r="O100" i="5"/>
  <c r="O109" i="5"/>
  <c r="O120" i="5"/>
  <c r="O139" i="5"/>
  <c r="O158" i="5"/>
  <c r="O168" i="5"/>
  <c r="O187" i="5"/>
  <c r="O207" i="5"/>
  <c r="O236" i="5"/>
  <c r="O255" i="5"/>
  <c r="O277" i="5"/>
  <c r="O304" i="5"/>
  <c r="O326" i="5"/>
  <c r="O352" i="5"/>
  <c r="O361" i="5"/>
  <c r="O24" i="5"/>
  <c r="O48" i="5"/>
  <c r="O61" i="5"/>
  <c r="O82" i="5"/>
  <c r="O102" i="5"/>
  <c r="O112" i="5"/>
  <c r="O121" i="5"/>
  <c r="O131" i="5"/>
  <c r="O150" i="5"/>
  <c r="O169" i="5"/>
  <c r="O180" i="5"/>
  <c r="O189" i="5"/>
  <c r="O199" i="5"/>
  <c r="O218" i="5"/>
  <c r="O228" i="5"/>
  <c r="O237" i="5"/>
  <c r="O248" i="5"/>
  <c r="O267" i="5"/>
  <c r="O286" i="5"/>
  <c r="O296" i="5"/>
  <c r="O315" i="5"/>
  <c r="O335" i="5"/>
  <c r="O345" i="5"/>
  <c r="O354" i="5"/>
  <c r="O356" i="5"/>
  <c r="O338" i="5"/>
  <c r="O319" i="5"/>
  <c r="O241" i="5"/>
  <c r="O222" i="5"/>
  <c r="O200" i="5"/>
  <c r="O125" i="5"/>
  <c r="O103" i="5"/>
  <c r="O84" i="5"/>
  <c r="O40" i="5"/>
  <c r="O16" i="5"/>
  <c r="O317" i="5"/>
  <c r="O297" i="5"/>
  <c r="O278" i="5"/>
  <c r="O259" i="5"/>
  <c r="O240" i="5"/>
  <c r="O181" i="5"/>
  <c r="O162" i="5"/>
  <c r="O143" i="5"/>
  <c r="N362" i="5"/>
  <c r="N327" i="5"/>
  <c r="N308" i="5"/>
  <c r="N278" i="5"/>
  <c r="N259" i="5"/>
  <c r="N210" i="5"/>
  <c r="N162" i="5"/>
  <c r="N140" i="5"/>
  <c r="N91" i="5"/>
  <c r="N72" i="5"/>
  <c r="N36" i="5"/>
  <c r="N12" i="5"/>
  <c r="N345" i="5"/>
  <c r="N334" i="5"/>
  <c r="N315" i="5"/>
  <c r="N296" i="5"/>
  <c r="N286" i="5"/>
  <c r="N267" i="5"/>
  <c r="N247" i="5"/>
  <c r="N228" i="5"/>
  <c r="N218" i="5"/>
  <c r="N199" i="5"/>
  <c r="N180" i="5"/>
  <c r="N150" i="5"/>
  <c r="N131" i="5"/>
  <c r="N82" i="5"/>
  <c r="N48" i="5"/>
  <c r="N23" i="5"/>
  <c r="N361" i="5"/>
  <c r="N351" i="5"/>
  <c r="N323" i="5"/>
  <c r="N304" i="5"/>
  <c r="N274" i="5"/>
  <c r="N255" i="5"/>
  <c r="N236" i="5"/>
  <c r="N226" i="5"/>
  <c r="N206" i="5"/>
  <c r="N187" i="5"/>
  <c r="N168" i="5"/>
  <c r="N158" i="5"/>
  <c r="N139" i="5"/>
  <c r="N119" i="5"/>
  <c r="N100" i="5"/>
  <c r="N90" i="5"/>
  <c r="N71" i="5"/>
  <c r="N59" i="5"/>
  <c r="N35" i="5"/>
  <c r="N5" i="5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N101" i="5"/>
  <c r="N105" i="5"/>
  <c r="N109" i="5"/>
  <c r="N113" i="5"/>
  <c r="N117" i="5"/>
  <c r="N121" i="5"/>
  <c r="N125" i="5"/>
  <c r="N129" i="5"/>
  <c r="N133" i="5"/>
  <c r="N137" i="5"/>
  <c r="N141" i="5"/>
  <c r="N145" i="5"/>
  <c r="N149" i="5"/>
  <c r="N153" i="5"/>
  <c r="N157" i="5"/>
  <c r="N161" i="5"/>
  <c r="N165" i="5"/>
  <c r="N169" i="5"/>
  <c r="N173" i="5"/>
  <c r="N177" i="5"/>
  <c r="N181" i="5"/>
  <c r="N185" i="5"/>
  <c r="N189" i="5"/>
  <c r="N193" i="5"/>
  <c r="N197" i="5"/>
  <c r="N201" i="5"/>
  <c r="N205" i="5"/>
  <c r="N209" i="5"/>
  <c r="N213" i="5"/>
  <c r="N217" i="5"/>
  <c r="N221" i="5"/>
  <c r="N225" i="5"/>
  <c r="N229" i="5"/>
  <c r="N233" i="5"/>
  <c r="N237" i="5"/>
  <c r="N241" i="5"/>
  <c r="N245" i="5"/>
  <c r="N249" i="5"/>
  <c r="N253" i="5"/>
  <c r="N257" i="5"/>
  <c r="N261" i="5"/>
  <c r="N265" i="5"/>
  <c r="N269" i="5"/>
  <c r="N273" i="5"/>
  <c r="N277" i="5"/>
  <c r="N281" i="5"/>
  <c r="N285" i="5"/>
  <c r="N289" i="5"/>
  <c r="N293" i="5"/>
  <c r="N297" i="5"/>
  <c r="N301" i="5"/>
  <c r="N305" i="5"/>
  <c r="N309" i="5"/>
  <c r="N313" i="5"/>
  <c r="N317" i="5"/>
  <c r="N321" i="5"/>
  <c r="N325" i="5"/>
  <c r="N329" i="5"/>
  <c r="N333" i="5"/>
  <c r="N337" i="5"/>
  <c r="N341" i="5"/>
  <c r="N10" i="5"/>
  <c r="N19" i="5"/>
  <c r="N28" i="5"/>
  <c r="N42" i="5"/>
  <c r="N51" i="5"/>
  <c r="N60" i="5"/>
  <c r="N74" i="5"/>
  <c r="N83" i="5"/>
  <c r="N92" i="5"/>
  <c r="N106" i="5"/>
  <c r="N115" i="5"/>
  <c r="N124" i="5"/>
  <c r="N138" i="5"/>
  <c r="N147" i="5"/>
  <c r="N156" i="5"/>
  <c r="N170" i="5"/>
  <c r="N179" i="5"/>
  <c r="N188" i="5"/>
  <c r="N202" i="5"/>
  <c r="N211" i="5"/>
  <c r="N220" i="5"/>
  <c r="N234" i="5"/>
  <c r="N243" i="5"/>
  <c r="N252" i="5"/>
  <c r="N266" i="5"/>
  <c r="N275" i="5"/>
  <c r="N284" i="5"/>
  <c r="N298" i="5"/>
  <c r="N307" i="5"/>
  <c r="N316" i="5"/>
  <c r="N330" i="5"/>
  <c r="N339" i="5"/>
  <c r="N4" i="5"/>
  <c r="N6" i="5"/>
  <c r="N15" i="5"/>
  <c r="N24" i="5"/>
  <c r="N38" i="5"/>
  <c r="N47" i="5"/>
  <c r="N56" i="5"/>
  <c r="N70" i="5"/>
  <c r="N79" i="5"/>
  <c r="N88" i="5"/>
  <c r="N102" i="5"/>
  <c r="N111" i="5"/>
  <c r="N120" i="5"/>
  <c r="N134" i="5"/>
  <c r="N143" i="5"/>
  <c r="N152" i="5"/>
  <c r="N166" i="5"/>
  <c r="N175" i="5"/>
  <c r="N184" i="5"/>
  <c r="N198" i="5"/>
  <c r="N207" i="5"/>
  <c r="N216" i="5"/>
  <c r="N230" i="5"/>
  <c r="N239" i="5"/>
  <c r="N248" i="5"/>
  <c r="N262" i="5"/>
  <c r="N271" i="5"/>
  <c r="N280" i="5"/>
  <c r="N294" i="5"/>
  <c r="N303" i="5"/>
  <c r="N312" i="5"/>
  <c r="N326" i="5"/>
  <c r="N335" i="5"/>
  <c r="N344" i="5"/>
  <c r="N348" i="5"/>
  <c r="N352" i="5"/>
  <c r="N356" i="5"/>
  <c r="N360" i="5"/>
  <c r="N364" i="5"/>
  <c r="N7" i="5"/>
  <c r="N31" i="5"/>
  <c r="N55" i="5"/>
  <c r="N62" i="5"/>
  <c r="N80" i="5"/>
  <c r="N86" i="5"/>
  <c r="N104" i="5"/>
  <c r="N110" i="5"/>
  <c r="N128" i="5"/>
  <c r="N135" i="5"/>
  <c r="N159" i="5"/>
  <c r="N183" i="5"/>
  <c r="N190" i="5"/>
  <c r="N208" i="5"/>
  <c r="N214" i="5"/>
  <c r="N232" i="5"/>
  <c r="N238" i="5"/>
  <c r="N256" i="5"/>
  <c r="N263" i="5"/>
  <c r="N287" i="5"/>
  <c r="N311" i="5"/>
  <c r="N318" i="5"/>
  <c r="N336" i="5"/>
  <c r="N342" i="5"/>
  <c r="N347" i="5"/>
  <c r="N353" i="5"/>
  <c r="N358" i="5"/>
  <c r="N363" i="5"/>
  <c r="N20" i="5"/>
  <c r="N26" i="5"/>
  <c r="N44" i="5"/>
  <c r="N50" i="5"/>
  <c r="N68" i="5"/>
  <c r="N75" i="5"/>
  <c r="N99" i="5"/>
  <c r="N123" i="5"/>
  <c r="N130" i="5"/>
  <c r="N148" i="5"/>
  <c r="N154" i="5"/>
  <c r="N172" i="5"/>
  <c r="N178" i="5"/>
  <c r="N196" i="5"/>
  <c r="N203" i="5"/>
  <c r="N227" i="5"/>
  <c r="N251" i="5"/>
  <c r="N258" i="5"/>
  <c r="N276" i="5"/>
  <c r="N282" i="5"/>
  <c r="N300" i="5"/>
  <c r="N306" i="5"/>
  <c r="N324" i="5"/>
  <c r="N331" i="5"/>
  <c r="N8" i="5"/>
  <c r="N14" i="5"/>
  <c r="N32" i="5"/>
  <c r="N39" i="5"/>
  <c r="N63" i="5"/>
  <c r="N87" i="5"/>
  <c r="N94" i="5"/>
  <c r="N112" i="5"/>
  <c r="N118" i="5"/>
  <c r="N136" i="5"/>
  <c r="N142" i="5"/>
  <c r="N160" i="5"/>
  <c r="N167" i="5"/>
  <c r="N191" i="5"/>
  <c r="N215" i="5"/>
  <c r="N222" i="5"/>
  <c r="N240" i="5"/>
  <c r="N246" i="5"/>
  <c r="N264" i="5"/>
  <c r="N270" i="5"/>
  <c r="N288" i="5"/>
  <c r="N295" i="5"/>
  <c r="N319" i="5"/>
  <c r="N343" i="5"/>
  <c r="N349" i="5"/>
  <c r="N354" i="5"/>
  <c r="N359" i="5"/>
  <c r="N365" i="5"/>
  <c r="N27" i="5"/>
  <c r="N34" i="5"/>
  <c r="N52" i="5"/>
  <c r="N58" i="5"/>
  <c r="N314" i="5"/>
  <c r="N292" i="5"/>
  <c r="N244" i="5"/>
  <c r="N224" i="5"/>
  <c r="N195" i="5"/>
  <c r="N176" i="5"/>
  <c r="N146" i="5"/>
  <c r="N127" i="5"/>
  <c r="N108" i="5"/>
  <c r="N98" i="5"/>
  <c r="N78" i="5"/>
  <c r="N46" i="5"/>
  <c r="N22" i="5"/>
  <c r="V4" i="6"/>
  <c r="V3" i="6"/>
  <c r="H3" i="6"/>
  <c r="Q3" i="6"/>
  <c r="U4" i="6"/>
  <c r="T4" i="6"/>
  <c r="G3" i="6"/>
  <c r="R3" i="6"/>
  <c r="P3" i="6"/>
  <c r="T3" i="6"/>
  <c r="N3" i="6"/>
  <c r="U3" i="6"/>
  <c r="L3" i="2" l="1"/>
  <c r="N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M5" i="3"/>
  <c r="S3" i="4"/>
  <c r="S7" i="4" s="1"/>
  <c r="R3" i="4"/>
  <c r="R6" i="4" s="1"/>
  <c r="D7" i="4"/>
  <c r="P7" i="4" s="1"/>
  <c r="T7" i="4" s="1"/>
  <c r="D6" i="4"/>
  <c r="P6" i="4" s="1"/>
  <c r="T6" i="4" s="1"/>
  <c r="D8" i="4"/>
  <c r="P8" i="4" s="1"/>
  <c r="T8" i="4" s="1"/>
  <c r="D5" i="4"/>
  <c r="P5" i="4" s="1"/>
  <c r="T5" i="4" s="1"/>
  <c r="D4" i="4"/>
  <c r="P4" i="4" s="1"/>
  <c r="T4" i="4" s="1"/>
  <c r="D3" i="4"/>
  <c r="P3" i="4" s="1"/>
  <c r="T3" i="4" s="1"/>
  <c r="N5" i="4"/>
  <c r="N4" i="4"/>
  <c r="N6" i="4"/>
  <c r="N7" i="4"/>
  <c r="N8" i="4"/>
  <c r="N3" i="4"/>
  <c r="B4" i="2"/>
  <c r="J4" i="2" s="1"/>
  <c r="N4" i="2" s="1"/>
  <c r="B5" i="2"/>
  <c r="J5" i="2" s="1"/>
  <c r="N5" i="2" s="1"/>
  <c r="B6" i="2"/>
  <c r="J6" i="2" s="1"/>
  <c r="N6" i="2" s="1"/>
  <c r="B7" i="2"/>
  <c r="J7" i="2" s="1"/>
  <c r="N7" i="2" s="1"/>
  <c r="B3" i="2"/>
  <c r="J3" i="2" s="1"/>
  <c r="N3" i="2" s="1"/>
  <c r="F5" i="3"/>
  <c r="N5" i="3" s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4" i="3"/>
  <c r="B4" i="3"/>
  <c r="M4" i="3" s="1"/>
  <c r="R4" i="3" s="1"/>
  <c r="K4" i="3"/>
  <c r="B5" i="3"/>
  <c r="K5" i="3"/>
  <c r="B6" i="3"/>
  <c r="M6" i="3" s="1"/>
  <c r="R6" i="3" s="1"/>
  <c r="K6" i="3"/>
  <c r="B7" i="3"/>
  <c r="M7" i="3" s="1"/>
  <c r="R7" i="3" s="1"/>
  <c r="K7" i="3"/>
  <c r="B8" i="3"/>
  <c r="M8" i="3" s="1"/>
  <c r="R8" i="3" s="1"/>
  <c r="K8" i="3"/>
  <c r="B9" i="3"/>
  <c r="M9" i="3" s="1"/>
  <c r="R9" i="3" s="1"/>
  <c r="K9" i="3"/>
  <c r="B10" i="3"/>
  <c r="M10" i="3" s="1"/>
  <c r="R10" i="3" s="1"/>
  <c r="K10" i="3"/>
  <c r="B11" i="3"/>
  <c r="M11" i="3" s="1"/>
  <c r="R11" i="3" s="1"/>
  <c r="K11" i="3"/>
  <c r="B12" i="3"/>
  <c r="M12" i="3" s="1"/>
  <c r="R12" i="3" s="1"/>
  <c r="K12" i="3"/>
  <c r="B13" i="3"/>
  <c r="M13" i="3" s="1"/>
  <c r="R13" i="3" s="1"/>
  <c r="K13" i="3"/>
  <c r="B14" i="3"/>
  <c r="M14" i="3" s="1"/>
  <c r="R14" i="3" s="1"/>
  <c r="K14" i="3"/>
  <c r="B15" i="3"/>
  <c r="M15" i="3" s="1"/>
  <c r="R15" i="3" s="1"/>
  <c r="K15" i="3"/>
  <c r="B16" i="3"/>
  <c r="M16" i="3" s="1"/>
  <c r="R16" i="3" s="1"/>
  <c r="K16" i="3"/>
  <c r="B17" i="3"/>
  <c r="M17" i="3" s="1"/>
  <c r="R17" i="3" s="1"/>
  <c r="K17" i="3"/>
  <c r="B18" i="3"/>
  <c r="M18" i="3" s="1"/>
  <c r="R18" i="3" s="1"/>
  <c r="K18" i="3"/>
  <c r="B19" i="3"/>
  <c r="M19" i="3" s="1"/>
  <c r="R19" i="3" s="1"/>
  <c r="K19" i="3"/>
  <c r="B20" i="3"/>
  <c r="M20" i="3" s="1"/>
  <c r="R20" i="3" s="1"/>
  <c r="K20" i="3"/>
  <c r="B21" i="3"/>
  <c r="M21" i="3" s="1"/>
  <c r="R21" i="3" s="1"/>
  <c r="K21" i="3"/>
  <c r="B22" i="3"/>
  <c r="M22" i="3" s="1"/>
  <c r="R22" i="3" s="1"/>
  <c r="K22" i="3"/>
  <c r="B23" i="3"/>
  <c r="M23" i="3" s="1"/>
  <c r="R23" i="3" s="1"/>
  <c r="K23" i="3"/>
  <c r="B24" i="3"/>
  <c r="M24" i="3" s="1"/>
  <c r="R24" i="3" s="1"/>
  <c r="K24" i="3"/>
  <c r="B25" i="3"/>
  <c r="M25" i="3" s="1"/>
  <c r="R25" i="3" s="1"/>
  <c r="K25" i="3"/>
  <c r="B26" i="3"/>
  <c r="M26" i="3" s="1"/>
  <c r="R26" i="3" s="1"/>
  <c r="K26" i="3"/>
  <c r="B27" i="3"/>
  <c r="M27" i="3" s="1"/>
  <c r="R27" i="3" s="1"/>
  <c r="K27" i="3"/>
  <c r="B28" i="3"/>
  <c r="M28" i="3" s="1"/>
  <c r="R28" i="3" s="1"/>
  <c r="K28" i="3"/>
  <c r="B29" i="3"/>
  <c r="M29" i="3" s="1"/>
  <c r="R29" i="3" s="1"/>
  <c r="K29" i="3"/>
  <c r="B30" i="3"/>
  <c r="M30" i="3" s="1"/>
  <c r="R30" i="3" s="1"/>
  <c r="K30" i="3"/>
  <c r="B31" i="3"/>
  <c r="M31" i="3" s="1"/>
  <c r="R31" i="3" s="1"/>
  <c r="K31" i="3"/>
  <c r="B32" i="3"/>
  <c r="M32" i="3" s="1"/>
  <c r="R32" i="3" s="1"/>
  <c r="K32" i="3"/>
  <c r="B33" i="3"/>
  <c r="M33" i="3" s="1"/>
  <c r="R33" i="3" s="1"/>
  <c r="K33" i="3"/>
  <c r="B34" i="3"/>
  <c r="M34" i="3" s="1"/>
  <c r="R34" i="3" s="1"/>
  <c r="K34" i="3"/>
  <c r="B35" i="3"/>
  <c r="M35" i="3" s="1"/>
  <c r="R35" i="3" s="1"/>
  <c r="K35" i="3"/>
  <c r="B36" i="3"/>
  <c r="M36" i="3" s="1"/>
  <c r="R36" i="3" s="1"/>
  <c r="K36" i="3"/>
  <c r="B37" i="3"/>
  <c r="M37" i="3" s="1"/>
  <c r="R37" i="3" s="1"/>
  <c r="K37" i="3"/>
  <c r="B38" i="3"/>
  <c r="M38" i="3" s="1"/>
  <c r="R38" i="3" s="1"/>
  <c r="K38" i="3"/>
  <c r="B39" i="3"/>
  <c r="M39" i="3" s="1"/>
  <c r="R39" i="3" s="1"/>
  <c r="K39" i="3"/>
  <c r="B40" i="3"/>
  <c r="M40" i="3" s="1"/>
  <c r="R40" i="3" s="1"/>
  <c r="K40" i="3"/>
  <c r="B41" i="3"/>
  <c r="M41" i="3" s="1"/>
  <c r="R41" i="3" s="1"/>
  <c r="K41" i="3"/>
  <c r="B42" i="3"/>
  <c r="M42" i="3" s="1"/>
  <c r="R42" i="3" s="1"/>
  <c r="K42" i="3"/>
  <c r="B43" i="3"/>
  <c r="M43" i="3" s="1"/>
  <c r="R43" i="3" s="1"/>
  <c r="K43" i="3"/>
  <c r="B44" i="3"/>
  <c r="M44" i="3" s="1"/>
  <c r="R44" i="3" s="1"/>
  <c r="K44" i="3"/>
  <c r="B45" i="3"/>
  <c r="M45" i="3" s="1"/>
  <c r="R45" i="3" s="1"/>
  <c r="K45" i="3"/>
  <c r="B46" i="3"/>
  <c r="M46" i="3" s="1"/>
  <c r="R46" i="3" s="1"/>
  <c r="K46" i="3"/>
  <c r="B47" i="3"/>
  <c r="M47" i="3" s="1"/>
  <c r="R47" i="3" s="1"/>
  <c r="K47" i="3"/>
  <c r="B48" i="3"/>
  <c r="M48" i="3" s="1"/>
  <c r="R48" i="3" s="1"/>
  <c r="K48" i="3"/>
  <c r="B49" i="3"/>
  <c r="M49" i="3" s="1"/>
  <c r="R49" i="3" s="1"/>
  <c r="K49" i="3"/>
  <c r="B50" i="3"/>
  <c r="M50" i="3" s="1"/>
  <c r="R50" i="3" s="1"/>
  <c r="K50" i="3"/>
  <c r="B51" i="3"/>
  <c r="M51" i="3" s="1"/>
  <c r="R51" i="3" s="1"/>
  <c r="K51" i="3"/>
  <c r="B52" i="3"/>
  <c r="M52" i="3" s="1"/>
  <c r="R52" i="3" s="1"/>
  <c r="K52" i="3"/>
  <c r="B53" i="3"/>
  <c r="M53" i="3" s="1"/>
  <c r="R53" i="3" s="1"/>
  <c r="K53" i="3"/>
  <c r="B54" i="3"/>
  <c r="M54" i="3" s="1"/>
  <c r="R54" i="3" s="1"/>
  <c r="K54" i="3"/>
  <c r="B55" i="3"/>
  <c r="M55" i="3" s="1"/>
  <c r="R55" i="3" s="1"/>
  <c r="K55" i="3"/>
  <c r="B56" i="3"/>
  <c r="M56" i="3" s="1"/>
  <c r="R56" i="3" s="1"/>
  <c r="K56" i="3"/>
  <c r="B57" i="3"/>
  <c r="M57" i="3" s="1"/>
  <c r="R57" i="3" s="1"/>
  <c r="K57" i="3"/>
  <c r="B58" i="3"/>
  <c r="M58" i="3" s="1"/>
  <c r="R58" i="3" s="1"/>
  <c r="K58" i="3"/>
  <c r="B59" i="3"/>
  <c r="M59" i="3" s="1"/>
  <c r="R59" i="3" s="1"/>
  <c r="K59" i="3"/>
  <c r="B60" i="3"/>
  <c r="M60" i="3" s="1"/>
  <c r="R60" i="3" s="1"/>
  <c r="K60" i="3"/>
  <c r="B61" i="3"/>
  <c r="M61" i="3" s="1"/>
  <c r="R61" i="3" s="1"/>
  <c r="K61" i="3"/>
  <c r="B62" i="3"/>
  <c r="M62" i="3" s="1"/>
  <c r="R62" i="3" s="1"/>
  <c r="K62" i="3"/>
  <c r="B63" i="3"/>
  <c r="M63" i="3" s="1"/>
  <c r="R63" i="3" s="1"/>
  <c r="K63" i="3"/>
  <c r="B64" i="3"/>
  <c r="M64" i="3" s="1"/>
  <c r="R64" i="3" s="1"/>
  <c r="K64" i="3"/>
  <c r="B65" i="3"/>
  <c r="M65" i="3" s="1"/>
  <c r="R65" i="3" s="1"/>
  <c r="K65" i="3"/>
  <c r="B66" i="3"/>
  <c r="M66" i="3" s="1"/>
  <c r="R66" i="3" s="1"/>
  <c r="K66" i="3"/>
  <c r="B67" i="3"/>
  <c r="M67" i="3" s="1"/>
  <c r="R67" i="3" s="1"/>
  <c r="K67" i="3"/>
  <c r="B68" i="3"/>
  <c r="M68" i="3" s="1"/>
  <c r="R68" i="3" s="1"/>
  <c r="K68" i="3"/>
  <c r="B69" i="3"/>
  <c r="M69" i="3" s="1"/>
  <c r="R69" i="3" s="1"/>
  <c r="K69" i="3"/>
  <c r="B70" i="3"/>
  <c r="M70" i="3" s="1"/>
  <c r="R70" i="3" s="1"/>
  <c r="K70" i="3"/>
  <c r="B71" i="3"/>
  <c r="M71" i="3" s="1"/>
  <c r="R71" i="3" s="1"/>
  <c r="K71" i="3"/>
  <c r="B72" i="3"/>
  <c r="M72" i="3" s="1"/>
  <c r="R72" i="3" s="1"/>
  <c r="K72" i="3"/>
  <c r="B73" i="3"/>
  <c r="M73" i="3" s="1"/>
  <c r="R73" i="3" s="1"/>
  <c r="K73" i="3"/>
  <c r="B74" i="3"/>
  <c r="M74" i="3" s="1"/>
  <c r="R74" i="3" s="1"/>
  <c r="K74" i="3"/>
  <c r="B75" i="3"/>
  <c r="M75" i="3" s="1"/>
  <c r="R75" i="3" s="1"/>
  <c r="K75" i="3"/>
  <c r="B76" i="3"/>
  <c r="M76" i="3" s="1"/>
  <c r="R76" i="3" s="1"/>
  <c r="K76" i="3"/>
  <c r="B77" i="3"/>
  <c r="M77" i="3" s="1"/>
  <c r="R77" i="3" s="1"/>
  <c r="K77" i="3"/>
  <c r="B78" i="3"/>
  <c r="M78" i="3" s="1"/>
  <c r="R78" i="3" s="1"/>
  <c r="K78" i="3"/>
  <c r="B79" i="3"/>
  <c r="M79" i="3" s="1"/>
  <c r="R79" i="3" s="1"/>
  <c r="K79" i="3"/>
  <c r="B80" i="3"/>
  <c r="M80" i="3" s="1"/>
  <c r="R80" i="3" s="1"/>
  <c r="K80" i="3"/>
  <c r="B81" i="3"/>
  <c r="M81" i="3" s="1"/>
  <c r="R81" i="3" s="1"/>
  <c r="K81" i="3"/>
  <c r="B82" i="3"/>
  <c r="M82" i="3" s="1"/>
  <c r="R82" i="3" s="1"/>
  <c r="K82" i="3"/>
  <c r="B83" i="3"/>
  <c r="M83" i="3" s="1"/>
  <c r="R83" i="3" s="1"/>
  <c r="K83" i="3"/>
  <c r="B84" i="3"/>
  <c r="M84" i="3" s="1"/>
  <c r="R84" i="3" s="1"/>
  <c r="K84" i="3"/>
  <c r="B85" i="3"/>
  <c r="M85" i="3" s="1"/>
  <c r="R85" i="3" s="1"/>
  <c r="K85" i="3"/>
  <c r="B86" i="3"/>
  <c r="M86" i="3" s="1"/>
  <c r="R86" i="3" s="1"/>
  <c r="K86" i="3"/>
  <c r="B87" i="3"/>
  <c r="M87" i="3" s="1"/>
  <c r="R87" i="3" s="1"/>
  <c r="K87" i="3"/>
  <c r="B88" i="3"/>
  <c r="M88" i="3" s="1"/>
  <c r="R88" i="3" s="1"/>
  <c r="K88" i="3"/>
  <c r="B89" i="3"/>
  <c r="M89" i="3" s="1"/>
  <c r="R89" i="3" s="1"/>
  <c r="K89" i="3"/>
  <c r="P3" i="3"/>
  <c r="Q3" i="3"/>
  <c r="F3" i="3"/>
  <c r="N3" i="3" s="1"/>
  <c r="B3" i="3"/>
  <c r="M3" i="3" s="1"/>
  <c r="K3" i="3"/>
  <c r="M5" i="2"/>
  <c r="M6" i="2"/>
  <c r="M7" i="2"/>
  <c r="L7" i="2"/>
  <c r="L6" i="2"/>
  <c r="L5" i="2"/>
  <c r="H4" i="2"/>
  <c r="H5" i="2"/>
  <c r="H6" i="2"/>
  <c r="H7" i="2"/>
  <c r="L4" i="2"/>
  <c r="M4" i="2"/>
  <c r="M3" i="2"/>
  <c r="H3" i="2"/>
  <c r="L93" i="1"/>
  <c r="P93" i="1" s="1"/>
  <c r="L94" i="1"/>
  <c r="P94" i="1" s="1"/>
  <c r="L95" i="1"/>
  <c r="P95" i="1" s="1"/>
  <c r="L96" i="1"/>
  <c r="P96" i="1" s="1"/>
  <c r="L92" i="1"/>
  <c r="P92" i="1" s="1"/>
  <c r="O3" i="1"/>
  <c r="O96" i="1" s="1"/>
  <c r="P85" i="1"/>
  <c r="P53" i="1"/>
  <c r="P45" i="1"/>
  <c r="P29" i="1"/>
  <c r="P13" i="1"/>
  <c r="O67" i="1"/>
  <c r="N3" i="1"/>
  <c r="N92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L86" i="1"/>
  <c r="P86" i="1" s="1"/>
  <c r="L87" i="1"/>
  <c r="P87" i="1" s="1"/>
  <c r="L88" i="1"/>
  <c r="P88" i="1" s="1"/>
  <c r="L89" i="1"/>
  <c r="P89" i="1" s="1"/>
  <c r="L4" i="1"/>
  <c r="P4" i="1" s="1"/>
  <c r="L3" i="1"/>
  <c r="P3" i="1" s="1"/>
  <c r="N85" i="1" l="1"/>
  <c r="N96" i="1"/>
  <c r="O35" i="1"/>
  <c r="O75" i="1"/>
  <c r="O43" i="1"/>
  <c r="O11" i="1"/>
  <c r="O12" i="1"/>
  <c r="O74" i="1"/>
  <c r="O42" i="1"/>
  <c r="O10" i="1"/>
  <c r="N95" i="1"/>
  <c r="N77" i="1"/>
  <c r="O66" i="1"/>
  <c r="O34" i="1"/>
  <c r="O92" i="1"/>
  <c r="O4" i="1"/>
  <c r="O58" i="1"/>
  <c r="O26" i="1"/>
  <c r="O94" i="1"/>
  <c r="O59" i="1"/>
  <c r="O27" i="1"/>
  <c r="O93" i="1"/>
  <c r="O83" i="1"/>
  <c r="O19" i="1"/>
  <c r="O95" i="1"/>
  <c r="N61" i="1"/>
  <c r="O51" i="1"/>
  <c r="O82" i="1"/>
  <c r="O50" i="1"/>
  <c r="O18" i="1"/>
  <c r="N93" i="1"/>
  <c r="R5" i="3"/>
  <c r="R3" i="3"/>
  <c r="N6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5" i="1"/>
  <c r="N353" i="1"/>
  <c r="N361" i="1"/>
  <c r="N369" i="1"/>
  <c r="N377" i="1"/>
  <c r="N385" i="1"/>
  <c r="N393" i="1"/>
  <c r="N401" i="1"/>
  <c r="N409" i="1"/>
  <c r="N108" i="1"/>
  <c r="N117" i="1"/>
  <c r="N126" i="1"/>
  <c r="N135" i="1"/>
  <c r="N144" i="1"/>
  <c r="N154" i="1"/>
  <c r="N163" i="1"/>
  <c r="N172" i="1"/>
  <c r="N181" i="1"/>
  <c r="N190" i="1"/>
  <c r="N199" i="1"/>
  <c r="N208" i="1"/>
  <c r="N218" i="1"/>
  <c r="N227" i="1"/>
  <c r="N236" i="1"/>
  <c r="N245" i="1"/>
  <c r="N254" i="1"/>
  <c r="N263" i="1"/>
  <c r="N272" i="1"/>
  <c r="N282" i="1"/>
  <c r="N291" i="1"/>
  <c r="N300" i="1"/>
  <c r="N309" i="1"/>
  <c r="N318" i="1"/>
  <c r="N327" i="1"/>
  <c r="N336" i="1"/>
  <c r="N346" i="1"/>
  <c r="N355" i="1"/>
  <c r="N364" i="1"/>
  <c r="N373" i="1"/>
  <c r="N382" i="1"/>
  <c r="N391" i="1"/>
  <c r="N400" i="1"/>
  <c r="N410" i="1"/>
  <c r="N418" i="1"/>
  <c r="N426" i="1"/>
  <c r="N434" i="1"/>
  <c r="N442" i="1"/>
  <c r="N450" i="1"/>
  <c r="N458" i="1"/>
  <c r="N402" i="1"/>
  <c r="N459" i="1"/>
  <c r="N119" i="1"/>
  <c r="N128" i="1"/>
  <c r="N147" i="1"/>
  <c r="N174" i="1"/>
  <c r="N192" i="1"/>
  <c r="N211" i="1"/>
  <c r="N238" i="1"/>
  <c r="N256" i="1"/>
  <c r="N100" i="1"/>
  <c r="N109" i="1"/>
  <c r="N118" i="1"/>
  <c r="N127" i="1"/>
  <c r="N136" i="1"/>
  <c r="N146" i="1"/>
  <c r="N155" i="1"/>
  <c r="N164" i="1"/>
  <c r="N173" i="1"/>
  <c r="N182" i="1"/>
  <c r="N191" i="1"/>
  <c r="N200" i="1"/>
  <c r="N210" i="1"/>
  <c r="N219" i="1"/>
  <c r="N228" i="1"/>
  <c r="N237" i="1"/>
  <c r="N246" i="1"/>
  <c r="N255" i="1"/>
  <c r="N264" i="1"/>
  <c r="N274" i="1"/>
  <c r="N283" i="1"/>
  <c r="N292" i="1"/>
  <c r="N301" i="1"/>
  <c r="N310" i="1"/>
  <c r="N319" i="1"/>
  <c r="N328" i="1"/>
  <c r="N338" i="1"/>
  <c r="N347" i="1"/>
  <c r="N356" i="1"/>
  <c r="N365" i="1"/>
  <c r="N374" i="1"/>
  <c r="N383" i="1"/>
  <c r="N392" i="1"/>
  <c r="N411" i="1"/>
  <c r="N419" i="1"/>
  <c r="N427" i="1"/>
  <c r="N435" i="1"/>
  <c r="N443" i="1"/>
  <c r="N451" i="1"/>
  <c r="N110" i="1"/>
  <c r="N138" i="1"/>
  <c r="N156" i="1"/>
  <c r="N183" i="1"/>
  <c r="N202" i="1"/>
  <c r="N229" i="1"/>
  <c r="N247" i="1"/>
  <c r="N101" i="1"/>
  <c r="N165" i="1"/>
  <c r="N220" i="1"/>
  <c r="N266" i="1"/>
  <c r="N112" i="1"/>
  <c r="N125" i="1"/>
  <c r="N141" i="1"/>
  <c r="N157" i="1"/>
  <c r="N170" i="1"/>
  <c r="N186" i="1"/>
  <c r="N198" i="1"/>
  <c r="N214" i="1"/>
  <c r="N230" i="1"/>
  <c r="N243" i="1"/>
  <c r="N259" i="1"/>
  <c r="N271" i="1"/>
  <c r="N285" i="1"/>
  <c r="N296" i="1"/>
  <c r="N308" i="1"/>
  <c r="N322" i="1"/>
  <c r="N333" i="1"/>
  <c r="N344" i="1"/>
  <c r="N358" i="1"/>
  <c r="N370" i="1"/>
  <c r="N381" i="1"/>
  <c r="N395" i="1"/>
  <c r="N406" i="1"/>
  <c r="N417" i="1"/>
  <c r="N429" i="1"/>
  <c r="N439" i="1"/>
  <c r="N449" i="1"/>
  <c r="N461" i="1"/>
  <c r="N114" i="1"/>
  <c r="N130" i="1"/>
  <c r="N142" i="1"/>
  <c r="N158" i="1"/>
  <c r="N187" i="1"/>
  <c r="N203" i="1"/>
  <c r="N215" i="1"/>
  <c r="N231" i="1"/>
  <c r="N244" i="1"/>
  <c r="N260" i="1"/>
  <c r="N275" i="1"/>
  <c r="N298" i="1"/>
  <c r="N311" i="1"/>
  <c r="N323" i="1"/>
  <c r="N348" i="1"/>
  <c r="N359" i="1"/>
  <c r="N384" i="1"/>
  <c r="N407" i="1"/>
  <c r="N430" i="1"/>
  <c r="N462" i="1"/>
  <c r="N115" i="1"/>
  <c r="N188" i="1"/>
  <c r="N232" i="1"/>
  <c r="N287" i="1"/>
  <c r="N335" i="1"/>
  <c r="N372" i="1"/>
  <c r="N408" i="1"/>
  <c r="N431" i="1"/>
  <c r="N120" i="1"/>
  <c r="N194" i="1"/>
  <c r="N206" i="1"/>
  <c r="N278" i="1"/>
  <c r="N303" i="1"/>
  <c r="N363" i="1"/>
  <c r="N388" i="1"/>
  <c r="N433" i="1"/>
  <c r="N134" i="1"/>
  <c r="N207" i="1"/>
  <c r="N239" i="1"/>
  <c r="N304" i="1"/>
  <c r="N330" i="1"/>
  <c r="N366" i="1"/>
  <c r="N414" i="1"/>
  <c r="N436" i="1"/>
  <c r="N139" i="1"/>
  <c r="N280" i="1"/>
  <c r="N379" i="1"/>
  <c r="N437" i="1"/>
  <c r="N152" i="1"/>
  <c r="N184" i="1"/>
  <c r="N226" i="1"/>
  <c r="N258" i="1"/>
  <c r="N295" i="1"/>
  <c r="N357" i="1"/>
  <c r="N394" i="1"/>
  <c r="N171" i="1"/>
  <c r="N286" i="1"/>
  <c r="N334" i="1"/>
  <c r="N371" i="1"/>
  <c r="N396" i="1"/>
  <c r="N420" i="1"/>
  <c r="N440" i="1"/>
  <c r="N452" i="1"/>
  <c r="N131" i="1"/>
  <c r="N175" i="1"/>
  <c r="N216" i="1"/>
  <c r="N276" i="1"/>
  <c r="N312" i="1"/>
  <c r="N360" i="1"/>
  <c r="N397" i="1"/>
  <c r="N441" i="1"/>
  <c r="N250" i="1"/>
  <c r="N454" i="1"/>
  <c r="N133" i="1"/>
  <c r="N235" i="1"/>
  <c r="N351" i="1"/>
  <c r="N455" i="1"/>
  <c r="N150" i="1"/>
  <c r="N268" i="1"/>
  <c r="N378" i="1"/>
  <c r="N253" i="1"/>
  <c r="N367" i="1"/>
  <c r="N457" i="1"/>
  <c r="N197" i="1"/>
  <c r="N284" i="1"/>
  <c r="N102" i="1"/>
  <c r="N143" i="1"/>
  <c r="N159" i="1"/>
  <c r="N204" i="1"/>
  <c r="N248" i="1"/>
  <c r="N261" i="1"/>
  <c r="N299" i="1"/>
  <c r="N324" i="1"/>
  <c r="N349" i="1"/>
  <c r="N386" i="1"/>
  <c r="N421" i="1"/>
  <c r="N453" i="1"/>
  <c r="N234" i="1"/>
  <c r="N444" i="1"/>
  <c r="N162" i="1"/>
  <c r="N251" i="1"/>
  <c r="N326" i="1"/>
  <c r="N413" i="1"/>
  <c r="N106" i="1"/>
  <c r="N195" i="1"/>
  <c r="N316" i="1"/>
  <c r="N403" i="1"/>
  <c r="N107" i="1"/>
  <c r="N167" i="1"/>
  <c r="N196" i="1"/>
  <c r="N269" i="1"/>
  <c r="N306" i="1"/>
  <c r="N354" i="1"/>
  <c r="N415" i="1"/>
  <c r="N447" i="1"/>
  <c r="N124" i="1"/>
  <c r="N103" i="1"/>
  <c r="N116" i="1"/>
  <c r="N132" i="1"/>
  <c r="N148" i="1"/>
  <c r="N160" i="1"/>
  <c r="N176" i="1"/>
  <c r="N189" i="1"/>
  <c r="N205" i="1"/>
  <c r="N221" i="1"/>
  <c r="N262" i="1"/>
  <c r="N277" i="1"/>
  <c r="N288" i="1"/>
  <c r="N302" i="1"/>
  <c r="N314" i="1"/>
  <c r="N325" i="1"/>
  <c r="N339" i="1"/>
  <c r="N350" i="1"/>
  <c r="N362" i="1"/>
  <c r="N375" i="1"/>
  <c r="N387" i="1"/>
  <c r="N398" i="1"/>
  <c r="N412" i="1"/>
  <c r="N422" i="1"/>
  <c r="N432" i="1"/>
  <c r="N104" i="1"/>
  <c r="N178" i="1"/>
  <c r="N222" i="1"/>
  <c r="N290" i="1"/>
  <c r="N315" i="1"/>
  <c r="N376" i="1"/>
  <c r="N399" i="1"/>
  <c r="N445" i="1"/>
  <c r="N99" i="1"/>
  <c r="N122" i="1"/>
  <c r="N179" i="1"/>
  <c r="N223" i="1"/>
  <c r="N293" i="1"/>
  <c r="N341" i="1"/>
  <c r="N389" i="1"/>
  <c r="N424" i="1"/>
  <c r="N446" i="1"/>
  <c r="N123" i="1"/>
  <c r="N224" i="1"/>
  <c r="N317" i="1"/>
  <c r="N404" i="1"/>
  <c r="N140" i="1"/>
  <c r="N168" i="1"/>
  <c r="N213" i="1"/>
  <c r="N242" i="1"/>
  <c r="N307" i="1"/>
  <c r="N368" i="1"/>
  <c r="N149" i="1"/>
  <c r="N267" i="1"/>
  <c r="N340" i="1"/>
  <c r="N423" i="1"/>
  <c r="N166" i="1"/>
  <c r="N279" i="1"/>
  <c r="N352" i="1"/>
  <c r="N456" i="1"/>
  <c r="N151" i="1"/>
  <c r="N180" i="1"/>
  <c r="N212" i="1"/>
  <c r="N294" i="1"/>
  <c r="N331" i="1"/>
  <c r="N390" i="1"/>
  <c r="N425" i="1"/>
  <c r="N270" i="1"/>
  <c r="N252" i="1"/>
  <c r="N342" i="1"/>
  <c r="N111" i="1"/>
  <c r="N240" i="1"/>
  <c r="N320" i="1"/>
  <c r="N448" i="1"/>
  <c r="N332" i="1"/>
  <c r="N460" i="1"/>
  <c r="N343" i="1"/>
  <c r="N380" i="1"/>
  <c r="N405" i="1"/>
  <c r="N416" i="1"/>
  <c r="N438" i="1"/>
  <c r="N428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103" i="1"/>
  <c r="O114" i="1"/>
  <c r="O128" i="1"/>
  <c r="O139" i="1"/>
  <c r="O153" i="1"/>
  <c r="O167" i="1"/>
  <c r="O178" i="1"/>
  <c r="O192" i="1"/>
  <c r="O203" i="1"/>
  <c r="O217" i="1"/>
  <c r="O231" i="1"/>
  <c r="O242" i="1"/>
  <c r="O256" i="1"/>
  <c r="O267" i="1"/>
  <c r="O281" i="1"/>
  <c r="O295" i="1"/>
  <c r="O306" i="1"/>
  <c r="O320" i="1"/>
  <c r="O331" i="1"/>
  <c r="O345" i="1"/>
  <c r="O359" i="1"/>
  <c r="O370" i="1"/>
  <c r="O379" i="1"/>
  <c r="O389" i="1"/>
  <c r="O398" i="1"/>
  <c r="O407" i="1"/>
  <c r="O416" i="1"/>
  <c r="O425" i="1"/>
  <c r="O434" i="1"/>
  <c r="O443" i="1"/>
  <c r="O453" i="1"/>
  <c r="O462" i="1"/>
  <c r="O347" i="1"/>
  <c r="O409" i="1"/>
  <c r="O437" i="1"/>
  <c r="O455" i="1"/>
  <c r="O104" i="1"/>
  <c r="O115" i="1"/>
  <c r="O129" i="1"/>
  <c r="O143" i="1"/>
  <c r="O154" i="1"/>
  <c r="O168" i="1"/>
  <c r="O179" i="1"/>
  <c r="O193" i="1"/>
  <c r="O207" i="1"/>
  <c r="O218" i="1"/>
  <c r="O232" i="1"/>
  <c r="O243" i="1"/>
  <c r="O257" i="1"/>
  <c r="O271" i="1"/>
  <c r="O282" i="1"/>
  <c r="O296" i="1"/>
  <c r="O307" i="1"/>
  <c r="O321" i="1"/>
  <c r="O335" i="1"/>
  <c r="O346" i="1"/>
  <c r="O360" i="1"/>
  <c r="O371" i="1"/>
  <c r="O381" i="1"/>
  <c r="O390" i="1"/>
  <c r="O399" i="1"/>
  <c r="O408" i="1"/>
  <c r="O417" i="1"/>
  <c r="O426" i="1"/>
  <c r="O435" i="1"/>
  <c r="O445" i="1"/>
  <c r="O454" i="1"/>
  <c r="O361" i="1"/>
  <c r="O373" i="1"/>
  <c r="O382" i="1"/>
  <c r="O391" i="1"/>
  <c r="O400" i="1"/>
  <c r="O418" i="1"/>
  <c r="O427" i="1"/>
  <c r="O446" i="1"/>
  <c r="O105" i="1"/>
  <c r="O119" i="1"/>
  <c r="O130" i="1"/>
  <c r="O144" i="1"/>
  <c r="O155" i="1"/>
  <c r="O169" i="1"/>
  <c r="O183" i="1"/>
  <c r="O194" i="1"/>
  <c r="O208" i="1"/>
  <c r="O219" i="1"/>
  <c r="O233" i="1"/>
  <c r="O247" i="1"/>
  <c r="O258" i="1"/>
  <c r="O272" i="1"/>
  <c r="O283" i="1"/>
  <c r="O297" i="1"/>
  <c r="O311" i="1"/>
  <c r="O322" i="1"/>
  <c r="O336" i="1"/>
  <c r="O106" i="1"/>
  <c r="O107" i="1"/>
  <c r="O127" i="1"/>
  <c r="O147" i="1"/>
  <c r="O170" i="1"/>
  <c r="O187" i="1"/>
  <c r="O210" i="1"/>
  <c r="O227" i="1"/>
  <c r="O250" i="1"/>
  <c r="O273" i="1"/>
  <c r="O290" i="1"/>
  <c r="O313" i="1"/>
  <c r="O330" i="1"/>
  <c r="O353" i="1"/>
  <c r="O374" i="1"/>
  <c r="O386" i="1"/>
  <c r="O402" i="1"/>
  <c r="O415" i="1"/>
  <c r="O431" i="1"/>
  <c r="O447" i="1"/>
  <c r="O459" i="1"/>
  <c r="O111" i="1"/>
  <c r="O131" i="1"/>
  <c r="O151" i="1"/>
  <c r="O171" i="1"/>
  <c r="O191" i="1"/>
  <c r="O211" i="1"/>
  <c r="O234" i="1"/>
  <c r="O251" i="1"/>
  <c r="O291" i="1"/>
  <c r="O314" i="1"/>
  <c r="O337" i="1"/>
  <c r="O354" i="1"/>
  <c r="O375" i="1"/>
  <c r="O387" i="1"/>
  <c r="O403" i="1"/>
  <c r="O419" i="1"/>
  <c r="O432" i="1"/>
  <c r="O448" i="1"/>
  <c r="O461" i="1"/>
  <c r="O135" i="1"/>
  <c r="O392" i="1"/>
  <c r="O137" i="1"/>
  <c r="O378" i="1"/>
  <c r="O423" i="1"/>
  <c r="O138" i="1"/>
  <c r="O224" i="1"/>
  <c r="O264" i="1"/>
  <c r="O327" i="1"/>
  <c r="O395" i="1"/>
  <c r="O440" i="1"/>
  <c r="O162" i="1"/>
  <c r="O209" i="1"/>
  <c r="O266" i="1"/>
  <c r="O312" i="1"/>
  <c r="O329" i="1"/>
  <c r="O369" i="1"/>
  <c r="O401" i="1"/>
  <c r="O442" i="1"/>
  <c r="O274" i="1"/>
  <c r="O152" i="1"/>
  <c r="O421" i="1"/>
  <c r="O200" i="1"/>
  <c r="O201" i="1"/>
  <c r="O304" i="1"/>
  <c r="O411" i="1"/>
  <c r="O202" i="1"/>
  <c r="O441" i="1"/>
  <c r="O226" i="1"/>
  <c r="O414" i="1"/>
  <c r="O112" i="1"/>
  <c r="O175" i="1"/>
  <c r="O195" i="1"/>
  <c r="O215" i="1"/>
  <c r="O235" i="1"/>
  <c r="O255" i="1"/>
  <c r="O275" i="1"/>
  <c r="O298" i="1"/>
  <c r="O315" i="1"/>
  <c r="O338" i="1"/>
  <c r="O355" i="1"/>
  <c r="O376" i="1"/>
  <c r="O405" i="1"/>
  <c r="O433" i="1"/>
  <c r="O449" i="1"/>
  <c r="O177" i="1"/>
  <c r="O439" i="1"/>
  <c r="O161" i="1"/>
  <c r="O383" i="1"/>
  <c r="O122" i="1"/>
  <c r="O248" i="1"/>
  <c r="O288" i="1"/>
  <c r="O328" i="1"/>
  <c r="O368" i="1"/>
  <c r="O397" i="1"/>
  <c r="O429" i="1"/>
  <c r="O146" i="1"/>
  <c r="O113" i="1"/>
  <c r="O136" i="1"/>
  <c r="O159" i="1"/>
  <c r="O176" i="1"/>
  <c r="O199" i="1"/>
  <c r="O216" i="1"/>
  <c r="O239" i="1"/>
  <c r="O259" i="1"/>
  <c r="O279" i="1"/>
  <c r="O299" i="1"/>
  <c r="O319" i="1"/>
  <c r="O339" i="1"/>
  <c r="O362" i="1"/>
  <c r="O377" i="1"/>
  <c r="O393" i="1"/>
  <c r="O406" i="1"/>
  <c r="O422" i="1"/>
  <c r="O438" i="1"/>
  <c r="O450" i="1"/>
  <c r="O99" i="1"/>
  <c r="O160" i="1"/>
  <c r="O363" i="1"/>
  <c r="O410" i="1"/>
  <c r="O121" i="1"/>
  <c r="O241" i="1"/>
  <c r="O287" i="1"/>
  <c r="O367" i="1"/>
  <c r="O424" i="1"/>
  <c r="O185" i="1"/>
  <c r="O123" i="1"/>
  <c r="O289" i="1"/>
  <c r="O352" i="1"/>
  <c r="O385" i="1"/>
  <c r="O430" i="1"/>
  <c r="O120" i="1"/>
  <c r="O223" i="1"/>
  <c r="O240" i="1"/>
  <c r="O263" i="1"/>
  <c r="O280" i="1"/>
  <c r="O303" i="1"/>
  <c r="O323" i="1"/>
  <c r="O343" i="1"/>
  <c r="O394" i="1"/>
  <c r="O451" i="1"/>
  <c r="O184" i="1"/>
  <c r="O344" i="1"/>
  <c r="O456" i="1"/>
  <c r="O145" i="1"/>
  <c r="O225" i="1"/>
  <c r="O265" i="1"/>
  <c r="O305" i="1"/>
  <c r="O351" i="1"/>
  <c r="O384" i="1"/>
  <c r="O413" i="1"/>
  <c r="O457" i="1"/>
  <c r="O163" i="1"/>
  <c r="O458" i="1"/>
  <c r="O186" i="1"/>
  <c r="O249" i="1"/>
  <c r="N94" i="1"/>
  <c r="R5" i="4"/>
  <c r="S4" i="4"/>
  <c r="R4" i="4"/>
  <c r="S6" i="4"/>
  <c r="R7" i="4"/>
  <c r="S5" i="4"/>
  <c r="S8" i="4"/>
  <c r="R8" i="4"/>
  <c r="N69" i="1"/>
  <c r="N45" i="1"/>
  <c r="N21" i="1"/>
  <c r="N76" i="1"/>
  <c r="N52" i="1"/>
  <c r="N28" i="1"/>
  <c r="N83" i="1"/>
  <c r="N67" i="1"/>
  <c r="N51" i="1"/>
  <c r="N27" i="1"/>
  <c r="N11" i="1"/>
  <c r="O73" i="1"/>
  <c r="O57" i="1"/>
  <c r="O33" i="1"/>
  <c r="O17" i="1"/>
  <c r="N74" i="1"/>
  <c r="N34" i="1"/>
  <c r="O40" i="1"/>
  <c r="N53" i="1"/>
  <c r="N37" i="1"/>
  <c r="N29" i="1"/>
  <c r="N13" i="1"/>
  <c r="N5" i="1"/>
  <c r="N84" i="1"/>
  <c r="N60" i="1"/>
  <c r="N36" i="1"/>
  <c r="N12" i="1"/>
  <c r="N43" i="1"/>
  <c r="O89" i="1"/>
  <c r="O25" i="1"/>
  <c r="N4" i="1"/>
  <c r="N66" i="1"/>
  <c r="N58" i="1"/>
  <c r="N42" i="1"/>
  <c r="N18" i="1"/>
  <c r="O88" i="1"/>
  <c r="O72" i="1"/>
  <c r="O48" i="1"/>
  <c r="O8" i="1"/>
  <c r="N89" i="1"/>
  <c r="N73" i="1"/>
  <c r="N65" i="1"/>
  <c r="N49" i="1"/>
  <c r="N33" i="1"/>
  <c r="N9" i="1"/>
  <c r="O79" i="1"/>
  <c r="O55" i="1"/>
  <c r="O39" i="1"/>
  <c r="O7" i="1"/>
  <c r="N88" i="1"/>
  <c r="N72" i="1"/>
  <c r="N56" i="1"/>
  <c r="N40" i="1"/>
  <c r="N24" i="1"/>
  <c r="N8" i="1"/>
  <c r="O78" i="1"/>
  <c r="O54" i="1"/>
  <c r="O30" i="1"/>
  <c r="O14" i="1"/>
  <c r="N87" i="1"/>
  <c r="N63" i="1"/>
  <c r="N55" i="1"/>
  <c r="N39" i="1"/>
  <c r="N31" i="1"/>
  <c r="N23" i="1"/>
  <c r="N7" i="1"/>
  <c r="O85" i="1"/>
  <c r="O77" i="1"/>
  <c r="O69" i="1"/>
  <c r="O61" i="1"/>
  <c r="O53" i="1"/>
  <c r="O45" i="1"/>
  <c r="O37" i="1"/>
  <c r="O29" i="1"/>
  <c r="O21" i="1"/>
  <c r="O13" i="1"/>
  <c r="O5" i="1"/>
  <c r="N68" i="1"/>
  <c r="N44" i="1"/>
  <c r="N20" i="1"/>
  <c r="N75" i="1"/>
  <c r="N59" i="1"/>
  <c r="N35" i="1"/>
  <c r="N19" i="1"/>
  <c r="O81" i="1"/>
  <c r="O65" i="1"/>
  <c r="O49" i="1"/>
  <c r="O41" i="1"/>
  <c r="O9" i="1"/>
  <c r="N82" i="1"/>
  <c r="N50" i="1"/>
  <c r="N26" i="1"/>
  <c r="N10" i="1"/>
  <c r="O80" i="1"/>
  <c r="O64" i="1"/>
  <c r="O56" i="1"/>
  <c r="O32" i="1"/>
  <c r="O24" i="1"/>
  <c r="O16" i="1"/>
  <c r="N81" i="1"/>
  <c r="N57" i="1"/>
  <c r="N41" i="1"/>
  <c r="N25" i="1"/>
  <c r="N17" i="1"/>
  <c r="O87" i="1"/>
  <c r="O71" i="1"/>
  <c r="O63" i="1"/>
  <c r="O47" i="1"/>
  <c r="O31" i="1"/>
  <c r="O23" i="1"/>
  <c r="O15" i="1"/>
  <c r="N80" i="1"/>
  <c r="N64" i="1"/>
  <c r="N48" i="1"/>
  <c r="N32" i="1"/>
  <c r="N16" i="1"/>
  <c r="O86" i="1"/>
  <c r="O70" i="1"/>
  <c r="O62" i="1"/>
  <c r="O46" i="1"/>
  <c r="O38" i="1"/>
  <c r="O22" i="1"/>
  <c r="O6" i="1"/>
  <c r="N79" i="1"/>
  <c r="N71" i="1"/>
  <c r="N47" i="1"/>
  <c r="N15" i="1"/>
  <c r="N86" i="1"/>
  <c r="N78" i="1"/>
  <c r="N70" i="1"/>
  <c r="N62" i="1"/>
  <c r="N54" i="1"/>
  <c r="N46" i="1"/>
  <c r="N38" i="1"/>
  <c r="N30" i="1"/>
  <c r="N22" i="1"/>
  <c r="N14" i="1"/>
  <c r="O84" i="1"/>
  <c r="O76" i="1"/>
  <c r="O68" i="1"/>
  <c r="O60" i="1"/>
  <c r="O52" i="1"/>
  <c r="O44" i="1"/>
  <c r="O36" i="1"/>
  <c r="O28" i="1"/>
  <c r="O20" i="1"/>
</calcChain>
</file>

<file path=xl/sharedStrings.xml><?xml version="1.0" encoding="utf-8"?>
<sst xmlns="http://schemas.openxmlformats.org/spreadsheetml/2006/main" count="8133" uniqueCount="1025">
  <si>
    <t>Table:</t>
  </si>
  <si>
    <t>location</t>
  </si>
  <si>
    <t>location_id</t>
  </si>
  <si>
    <t>location_type_code</t>
  </si>
  <si>
    <t>parent_location_id</t>
  </si>
  <si>
    <t>location_name</t>
  </si>
  <si>
    <t>description</t>
  </si>
  <si>
    <t>address</t>
  </si>
  <si>
    <t>created_by</t>
  </si>
  <si>
    <t>updated_by</t>
  </si>
  <si>
    <t>created_dtm</t>
  </si>
  <si>
    <t>updated_dtm</t>
  </si>
  <si>
    <t>revision_count</t>
  </si>
  <si>
    <t>uuid_generate_v4()</t>
  </si>
  <si>
    <t>COURTHOUSE</t>
  </si>
  <si>
    <t>null</t>
  </si>
  <si>
    <t>test</t>
  </si>
  <si>
    <t>now()</t>
  </si>
  <si>
    <t>Columns:</t>
  </si>
  <si>
    <t>ABBOTSFORD</t>
  </si>
  <si>
    <t>Abbotsford</t>
  </si>
  <si>
    <t>ALEXISCREEK</t>
  </si>
  <si>
    <t>Alexis Creek</t>
  </si>
  <si>
    <t>ANAHIMLAKE</t>
  </si>
  <si>
    <t>Anahim Lake</t>
  </si>
  <si>
    <t>ASHCROFT</t>
  </si>
  <si>
    <t>Ashcroft</t>
  </si>
  <si>
    <t>ATLIN</t>
  </si>
  <si>
    <t>Atlin</t>
  </si>
  <si>
    <t>BELLABELLA</t>
  </si>
  <si>
    <t>Bella Bella</t>
  </si>
  <si>
    <t>BELLACOOLA</t>
  </si>
  <si>
    <t>Bella Coola</t>
  </si>
  <si>
    <t>BURNSLAKE</t>
  </si>
  <si>
    <t>Burns Lake</t>
  </si>
  <si>
    <t>CAMPBELLRIVER</t>
  </si>
  <si>
    <t>Campbell River</t>
  </si>
  <si>
    <t>CASTLEGAR</t>
  </si>
  <si>
    <t>Castlegar</t>
  </si>
  <si>
    <t>CHASE</t>
  </si>
  <si>
    <t>Chase</t>
  </si>
  <si>
    <t>CHETWYND</t>
  </si>
  <si>
    <t>Chetwynd</t>
  </si>
  <si>
    <t>CHILLIWACK</t>
  </si>
  <si>
    <t>Chilliwack</t>
  </si>
  <si>
    <t>CLEARWATER</t>
  </si>
  <si>
    <t>Clearwater</t>
  </si>
  <si>
    <t>COURTENAY</t>
  </si>
  <si>
    <t>Courtenay</t>
  </si>
  <si>
    <t>CRANBROOK</t>
  </si>
  <si>
    <t>Cranbrook</t>
  </si>
  <si>
    <t>CRESTON</t>
  </si>
  <si>
    <t>Creston</t>
  </si>
  <si>
    <t>DEASELAKE</t>
  </si>
  <si>
    <t>Dease Lake</t>
  </si>
  <si>
    <t>DOWNTOWNCOMMUNITYCOURT</t>
  </si>
  <si>
    <t>Downtown Community Court</t>
  </si>
  <si>
    <t>DUNCAN</t>
  </si>
  <si>
    <t>Duncan</t>
  </si>
  <si>
    <t>FERNIE</t>
  </si>
  <si>
    <t>Fernie</t>
  </si>
  <si>
    <t>FORTSTJAMES</t>
  </si>
  <si>
    <t>Fort St. James</t>
  </si>
  <si>
    <t>FORTSTJOHN</t>
  </si>
  <si>
    <t>Fort St. John</t>
  </si>
  <si>
    <t>FORTWARE</t>
  </si>
  <si>
    <t>Fort Ware (Kwadacha)</t>
  </si>
  <si>
    <t>FRASERLAKE</t>
  </si>
  <si>
    <t>Fraser Lake</t>
  </si>
  <si>
    <t>GANGES</t>
  </si>
  <si>
    <t>Ganges</t>
  </si>
  <si>
    <t>GOLDEN</t>
  </si>
  <si>
    <t>Golden</t>
  </si>
  <si>
    <t>GOLDRIVER</t>
  </si>
  <si>
    <t>Gold River</t>
  </si>
  <si>
    <t>GOODHOPELAKE</t>
  </si>
  <si>
    <t>Good Hope Lake</t>
  </si>
  <si>
    <t>GRANDFORKS</t>
  </si>
  <si>
    <t>Grand Forks</t>
  </si>
  <si>
    <t>HAZELTON</t>
  </si>
  <si>
    <t>Hazelton</t>
  </si>
  <si>
    <t>HOUSTON</t>
  </si>
  <si>
    <t>Houston</t>
  </si>
  <si>
    <t>HUDSONSHOPE</t>
  </si>
  <si>
    <t>Hudson's Hope</t>
  </si>
  <si>
    <t>INVERMERE</t>
  </si>
  <si>
    <t>Invermere</t>
  </si>
  <si>
    <t>KAMLOOPS</t>
  </si>
  <si>
    <t>Kamloops</t>
  </si>
  <si>
    <t>KELOWNA</t>
  </si>
  <si>
    <t>KITIMAT</t>
  </si>
  <si>
    <t>Kitimat</t>
  </si>
  <si>
    <t>KLEMTU</t>
  </si>
  <si>
    <t>Klemtu</t>
  </si>
  <si>
    <t>LILLOOET</t>
  </si>
  <si>
    <t>Lilloet</t>
  </si>
  <si>
    <t>LOWERPOST</t>
  </si>
  <si>
    <t>Lower Post</t>
  </si>
  <si>
    <t>MACKENZIE</t>
  </si>
  <si>
    <t>Mackenzie</t>
  </si>
  <si>
    <t>MASSET</t>
  </si>
  <si>
    <t>Masset</t>
  </si>
  <si>
    <t>MCBRIDE</t>
  </si>
  <si>
    <t>McBride</t>
  </si>
  <si>
    <t>MERRITT</t>
  </si>
  <si>
    <t>Merritt</t>
  </si>
  <si>
    <t>NAKUSP</t>
  </si>
  <si>
    <t>Nakusp</t>
  </si>
  <si>
    <t>NANAIMO</t>
  </si>
  <si>
    <t>Nanaimo</t>
  </si>
  <si>
    <t>NELSON</t>
  </si>
  <si>
    <t>Nelson</t>
  </si>
  <si>
    <t>NEWAIYANSH</t>
  </si>
  <si>
    <t>New Aiyansh</t>
  </si>
  <si>
    <t>NEWWESTMINSTER</t>
  </si>
  <si>
    <t>New Westminster</t>
  </si>
  <si>
    <t>NORTHVANCOUVER</t>
  </si>
  <si>
    <t>North Vancouver</t>
  </si>
  <si>
    <t>HUNDREDMILEHOUSE</t>
  </si>
  <si>
    <t>100 Mile House</t>
  </si>
  <si>
    <t>PEMBERTON</t>
  </si>
  <si>
    <t>Pemberton</t>
  </si>
  <si>
    <t>PENTICTON</t>
  </si>
  <si>
    <t>Penticton</t>
  </si>
  <si>
    <t>PORTALBERNI</t>
  </si>
  <si>
    <t>Port Alberni</t>
  </si>
  <si>
    <t>PORTCOQUITLAM</t>
  </si>
  <si>
    <t>Port Coquitlam</t>
  </si>
  <si>
    <t>PORTHARDY</t>
  </si>
  <si>
    <t>Port Hardy</t>
  </si>
  <si>
    <t>POWELLRIVER</t>
  </si>
  <si>
    <t>Powell River</t>
  </si>
  <si>
    <t>PRINCEGEORGE</t>
  </si>
  <si>
    <t>Prince George</t>
  </si>
  <si>
    <t>PRINCERUPERT</t>
  </si>
  <si>
    <t>Prince Rupert</t>
  </si>
  <si>
    <t>PRINCETON</t>
  </si>
  <si>
    <t>Princeton</t>
  </si>
  <si>
    <t>QUEENCHARLOTTE</t>
  </si>
  <si>
    <t>Queen Charlotte</t>
  </si>
  <si>
    <t>QUESNEL</t>
  </si>
  <si>
    <t>Quesnel</t>
  </si>
  <si>
    <t>REVELSTOKE</t>
  </si>
  <si>
    <t>Revelstoke</t>
  </si>
  <si>
    <t>RICHMOND</t>
  </si>
  <si>
    <t>Richmond</t>
  </si>
  <si>
    <t>ROSSLAND</t>
  </si>
  <si>
    <t>Rossland</t>
  </si>
  <si>
    <t>SALMONARM</t>
  </si>
  <si>
    <t>Salmon Arm</t>
  </si>
  <si>
    <t>SECHELT</t>
  </si>
  <si>
    <t>Sechelt</t>
  </si>
  <si>
    <t>SIDNEY</t>
  </si>
  <si>
    <t>Sidney</t>
  </si>
  <si>
    <t>SMITHERS</t>
  </si>
  <si>
    <t>Smithers</t>
  </si>
  <si>
    <t>SPARWOOD</t>
  </si>
  <si>
    <t>Sparwood</t>
  </si>
  <si>
    <t>STEWART</t>
  </si>
  <si>
    <t>Stewart</t>
  </si>
  <si>
    <t>SURREY</t>
  </si>
  <si>
    <t>Surrey</t>
  </si>
  <si>
    <t>TAHSIS</t>
  </si>
  <si>
    <t>Tahsis</t>
  </si>
  <si>
    <t>TERRACE</t>
  </si>
  <si>
    <t>Terrace</t>
  </si>
  <si>
    <t>TOFINO</t>
  </si>
  <si>
    <t>Tofino</t>
  </si>
  <si>
    <t>TSAYKEHDENE</t>
  </si>
  <si>
    <t>Tsay Keh Dene (Ingenika)</t>
  </si>
  <si>
    <t>TUBLERRIDGE</t>
  </si>
  <si>
    <t>Tumbler Ridge</t>
  </si>
  <si>
    <t>UCLULET</t>
  </si>
  <si>
    <t>Ucluelet</t>
  </si>
  <si>
    <t>VALEMOUNT</t>
  </si>
  <si>
    <t>Valemont</t>
  </si>
  <si>
    <t>VLC</t>
  </si>
  <si>
    <t>Vancouver - VLC</t>
  </si>
  <si>
    <t>VANCOUVER</t>
  </si>
  <si>
    <t>Vancouver - 222 Main</t>
  </si>
  <si>
    <t>ROBSONSQUARE</t>
  </si>
  <si>
    <t>Vancouver - Robson Square</t>
  </si>
  <si>
    <t>VANDERHOOF</t>
  </si>
  <si>
    <t>Vanderhoof</t>
  </si>
  <si>
    <t>VERNON</t>
  </si>
  <si>
    <t>Vernon</t>
  </si>
  <si>
    <t>VICTORIA</t>
  </si>
  <si>
    <t>Victoria</t>
  </si>
  <si>
    <t>WESTERNCOMMUNITIES</t>
  </si>
  <si>
    <t>Western Communities</t>
  </si>
  <si>
    <t>WILLIAMSLAKE</t>
  </si>
  <si>
    <t>Williams Lake</t>
  </si>
  <si>
    <t>REGION</t>
  </si>
  <si>
    <t>FRASER</t>
  </si>
  <si>
    <t>Fraser Valley</t>
  </si>
  <si>
    <t>INTERIOR</t>
  </si>
  <si>
    <t>Interior</t>
  </si>
  <si>
    <t>NORTHERN</t>
  </si>
  <si>
    <t>Northern</t>
  </si>
  <si>
    <t>VANCENTRE</t>
  </si>
  <si>
    <t>Vancouver Centre</t>
  </si>
  <si>
    <t>VANISLAND</t>
  </si>
  <si>
    <t>Vancouver Island</t>
  </si>
  <si>
    <t>region</t>
  </si>
  <si>
    <t>geometry</t>
  </si>
  <si>
    <t>courthouse</t>
  </si>
  <si>
    <t>courthouse_type_code</t>
  </si>
  <si>
    <t>org_unit_id</t>
  </si>
  <si>
    <t>region_location_id</t>
  </si>
  <si>
    <t>PROVINCIAL</t>
  </si>
  <si>
    <t>LOCATION_ID</t>
  </si>
  <si>
    <t>REGION_LOCATION_ID</t>
  </si>
  <si>
    <t/>
  </si>
  <si>
    <t>sheriff</t>
  </si>
  <si>
    <t>sheriff_id</t>
  </si>
  <si>
    <t>badge_no</t>
  </si>
  <si>
    <t>userid</t>
  </si>
  <si>
    <t>first_name</t>
  </si>
  <si>
    <t>last_name</t>
  </si>
  <si>
    <t>rank</t>
  </si>
  <si>
    <t>image_url</t>
  </si>
  <si>
    <t>BN10000</t>
  </si>
  <si>
    <t>userId10000</t>
  </si>
  <si>
    <t>Fred</t>
  </si>
  <si>
    <t>Flintstone</t>
  </si>
  <si>
    <t>Sergeant</t>
  </si>
  <si>
    <t>Control</t>
  </si>
  <si>
    <t>Pre-Trial</t>
  </si>
  <si>
    <t>Deputy Sergeant</t>
  </si>
  <si>
    <t>Barney</t>
  </si>
  <si>
    <t>Wilma</t>
  </si>
  <si>
    <t>Rubble</t>
  </si>
  <si>
    <t>Mr.</t>
  </si>
  <si>
    <t>Slate</t>
  </si>
  <si>
    <t>Betty</t>
  </si>
  <si>
    <t>Pebbles</t>
  </si>
  <si>
    <t>userId10001</t>
  </si>
  <si>
    <t>userId10002</t>
  </si>
  <si>
    <t>userId10003</t>
  </si>
  <si>
    <t>userId10004</t>
  </si>
  <si>
    <t>userId10005</t>
  </si>
  <si>
    <t>BN10001</t>
  </si>
  <si>
    <t>BN10002</t>
  </si>
  <si>
    <t>BN10003</t>
  </si>
  <si>
    <t>BN10004</t>
  </si>
  <si>
    <t>BN10005</t>
  </si>
  <si>
    <t>3a8b614c-a058-4383-b6eb-9bee3d8b5a1a</t>
  </si>
  <si>
    <t>shift</t>
  </si>
  <si>
    <t>shift_id</t>
  </si>
  <si>
    <t>shift_template_id</t>
  </si>
  <si>
    <t>work_section_code</t>
  </si>
  <si>
    <t>start_time</t>
  </si>
  <si>
    <t>end_time</t>
  </si>
  <si>
    <t>shift_status</t>
  </si>
  <si>
    <t>SHERIFF_ID</t>
  </si>
  <si>
    <t>SHIFT_TEMPLATE_ID</t>
  </si>
  <si>
    <t>COURTS</t>
  </si>
  <si>
    <t>courtroom</t>
  </si>
  <si>
    <t>room_number</t>
  </si>
  <si>
    <t>courthouse_location_id</t>
  </si>
  <si>
    <t>COURTHOUSE_LOCATION_ID</t>
  </si>
  <si>
    <t>COURTROOM</t>
  </si>
  <si>
    <t>Circuit</t>
  </si>
  <si>
    <t>JP Room (no computer)</t>
  </si>
  <si>
    <t>110 (IAR)</t>
  </si>
  <si>
    <t>Conf</t>
  </si>
  <si>
    <t>DCC1</t>
  </si>
  <si>
    <t>DCC2</t>
  </si>
  <si>
    <t>IAR</t>
  </si>
  <si>
    <t>JPA</t>
  </si>
  <si>
    <t xml:space="preserve">2A </t>
  </si>
  <si>
    <t xml:space="preserve">2B </t>
  </si>
  <si>
    <t xml:space="preserve">2C </t>
  </si>
  <si>
    <t xml:space="preserve">2D </t>
  </si>
  <si>
    <t>2F</t>
  </si>
  <si>
    <t xml:space="preserve">3A </t>
  </si>
  <si>
    <t xml:space="preserve">3B </t>
  </si>
  <si>
    <t xml:space="preserve">3C </t>
  </si>
  <si>
    <t xml:space="preserve">3D </t>
  </si>
  <si>
    <t xml:space="preserve">5A </t>
  </si>
  <si>
    <t xml:space="preserve">5B </t>
  </si>
  <si>
    <t xml:space="preserve">5C </t>
  </si>
  <si>
    <t xml:space="preserve">5D </t>
  </si>
  <si>
    <t>Circuit - Bella</t>
  </si>
  <si>
    <t>A</t>
  </si>
  <si>
    <t>B</t>
  </si>
  <si>
    <t>Conference</t>
  </si>
  <si>
    <t>SC</t>
  </si>
  <si>
    <t>Traffic (no computer)</t>
  </si>
  <si>
    <t>HR001</t>
  </si>
  <si>
    <t>HR002</t>
  </si>
  <si>
    <t>CC</t>
  </si>
  <si>
    <t xml:space="preserve">COA 60 </t>
  </si>
  <si>
    <t xml:space="preserve">COA 61 </t>
  </si>
  <si>
    <t>COA 70</t>
  </si>
  <si>
    <t>Conf Room 1</t>
  </si>
  <si>
    <t>HR1</t>
  </si>
  <si>
    <t>HR2</t>
  </si>
  <si>
    <t>HR3</t>
  </si>
  <si>
    <t>001A</t>
  </si>
  <si>
    <t>100MILEHOUSE001</t>
  </si>
  <si>
    <t>222MAIN303</t>
  </si>
  <si>
    <t>222MAIN100</t>
  </si>
  <si>
    <t>222MAIN101</t>
  </si>
  <si>
    <t>222MAIN102</t>
  </si>
  <si>
    <t>222MAIN304</t>
  </si>
  <si>
    <t>222MAIN305</t>
  </si>
  <si>
    <t>222MAIN306</t>
  </si>
  <si>
    <t>222MAIN307</t>
  </si>
  <si>
    <t>222MAIN308</t>
  </si>
  <si>
    <t>222MAIN309</t>
  </si>
  <si>
    <t>222MAIN510</t>
  </si>
  <si>
    <t>222MAIN511</t>
  </si>
  <si>
    <t>222MAIN512</t>
  </si>
  <si>
    <t>222MAIN513</t>
  </si>
  <si>
    <t>222MAIN514</t>
  </si>
  <si>
    <t>222MAIN515</t>
  </si>
  <si>
    <t>222MAIN516</t>
  </si>
  <si>
    <t>ABBOTSFORD100</t>
  </si>
  <si>
    <t>ABBOTSFORD101</t>
  </si>
  <si>
    <t>ABBOTSFORD102</t>
  </si>
  <si>
    <t>ABBOTSFORD103</t>
  </si>
  <si>
    <t>ABBOTSFORD104</t>
  </si>
  <si>
    <t>ABBOTSFORD105</t>
  </si>
  <si>
    <t>ABBOTSFORD106</t>
  </si>
  <si>
    <t>ALEXISCREEKCIRCUIT</t>
  </si>
  <si>
    <t>ANAHIMLAKECIRCUIT</t>
  </si>
  <si>
    <t>BELLABELLACIRCUIT</t>
  </si>
  <si>
    <t>BELLACOOLACIRCUIT</t>
  </si>
  <si>
    <t>BURNSLAKE001</t>
  </si>
  <si>
    <t>CAMPBELLRIVER1</t>
  </si>
  <si>
    <t>CAMPBELLRIVER2</t>
  </si>
  <si>
    <t>CAMPBELLRIVER3</t>
  </si>
  <si>
    <t>CAMPBELLRIVERJPROOM</t>
  </si>
  <si>
    <t>CASTLEGAR001</t>
  </si>
  <si>
    <t>CHETWYNDCIRCUIT</t>
  </si>
  <si>
    <t>CHILLIWACK201</t>
  </si>
  <si>
    <t>CHILLIWACK202</t>
  </si>
  <si>
    <t>CHILLIWACK203</t>
  </si>
  <si>
    <t>CHILLIWACK204</t>
  </si>
  <si>
    <t>CHILLIWACK205</t>
  </si>
  <si>
    <t>CHILLIWACK200</t>
  </si>
  <si>
    <t>CHILLIWACK206</t>
  </si>
  <si>
    <t>CLEARWATER001</t>
  </si>
  <si>
    <t>COURTENAY200</t>
  </si>
  <si>
    <t>COURTENAY216</t>
  </si>
  <si>
    <t>COURTENAY222</t>
  </si>
  <si>
    <t>CRANBROOK143</t>
  </si>
  <si>
    <t>CRANBROOK242</t>
  </si>
  <si>
    <t>CRANBROOK110IAR</t>
  </si>
  <si>
    <t>CRANBROOK122</t>
  </si>
  <si>
    <t>CRANBROOK224</t>
  </si>
  <si>
    <t>CRESTON001</t>
  </si>
  <si>
    <t>DAWSONCREEK1</t>
  </si>
  <si>
    <t>DAWSONCREEK002</t>
  </si>
  <si>
    <t>DAWSONCREEKCONF</t>
  </si>
  <si>
    <t>DEASELAKECIRCUIT</t>
  </si>
  <si>
    <t>DOWNTOWNCOMMUNITYCOURTSDCC1</t>
  </si>
  <si>
    <t>DOWNTOWNCOMMUNITYCOURTSDCC2</t>
  </si>
  <si>
    <t>DUNCAN001</t>
  </si>
  <si>
    <t>DUNCAN002</t>
  </si>
  <si>
    <t>DUNCAN003</t>
  </si>
  <si>
    <t>DUNCAN126</t>
  </si>
  <si>
    <t>FERNIE002</t>
  </si>
  <si>
    <t>FORTNELSON001</t>
  </si>
  <si>
    <t>FORTSTJAMES001</t>
  </si>
  <si>
    <t>FORTSTJOHN2</t>
  </si>
  <si>
    <t>FORTSTJOHN001</t>
  </si>
  <si>
    <t>FORTSTJOHN215</t>
  </si>
  <si>
    <t>FRASERLAKECIRCUIT</t>
  </si>
  <si>
    <t>GANGES001</t>
  </si>
  <si>
    <t>GANGESCIRCUIT</t>
  </si>
  <si>
    <t>GOLDRIVERCIRCUIT</t>
  </si>
  <si>
    <t>GOLDEN1</t>
  </si>
  <si>
    <t>GOLDENCONF</t>
  </si>
  <si>
    <t>GOLDENIAR</t>
  </si>
  <si>
    <t>GOODHOPELAKECIRCUIT</t>
  </si>
  <si>
    <t>GRANDFORKS001</t>
  </si>
  <si>
    <t>HAZELTON123</t>
  </si>
  <si>
    <t>HOUSTONCIRCUIT</t>
  </si>
  <si>
    <t>INVERMERE001</t>
  </si>
  <si>
    <t>JUDICIALJUSTICECENTRE302</t>
  </si>
  <si>
    <t>JUDICIALJUSTICECENTRE305</t>
  </si>
  <si>
    <t>JUDICIALJUSTICECENTRE306</t>
  </si>
  <si>
    <t>JUDICIALJUSTICECENTRE309</t>
  </si>
  <si>
    <t>JUDICIALJUSTICECENTRE310</t>
  </si>
  <si>
    <t>JUDICIALJUSTICECENTRE311</t>
  </si>
  <si>
    <t>JUDICIALJUSTICECENTRE312</t>
  </si>
  <si>
    <t>JUDICIALJUSTICECENTREJPA</t>
  </si>
  <si>
    <t>KAMLOOPS2A</t>
  </si>
  <si>
    <t>KAMLOOPS2B</t>
  </si>
  <si>
    <t>KAMLOOPS2C</t>
  </si>
  <si>
    <t>KAMLOOPS2D</t>
  </si>
  <si>
    <t>KAMLOOPS2F</t>
  </si>
  <si>
    <t>KAMLOOPS3A</t>
  </si>
  <si>
    <t>KAMLOOPS3B</t>
  </si>
  <si>
    <t>KAMLOOPS3C</t>
  </si>
  <si>
    <t>KAMLOOPS3D</t>
  </si>
  <si>
    <t>KAMLOOPS5A</t>
  </si>
  <si>
    <t>KAMLOOPS5B</t>
  </si>
  <si>
    <t>KAMLOOPS5C</t>
  </si>
  <si>
    <t>KAMLOOPS5D</t>
  </si>
  <si>
    <t>KELOWNA1</t>
  </si>
  <si>
    <t>KELOWNA2</t>
  </si>
  <si>
    <t>KELOWNA3</t>
  </si>
  <si>
    <t>KELOWNA4</t>
  </si>
  <si>
    <t>KELOWNA5</t>
  </si>
  <si>
    <t>KELOWNA6</t>
  </si>
  <si>
    <t>KELOWNA7</t>
  </si>
  <si>
    <t>KELOWNA8</t>
  </si>
  <si>
    <t>KELOWNA9</t>
  </si>
  <si>
    <t>KELOWNA159</t>
  </si>
  <si>
    <t>KELOWNA300</t>
  </si>
  <si>
    <t>KELOWNA350</t>
  </si>
  <si>
    <t>KELOWNA515</t>
  </si>
  <si>
    <t>KITIMAT1</t>
  </si>
  <si>
    <t>KLEMTUCIRCUITBELLA</t>
  </si>
  <si>
    <t>KWADACHACIRCUIT</t>
  </si>
  <si>
    <t>LILLOOET001</t>
  </si>
  <si>
    <t>LOWERPOSTCIRCUIT</t>
  </si>
  <si>
    <t>MACKENZIE001</t>
  </si>
  <si>
    <t>MASSET1</t>
  </si>
  <si>
    <t>MCBRIDECIRCUIT</t>
  </si>
  <si>
    <t>MERRITT001</t>
  </si>
  <si>
    <t>NAKUSP001</t>
  </si>
  <si>
    <t>NANAIMO109</t>
  </si>
  <si>
    <t>NANAIMO208</t>
  </si>
  <si>
    <t>NANAIMO222</t>
  </si>
  <si>
    <t>NANAIMO227</t>
  </si>
  <si>
    <t>NANAIMO232</t>
  </si>
  <si>
    <t>NANAIMO305</t>
  </si>
  <si>
    <t>NANAIMO306</t>
  </si>
  <si>
    <t>NANAIMO309</t>
  </si>
  <si>
    <t>NANAIMOA</t>
  </si>
  <si>
    <t>NANAIMOB</t>
  </si>
  <si>
    <t>NELSON1</t>
  </si>
  <si>
    <t>NELSON2</t>
  </si>
  <si>
    <t>NELSON3</t>
  </si>
  <si>
    <t>NELSONCONFERENCE</t>
  </si>
  <si>
    <t>NEWAIYANSHCIRCUIT</t>
  </si>
  <si>
    <t>NEWWESTMINSTER206</t>
  </si>
  <si>
    <t>NEWWESTMINSTER207</t>
  </si>
  <si>
    <t>NEWWESTMINSTER209</t>
  </si>
  <si>
    <t>NEWWESTMINSTER416</t>
  </si>
  <si>
    <t>NEWWESTMINSTER101</t>
  </si>
  <si>
    <t>NEWWESTMINSTER102</t>
  </si>
  <si>
    <t>NEWWESTMINSTER204</t>
  </si>
  <si>
    <t>NEWWESTMINSTER205</t>
  </si>
  <si>
    <t>NEWWESTMINSTER208</t>
  </si>
  <si>
    <t>NEWWESTMINSTER210</t>
  </si>
  <si>
    <t>NEWWESTMINSTER211</t>
  </si>
  <si>
    <t>NEWWESTMINSTER212</t>
  </si>
  <si>
    <t>NEWWESTMINSTER213</t>
  </si>
  <si>
    <t>NEWWESTMINSTER411</t>
  </si>
  <si>
    <t>NEWWESTMINSTER412</t>
  </si>
  <si>
    <t>NEWWESTMINSTER413</t>
  </si>
  <si>
    <t>NEWWESTMINSTER414</t>
  </si>
  <si>
    <t>NEWWESTMINSTER415</t>
  </si>
  <si>
    <t>NEWWESTMINSTER417</t>
  </si>
  <si>
    <t>NEWWESTMINSTER418</t>
  </si>
  <si>
    <t>NEWWESTMINSTER419</t>
  </si>
  <si>
    <t>NORTHVANCOUVER001</t>
  </si>
  <si>
    <t>NORTHVANCOUVER002</t>
  </si>
  <si>
    <t>NORTHVANCOUVER003</t>
  </si>
  <si>
    <t>NORTHVANCOUVER004</t>
  </si>
  <si>
    <t>NORTHVANCOUVER005</t>
  </si>
  <si>
    <t>NORTHVANCOUVERSC</t>
  </si>
  <si>
    <t>NORTHVANCOUVERTRAFFIC</t>
  </si>
  <si>
    <t>PEMBERTON001</t>
  </si>
  <si>
    <t>PENTICTON100</t>
  </si>
  <si>
    <t>PENTICTON200</t>
  </si>
  <si>
    <t>PENTICTON201</t>
  </si>
  <si>
    <t>PENTICTON202</t>
  </si>
  <si>
    <t>PORTALBERNI2</t>
  </si>
  <si>
    <t>PORTALBERNI001</t>
  </si>
  <si>
    <t>PORTALBERNI003</t>
  </si>
  <si>
    <t>PORTALBERNICIRCUIT</t>
  </si>
  <si>
    <t>PORTCOQUITLAM1</t>
  </si>
  <si>
    <t>PORTCOQUITLAM2</t>
  </si>
  <si>
    <t>PORTCOQUITLAM3</t>
  </si>
  <si>
    <t>PORTCOQUITLAM4</t>
  </si>
  <si>
    <t>PORTCOQUITLAM5</t>
  </si>
  <si>
    <t>PORTCOQUITLAM7</t>
  </si>
  <si>
    <t>PORTCOQUITLAM12</t>
  </si>
  <si>
    <t>PORTCOQUITLAM006</t>
  </si>
  <si>
    <t>PORTCOQUITLAM008</t>
  </si>
  <si>
    <t>PORTCOQUITLAM009</t>
  </si>
  <si>
    <t>PORTCOQUITLAM010</t>
  </si>
  <si>
    <t>PORTCOQUITLAM011</t>
  </si>
  <si>
    <t>PORTCOQUITLAMHR001</t>
  </si>
  <si>
    <t>PORTCOQUITLAMHR002</t>
  </si>
  <si>
    <t>PORTHARDY1</t>
  </si>
  <si>
    <t>POWELLRIVER104</t>
  </si>
  <si>
    <t>POWELLRIVER111</t>
  </si>
  <si>
    <t>POWELLRIVER112</t>
  </si>
  <si>
    <t>PRINCEGEORGE101</t>
  </si>
  <si>
    <t>PRINCEGEORGE102</t>
  </si>
  <si>
    <t>PRINCEGEORGE103</t>
  </si>
  <si>
    <t>PRINCEGEORGE104</t>
  </si>
  <si>
    <t>PRINCEGEORGE111</t>
  </si>
  <si>
    <t>PRINCEGEORGE305</t>
  </si>
  <si>
    <t>PRINCEGEORGE306</t>
  </si>
  <si>
    <t>PRINCEGEORGE307</t>
  </si>
  <si>
    <t>PRINCEGEORGE308</t>
  </si>
  <si>
    <t>PRINCEGEORGE309</t>
  </si>
  <si>
    <t>PRINCEGEORGE310</t>
  </si>
  <si>
    <t>PRINCERUPERT200</t>
  </si>
  <si>
    <t>PRINCERUPERT206</t>
  </si>
  <si>
    <t>PRINCERUPERT300</t>
  </si>
  <si>
    <t>PRINCERUPERT302</t>
  </si>
  <si>
    <t>PRINCETON001</t>
  </si>
  <si>
    <t>QUEENCHARLOTTECITYCIRCUIT</t>
  </si>
  <si>
    <t>QUESNEL023</t>
  </si>
  <si>
    <t>QUESNEL114</t>
  </si>
  <si>
    <t>QUESNEL115</t>
  </si>
  <si>
    <t>QUESNEL117</t>
  </si>
  <si>
    <t>REVELSTOKE001</t>
  </si>
  <si>
    <t>RICHMOND102</t>
  </si>
  <si>
    <t>RICHMOND104</t>
  </si>
  <si>
    <t>RICHMOND107</t>
  </si>
  <si>
    <t>RICHMOND101</t>
  </si>
  <si>
    <t>RICHMOND103</t>
  </si>
  <si>
    <t>RICHMOND105</t>
  </si>
  <si>
    <t>RICHMOND106</t>
  </si>
  <si>
    <t>RICHMOND108</t>
  </si>
  <si>
    <t>RICHMOND201</t>
  </si>
  <si>
    <t>ROBSONSQUARE201</t>
  </si>
  <si>
    <t>ROBSONSQUARE202</t>
  </si>
  <si>
    <t>ROBSONSQUARE203</t>
  </si>
  <si>
    <t>ROBSONSQUARE204</t>
  </si>
  <si>
    <t>ROBSONSQUARE101</t>
  </si>
  <si>
    <t>ROBSONSQUARE102</t>
  </si>
  <si>
    <t>ROBSONSQUARE103</t>
  </si>
  <si>
    <t>ROBSONSQUARE104</t>
  </si>
  <si>
    <t>ROBSONSQUARE105</t>
  </si>
  <si>
    <t>ROBSONSQUARE106</t>
  </si>
  <si>
    <t>ROBSONSQUARE107</t>
  </si>
  <si>
    <t>ROBSONSQUARE108</t>
  </si>
  <si>
    <t>ROBSONSQUARE109</t>
  </si>
  <si>
    <t>ROBSONSQUARE110</t>
  </si>
  <si>
    <t>ROBSONSQUARE111</t>
  </si>
  <si>
    <t>ROBSONSQUARE112</t>
  </si>
  <si>
    <t>ROBSONSQUARE115</t>
  </si>
  <si>
    <t>ROSSLAND2</t>
  </si>
  <si>
    <t>ROSSLAND001</t>
  </si>
  <si>
    <t>ROSSLANDIAR</t>
  </si>
  <si>
    <t>SALMONARM200</t>
  </si>
  <si>
    <t>SALMONARM201</t>
  </si>
  <si>
    <t>SALMONARM202</t>
  </si>
  <si>
    <t>SECHELT001</t>
  </si>
  <si>
    <t>SECHELT002</t>
  </si>
  <si>
    <t>SIDNEYSIDNEY</t>
  </si>
  <si>
    <t>SMITHERS153</t>
  </si>
  <si>
    <t>SMITHERS159</t>
  </si>
  <si>
    <t>SMITHERS101</t>
  </si>
  <si>
    <t>SPARWOOD001</t>
  </si>
  <si>
    <t>STEWARTCIRCUIT</t>
  </si>
  <si>
    <t>SURREY100</t>
  </si>
  <si>
    <t>SURREY101</t>
  </si>
  <si>
    <t>SURREY102</t>
  </si>
  <si>
    <t>SURREY103</t>
  </si>
  <si>
    <t>SURREY104</t>
  </si>
  <si>
    <t>SURREY105</t>
  </si>
  <si>
    <t>SURREY106</t>
  </si>
  <si>
    <t>SURREY107</t>
  </si>
  <si>
    <t>SURREY300</t>
  </si>
  <si>
    <t>SURREY301</t>
  </si>
  <si>
    <t>SURREY308</t>
  </si>
  <si>
    <t>SURREY309</t>
  </si>
  <si>
    <t>SURREY310</t>
  </si>
  <si>
    <t>SURREY311</t>
  </si>
  <si>
    <t>SURREY312</t>
  </si>
  <si>
    <t>SURREY313</t>
  </si>
  <si>
    <t>SURREY314</t>
  </si>
  <si>
    <t>TERRACE1</t>
  </si>
  <si>
    <t>TERRACE3</t>
  </si>
  <si>
    <t>TERRACE002</t>
  </si>
  <si>
    <t>TERRACEIAR</t>
  </si>
  <si>
    <t>TSEKEHDENECIRCUIT</t>
  </si>
  <si>
    <t>VALEMOUNT001</t>
  </si>
  <si>
    <t>VANCOUVERLAWCOURTSVLC20</t>
  </si>
  <si>
    <t>VANCOUVERLAWCOURTSVLC35</t>
  </si>
  <si>
    <t>VANCOUVERLAWCOURTSVLC43</t>
  </si>
  <si>
    <t>VANCOUVERLAWCOURTSVLC44</t>
  </si>
  <si>
    <t>VANCOUVERLAWCOURTSVLC51</t>
  </si>
  <si>
    <t>VANCOUVERLAWCOURTSVLC52</t>
  </si>
  <si>
    <t>VANCOUVERLAWCOURTSVLC53</t>
  </si>
  <si>
    <t>VANCOUVERLAWCOURTSVLC54</t>
  </si>
  <si>
    <t>VANCOUVERLAWCOURTSVLC55</t>
  </si>
  <si>
    <t>VANCOUVERLAWCOURTSVLC65</t>
  </si>
  <si>
    <t>VANCOUVERLAWCOURTSVLC66</t>
  </si>
  <si>
    <t>VANCOUVERLAWCOURTSVLC67</t>
  </si>
  <si>
    <t>VANCOUVERLAWCOURTSVLC10</t>
  </si>
  <si>
    <t>VANCOUVERLAWCOURTSVLC11</t>
  </si>
  <si>
    <t>VANCOUVERLAWCOURTSVLC12</t>
  </si>
  <si>
    <t>VANCOUVERLAWCOURTSVLC14</t>
  </si>
  <si>
    <t>VANCOUVERLAWCOURTSVLC15</t>
  </si>
  <si>
    <t>VANCOUVERLAWCOURTSVLC16</t>
  </si>
  <si>
    <t>VANCOUVERLAWCOURTSVLC17</t>
  </si>
  <si>
    <t>VANCOUVERLAWCOURTSVLC18</t>
  </si>
  <si>
    <t>VANCOUVERLAWCOURTSVLC30</t>
  </si>
  <si>
    <t>VANCOUVERLAWCOURTSVLC301</t>
  </si>
  <si>
    <t>VANCOUVERLAWCOURTSVLC302</t>
  </si>
  <si>
    <t>VANCOUVERLAWCOURTSVLC303</t>
  </si>
  <si>
    <t>VANCOUVERLAWCOURTSVLC31</t>
  </si>
  <si>
    <t>VANCOUVERLAWCOURTSVLC32</t>
  </si>
  <si>
    <t>VANCOUVERLAWCOURTSVLC33</t>
  </si>
  <si>
    <t>VANCOUVERLAWCOURTSVLC34</t>
  </si>
  <si>
    <t>VANCOUVERLAWCOURTSVLC40</t>
  </si>
  <si>
    <t>VANCOUVERLAWCOURTSVLC41</t>
  </si>
  <si>
    <t>VANCOUVERLAWCOURTSVLC42</t>
  </si>
  <si>
    <t>VANCOUVERLAWCOURTSVLC45</t>
  </si>
  <si>
    <t>VANCOUVERLAWCOURTSVLC46</t>
  </si>
  <si>
    <t>VANCOUVERLAWCOURTSVLC50</t>
  </si>
  <si>
    <t>VANCOUVERLAWCOURTSVLC62</t>
  </si>
  <si>
    <t>VANCOUVERLAWCOURTSVLC63</t>
  </si>
  <si>
    <t>VANCOUVERLAWCOURTSVLC64</t>
  </si>
  <si>
    <t>VANCOUVERLAWCOURTSVLC71</t>
  </si>
  <si>
    <t>VANCOUVERLAWCOURTSVLC72</t>
  </si>
  <si>
    <t>VANCOUVERLAWCOURTSVLC73</t>
  </si>
  <si>
    <t>VANCOUVERLAWCOURTSVLC74</t>
  </si>
  <si>
    <t>VANCOUVERLAWCOURTSVLC75</t>
  </si>
  <si>
    <t>VANCOUVERLAWCOURTSVLCCC</t>
  </si>
  <si>
    <t>VANCOUVERLAWCOURTSVLCCOA60</t>
  </si>
  <si>
    <t>VANCOUVERLAWCOURTSVLCCOA61</t>
  </si>
  <si>
    <t>VANCOUVERLAWCOURTSVLCCOA70</t>
  </si>
  <si>
    <t>VANCOUVERLAWCOURTSVLCCONFROOM1</t>
  </si>
  <si>
    <t>VANCOUVERLAWCOURTSVLCHR1</t>
  </si>
  <si>
    <t>VANCOUVERLAWCOURTSVLCHR2</t>
  </si>
  <si>
    <t>VANCOUVERLAWCOURTSVLCHR3</t>
  </si>
  <si>
    <t>VANDERHOOF001</t>
  </si>
  <si>
    <t>VERNON301</t>
  </si>
  <si>
    <t>VERNON101</t>
  </si>
  <si>
    <t>VERNON201</t>
  </si>
  <si>
    <t>VERNON202</t>
  </si>
  <si>
    <t>VERNON302</t>
  </si>
  <si>
    <t>VICTORIA101</t>
  </si>
  <si>
    <t>VICTORIA301</t>
  </si>
  <si>
    <t>VICTORIA302</t>
  </si>
  <si>
    <t>VICTORIA401</t>
  </si>
  <si>
    <t>VICTORIA402</t>
  </si>
  <si>
    <t>VICTORIA102</t>
  </si>
  <si>
    <t>VICTORIA103</t>
  </si>
  <si>
    <t>VICTORIA104</t>
  </si>
  <si>
    <t>VICTORIA201</t>
  </si>
  <si>
    <t>VICTORIA202</t>
  </si>
  <si>
    <t>VICTORIA203</t>
  </si>
  <si>
    <t>VICTORIA303</t>
  </si>
  <si>
    <t>VICTORIA403</t>
  </si>
  <si>
    <t>VICTORIA404</t>
  </si>
  <si>
    <t>VICTORIA526</t>
  </si>
  <si>
    <t>VICTORIA527</t>
  </si>
  <si>
    <t>VICTORIA533</t>
  </si>
  <si>
    <t>VICTORIA601</t>
  </si>
  <si>
    <t>WESTERNCOMMUNITIES1</t>
  </si>
  <si>
    <t>WESTERNCOMMUNITIES2</t>
  </si>
  <si>
    <t>WESTERNCOMMUNITIES001A</t>
  </si>
  <si>
    <t>WESTERNCOMMUNITIES004</t>
  </si>
  <si>
    <t>WILLIAMSLAKE401</t>
  </si>
  <si>
    <t>WILLIAMSLAKE112</t>
  </si>
  <si>
    <t>WILLIAMSLAKE410</t>
  </si>
  <si>
    <t>WILLIAMSLAKE413</t>
  </si>
  <si>
    <t>100 Mile House - 001</t>
  </si>
  <si>
    <t>222 Main - 303</t>
  </si>
  <si>
    <t>222 Main - 100</t>
  </si>
  <si>
    <t>222 Main - 101</t>
  </si>
  <si>
    <t>222 Main - 102</t>
  </si>
  <si>
    <t>222 Main - 304</t>
  </si>
  <si>
    <t>222 Main - 305</t>
  </si>
  <si>
    <t>222 Main - 306</t>
  </si>
  <si>
    <t>222 Main - 307</t>
  </si>
  <si>
    <t>222 Main - 308</t>
  </si>
  <si>
    <t>222 Main - 309</t>
  </si>
  <si>
    <t>222 Main - 510</t>
  </si>
  <si>
    <t>222 Main - 511</t>
  </si>
  <si>
    <t>222 Main - 512</t>
  </si>
  <si>
    <t>222 Main - 513</t>
  </si>
  <si>
    <t>222 Main - 514</t>
  </si>
  <si>
    <t>222 Main - 515</t>
  </si>
  <si>
    <t>222 Main - 516</t>
  </si>
  <si>
    <t>Abbotsford - 100</t>
  </si>
  <si>
    <t>Abbotsford - 101</t>
  </si>
  <si>
    <t>Abbotsford - 102</t>
  </si>
  <si>
    <t>Abbotsford - 103</t>
  </si>
  <si>
    <t>Abbotsford - 104</t>
  </si>
  <si>
    <t>Abbotsford - 105</t>
  </si>
  <si>
    <t>Abbotsford - 106</t>
  </si>
  <si>
    <t>Alexis Creek - Circuit</t>
  </si>
  <si>
    <t>Anahim Lake - Circuit</t>
  </si>
  <si>
    <t>Bella Bella - Circuit</t>
  </si>
  <si>
    <t>Bella Coola - Circuit</t>
  </si>
  <si>
    <t>Burns Lake - 001</t>
  </si>
  <si>
    <t>Campbell River - 1</t>
  </si>
  <si>
    <t>Campbell River - 2</t>
  </si>
  <si>
    <t>Campbell River - 3</t>
  </si>
  <si>
    <t>Campbell River - JP Room (no computer)</t>
  </si>
  <si>
    <t>Castlegar - 001</t>
  </si>
  <si>
    <t>Chetwynd - Circuit</t>
  </si>
  <si>
    <t>Chilliwack - 201</t>
  </si>
  <si>
    <t>Chilliwack - 202</t>
  </si>
  <si>
    <t>Chilliwack - 203</t>
  </si>
  <si>
    <t>Chilliwack - 204</t>
  </si>
  <si>
    <t>Chilliwack - 205</t>
  </si>
  <si>
    <t>Chilliwack - 200</t>
  </si>
  <si>
    <t>Chilliwack - 206</t>
  </si>
  <si>
    <t>Clearwater - 001</t>
  </si>
  <si>
    <t>Courtenay - 200</t>
  </si>
  <si>
    <t>Courtenay - 216</t>
  </si>
  <si>
    <t>Courtenay - 222</t>
  </si>
  <si>
    <t>Cranbrook - 143</t>
  </si>
  <si>
    <t>Cranbrook - 242</t>
  </si>
  <si>
    <t>Cranbrook - 110 (IAR)</t>
  </si>
  <si>
    <t>Cranbrook - 122</t>
  </si>
  <si>
    <t>Cranbrook - 224</t>
  </si>
  <si>
    <t>Creston - 001</t>
  </si>
  <si>
    <t>Dawson Creek - 1</t>
  </si>
  <si>
    <t>Dawson Creek - 002</t>
  </si>
  <si>
    <t>Dawson Creek - Conf</t>
  </si>
  <si>
    <t>Dease Lake - Circuit</t>
  </si>
  <si>
    <t>Downtown Community Courts - DCC1</t>
  </si>
  <si>
    <t>Downtown Community Courts - DCC2</t>
  </si>
  <si>
    <t>Duncan - 001</t>
  </si>
  <si>
    <t>Duncan - 002</t>
  </si>
  <si>
    <t>Duncan - 003</t>
  </si>
  <si>
    <t>Duncan - 126</t>
  </si>
  <si>
    <t>Fernie - 002</t>
  </si>
  <si>
    <t>Fort Nelson - 001</t>
  </si>
  <si>
    <t>Fort St. James - 001</t>
  </si>
  <si>
    <t>Fort St. John - 2</t>
  </si>
  <si>
    <t>Fort St. John - 001</t>
  </si>
  <si>
    <t>Fort St. John - 215</t>
  </si>
  <si>
    <t>Fraser Lake - Circuit</t>
  </si>
  <si>
    <t>Ganges - 001</t>
  </si>
  <si>
    <t>Ganges - Circuit</t>
  </si>
  <si>
    <t>Gold River - Circuit</t>
  </si>
  <si>
    <t>Golden - 1</t>
  </si>
  <si>
    <t>Golden - Conf</t>
  </si>
  <si>
    <t>Golden - IAR</t>
  </si>
  <si>
    <t>Good Hope Lake - Circuit</t>
  </si>
  <si>
    <t>Grand Forks - 001</t>
  </si>
  <si>
    <t>Hazelton - 123</t>
  </si>
  <si>
    <t>Houston - Circuit</t>
  </si>
  <si>
    <t>Invermere - 001</t>
  </si>
  <si>
    <t>Judicial Justice Centre - 302</t>
  </si>
  <si>
    <t>Judicial Justice Centre - 305</t>
  </si>
  <si>
    <t>Judicial Justice Centre - 306</t>
  </si>
  <si>
    <t>Judicial Justice Centre - 309</t>
  </si>
  <si>
    <t>Judicial Justice Centre - 310</t>
  </si>
  <si>
    <t>Judicial Justice Centre - 311</t>
  </si>
  <si>
    <t>Judicial Justice Centre - 312</t>
  </si>
  <si>
    <t>Judicial Justice Centre - JPA</t>
  </si>
  <si>
    <t xml:space="preserve">Kamloops - 2A </t>
  </si>
  <si>
    <t xml:space="preserve">Kamloops - 2B </t>
  </si>
  <si>
    <t xml:space="preserve">Kamloops - 2C </t>
  </si>
  <si>
    <t xml:space="preserve">Kamloops - 2D </t>
  </si>
  <si>
    <t>Kamloops - 2F</t>
  </si>
  <si>
    <t xml:space="preserve">Kamloops - 3A </t>
  </si>
  <si>
    <t xml:space="preserve">Kamloops - 3B </t>
  </si>
  <si>
    <t xml:space="preserve">Kamloops - 3C </t>
  </si>
  <si>
    <t xml:space="preserve">Kamloops - 3D </t>
  </si>
  <si>
    <t xml:space="preserve">Kamloops - 5A </t>
  </si>
  <si>
    <t xml:space="preserve">Kamloops - 5B </t>
  </si>
  <si>
    <t xml:space="preserve">Kamloops - 5C </t>
  </si>
  <si>
    <t xml:space="preserve">Kamloops - 5D </t>
  </si>
  <si>
    <t>Kelowna - 1</t>
  </si>
  <si>
    <t>Kelowna - 2</t>
  </si>
  <si>
    <t>Kelowna - 3</t>
  </si>
  <si>
    <t>Kelowna - 4</t>
  </si>
  <si>
    <t>Kelowna - 5</t>
  </si>
  <si>
    <t>Kelowna - 6</t>
  </si>
  <si>
    <t>Kelowna - 7</t>
  </si>
  <si>
    <t>Kelowna - 8</t>
  </si>
  <si>
    <t>Kelowna - 9</t>
  </si>
  <si>
    <t>Kelowna - 159</t>
  </si>
  <si>
    <t>Kelowna - 300</t>
  </si>
  <si>
    <t>Kelowna - 350</t>
  </si>
  <si>
    <t>Kelowna - 515</t>
  </si>
  <si>
    <t>Kitimat - 1</t>
  </si>
  <si>
    <t>Klemtu - Circuit - Bella</t>
  </si>
  <si>
    <t>Kwadacha - Circuit</t>
  </si>
  <si>
    <t>Lillooet - 001</t>
  </si>
  <si>
    <t>Lower Post - Circuit</t>
  </si>
  <si>
    <t>Mackenzie - 001</t>
  </si>
  <si>
    <t>Masset - 1</t>
  </si>
  <si>
    <t>McBride - Circuit</t>
  </si>
  <si>
    <t>Merritt - 001</t>
  </si>
  <si>
    <t>Nakusp - 001</t>
  </si>
  <si>
    <t>Nanaimo - 109</t>
  </si>
  <si>
    <t>Nanaimo - 208</t>
  </si>
  <si>
    <t>Nanaimo - 222</t>
  </si>
  <si>
    <t>Nanaimo - 227</t>
  </si>
  <si>
    <t>Nanaimo - 232</t>
  </si>
  <si>
    <t>Nanaimo - 305</t>
  </si>
  <si>
    <t>Nanaimo - 306</t>
  </si>
  <si>
    <t>Nanaimo - 309</t>
  </si>
  <si>
    <t>Nanaimo - A</t>
  </si>
  <si>
    <t>Nanaimo - B</t>
  </si>
  <si>
    <t>Nelson - 1</t>
  </si>
  <si>
    <t>Nelson - 2</t>
  </si>
  <si>
    <t>Nelson - 3</t>
  </si>
  <si>
    <t>Nelson - Conference</t>
  </si>
  <si>
    <t>New Aiyansh - Circuit</t>
  </si>
  <si>
    <t>New Westminster - 206</t>
  </si>
  <si>
    <t>New Westminster - 207</t>
  </si>
  <si>
    <t>New Westminster - 209</t>
  </si>
  <si>
    <t>New Westminster - 416</t>
  </si>
  <si>
    <t>New Westminster - 101</t>
  </si>
  <si>
    <t>New Westminster - 102</t>
  </si>
  <si>
    <t>New Westminster - 204</t>
  </si>
  <si>
    <t>New Westminster - 205</t>
  </si>
  <si>
    <t>New Westminster - 208</t>
  </si>
  <si>
    <t>New Westminster - 210</t>
  </si>
  <si>
    <t>New Westminster - 211</t>
  </si>
  <si>
    <t>New Westminster - 212</t>
  </si>
  <si>
    <t>New Westminster - 213</t>
  </si>
  <si>
    <t>New Westminster - 411</t>
  </si>
  <si>
    <t>New Westminster - 412</t>
  </si>
  <si>
    <t>New Westminster - 413</t>
  </si>
  <si>
    <t>New Westminster - 414</t>
  </si>
  <si>
    <t>New Westminster - 415</t>
  </si>
  <si>
    <t>New Westminster - 417</t>
  </si>
  <si>
    <t>New Westminster - 418</t>
  </si>
  <si>
    <t>New Westminster - 419</t>
  </si>
  <si>
    <t>North Vancouver - 001</t>
  </si>
  <si>
    <t>North Vancouver - 002</t>
  </si>
  <si>
    <t>North Vancouver - 003</t>
  </si>
  <si>
    <t>North Vancouver - 004</t>
  </si>
  <si>
    <t>North Vancouver - 005</t>
  </si>
  <si>
    <t>North Vancouver - SC</t>
  </si>
  <si>
    <t>North Vancouver - Traffic (no computer)</t>
  </si>
  <si>
    <t>Pemberton - 001</t>
  </si>
  <si>
    <t>Penticton - 100</t>
  </si>
  <si>
    <t>Penticton - 200</t>
  </si>
  <si>
    <t>Penticton - 201</t>
  </si>
  <si>
    <t>Penticton - 202</t>
  </si>
  <si>
    <t>Port Alberni - 2</t>
  </si>
  <si>
    <t>Port Alberni - 001</t>
  </si>
  <si>
    <t>Port Alberni - 003</t>
  </si>
  <si>
    <t>Port Alberni - Circuit</t>
  </si>
  <si>
    <t>Port Coquitlam - 1</t>
  </si>
  <si>
    <t>Port Coquitlam - 2</t>
  </si>
  <si>
    <t>Port Coquitlam - 3</t>
  </si>
  <si>
    <t>Port Coquitlam - 4</t>
  </si>
  <si>
    <t>Port Coquitlam - 5</t>
  </si>
  <si>
    <t>Port Coquitlam - 7</t>
  </si>
  <si>
    <t>Port Coquitlam - 12</t>
  </si>
  <si>
    <t>Port Coquitlam - 006</t>
  </si>
  <si>
    <t>Port Coquitlam - 008</t>
  </si>
  <si>
    <t>Port Coquitlam - 009</t>
  </si>
  <si>
    <t>Port Coquitlam - 010</t>
  </si>
  <si>
    <t>Port Coquitlam - 011</t>
  </si>
  <si>
    <t>Port Coquitlam - HR001</t>
  </si>
  <si>
    <t>Port Coquitlam - HR002</t>
  </si>
  <si>
    <t>Port Hardy - 1</t>
  </si>
  <si>
    <t>Powell River - 104</t>
  </si>
  <si>
    <t>Powell River - 111</t>
  </si>
  <si>
    <t>Powell River - 112</t>
  </si>
  <si>
    <t>Prince George - 101</t>
  </si>
  <si>
    <t>Prince George - 102</t>
  </si>
  <si>
    <t>Prince George - 103</t>
  </si>
  <si>
    <t>Prince George - 104</t>
  </si>
  <si>
    <t>Prince George - 111</t>
  </si>
  <si>
    <t>Prince George - 305</t>
  </si>
  <si>
    <t>Prince George - 306</t>
  </si>
  <si>
    <t>Prince George - 307</t>
  </si>
  <si>
    <t>Prince George - 308</t>
  </si>
  <si>
    <t>Prince George - 309</t>
  </si>
  <si>
    <t>Prince George - 310</t>
  </si>
  <si>
    <t>Prince Rupert - 200</t>
  </si>
  <si>
    <t>Prince Rupert - 206</t>
  </si>
  <si>
    <t>Prince Rupert - 300</t>
  </si>
  <si>
    <t>Prince Rupert - 302</t>
  </si>
  <si>
    <t>Princeton - 001</t>
  </si>
  <si>
    <t>Queen Charlotte City - Circuit</t>
  </si>
  <si>
    <t>Quesnel - 023</t>
  </si>
  <si>
    <t>Quesnel - 114</t>
  </si>
  <si>
    <t>Quesnel - 115</t>
  </si>
  <si>
    <t>Quesnel - 117</t>
  </si>
  <si>
    <t>Revelstoke - 001</t>
  </si>
  <si>
    <t>Richmond - 102</t>
  </si>
  <si>
    <t>Richmond - 104</t>
  </si>
  <si>
    <t>Richmond - 107</t>
  </si>
  <si>
    <t>Richmond - 101</t>
  </si>
  <si>
    <t>Richmond - 103</t>
  </si>
  <si>
    <t>Richmond - 105</t>
  </si>
  <si>
    <t>Richmond - 106</t>
  </si>
  <si>
    <t>Richmond - 108</t>
  </si>
  <si>
    <t>Richmond - 201</t>
  </si>
  <si>
    <t>Robson Square - 201</t>
  </si>
  <si>
    <t>Robson Square - 202</t>
  </si>
  <si>
    <t>Robson Square - 203</t>
  </si>
  <si>
    <t>Robson Square - 204</t>
  </si>
  <si>
    <t>Robson Square - 101</t>
  </si>
  <si>
    <t>Robson Square - 102</t>
  </si>
  <si>
    <t>Robson Square - 103</t>
  </si>
  <si>
    <t>Robson Square - 104</t>
  </si>
  <si>
    <t>Robson Square - 105</t>
  </si>
  <si>
    <t>Robson Square - 106</t>
  </si>
  <si>
    <t>Robson Square - 107</t>
  </si>
  <si>
    <t>Robson Square - 108</t>
  </si>
  <si>
    <t>Robson Square - 109</t>
  </si>
  <si>
    <t>Robson Square - 110</t>
  </si>
  <si>
    <t>Robson Square - 111</t>
  </si>
  <si>
    <t>Robson Square - 112</t>
  </si>
  <si>
    <t>Robson Square - 115</t>
  </si>
  <si>
    <t>Rossland - 2</t>
  </si>
  <si>
    <t>Rossland - 001</t>
  </si>
  <si>
    <t>Rossland - IAR</t>
  </si>
  <si>
    <t>Salmon Arm - 200</t>
  </si>
  <si>
    <t>Salmon Arm - 201</t>
  </si>
  <si>
    <t>Salmon Arm - 202</t>
  </si>
  <si>
    <t>Sechelt - 001</t>
  </si>
  <si>
    <t>Sechelt - 002</t>
  </si>
  <si>
    <t>Sidney - Sidney</t>
  </si>
  <si>
    <t>Smithers - 153</t>
  </si>
  <si>
    <t>Smithers - 159</t>
  </si>
  <si>
    <t>Smithers - 101</t>
  </si>
  <si>
    <t>Sparwood - 001</t>
  </si>
  <si>
    <t>Stewart - Circuit</t>
  </si>
  <si>
    <t>Surrey - 100</t>
  </si>
  <si>
    <t>Surrey - 101</t>
  </si>
  <si>
    <t>Surrey - 102</t>
  </si>
  <si>
    <t>Surrey - 103</t>
  </si>
  <si>
    <t>Surrey - 104</t>
  </si>
  <si>
    <t>Surrey - 105</t>
  </si>
  <si>
    <t>Surrey - 106</t>
  </si>
  <si>
    <t>Surrey - 107</t>
  </si>
  <si>
    <t>Surrey - 300</t>
  </si>
  <si>
    <t>Surrey - 301</t>
  </si>
  <si>
    <t>Surrey - 308</t>
  </si>
  <si>
    <t>Surrey - 309</t>
  </si>
  <si>
    <t>Surrey - 310</t>
  </si>
  <si>
    <t>Surrey - 311</t>
  </si>
  <si>
    <t>Surrey - 312</t>
  </si>
  <si>
    <t>Surrey - 313</t>
  </si>
  <si>
    <t>Surrey - 314</t>
  </si>
  <si>
    <t>Terrace - 1</t>
  </si>
  <si>
    <t>Terrace - 3</t>
  </si>
  <si>
    <t>Terrace - 002</t>
  </si>
  <si>
    <t>Terrace - IAR</t>
  </si>
  <si>
    <t>Tse Keh Dene - Circuit</t>
  </si>
  <si>
    <t>Valemount - 001</t>
  </si>
  <si>
    <t>Vancouver Law Courts (VLC) - 20</t>
  </si>
  <si>
    <t>Vancouver Law Courts (VLC) - 35</t>
  </si>
  <si>
    <t>Vancouver Law Courts (VLC) - 43</t>
  </si>
  <si>
    <t>Vancouver Law Courts (VLC) - 44</t>
  </si>
  <si>
    <t>Vancouver Law Courts (VLC) - 51</t>
  </si>
  <si>
    <t>Vancouver Law Courts (VLC) - 52</t>
  </si>
  <si>
    <t>Vancouver Law Courts (VLC) - 53</t>
  </si>
  <si>
    <t>Vancouver Law Courts (VLC) - 54</t>
  </si>
  <si>
    <t>Vancouver Law Courts (VLC) - 55</t>
  </si>
  <si>
    <t>Vancouver Law Courts (VLC) - 65</t>
  </si>
  <si>
    <t>Vancouver Law Courts (VLC) - 66</t>
  </si>
  <si>
    <t>Vancouver Law Courts (VLC) - 67</t>
  </si>
  <si>
    <t>Vancouver Law Courts (VLC) - 10</t>
  </si>
  <si>
    <t>Vancouver Law Courts (VLC) - 11</t>
  </si>
  <si>
    <t>Vancouver Law Courts (VLC) - 12</t>
  </si>
  <si>
    <t>Vancouver Law Courts (VLC) - 14</t>
  </si>
  <si>
    <t>Vancouver Law Courts (VLC) - 15</t>
  </si>
  <si>
    <t>Vancouver Law Courts (VLC) - 16</t>
  </si>
  <si>
    <t>Vancouver Law Courts (VLC) - 17</t>
  </si>
  <si>
    <t>Vancouver Law Courts (VLC) - 18</t>
  </si>
  <si>
    <t>Vancouver Law Courts (VLC) - 30</t>
  </si>
  <si>
    <t>Vancouver Law Courts (VLC) - 301</t>
  </si>
  <si>
    <t>Vancouver Law Courts (VLC) - 302</t>
  </si>
  <si>
    <t>Vancouver Law Courts (VLC) - 303</t>
  </si>
  <si>
    <t>Vancouver Law Courts (VLC) - 31</t>
  </si>
  <si>
    <t>Vancouver Law Courts (VLC) - 32</t>
  </si>
  <si>
    <t>Vancouver Law Courts (VLC) - 33</t>
  </si>
  <si>
    <t>Vancouver Law Courts (VLC) - 34</t>
  </si>
  <si>
    <t>Vancouver Law Courts (VLC) - 40</t>
  </si>
  <si>
    <t>Vancouver Law Courts (VLC) - 41</t>
  </si>
  <si>
    <t>Vancouver Law Courts (VLC) - 42</t>
  </si>
  <si>
    <t>Vancouver Law Courts (VLC) - 45</t>
  </si>
  <si>
    <t>Vancouver Law Courts (VLC) - 46</t>
  </si>
  <si>
    <t>Vancouver Law Courts (VLC) - 50</t>
  </si>
  <si>
    <t>Vancouver Law Courts (VLC) - 62</t>
  </si>
  <si>
    <t>Vancouver Law Courts (VLC) - 63</t>
  </si>
  <si>
    <t>Vancouver Law Courts (VLC) - 64</t>
  </si>
  <si>
    <t>Vancouver Law Courts (VLC) - 71</t>
  </si>
  <si>
    <t>Vancouver Law Courts (VLC) - 72</t>
  </si>
  <si>
    <t>Vancouver Law Courts (VLC) - 73</t>
  </si>
  <si>
    <t>Vancouver Law Courts (VLC) - 74</t>
  </si>
  <si>
    <t>Vancouver Law Courts (VLC) - 75</t>
  </si>
  <si>
    <t>Vancouver Law Courts (VLC) - CC</t>
  </si>
  <si>
    <t xml:space="preserve">Vancouver Law Courts (VLC) - COA 60 </t>
  </si>
  <si>
    <t xml:space="preserve">Vancouver Law Courts (VLC) - COA 61 </t>
  </si>
  <si>
    <t>Vancouver Law Courts (VLC) - COA 70</t>
  </si>
  <si>
    <t>Vancouver Law Courts (VLC) - Conf Room 1</t>
  </si>
  <si>
    <t>Vancouver Law Courts (VLC) - HR1</t>
  </si>
  <si>
    <t>Vancouver Law Courts (VLC) - HR2</t>
  </si>
  <si>
    <t>Vancouver Law Courts (VLC) - HR3</t>
  </si>
  <si>
    <t>Vanderhoof - 001</t>
  </si>
  <si>
    <t>Vernon - 301</t>
  </si>
  <si>
    <t>Vernon - 101</t>
  </si>
  <si>
    <t>Vernon - 201</t>
  </si>
  <si>
    <t>Vernon - 202</t>
  </si>
  <si>
    <t>Vernon - 302</t>
  </si>
  <si>
    <t>Victoria - 101</t>
  </si>
  <si>
    <t>Victoria - 301</t>
  </si>
  <si>
    <t>Victoria - 302</t>
  </si>
  <si>
    <t>Victoria - 401</t>
  </si>
  <si>
    <t>Victoria - 402</t>
  </si>
  <si>
    <t>Victoria - 102</t>
  </si>
  <si>
    <t>Victoria - 103</t>
  </si>
  <si>
    <t>Victoria - 104</t>
  </si>
  <si>
    <t>Victoria - 201</t>
  </si>
  <si>
    <t>Victoria - 202</t>
  </si>
  <si>
    <t>Victoria - 203</t>
  </si>
  <si>
    <t>Victoria - 303</t>
  </si>
  <si>
    <t>Victoria - 403</t>
  </si>
  <si>
    <t>Victoria - 404</t>
  </si>
  <si>
    <t>Victoria - 526</t>
  </si>
  <si>
    <t>Victoria - 527</t>
  </si>
  <si>
    <t>Victoria - 533</t>
  </si>
  <si>
    <t>Victoria - 601</t>
  </si>
  <si>
    <t>Western Communities - 1</t>
  </si>
  <si>
    <t>Western Communities - 2</t>
  </si>
  <si>
    <t>Western Communities - 001A</t>
  </si>
  <si>
    <t>Western Communities - 004</t>
  </si>
  <si>
    <t>Williams Lake - 401</t>
  </si>
  <si>
    <t>Williams Lake - 112</t>
  </si>
  <si>
    <t>Williams Lake - 410</t>
  </si>
  <si>
    <t>Williams Lake - 413</t>
  </si>
  <si>
    <t>NOTE: some courthouses appear to be missing or I don’t know how to map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</si>
</sst>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2"/>
  <sheetViews>
    <sheetView topLeftCell="A421" workbookViewId="0">
      <selection activeCell="N118" sqref="N118"/>
    </sheetView>
  </sheetViews>
  <sheetFormatPr baseColWidth="10" defaultRowHeight="16" x14ac:dyDescent="0.2"/>
  <cols>
    <col min="1" max="4" width="18.83203125" customWidth="1"/>
    <col min="5" max="5" width="29.5" customWidth="1"/>
    <col min="6" max="6" width="36.5" customWidth="1"/>
    <col min="7" max="13" width="18.83203125" customWidth="1"/>
    <col min="14" max="14" width="146.5" customWidth="1"/>
    <col min="15" max="15" width="8.6640625" customWidth="1"/>
    <col min="16" max="16" width="121.83203125" customWidth="1"/>
  </cols>
  <sheetData>
    <row r="1" spans="1:16" x14ac:dyDescent="0.2">
      <c r="A1" t="s">
        <v>0</v>
      </c>
      <c r="B1" t="s">
        <v>1</v>
      </c>
    </row>
    <row r="2" spans="1:16" x14ac:dyDescent="0.2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6" x14ac:dyDescent="0.2">
      <c r="A3">
        <v>1</v>
      </c>
      <c r="B3" t="s">
        <v>13</v>
      </c>
      <c r="C3" t="s">
        <v>14</v>
      </c>
      <c r="D3" t="s">
        <v>15</v>
      </c>
      <c r="E3" t="s">
        <v>19</v>
      </c>
      <c r="F3" t="s">
        <v>20</v>
      </c>
      <c r="G3" t="s">
        <v>7</v>
      </c>
      <c r="H3" t="s">
        <v>16</v>
      </c>
      <c r="I3" t="s">
        <v>16</v>
      </c>
      <c r="J3" t="s">
        <v>17</v>
      </c>
      <c r="K3" t="s">
        <v>17</v>
      </c>
      <c r="L3">
        <f>0</f>
        <v>0</v>
      </c>
      <c r="N3" s="1" t="str">
        <f>"INSERT INTO "&amp;$B$1&amp;" ("&amp;$B$2&amp;","&amp;$C$2&amp;","&amp;$D$2&amp;","&amp;$E$2&amp;","&amp;$F$2&amp;","&amp;$G$2&amp;","&amp;$H$2&amp;","&amp;$I$2&amp;","&amp;$J$2&amp;","&amp;$K$2&amp;","&amp;$L$2&amp;")"</f>
        <v>INSERT INTO location (location_id,location_type_code,parent_location_id,location_name,description,address,created_by,updated_by,created_dtm,updated_dtm,revision_count)</v>
      </c>
      <c r="O3" t="str">
        <f>" VALUES "</f>
        <v xml:space="preserve"> VALUES </v>
      </c>
      <c r="P3" t="str">
        <f>"("&amp;B3&amp;",'"&amp;C3&amp;"',"&amp;D3&amp;",'"&amp;E3&amp;"','"&amp;F3&amp;"','"&amp;G3&amp;"','"&amp;H3&amp;"','"&amp;I3&amp;"',"&amp;J3&amp;","&amp;K3&amp;","&amp;L3&amp;");"</f>
        <v>(uuid_generate_v4(),'COURTHOUSE',null,'ABBOTSFORD','Abbotsford','address','test','test',now(),now(),0);</v>
      </c>
    </row>
    <row r="4" spans="1:16" x14ac:dyDescent="0.2">
      <c r="A4">
        <v>2</v>
      </c>
      <c r="B4" t="s">
        <v>13</v>
      </c>
      <c r="C4" t="s">
        <v>14</v>
      </c>
      <c r="D4" t="s">
        <v>15</v>
      </c>
      <c r="E4" t="s">
        <v>21</v>
      </c>
      <c r="F4" t="s">
        <v>22</v>
      </c>
      <c r="G4" t="s">
        <v>7</v>
      </c>
      <c r="H4" t="s">
        <v>16</v>
      </c>
      <c r="I4" t="s">
        <v>16</v>
      </c>
      <c r="J4" t="s">
        <v>17</v>
      </c>
      <c r="K4" t="s">
        <v>17</v>
      </c>
      <c r="L4">
        <f>0</f>
        <v>0</v>
      </c>
      <c r="N4" s="1" t="str">
        <f>$N$3</f>
        <v>INSERT INTO location (location_id,location_type_code,parent_location_id,location_name,description,address,created_by,updated_by,created_dtm,updated_dtm,revision_count)</v>
      </c>
      <c r="O4" t="str">
        <f>$O$3</f>
        <v xml:space="preserve"> VALUES </v>
      </c>
      <c r="P4" t="str">
        <f>"("&amp;B4&amp;",'"&amp;C4&amp;"',"&amp;D4&amp;",'"&amp;E4&amp;"','"&amp;F4&amp;"','"&amp;G4&amp;"','"&amp;H4&amp;"','"&amp;I4&amp;"',"&amp;J4&amp;","&amp;K4&amp;","&amp;L4&amp;");"</f>
        <v>(uuid_generate_v4(),'COURTHOUSE',null,'ALEXISCREEK','Alexis Creek','address','test','test',now(),now(),0);</v>
      </c>
    </row>
    <row r="5" spans="1:16" x14ac:dyDescent="0.2">
      <c r="A5">
        <v>3</v>
      </c>
      <c r="B5" t="s">
        <v>13</v>
      </c>
      <c r="C5" t="s">
        <v>14</v>
      </c>
      <c r="D5" t="s">
        <v>15</v>
      </c>
      <c r="E5" t="s">
        <v>23</v>
      </c>
      <c r="F5" t="s">
        <v>24</v>
      </c>
      <c r="G5" t="s">
        <v>7</v>
      </c>
      <c r="H5" t="s">
        <v>16</v>
      </c>
      <c r="I5" t="s">
        <v>16</v>
      </c>
      <c r="J5" t="s">
        <v>17</v>
      </c>
      <c r="K5" t="s">
        <v>17</v>
      </c>
      <c r="L5">
        <f>0</f>
        <v>0</v>
      </c>
      <c r="N5" s="1" t="str">
        <f t="shared" ref="N5:N68" si="0">$N$3</f>
        <v>INSERT INTO location (location_id,location_type_code,parent_location_id,location_name,description,address,created_by,updated_by,created_dtm,updated_dtm,revision_count)</v>
      </c>
      <c r="O5" t="str">
        <f t="shared" ref="O5:O68" si="1">$O$3</f>
        <v xml:space="preserve"> VALUES </v>
      </c>
      <c r="P5" t="str">
        <f t="shared" ref="P5:P68" si="2">"("&amp;B5&amp;",'"&amp;C5&amp;"',"&amp;D5&amp;",'"&amp;E5&amp;"','"&amp;F5&amp;"','"&amp;G5&amp;"','"&amp;H5&amp;"','"&amp;I5&amp;"',"&amp;J5&amp;","&amp;K5&amp;","&amp;L5&amp;");"</f>
        <v>(uuid_generate_v4(),'COURTHOUSE',null,'ANAHIMLAKE','Anahim Lake','address','test','test',now(),now(),0);</v>
      </c>
    </row>
    <row r="6" spans="1:16" x14ac:dyDescent="0.2">
      <c r="A6">
        <v>4</v>
      </c>
      <c r="B6" t="s">
        <v>13</v>
      </c>
      <c r="C6" t="s">
        <v>14</v>
      </c>
      <c r="D6" t="s">
        <v>15</v>
      </c>
      <c r="E6" t="s">
        <v>25</v>
      </c>
      <c r="F6" t="s">
        <v>26</v>
      </c>
      <c r="G6" t="s">
        <v>7</v>
      </c>
      <c r="H6" t="s">
        <v>16</v>
      </c>
      <c r="I6" t="s">
        <v>16</v>
      </c>
      <c r="J6" t="s">
        <v>17</v>
      </c>
      <c r="K6" t="s">
        <v>17</v>
      </c>
      <c r="L6">
        <f>0</f>
        <v>0</v>
      </c>
      <c r="N6" s="1" t="str">
        <f t="shared" si="0"/>
        <v>INSERT INTO location (location_id,location_type_code,parent_location_id,location_name,description,address,created_by,updated_by,created_dtm,updated_dtm,revision_count)</v>
      </c>
      <c r="O6" t="str">
        <f t="shared" si="1"/>
        <v xml:space="preserve"> VALUES </v>
      </c>
      <c r="P6" t="str">
        <f t="shared" si="2"/>
        <v>(uuid_generate_v4(),'COURTHOUSE',null,'ASHCROFT','Ashcroft','address','test','test',now(),now(),0);</v>
      </c>
    </row>
    <row r="7" spans="1:16" x14ac:dyDescent="0.2">
      <c r="A7">
        <v>5</v>
      </c>
      <c r="B7" t="s">
        <v>13</v>
      </c>
      <c r="C7" t="s">
        <v>14</v>
      </c>
      <c r="D7" t="s">
        <v>15</v>
      </c>
      <c r="E7" t="s">
        <v>27</v>
      </c>
      <c r="F7" t="s">
        <v>28</v>
      </c>
      <c r="G7" t="s">
        <v>7</v>
      </c>
      <c r="H7" t="s">
        <v>16</v>
      </c>
      <c r="I7" t="s">
        <v>16</v>
      </c>
      <c r="J7" t="s">
        <v>17</v>
      </c>
      <c r="K7" t="s">
        <v>17</v>
      </c>
      <c r="L7">
        <f>0</f>
        <v>0</v>
      </c>
      <c r="N7" s="1" t="str">
        <f t="shared" si="0"/>
        <v>INSERT INTO location (location_id,location_type_code,parent_location_id,location_name,description,address,created_by,updated_by,created_dtm,updated_dtm,revision_count)</v>
      </c>
      <c r="O7" t="str">
        <f t="shared" si="1"/>
        <v xml:space="preserve"> VALUES </v>
      </c>
      <c r="P7" t="str">
        <f t="shared" si="2"/>
        <v>(uuid_generate_v4(),'COURTHOUSE',null,'ATLIN','Atlin','address','test','test',now(),now(),0);</v>
      </c>
    </row>
    <row r="8" spans="1:16" x14ac:dyDescent="0.2">
      <c r="A8">
        <v>6</v>
      </c>
      <c r="B8" t="s">
        <v>13</v>
      </c>
      <c r="C8" t="s">
        <v>14</v>
      </c>
      <c r="D8" t="s">
        <v>15</v>
      </c>
      <c r="E8" t="s">
        <v>29</v>
      </c>
      <c r="F8" t="s">
        <v>30</v>
      </c>
      <c r="G8" t="s">
        <v>7</v>
      </c>
      <c r="H8" t="s">
        <v>16</v>
      </c>
      <c r="I8" t="s">
        <v>16</v>
      </c>
      <c r="J8" t="s">
        <v>17</v>
      </c>
      <c r="K8" t="s">
        <v>17</v>
      </c>
      <c r="L8">
        <f>0</f>
        <v>0</v>
      </c>
      <c r="N8" s="1" t="str">
        <f t="shared" si="0"/>
        <v>INSERT INTO location (location_id,location_type_code,parent_location_id,location_name,description,address,created_by,updated_by,created_dtm,updated_dtm,revision_count)</v>
      </c>
      <c r="O8" t="str">
        <f t="shared" si="1"/>
        <v xml:space="preserve"> VALUES </v>
      </c>
      <c r="P8" t="str">
        <f t="shared" si="2"/>
        <v>(uuid_generate_v4(),'COURTHOUSE',null,'BELLABELLA','Bella Bella','address','test','test',now(),now(),0);</v>
      </c>
    </row>
    <row r="9" spans="1:16" x14ac:dyDescent="0.2">
      <c r="A9">
        <v>7</v>
      </c>
      <c r="B9" t="s">
        <v>13</v>
      </c>
      <c r="C9" t="s">
        <v>14</v>
      </c>
      <c r="D9" t="s">
        <v>15</v>
      </c>
      <c r="E9" t="s">
        <v>31</v>
      </c>
      <c r="F9" t="s">
        <v>32</v>
      </c>
      <c r="G9" t="s">
        <v>7</v>
      </c>
      <c r="H9" t="s">
        <v>16</v>
      </c>
      <c r="I9" t="s">
        <v>16</v>
      </c>
      <c r="J9" t="s">
        <v>17</v>
      </c>
      <c r="K9" t="s">
        <v>17</v>
      </c>
      <c r="L9">
        <f>0</f>
        <v>0</v>
      </c>
      <c r="N9" s="1" t="str">
        <f t="shared" si="0"/>
        <v>INSERT INTO location (location_id,location_type_code,parent_location_id,location_name,description,address,created_by,updated_by,created_dtm,updated_dtm,revision_count)</v>
      </c>
      <c r="O9" t="str">
        <f t="shared" si="1"/>
        <v xml:space="preserve"> VALUES </v>
      </c>
      <c r="P9" t="str">
        <f t="shared" si="2"/>
        <v>(uuid_generate_v4(),'COURTHOUSE',null,'BELLACOOLA','Bella Coola','address','test','test',now(),now(),0);</v>
      </c>
    </row>
    <row r="10" spans="1:16" x14ac:dyDescent="0.2">
      <c r="A10">
        <v>8</v>
      </c>
      <c r="B10" t="s">
        <v>13</v>
      </c>
      <c r="C10" t="s">
        <v>14</v>
      </c>
      <c r="D10" t="s">
        <v>15</v>
      </c>
      <c r="E10" t="s">
        <v>33</v>
      </c>
      <c r="F10" t="s">
        <v>34</v>
      </c>
      <c r="G10" t="s">
        <v>7</v>
      </c>
      <c r="H10" t="s">
        <v>16</v>
      </c>
      <c r="I10" t="s">
        <v>16</v>
      </c>
      <c r="J10" t="s">
        <v>17</v>
      </c>
      <c r="K10" t="s">
        <v>17</v>
      </c>
      <c r="L10">
        <f>0</f>
        <v>0</v>
      </c>
      <c r="N10" s="1" t="str">
        <f t="shared" si="0"/>
        <v>INSERT INTO location (location_id,location_type_code,parent_location_id,location_name,description,address,created_by,updated_by,created_dtm,updated_dtm,revision_count)</v>
      </c>
      <c r="O10" t="str">
        <f t="shared" si="1"/>
        <v xml:space="preserve"> VALUES </v>
      </c>
      <c r="P10" t="str">
        <f t="shared" si="2"/>
        <v>(uuid_generate_v4(),'COURTHOUSE',null,'BURNSLAKE','Burns Lake','address','test','test',now(),now(),0);</v>
      </c>
    </row>
    <row r="11" spans="1:16" x14ac:dyDescent="0.2">
      <c r="A11">
        <v>9</v>
      </c>
      <c r="B11" t="s">
        <v>13</v>
      </c>
      <c r="C11" t="s">
        <v>14</v>
      </c>
      <c r="D11" t="s">
        <v>15</v>
      </c>
      <c r="E11" t="s">
        <v>35</v>
      </c>
      <c r="F11" t="s">
        <v>36</v>
      </c>
      <c r="G11" t="s">
        <v>7</v>
      </c>
      <c r="H11" t="s">
        <v>16</v>
      </c>
      <c r="I11" t="s">
        <v>16</v>
      </c>
      <c r="J11" t="s">
        <v>17</v>
      </c>
      <c r="K11" t="s">
        <v>17</v>
      </c>
      <c r="L11">
        <f>0</f>
        <v>0</v>
      </c>
      <c r="N11" s="1" t="str">
        <f t="shared" si="0"/>
        <v>INSERT INTO location (location_id,location_type_code,parent_location_id,location_name,description,address,created_by,updated_by,created_dtm,updated_dtm,revision_count)</v>
      </c>
      <c r="O11" t="str">
        <f t="shared" si="1"/>
        <v xml:space="preserve"> VALUES </v>
      </c>
      <c r="P11" t="str">
        <f t="shared" si="2"/>
        <v>(uuid_generate_v4(),'COURTHOUSE',null,'CAMPBELLRIVER','Campbell River','address','test','test',now(),now(),0);</v>
      </c>
    </row>
    <row r="12" spans="1:16" x14ac:dyDescent="0.2">
      <c r="A12">
        <v>10</v>
      </c>
      <c r="B12" t="s">
        <v>13</v>
      </c>
      <c r="C12" t="s">
        <v>14</v>
      </c>
      <c r="D12" t="s">
        <v>15</v>
      </c>
      <c r="E12" t="s">
        <v>37</v>
      </c>
      <c r="F12" t="s">
        <v>38</v>
      </c>
      <c r="G12" t="s">
        <v>7</v>
      </c>
      <c r="H12" t="s">
        <v>16</v>
      </c>
      <c r="I12" t="s">
        <v>16</v>
      </c>
      <c r="J12" t="s">
        <v>17</v>
      </c>
      <c r="K12" t="s">
        <v>17</v>
      </c>
      <c r="L12">
        <f>0</f>
        <v>0</v>
      </c>
      <c r="N12" s="1" t="str">
        <f t="shared" si="0"/>
        <v>INSERT INTO location (location_id,location_type_code,parent_location_id,location_name,description,address,created_by,updated_by,created_dtm,updated_dtm,revision_count)</v>
      </c>
      <c r="O12" t="str">
        <f t="shared" si="1"/>
        <v xml:space="preserve"> VALUES </v>
      </c>
      <c r="P12" t="str">
        <f t="shared" si="2"/>
        <v>(uuid_generate_v4(),'COURTHOUSE',null,'CASTLEGAR','Castlegar','address','test','test',now(),now(),0);</v>
      </c>
    </row>
    <row r="13" spans="1:16" x14ac:dyDescent="0.2">
      <c r="A13">
        <v>11</v>
      </c>
      <c r="B13" t="s">
        <v>13</v>
      </c>
      <c r="C13" t="s">
        <v>14</v>
      </c>
      <c r="D13" t="s">
        <v>15</v>
      </c>
      <c r="E13" t="s">
        <v>39</v>
      </c>
      <c r="F13" t="s">
        <v>40</v>
      </c>
      <c r="G13" t="s">
        <v>7</v>
      </c>
      <c r="H13" t="s">
        <v>16</v>
      </c>
      <c r="I13" t="s">
        <v>16</v>
      </c>
      <c r="J13" t="s">
        <v>17</v>
      </c>
      <c r="K13" t="s">
        <v>17</v>
      </c>
      <c r="L13">
        <f>0</f>
        <v>0</v>
      </c>
      <c r="N13" s="1" t="str">
        <f t="shared" si="0"/>
        <v>INSERT INTO location (location_id,location_type_code,parent_location_id,location_name,description,address,created_by,updated_by,created_dtm,updated_dtm,revision_count)</v>
      </c>
      <c r="O13" t="str">
        <f t="shared" si="1"/>
        <v xml:space="preserve"> VALUES </v>
      </c>
      <c r="P13" t="str">
        <f t="shared" si="2"/>
        <v>(uuid_generate_v4(),'COURTHOUSE',null,'CHASE','Chase','address','test','test',now(),now(),0);</v>
      </c>
    </row>
    <row r="14" spans="1:16" x14ac:dyDescent="0.2">
      <c r="A14">
        <v>12</v>
      </c>
      <c r="B14" t="s">
        <v>13</v>
      </c>
      <c r="C14" t="s">
        <v>14</v>
      </c>
      <c r="D14" t="s">
        <v>15</v>
      </c>
      <c r="E14" t="s">
        <v>41</v>
      </c>
      <c r="F14" t="s">
        <v>42</v>
      </c>
      <c r="G14" t="s">
        <v>7</v>
      </c>
      <c r="H14" t="s">
        <v>16</v>
      </c>
      <c r="I14" t="s">
        <v>16</v>
      </c>
      <c r="J14" t="s">
        <v>17</v>
      </c>
      <c r="K14" t="s">
        <v>17</v>
      </c>
      <c r="L14">
        <f>0</f>
        <v>0</v>
      </c>
      <c r="N14" s="1" t="str">
        <f t="shared" si="0"/>
        <v>INSERT INTO location (location_id,location_type_code,parent_location_id,location_name,description,address,created_by,updated_by,created_dtm,updated_dtm,revision_count)</v>
      </c>
      <c r="O14" t="str">
        <f t="shared" si="1"/>
        <v xml:space="preserve"> VALUES </v>
      </c>
      <c r="P14" t="str">
        <f t="shared" si="2"/>
        <v>(uuid_generate_v4(),'COURTHOUSE',null,'CHETWYND','Chetwynd','address','test','test',now(),now(),0);</v>
      </c>
    </row>
    <row r="15" spans="1:16" x14ac:dyDescent="0.2">
      <c r="A15">
        <v>13</v>
      </c>
      <c r="B15" t="s">
        <v>13</v>
      </c>
      <c r="C15" t="s">
        <v>14</v>
      </c>
      <c r="D15" t="s">
        <v>15</v>
      </c>
      <c r="E15" t="s">
        <v>43</v>
      </c>
      <c r="F15" t="s">
        <v>44</v>
      </c>
      <c r="G15" t="s">
        <v>7</v>
      </c>
      <c r="H15" t="s">
        <v>16</v>
      </c>
      <c r="I15" t="s">
        <v>16</v>
      </c>
      <c r="J15" t="s">
        <v>17</v>
      </c>
      <c r="K15" t="s">
        <v>17</v>
      </c>
      <c r="L15">
        <f>0</f>
        <v>0</v>
      </c>
      <c r="N15" s="1" t="str">
        <f t="shared" si="0"/>
        <v>INSERT INTO location (location_id,location_type_code,parent_location_id,location_name,description,address,created_by,updated_by,created_dtm,updated_dtm,revision_count)</v>
      </c>
      <c r="O15" t="str">
        <f t="shared" si="1"/>
        <v xml:space="preserve"> VALUES </v>
      </c>
      <c r="P15" t="str">
        <f t="shared" si="2"/>
        <v>(uuid_generate_v4(),'COURTHOUSE',null,'CHILLIWACK','Chilliwack','address','test','test',now(),now(),0);</v>
      </c>
    </row>
    <row r="16" spans="1:16" x14ac:dyDescent="0.2">
      <c r="A16">
        <v>14</v>
      </c>
      <c r="B16" t="s">
        <v>13</v>
      </c>
      <c r="C16" t="s">
        <v>14</v>
      </c>
      <c r="D16" t="s">
        <v>15</v>
      </c>
      <c r="E16" t="s">
        <v>45</v>
      </c>
      <c r="F16" t="s">
        <v>46</v>
      </c>
      <c r="G16" t="s">
        <v>7</v>
      </c>
      <c r="H16" t="s">
        <v>16</v>
      </c>
      <c r="I16" t="s">
        <v>16</v>
      </c>
      <c r="J16" t="s">
        <v>17</v>
      </c>
      <c r="K16" t="s">
        <v>17</v>
      </c>
      <c r="L16">
        <f>0</f>
        <v>0</v>
      </c>
      <c r="N16" s="1" t="str">
        <f t="shared" si="0"/>
        <v>INSERT INTO location (location_id,location_type_code,parent_location_id,location_name,description,address,created_by,updated_by,created_dtm,updated_dtm,revision_count)</v>
      </c>
      <c r="O16" t="str">
        <f t="shared" si="1"/>
        <v xml:space="preserve"> VALUES </v>
      </c>
      <c r="P16" t="str">
        <f t="shared" si="2"/>
        <v>(uuid_generate_v4(),'COURTHOUSE',null,'CLEARWATER','Clearwater','address','test','test',now(),now(),0);</v>
      </c>
    </row>
    <row r="17" spans="1:16" x14ac:dyDescent="0.2">
      <c r="A17">
        <v>15</v>
      </c>
      <c r="B17" t="s">
        <v>13</v>
      </c>
      <c r="C17" t="s">
        <v>14</v>
      </c>
      <c r="D17" t="s">
        <v>15</v>
      </c>
      <c r="E17" t="s">
        <v>47</v>
      </c>
      <c r="F17" t="s">
        <v>48</v>
      </c>
      <c r="G17" t="s">
        <v>7</v>
      </c>
      <c r="H17" t="s">
        <v>16</v>
      </c>
      <c r="I17" t="s">
        <v>16</v>
      </c>
      <c r="J17" t="s">
        <v>17</v>
      </c>
      <c r="K17" t="s">
        <v>17</v>
      </c>
      <c r="L17">
        <f>0</f>
        <v>0</v>
      </c>
      <c r="N17" s="1" t="str">
        <f t="shared" si="0"/>
        <v>INSERT INTO location (location_id,location_type_code,parent_location_id,location_name,description,address,created_by,updated_by,created_dtm,updated_dtm,revision_count)</v>
      </c>
      <c r="O17" t="str">
        <f t="shared" si="1"/>
        <v xml:space="preserve"> VALUES </v>
      </c>
      <c r="P17" t="str">
        <f t="shared" si="2"/>
        <v>(uuid_generate_v4(),'COURTHOUSE',null,'COURTENAY','Courtenay','address','test','test',now(),now(),0);</v>
      </c>
    </row>
    <row r="18" spans="1:16" x14ac:dyDescent="0.2">
      <c r="A18">
        <v>16</v>
      </c>
      <c r="B18" t="s">
        <v>13</v>
      </c>
      <c r="C18" t="s">
        <v>14</v>
      </c>
      <c r="D18" t="s">
        <v>15</v>
      </c>
      <c r="E18" t="s">
        <v>49</v>
      </c>
      <c r="F18" t="s">
        <v>50</v>
      </c>
      <c r="G18" t="s">
        <v>7</v>
      </c>
      <c r="H18" t="s">
        <v>16</v>
      </c>
      <c r="I18" t="s">
        <v>16</v>
      </c>
      <c r="J18" t="s">
        <v>17</v>
      </c>
      <c r="K18" t="s">
        <v>17</v>
      </c>
      <c r="L18">
        <f>0</f>
        <v>0</v>
      </c>
      <c r="N18" s="1" t="str">
        <f t="shared" si="0"/>
        <v>INSERT INTO location (location_id,location_type_code,parent_location_id,location_name,description,address,created_by,updated_by,created_dtm,updated_dtm,revision_count)</v>
      </c>
      <c r="O18" t="str">
        <f t="shared" si="1"/>
        <v xml:space="preserve"> VALUES </v>
      </c>
      <c r="P18" t="str">
        <f t="shared" si="2"/>
        <v>(uuid_generate_v4(),'COURTHOUSE',null,'CRANBROOK','Cranbrook','address','test','test',now(),now(),0);</v>
      </c>
    </row>
    <row r="19" spans="1:16" x14ac:dyDescent="0.2">
      <c r="A19">
        <v>17</v>
      </c>
      <c r="B19" t="s">
        <v>13</v>
      </c>
      <c r="C19" t="s">
        <v>14</v>
      </c>
      <c r="D19" t="s">
        <v>15</v>
      </c>
      <c r="E19" t="s">
        <v>51</v>
      </c>
      <c r="F19" t="s">
        <v>52</v>
      </c>
      <c r="G19" t="s">
        <v>7</v>
      </c>
      <c r="H19" t="s">
        <v>16</v>
      </c>
      <c r="I19" t="s">
        <v>16</v>
      </c>
      <c r="J19" t="s">
        <v>17</v>
      </c>
      <c r="K19" t="s">
        <v>17</v>
      </c>
      <c r="L19">
        <f>0</f>
        <v>0</v>
      </c>
      <c r="N19" s="1" t="str">
        <f t="shared" si="0"/>
        <v>INSERT INTO location (location_id,location_type_code,parent_location_id,location_name,description,address,created_by,updated_by,created_dtm,updated_dtm,revision_count)</v>
      </c>
      <c r="O19" t="str">
        <f t="shared" si="1"/>
        <v xml:space="preserve"> VALUES </v>
      </c>
      <c r="P19" t="str">
        <f t="shared" si="2"/>
        <v>(uuid_generate_v4(),'COURTHOUSE',null,'CRESTON','Creston','address','test','test',now(),now(),0);</v>
      </c>
    </row>
    <row r="20" spans="1:16" x14ac:dyDescent="0.2">
      <c r="A20">
        <v>18</v>
      </c>
      <c r="B20" t="s">
        <v>13</v>
      </c>
      <c r="C20" t="s">
        <v>14</v>
      </c>
      <c r="D20" t="s">
        <v>15</v>
      </c>
      <c r="E20" t="s">
        <v>53</v>
      </c>
      <c r="F20" t="s">
        <v>54</v>
      </c>
      <c r="G20" t="s">
        <v>7</v>
      </c>
      <c r="H20" t="s">
        <v>16</v>
      </c>
      <c r="I20" t="s">
        <v>16</v>
      </c>
      <c r="J20" t="s">
        <v>17</v>
      </c>
      <c r="K20" t="s">
        <v>17</v>
      </c>
      <c r="L20">
        <f>0</f>
        <v>0</v>
      </c>
      <c r="N20" s="1" t="str">
        <f t="shared" si="0"/>
        <v>INSERT INTO location (location_id,location_type_code,parent_location_id,location_name,description,address,created_by,updated_by,created_dtm,updated_dtm,revision_count)</v>
      </c>
      <c r="O20" t="str">
        <f t="shared" si="1"/>
        <v xml:space="preserve"> VALUES </v>
      </c>
      <c r="P20" t="str">
        <f t="shared" si="2"/>
        <v>(uuid_generate_v4(),'COURTHOUSE',null,'DEASELAKE','Dease Lake','address','test','test',now(),now(),0);</v>
      </c>
    </row>
    <row r="21" spans="1:16" x14ac:dyDescent="0.2">
      <c r="A21">
        <v>19</v>
      </c>
      <c r="B21" t="s">
        <v>13</v>
      </c>
      <c r="C21" t="s">
        <v>14</v>
      </c>
      <c r="D21" t="s">
        <v>15</v>
      </c>
      <c r="E21" t="s">
        <v>55</v>
      </c>
      <c r="F21" t="s">
        <v>56</v>
      </c>
      <c r="G21" t="s">
        <v>7</v>
      </c>
      <c r="H21" t="s">
        <v>16</v>
      </c>
      <c r="I21" t="s">
        <v>16</v>
      </c>
      <c r="J21" t="s">
        <v>17</v>
      </c>
      <c r="K21" t="s">
        <v>17</v>
      </c>
      <c r="L21">
        <f>0</f>
        <v>0</v>
      </c>
      <c r="N21" s="1" t="str">
        <f t="shared" si="0"/>
        <v>INSERT INTO location (location_id,location_type_code,parent_location_id,location_name,description,address,created_by,updated_by,created_dtm,updated_dtm,revision_count)</v>
      </c>
      <c r="O21" t="str">
        <f t="shared" si="1"/>
        <v xml:space="preserve"> VALUES </v>
      </c>
      <c r="P21" t="str">
        <f t="shared" si="2"/>
        <v>(uuid_generate_v4(),'COURTHOUSE',null,'DOWNTOWNCOMMUNITYCOURT','Downtown Community Court','address','test','test',now(),now(),0);</v>
      </c>
    </row>
    <row r="22" spans="1:16" x14ac:dyDescent="0.2">
      <c r="A22">
        <v>20</v>
      </c>
      <c r="B22" t="s">
        <v>13</v>
      </c>
      <c r="C22" t="s">
        <v>14</v>
      </c>
      <c r="D22" t="s">
        <v>15</v>
      </c>
      <c r="E22" t="s">
        <v>57</v>
      </c>
      <c r="F22" t="s">
        <v>58</v>
      </c>
      <c r="G22" t="s">
        <v>7</v>
      </c>
      <c r="H22" t="s">
        <v>16</v>
      </c>
      <c r="I22" t="s">
        <v>16</v>
      </c>
      <c r="J22" t="s">
        <v>17</v>
      </c>
      <c r="K22" t="s">
        <v>17</v>
      </c>
      <c r="L22">
        <f>0</f>
        <v>0</v>
      </c>
      <c r="N22" s="1" t="str">
        <f t="shared" si="0"/>
        <v>INSERT INTO location (location_id,location_type_code,parent_location_id,location_name,description,address,created_by,updated_by,created_dtm,updated_dtm,revision_count)</v>
      </c>
      <c r="O22" t="str">
        <f t="shared" si="1"/>
        <v xml:space="preserve"> VALUES </v>
      </c>
      <c r="P22" t="str">
        <f t="shared" si="2"/>
        <v>(uuid_generate_v4(),'COURTHOUSE',null,'DUNCAN','Duncan','address','test','test',now(),now(),0);</v>
      </c>
    </row>
    <row r="23" spans="1:16" x14ac:dyDescent="0.2">
      <c r="A23">
        <v>21</v>
      </c>
      <c r="B23" t="s">
        <v>13</v>
      </c>
      <c r="C23" t="s">
        <v>14</v>
      </c>
      <c r="D23" t="s">
        <v>15</v>
      </c>
      <c r="E23" t="s">
        <v>59</v>
      </c>
      <c r="F23" t="s">
        <v>60</v>
      </c>
      <c r="G23" t="s">
        <v>7</v>
      </c>
      <c r="H23" t="s">
        <v>16</v>
      </c>
      <c r="I23" t="s">
        <v>16</v>
      </c>
      <c r="J23" t="s">
        <v>17</v>
      </c>
      <c r="K23" t="s">
        <v>17</v>
      </c>
      <c r="L23">
        <f>0</f>
        <v>0</v>
      </c>
      <c r="N23" s="1" t="str">
        <f t="shared" si="0"/>
        <v>INSERT INTO location (location_id,location_type_code,parent_location_id,location_name,description,address,created_by,updated_by,created_dtm,updated_dtm,revision_count)</v>
      </c>
      <c r="O23" t="str">
        <f t="shared" si="1"/>
        <v xml:space="preserve"> VALUES </v>
      </c>
      <c r="P23" t="str">
        <f t="shared" si="2"/>
        <v>(uuid_generate_v4(),'COURTHOUSE',null,'FERNIE','Fernie','address','test','test',now(),now(),0);</v>
      </c>
    </row>
    <row r="24" spans="1:16" x14ac:dyDescent="0.2">
      <c r="A24">
        <v>22</v>
      </c>
      <c r="B24" t="s">
        <v>13</v>
      </c>
      <c r="C24" t="s">
        <v>14</v>
      </c>
      <c r="D24" t="s">
        <v>15</v>
      </c>
      <c r="E24" t="s">
        <v>61</v>
      </c>
      <c r="F24" t="s">
        <v>62</v>
      </c>
      <c r="G24" t="s">
        <v>7</v>
      </c>
      <c r="H24" t="s">
        <v>16</v>
      </c>
      <c r="I24" t="s">
        <v>16</v>
      </c>
      <c r="J24" t="s">
        <v>17</v>
      </c>
      <c r="K24" t="s">
        <v>17</v>
      </c>
      <c r="L24">
        <f>0</f>
        <v>0</v>
      </c>
      <c r="N24" s="1" t="str">
        <f t="shared" si="0"/>
        <v>INSERT INTO location (location_id,location_type_code,parent_location_id,location_name,description,address,created_by,updated_by,created_dtm,updated_dtm,revision_count)</v>
      </c>
      <c r="O24" t="str">
        <f t="shared" si="1"/>
        <v xml:space="preserve"> VALUES </v>
      </c>
      <c r="P24" t="str">
        <f t="shared" si="2"/>
        <v>(uuid_generate_v4(),'COURTHOUSE',null,'FORTSTJAMES','Fort St. James','address','test','test',now(),now(),0);</v>
      </c>
    </row>
    <row r="25" spans="1:16" x14ac:dyDescent="0.2">
      <c r="A25">
        <v>23</v>
      </c>
      <c r="B25" t="s">
        <v>13</v>
      </c>
      <c r="C25" t="s">
        <v>14</v>
      </c>
      <c r="D25" t="s">
        <v>15</v>
      </c>
      <c r="E25" t="s">
        <v>63</v>
      </c>
      <c r="F25" t="s">
        <v>64</v>
      </c>
      <c r="G25" t="s">
        <v>7</v>
      </c>
      <c r="H25" t="s">
        <v>16</v>
      </c>
      <c r="I25" t="s">
        <v>16</v>
      </c>
      <c r="J25" t="s">
        <v>17</v>
      </c>
      <c r="K25" t="s">
        <v>17</v>
      </c>
      <c r="L25">
        <f>0</f>
        <v>0</v>
      </c>
      <c r="N25" s="1" t="str">
        <f t="shared" si="0"/>
        <v>INSERT INTO location (location_id,location_type_code,parent_location_id,location_name,description,address,created_by,updated_by,created_dtm,updated_dtm,revision_count)</v>
      </c>
      <c r="O25" t="str">
        <f t="shared" si="1"/>
        <v xml:space="preserve"> VALUES </v>
      </c>
      <c r="P25" t="str">
        <f t="shared" si="2"/>
        <v>(uuid_generate_v4(),'COURTHOUSE',null,'FORTSTJOHN','Fort St. John','address','test','test',now(),now(),0);</v>
      </c>
    </row>
    <row r="26" spans="1:16" x14ac:dyDescent="0.2">
      <c r="A26">
        <v>24</v>
      </c>
      <c r="B26" t="s">
        <v>13</v>
      </c>
      <c r="C26" t="s">
        <v>14</v>
      </c>
      <c r="D26" t="s">
        <v>15</v>
      </c>
      <c r="E26" t="s">
        <v>65</v>
      </c>
      <c r="F26" t="s">
        <v>66</v>
      </c>
      <c r="G26" t="s">
        <v>7</v>
      </c>
      <c r="H26" t="s">
        <v>16</v>
      </c>
      <c r="I26" t="s">
        <v>16</v>
      </c>
      <c r="J26" t="s">
        <v>17</v>
      </c>
      <c r="K26" t="s">
        <v>17</v>
      </c>
      <c r="L26">
        <f>0</f>
        <v>0</v>
      </c>
      <c r="N26" s="1" t="str">
        <f t="shared" si="0"/>
        <v>INSERT INTO location (location_id,location_type_code,parent_location_id,location_name,description,address,created_by,updated_by,created_dtm,updated_dtm,revision_count)</v>
      </c>
      <c r="O26" t="str">
        <f t="shared" si="1"/>
        <v xml:space="preserve"> VALUES </v>
      </c>
      <c r="P26" t="str">
        <f t="shared" si="2"/>
        <v>(uuid_generate_v4(),'COURTHOUSE',null,'FORTWARE','Fort Ware (Kwadacha)','address','test','test',now(),now(),0);</v>
      </c>
    </row>
    <row r="27" spans="1:16" x14ac:dyDescent="0.2">
      <c r="A27">
        <v>25</v>
      </c>
      <c r="B27" t="s">
        <v>13</v>
      </c>
      <c r="C27" t="s">
        <v>14</v>
      </c>
      <c r="D27" t="s">
        <v>15</v>
      </c>
      <c r="E27" t="s">
        <v>67</v>
      </c>
      <c r="F27" t="s">
        <v>68</v>
      </c>
      <c r="G27" t="s">
        <v>7</v>
      </c>
      <c r="H27" t="s">
        <v>16</v>
      </c>
      <c r="I27" t="s">
        <v>16</v>
      </c>
      <c r="J27" t="s">
        <v>17</v>
      </c>
      <c r="K27" t="s">
        <v>17</v>
      </c>
      <c r="L27">
        <f>0</f>
        <v>0</v>
      </c>
      <c r="N27" s="1" t="str">
        <f t="shared" si="0"/>
        <v>INSERT INTO location (location_id,location_type_code,parent_location_id,location_name,description,address,created_by,updated_by,created_dtm,updated_dtm,revision_count)</v>
      </c>
      <c r="O27" t="str">
        <f t="shared" si="1"/>
        <v xml:space="preserve"> VALUES </v>
      </c>
      <c r="P27" t="str">
        <f t="shared" si="2"/>
        <v>(uuid_generate_v4(),'COURTHOUSE',null,'FRASERLAKE','Fraser Lake','address','test','test',now(),now(),0);</v>
      </c>
    </row>
    <row r="28" spans="1:16" x14ac:dyDescent="0.2">
      <c r="A28">
        <v>26</v>
      </c>
      <c r="B28" t="s">
        <v>13</v>
      </c>
      <c r="C28" t="s">
        <v>14</v>
      </c>
      <c r="D28" t="s">
        <v>15</v>
      </c>
      <c r="E28" t="s">
        <v>69</v>
      </c>
      <c r="F28" t="s">
        <v>70</v>
      </c>
      <c r="G28" t="s">
        <v>7</v>
      </c>
      <c r="H28" t="s">
        <v>16</v>
      </c>
      <c r="I28" t="s">
        <v>16</v>
      </c>
      <c r="J28" t="s">
        <v>17</v>
      </c>
      <c r="K28" t="s">
        <v>17</v>
      </c>
      <c r="L28">
        <f>0</f>
        <v>0</v>
      </c>
      <c r="N28" s="1" t="str">
        <f t="shared" si="0"/>
        <v>INSERT INTO location (location_id,location_type_code,parent_location_id,location_name,description,address,created_by,updated_by,created_dtm,updated_dtm,revision_count)</v>
      </c>
      <c r="O28" t="str">
        <f t="shared" si="1"/>
        <v xml:space="preserve"> VALUES </v>
      </c>
      <c r="P28" t="str">
        <f t="shared" si="2"/>
        <v>(uuid_generate_v4(),'COURTHOUSE',null,'GANGES','Ganges','address','test','test',now(),now(),0);</v>
      </c>
    </row>
    <row r="29" spans="1:16" x14ac:dyDescent="0.2">
      <c r="A29">
        <v>27</v>
      </c>
      <c r="B29" t="s">
        <v>13</v>
      </c>
      <c r="C29" t="s">
        <v>14</v>
      </c>
      <c r="D29" t="s">
        <v>15</v>
      </c>
      <c r="E29" t="s">
        <v>71</v>
      </c>
      <c r="F29" t="s">
        <v>72</v>
      </c>
      <c r="G29" t="s">
        <v>7</v>
      </c>
      <c r="H29" t="s">
        <v>16</v>
      </c>
      <c r="I29" t="s">
        <v>16</v>
      </c>
      <c r="J29" t="s">
        <v>17</v>
      </c>
      <c r="K29" t="s">
        <v>17</v>
      </c>
      <c r="L29">
        <f>0</f>
        <v>0</v>
      </c>
      <c r="N29" s="1" t="str">
        <f t="shared" si="0"/>
        <v>INSERT INTO location (location_id,location_type_code,parent_location_id,location_name,description,address,created_by,updated_by,created_dtm,updated_dtm,revision_count)</v>
      </c>
      <c r="O29" t="str">
        <f t="shared" si="1"/>
        <v xml:space="preserve"> VALUES </v>
      </c>
      <c r="P29" t="str">
        <f t="shared" si="2"/>
        <v>(uuid_generate_v4(),'COURTHOUSE',null,'GOLDEN','Golden','address','test','test',now(),now(),0);</v>
      </c>
    </row>
    <row r="30" spans="1:16" x14ac:dyDescent="0.2">
      <c r="A30">
        <v>28</v>
      </c>
      <c r="B30" t="s">
        <v>13</v>
      </c>
      <c r="C30" t="s">
        <v>14</v>
      </c>
      <c r="D30" t="s">
        <v>15</v>
      </c>
      <c r="E30" t="s">
        <v>73</v>
      </c>
      <c r="F30" t="s">
        <v>74</v>
      </c>
      <c r="G30" t="s">
        <v>7</v>
      </c>
      <c r="H30" t="s">
        <v>16</v>
      </c>
      <c r="I30" t="s">
        <v>16</v>
      </c>
      <c r="J30" t="s">
        <v>17</v>
      </c>
      <c r="K30" t="s">
        <v>17</v>
      </c>
      <c r="L30">
        <f>0</f>
        <v>0</v>
      </c>
      <c r="N30" s="1" t="str">
        <f t="shared" si="0"/>
        <v>INSERT INTO location (location_id,location_type_code,parent_location_id,location_name,description,address,created_by,updated_by,created_dtm,updated_dtm,revision_count)</v>
      </c>
      <c r="O30" t="str">
        <f t="shared" si="1"/>
        <v xml:space="preserve"> VALUES </v>
      </c>
      <c r="P30" t="str">
        <f t="shared" si="2"/>
        <v>(uuid_generate_v4(),'COURTHOUSE',null,'GOLDRIVER','Gold River','address','test','test',now(),now(),0);</v>
      </c>
    </row>
    <row r="31" spans="1:16" x14ac:dyDescent="0.2">
      <c r="A31">
        <v>29</v>
      </c>
      <c r="B31" t="s">
        <v>13</v>
      </c>
      <c r="C31" t="s">
        <v>14</v>
      </c>
      <c r="D31" t="s">
        <v>15</v>
      </c>
      <c r="E31" t="s">
        <v>75</v>
      </c>
      <c r="F31" t="s">
        <v>76</v>
      </c>
      <c r="G31" t="s">
        <v>7</v>
      </c>
      <c r="H31" t="s">
        <v>16</v>
      </c>
      <c r="I31" t="s">
        <v>16</v>
      </c>
      <c r="J31" t="s">
        <v>17</v>
      </c>
      <c r="K31" t="s">
        <v>17</v>
      </c>
      <c r="L31">
        <f>0</f>
        <v>0</v>
      </c>
      <c r="N31" s="1" t="str">
        <f t="shared" si="0"/>
        <v>INSERT INTO location (location_id,location_type_code,parent_location_id,location_name,description,address,created_by,updated_by,created_dtm,updated_dtm,revision_count)</v>
      </c>
      <c r="O31" t="str">
        <f t="shared" si="1"/>
        <v xml:space="preserve"> VALUES </v>
      </c>
      <c r="P31" t="str">
        <f t="shared" si="2"/>
        <v>(uuid_generate_v4(),'COURTHOUSE',null,'GOODHOPELAKE','Good Hope Lake','address','test','test',now(),now(),0);</v>
      </c>
    </row>
    <row r="32" spans="1:16" x14ac:dyDescent="0.2">
      <c r="A32">
        <v>30</v>
      </c>
      <c r="B32" t="s">
        <v>13</v>
      </c>
      <c r="C32" t="s">
        <v>14</v>
      </c>
      <c r="D32" t="s">
        <v>15</v>
      </c>
      <c r="E32" t="s">
        <v>77</v>
      </c>
      <c r="F32" t="s">
        <v>78</v>
      </c>
      <c r="G32" t="s">
        <v>7</v>
      </c>
      <c r="H32" t="s">
        <v>16</v>
      </c>
      <c r="I32" t="s">
        <v>16</v>
      </c>
      <c r="J32" t="s">
        <v>17</v>
      </c>
      <c r="K32" t="s">
        <v>17</v>
      </c>
      <c r="L32">
        <f>0</f>
        <v>0</v>
      </c>
      <c r="N32" s="1" t="str">
        <f t="shared" si="0"/>
        <v>INSERT INTO location (location_id,location_type_code,parent_location_id,location_name,description,address,created_by,updated_by,created_dtm,updated_dtm,revision_count)</v>
      </c>
      <c r="O32" t="str">
        <f t="shared" si="1"/>
        <v xml:space="preserve"> VALUES </v>
      </c>
      <c r="P32" t="str">
        <f t="shared" si="2"/>
        <v>(uuid_generate_v4(),'COURTHOUSE',null,'GRANDFORKS','Grand Forks','address','test','test',now(),now(),0);</v>
      </c>
    </row>
    <row r="33" spans="1:16" x14ac:dyDescent="0.2">
      <c r="A33">
        <v>31</v>
      </c>
      <c r="B33" t="s">
        <v>13</v>
      </c>
      <c r="C33" t="s">
        <v>14</v>
      </c>
      <c r="D33" t="s">
        <v>15</v>
      </c>
      <c r="E33" t="s">
        <v>79</v>
      </c>
      <c r="F33" t="s">
        <v>80</v>
      </c>
      <c r="G33" t="s">
        <v>7</v>
      </c>
      <c r="H33" t="s">
        <v>16</v>
      </c>
      <c r="I33" t="s">
        <v>16</v>
      </c>
      <c r="J33" t="s">
        <v>17</v>
      </c>
      <c r="K33" t="s">
        <v>17</v>
      </c>
      <c r="L33">
        <f>0</f>
        <v>0</v>
      </c>
      <c r="N33" s="1" t="str">
        <f t="shared" si="0"/>
        <v>INSERT INTO location (location_id,location_type_code,parent_location_id,location_name,description,address,created_by,updated_by,created_dtm,updated_dtm,revision_count)</v>
      </c>
      <c r="O33" t="str">
        <f t="shared" si="1"/>
        <v xml:space="preserve"> VALUES </v>
      </c>
      <c r="P33" t="str">
        <f t="shared" si="2"/>
        <v>(uuid_generate_v4(),'COURTHOUSE',null,'HAZELTON','Hazelton','address','test','test',now(),now(),0);</v>
      </c>
    </row>
    <row r="34" spans="1:16" x14ac:dyDescent="0.2">
      <c r="A34">
        <v>32</v>
      </c>
      <c r="B34" t="s">
        <v>13</v>
      </c>
      <c r="C34" t="s">
        <v>14</v>
      </c>
      <c r="D34" t="s">
        <v>15</v>
      </c>
      <c r="E34" t="s">
        <v>81</v>
      </c>
      <c r="F34" t="s">
        <v>82</v>
      </c>
      <c r="G34" t="s">
        <v>7</v>
      </c>
      <c r="H34" t="s">
        <v>16</v>
      </c>
      <c r="I34" t="s">
        <v>16</v>
      </c>
      <c r="J34" t="s">
        <v>17</v>
      </c>
      <c r="K34" t="s">
        <v>17</v>
      </c>
      <c r="L34">
        <f>0</f>
        <v>0</v>
      </c>
      <c r="N34" s="1" t="str">
        <f t="shared" si="0"/>
        <v>INSERT INTO location (location_id,location_type_code,parent_location_id,location_name,description,address,created_by,updated_by,created_dtm,updated_dtm,revision_count)</v>
      </c>
      <c r="O34" t="str">
        <f t="shared" si="1"/>
        <v xml:space="preserve"> VALUES </v>
      </c>
      <c r="P34" t="str">
        <f t="shared" si="2"/>
        <v>(uuid_generate_v4(),'COURTHOUSE',null,'HOUSTON','Houston','address','test','test',now(),now(),0);</v>
      </c>
    </row>
    <row r="35" spans="1:16" x14ac:dyDescent="0.2">
      <c r="A35">
        <v>33</v>
      </c>
      <c r="B35" t="s">
        <v>13</v>
      </c>
      <c r="C35" t="s">
        <v>14</v>
      </c>
      <c r="D35" t="s">
        <v>15</v>
      </c>
      <c r="E35" t="s">
        <v>83</v>
      </c>
      <c r="F35" t="s">
        <v>84</v>
      </c>
      <c r="G35" t="s">
        <v>7</v>
      </c>
      <c r="H35" t="s">
        <v>16</v>
      </c>
      <c r="I35" t="s">
        <v>16</v>
      </c>
      <c r="J35" t="s">
        <v>17</v>
      </c>
      <c r="K35" t="s">
        <v>17</v>
      </c>
      <c r="L35">
        <f>0</f>
        <v>0</v>
      </c>
      <c r="N35" s="1" t="str">
        <f t="shared" si="0"/>
        <v>INSERT INTO location (location_id,location_type_code,parent_location_id,location_name,description,address,created_by,updated_by,created_dtm,updated_dtm,revision_count)</v>
      </c>
      <c r="O35" t="str">
        <f t="shared" si="1"/>
        <v xml:space="preserve"> VALUES </v>
      </c>
      <c r="P35" t="str">
        <f t="shared" si="2"/>
        <v>(uuid_generate_v4(),'COURTHOUSE',null,'HUDSONSHOPE','Hudson's Hope','address','test','test',now(),now(),0);</v>
      </c>
    </row>
    <row r="36" spans="1:16" x14ac:dyDescent="0.2">
      <c r="A36">
        <v>34</v>
      </c>
      <c r="B36" t="s">
        <v>13</v>
      </c>
      <c r="C36" t="s">
        <v>14</v>
      </c>
      <c r="D36" t="s">
        <v>15</v>
      </c>
      <c r="E36" t="s">
        <v>85</v>
      </c>
      <c r="F36" t="s">
        <v>86</v>
      </c>
      <c r="G36" t="s">
        <v>7</v>
      </c>
      <c r="H36" t="s">
        <v>16</v>
      </c>
      <c r="I36" t="s">
        <v>16</v>
      </c>
      <c r="J36" t="s">
        <v>17</v>
      </c>
      <c r="K36" t="s">
        <v>17</v>
      </c>
      <c r="L36">
        <f>0</f>
        <v>0</v>
      </c>
      <c r="N36" s="1" t="str">
        <f t="shared" si="0"/>
        <v>INSERT INTO location (location_id,location_type_code,parent_location_id,location_name,description,address,created_by,updated_by,created_dtm,updated_dtm,revision_count)</v>
      </c>
      <c r="O36" t="str">
        <f t="shared" si="1"/>
        <v xml:space="preserve"> VALUES </v>
      </c>
      <c r="P36" t="str">
        <f t="shared" si="2"/>
        <v>(uuid_generate_v4(),'COURTHOUSE',null,'INVERMERE','Invermere','address','test','test',now(),now(),0);</v>
      </c>
    </row>
    <row r="37" spans="1:16" x14ac:dyDescent="0.2">
      <c r="A37">
        <v>35</v>
      </c>
      <c r="B37" t="s">
        <v>13</v>
      </c>
      <c r="C37" t="s">
        <v>14</v>
      </c>
      <c r="D37" t="s">
        <v>15</v>
      </c>
      <c r="E37" t="s">
        <v>87</v>
      </c>
      <c r="F37" t="s">
        <v>88</v>
      </c>
      <c r="G37" t="s">
        <v>7</v>
      </c>
      <c r="H37" t="s">
        <v>16</v>
      </c>
      <c r="I37" t="s">
        <v>16</v>
      </c>
      <c r="J37" t="s">
        <v>17</v>
      </c>
      <c r="K37" t="s">
        <v>17</v>
      </c>
      <c r="L37">
        <f>0</f>
        <v>0</v>
      </c>
      <c r="N37" s="1" t="str">
        <f t="shared" si="0"/>
        <v>INSERT INTO location (location_id,location_type_code,parent_location_id,location_name,description,address,created_by,updated_by,created_dtm,updated_dtm,revision_count)</v>
      </c>
      <c r="O37" t="str">
        <f t="shared" si="1"/>
        <v xml:space="preserve"> VALUES </v>
      </c>
      <c r="P37" t="str">
        <f t="shared" si="2"/>
        <v>(uuid_generate_v4(),'COURTHOUSE',null,'KAMLOOPS','Kamloops','address','test','test',now(),now(),0);</v>
      </c>
    </row>
    <row r="38" spans="1:16" x14ac:dyDescent="0.2">
      <c r="A38">
        <v>36</v>
      </c>
      <c r="B38" t="s">
        <v>13</v>
      </c>
      <c r="C38" t="s">
        <v>14</v>
      </c>
      <c r="D38" t="s">
        <v>15</v>
      </c>
      <c r="E38" t="s">
        <v>89</v>
      </c>
      <c r="F38" t="s">
        <v>89</v>
      </c>
      <c r="G38" t="s">
        <v>7</v>
      </c>
      <c r="H38" t="s">
        <v>16</v>
      </c>
      <c r="I38" t="s">
        <v>16</v>
      </c>
      <c r="J38" t="s">
        <v>17</v>
      </c>
      <c r="K38" t="s">
        <v>17</v>
      </c>
      <c r="L38">
        <f>0</f>
        <v>0</v>
      </c>
      <c r="N38" s="1" t="str">
        <f t="shared" si="0"/>
        <v>INSERT INTO location (location_id,location_type_code,parent_location_id,location_name,description,address,created_by,updated_by,created_dtm,updated_dtm,revision_count)</v>
      </c>
      <c r="O38" t="str">
        <f t="shared" si="1"/>
        <v xml:space="preserve"> VALUES </v>
      </c>
      <c r="P38" t="str">
        <f t="shared" si="2"/>
        <v>(uuid_generate_v4(),'COURTHOUSE',null,'KELOWNA','KELOWNA','address','test','test',now(),now(),0);</v>
      </c>
    </row>
    <row r="39" spans="1:16" x14ac:dyDescent="0.2">
      <c r="A39">
        <v>37</v>
      </c>
      <c r="B39" t="s">
        <v>13</v>
      </c>
      <c r="C39" t="s">
        <v>14</v>
      </c>
      <c r="D39" t="s">
        <v>15</v>
      </c>
      <c r="E39" t="s">
        <v>90</v>
      </c>
      <c r="F39" t="s">
        <v>91</v>
      </c>
      <c r="G39" t="s">
        <v>7</v>
      </c>
      <c r="H39" t="s">
        <v>16</v>
      </c>
      <c r="I39" t="s">
        <v>16</v>
      </c>
      <c r="J39" t="s">
        <v>17</v>
      </c>
      <c r="K39" t="s">
        <v>17</v>
      </c>
      <c r="L39">
        <f>0</f>
        <v>0</v>
      </c>
      <c r="N39" s="1" t="str">
        <f t="shared" si="0"/>
        <v>INSERT INTO location (location_id,location_type_code,parent_location_id,location_name,description,address,created_by,updated_by,created_dtm,updated_dtm,revision_count)</v>
      </c>
      <c r="O39" t="str">
        <f t="shared" si="1"/>
        <v xml:space="preserve"> VALUES </v>
      </c>
      <c r="P39" t="str">
        <f t="shared" si="2"/>
        <v>(uuid_generate_v4(),'COURTHOUSE',null,'KITIMAT','Kitimat','address','test','test',now(),now(),0);</v>
      </c>
    </row>
    <row r="40" spans="1:16" x14ac:dyDescent="0.2">
      <c r="A40">
        <v>38</v>
      </c>
      <c r="B40" t="s">
        <v>13</v>
      </c>
      <c r="C40" t="s">
        <v>14</v>
      </c>
      <c r="D40" t="s">
        <v>15</v>
      </c>
      <c r="E40" t="s">
        <v>92</v>
      </c>
      <c r="F40" t="s">
        <v>93</v>
      </c>
      <c r="G40" t="s">
        <v>7</v>
      </c>
      <c r="H40" t="s">
        <v>16</v>
      </c>
      <c r="I40" t="s">
        <v>16</v>
      </c>
      <c r="J40" t="s">
        <v>17</v>
      </c>
      <c r="K40" t="s">
        <v>17</v>
      </c>
      <c r="L40">
        <f>0</f>
        <v>0</v>
      </c>
      <c r="N40" s="1" t="str">
        <f t="shared" si="0"/>
        <v>INSERT INTO location (location_id,location_type_code,parent_location_id,location_name,description,address,created_by,updated_by,created_dtm,updated_dtm,revision_count)</v>
      </c>
      <c r="O40" t="str">
        <f t="shared" si="1"/>
        <v xml:space="preserve"> VALUES </v>
      </c>
      <c r="P40" t="str">
        <f t="shared" si="2"/>
        <v>(uuid_generate_v4(),'COURTHOUSE',null,'KLEMTU','Klemtu','address','test','test',now(),now(),0);</v>
      </c>
    </row>
    <row r="41" spans="1:16" x14ac:dyDescent="0.2">
      <c r="A41">
        <v>39</v>
      </c>
      <c r="B41" t="s">
        <v>13</v>
      </c>
      <c r="C41" t="s">
        <v>14</v>
      </c>
      <c r="D41" t="s">
        <v>15</v>
      </c>
      <c r="E41" t="s">
        <v>94</v>
      </c>
      <c r="F41" t="s">
        <v>95</v>
      </c>
      <c r="G41" t="s">
        <v>7</v>
      </c>
      <c r="H41" t="s">
        <v>16</v>
      </c>
      <c r="I41" t="s">
        <v>16</v>
      </c>
      <c r="J41" t="s">
        <v>17</v>
      </c>
      <c r="K41" t="s">
        <v>17</v>
      </c>
      <c r="L41">
        <f>0</f>
        <v>0</v>
      </c>
      <c r="N41" s="1" t="str">
        <f t="shared" si="0"/>
        <v>INSERT INTO location (location_id,location_type_code,parent_location_id,location_name,description,address,created_by,updated_by,created_dtm,updated_dtm,revision_count)</v>
      </c>
      <c r="O41" t="str">
        <f t="shared" si="1"/>
        <v xml:space="preserve"> VALUES </v>
      </c>
      <c r="P41" t="str">
        <f t="shared" si="2"/>
        <v>(uuid_generate_v4(),'COURTHOUSE',null,'LILLOOET','Lilloet','address','test','test',now(),now(),0);</v>
      </c>
    </row>
    <row r="42" spans="1:16" x14ac:dyDescent="0.2">
      <c r="A42">
        <v>40</v>
      </c>
      <c r="B42" t="s">
        <v>13</v>
      </c>
      <c r="C42" t="s">
        <v>14</v>
      </c>
      <c r="D42" t="s">
        <v>15</v>
      </c>
      <c r="E42" t="s">
        <v>96</v>
      </c>
      <c r="F42" t="s">
        <v>97</v>
      </c>
      <c r="G42" t="s">
        <v>7</v>
      </c>
      <c r="H42" t="s">
        <v>16</v>
      </c>
      <c r="I42" t="s">
        <v>16</v>
      </c>
      <c r="J42" t="s">
        <v>17</v>
      </c>
      <c r="K42" t="s">
        <v>17</v>
      </c>
      <c r="L42">
        <f>0</f>
        <v>0</v>
      </c>
      <c r="N42" s="1" t="str">
        <f t="shared" si="0"/>
        <v>INSERT INTO location (location_id,location_type_code,parent_location_id,location_name,description,address,created_by,updated_by,created_dtm,updated_dtm,revision_count)</v>
      </c>
      <c r="O42" t="str">
        <f t="shared" si="1"/>
        <v xml:space="preserve"> VALUES </v>
      </c>
      <c r="P42" t="str">
        <f t="shared" si="2"/>
        <v>(uuid_generate_v4(),'COURTHOUSE',null,'LOWERPOST','Lower Post','address','test','test',now(),now(),0);</v>
      </c>
    </row>
    <row r="43" spans="1:16" x14ac:dyDescent="0.2">
      <c r="A43">
        <v>41</v>
      </c>
      <c r="B43" t="s">
        <v>13</v>
      </c>
      <c r="C43" t="s">
        <v>14</v>
      </c>
      <c r="D43" t="s">
        <v>15</v>
      </c>
      <c r="E43" t="s">
        <v>98</v>
      </c>
      <c r="F43" t="s">
        <v>99</v>
      </c>
      <c r="G43" t="s">
        <v>7</v>
      </c>
      <c r="H43" t="s">
        <v>16</v>
      </c>
      <c r="I43" t="s">
        <v>16</v>
      </c>
      <c r="J43" t="s">
        <v>17</v>
      </c>
      <c r="K43" t="s">
        <v>17</v>
      </c>
      <c r="L43">
        <f>0</f>
        <v>0</v>
      </c>
      <c r="N43" s="1" t="str">
        <f t="shared" si="0"/>
        <v>INSERT INTO location (location_id,location_type_code,parent_location_id,location_name,description,address,created_by,updated_by,created_dtm,updated_dtm,revision_count)</v>
      </c>
      <c r="O43" t="str">
        <f t="shared" si="1"/>
        <v xml:space="preserve"> VALUES </v>
      </c>
      <c r="P43" t="str">
        <f t="shared" si="2"/>
        <v>(uuid_generate_v4(),'COURTHOUSE',null,'MACKENZIE','Mackenzie','address','test','test',now(),now(),0);</v>
      </c>
    </row>
    <row r="44" spans="1:16" x14ac:dyDescent="0.2">
      <c r="A44">
        <v>42</v>
      </c>
      <c r="B44" t="s">
        <v>13</v>
      </c>
      <c r="C44" t="s">
        <v>14</v>
      </c>
      <c r="D44" t="s">
        <v>15</v>
      </c>
      <c r="E44" t="s">
        <v>100</v>
      </c>
      <c r="F44" t="s">
        <v>101</v>
      </c>
      <c r="G44" t="s">
        <v>7</v>
      </c>
      <c r="H44" t="s">
        <v>16</v>
      </c>
      <c r="I44" t="s">
        <v>16</v>
      </c>
      <c r="J44" t="s">
        <v>17</v>
      </c>
      <c r="K44" t="s">
        <v>17</v>
      </c>
      <c r="L44">
        <f>0</f>
        <v>0</v>
      </c>
      <c r="N44" s="1" t="str">
        <f t="shared" si="0"/>
        <v>INSERT INTO location (location_id,location_type_code,parent_location_id,location_name,description,address,created_by,updated_by,created_dtm,updated_dtm,revision_count)</v>
      </c>
      <c r="O44" t="str">
        <f t="shared" si="1"/>
        <v xml:space="preserve"> VALUES </v>
      </c>
      <c r="P44" t="str">
        <f t="shared" si="2"/>
        <v>(uuid_generate_v4(),'COURTHOUSE',null,'MASSET','Masset','address','test','test',now(),now(),0);</v>
      </c>
    </row>
    <row r="45" spans="1:16" x14ac:dyDescent="0.2">
      <c r="A45">
        <v>43</v>
      </c>
      <c r="B45" t="s">
        <v>13</v>
      </c>
      <c r="C45" t="s">
        <v>14</v>
      </c>
      <c r="D45" t="s">
        <v>15</v>
      </c>
      <c r="E45" t="s">
        <v>102</v>
      </c>
      <c r="F45" t="s">
        <v>103</v>
      </c>
      <c r="G45" t="s">
        <v>7</v>
      </c>
      <c r="H45" t="s">
        <v>16</v>
      </c>
      <c r="I45" t="s">
        <v>16</v>
      </c>
      <c r="J45" t="s">
        <v>17</v>
      </c>
      <c r="K45" t="s">
        <v>17</v>
      </c>
      <c r="L45">
        <f>0</f>
        <v>0</v>
      </c>
      <c r="N45" s="1" t="str">
        <f t="shared" si="0"/>
        <v>INSERT INTO location (location_id,location_type_code,parent_location_id,location_name,description,address,created_by,updated_by,created_dtm,updated_dtm,revision_count)</v>
      </c>
      <c r="O45" t="str">
        <f t="shared" si="1"/>
        <v xml:space="preserve"> VALUES </v>
      </c>
      <c r="P45" t="str">
        <f t="shared" si="2"/>
        <v>(uuid_generate_v4(),'COURTHOUSE',null,'MCBRIDE','McBride','address','test','test',now(),now(),0);</v>
      </c>
    </row>
    <row r="46" spans="1:16" x14ac:dyDescent="0.2">
      <c r="A46">
        <v>44</v>
      </c>
      <c r="B46" t="s">
        <v>13</v>
      </c>
      <c r="C46" t="s">
        <v>14</v>
      </c>
      <c r="D46" t="s">
        <v>15</v>
      </c>
      <c r="E46" t="s">
        <v>104</v>
      </c>
      <c r="F46" t="s">
        <v>105</v>
      </c>
      <c r="G46" t="s">
        <v>7</v>
      </c>
      <c r="H46" t="s">
        <v>16</v>
      </c>
      <c r="I46" t="s">
        <v>16</v>
      </c>
      <c r="J46" t="s">
        <v>17</v>
      </c>
      <c r="K46" t="s">
        <v>17</v>
      </c>
      <c r="L46">
        <f>0</f>
        <v>0</v>
      </c>
      <c r="N46" s="1" t="str">
        <f t="shared" si="0"/>
        <v>INSERT INTO location (location_id,location_type_code,parent_location_id,location_name,description,address,created_by,updated_by,created_dtm,updated_dtm,revision_count)</v>
      </c>
      <c r="O46" t="str">
        <f t="shared" si="1"/>
        <v xml:space="preserve"> VALUES </v>
      </c>
      <c r="P46" t="str">
        <f t="shared" si="2"/>
        <v>(uuid_generate_v4(),'COURTHOUSE',null,'MERRITT','Merritt','address','test','test',now(),now(),0);</v>
      </c>
    </row>
    <row r="47" spans="1:16" x14ac:dyDescent="0.2">
      <c r="A47">
        <v>45</v>
      </c>
      <c r="B47" t="s">
        <v>13</v>
      </c>
      <c r="C47" t="s">
        <v>14</v>
      </c>
      <c r="D47" t="s">
        <v>15</v>
      </c>
      <c r="E47" t="s">
        <v>106</v>
      </c>
      <c r="F47" t="s">
        <v>107</v>
      </c>
      <c r="G47" t="s">
        <v>7</v>
      </c>
      <c r="H47" t="s">
        <v>16</v>
      </c>
      <c r="I47" t="s">
        <v>16</v>
      </c>
      <c r="J47" t="s">
        <v>17</v>
      </c>
      <c r="K47" t="s">
        <v>17</v>
      </c>
      <c r="L47">
        <f>0</f>
        <v>0</v>
      </c>
      <c r="N47" s="1" t="str">
        <f t="shared" si="0"/>
        <v>INSERT INTO location (location_id,location_type_code,parent_location_id,location_name,description,address,created_by,updated_by,created_dtm,updated_dtm,revision_count)</v>
      </c>
      <c r="O47" t="str">
        <f t="shared" si="1"/>
        <v xml:space="preserve"> VALUES </v>
      </c>
      <c r="P47" t="str">
        <f t="shared" si="2"/>
        <v>(uuid_generate_v4(),'COURTHOUSE',null,'NAKUSP','Nakusp','address','test','test',now(),now(),0);</v>
      </c>
    </row>
    <row r="48" spans="1:16" x14ac:dyDescent="0.2">
      <c r="A48">
        <v>46</v>
      </c>
      <c r="B48" t="s">
        <v>13</v>
      </c>
      <c r="C48" t="s">
        <v>14</v>
      </c>
      <c r="D48" t="s">
        <v>15</v>
      </c>
      <c r="E48" t="s">
        <v>108</v>
      </c>
      <c r="F48" t="s">
        <v>109</v>
      </c>
      <c r="G48" t="s">
        <v>7</v>
      </c>
      <c r="H48" t="s">
        <v>16</v>
      </c>
      <c r="I48" t="s">
        <v>16</v>
      </c>
      <c r="J48" t="s">
        <v>17</v>
      </c>
      <c r="K48" t="s">
        <v>17</v>
      </c>
      <c r="L48">
        <f>0</f>
        <v>0</v>
      </c>
      <c r="N48" s="1" t="str">
        <f t="shared" si="0"/>
        <v>INSERT INTO location (location_id,location_type_code,parent_location_id,location_name,description,address,created_by,updated_by,created_dtm,updated_dtm,revision_count)</v>
      </c>
      <c r="O48" t="str">
        <f t="shared" si="1"/>
        <v xml:space="preserve"> VALUES </v>
      </c>
      <c r="P48" t="str">
        <f t="shared" si="2"/>
        <v>(uuid_generate_v4(),'COURTHOUSE',null,'NANAIMO','Nanaimo','address','test','test',now(),now(),0);</v>
      </c>
    </row>
    <row r="49" spans="1:16" x14ac:dyDescent="0.2">
      <c r="A49">
        <v>47</v>
      </c>
      <c r="B49" t="s">
        <v>13</v>
      </c>
      <c r="C49" t="s">
        <v>14</v>
      </c>
      <c r="D49" t="s">
        <v>15</v>
      </c>
      <c r="E49" t="s">
        <v>110</v>
      </c>
      <c r="F49" t="s">
        <v>111</v>
      </c>
      <c r="G49" t="s">
        <v>7</v>
      </c>
      <c r="H49" t="s">
        <v>16</v>
      </c>
      <c r="I49" t="s">
        <v>16</v>
      </c>
      <c r="J49" t="s">
        <v>17</v>
      </c>
      <c r="K49" t="s">
        <v>17</v>
      </c>
      <c r="L49">
        <f>0</f>
        <v>0</v>
      </c>
      <c r="N49" s="1" t="str">
        <f t="shared" si="0"/>
        <v>INSERT INTO location (location_id,location_type_code,parent_location_id,location_name,description,address,created_by,updated_by,created_dtm,updated_dtm,revision_count)</v>
      </c>
      <c r="O49" t="str">
        <f t="shared" si="1"/>
        <v xml:space="preserve"> VALUES </v>
      </c>
      <c r="P49" t="str">
        <f t="shared" si="2"/>
        <v>(uuid_generate_v4(),'COURTHOUSE',null,'NELSON','Nelson','address','test','test',now(),now(),0);</v>
      </c>
    </row>
    <row r="50" spans="1:16" x14ac:dyDescent="0.2">
      <c r="A50">
        <v>48</v>
      </c>
      <c r="B50" t="s">
        <v>13</v>
      </c>
      <c r="C50" t="s">
        <v>14</v>
      </c>
      <c r="D50" t="s">
        <v>15</v>
      </c>
      <c r="E50" t="s">
        <v>112</v>
      </c>
      <c r="F50" t="s">
        <v>113</v>
      </c>
      <c r="G50" t="s">
        <v>7</v>
      </c>
      <c r="H50" t="s">
        <v>16</v>
      </c>
      <c r="I50" t="s">
        <v>16</v>
      </c>
      <c r="J50" t="s">
        <v>17</v>
      </c>
      <c r="K50" t="s">
        <v>17</v>
      </c>
      <c r="L50">
        <f>0</f>
        <v>0</v>
      </c>
      <c r="N50" s="1" t="str">
        <f t="shared" si="0"/>
        <v>INSERT INTO location (location_id,location_type_code,parent_location_id,location_name,description,address,created_by,updated_by,created_dtm,updated_dtm,revision_count)</v>
      </c>
      <c r="O50" t="str">
        <f t="shared" si="1"/>
        <v xml:space="preserve"> VALUES </v>
      </c>
      <c r="P50" t="str">
        <f t="shared" si="2"/>
        <v>(uuid_generate_v4(),'COURTHOUSE',null,'NEWAIYANSH','New Aiyansh','address','test','test',now(),now(),0);</v>
      </c>
    </row>
    <row r="51" spans="1:16" x14ac:dyDescent="0.2">
      <c r="A51">
        <v>49</v>
      </c>
      <c r="B51" t="s">
        <v>13</v>
      </c>
      <c r="C51" t="s">
        <v>14</v>
      </c>
      <c r="D51" t="s">
        <v>15</v>
      </c>
      <c r="E51" t="s">
        <v>114</v>
      </c>
      <c r="F51" t="s">
        <v>115</v>
      </c>
      <c r="G51" t="s">
        <v>7</v>
      </c>
      <c r="H51" t="s">
        <v>16</v>
      </c>
      <c r="I51" t="s">
        <v>16</v>
      </c>
      <c r="J51" t="s">
        <v>17</v>
      </c>
      <c r="K51" t="s">
        <v>17</v>
      </c>
      <c r="L51">
        <f>0</f>
        <v>0</v>
      </c>
      <c r="N51" s="1" t="str">
        <f t="shared" si="0"/>
        <v>INSERT INTO location (location_id,location_type_code,parent_location_id,location_name,description,address,created_by,updated_by,created_dtm,updated_dtm,revision_count)</v>
      </c>
      <c r="O51" t="str">
        <f t="shared" si="1"/>
        <v xml:space="preserve"> VALUES </v>
      </c>
      <c r="P51" t="str">
        <f t="shared" si="2"/>
        <v>(uuid_generate_v4(),'COURTHOUSE',null,'NEWWESTMINSTER','New Westminster','address','test','test',now(),now(),0);</v>
      </c>
    </row>
    <row r="52" spans="1:16" x14ac:dyDescent="0.2">
      <c r="A52">
        <v>50</v>
      </c>
      <c r="B52" t="s">
        <v>13</v>
      </c>
      <c r="C52" t="s">
        <v>14</v>
      </c>
      <c r="D52" t="s">
        <v>15</v>
      </c>
      <c r="E52" t="s">
        <v>116</v>
      </c>
      <c r="F52" t="s">
        <v>117</v>
      </c>
      <c r="G52" t="s">
        <v>7</v>
      </c>
      <c r="H52" t="s">
        <v>16</v>
      </c>
      <c r="I52" t="s">
        <v>16</v>
      </c>
      <c r="J52" t="s">
        <v>17</v>
      </c>
      <c r="K52" t="s">
        <v>17</v>
      </c>
      <c r="L52">
        <f>0</f>
        <v>0</v>
      </c>
      <c r="N52" s="1" t="str">
        <f t="shared" si="0"/>
        <v>INSERT INTO location (location_id,location_type_code,parent_location_id,location_name,description,address,created_by,updated_by,created_dtm,updated_dtm,revision_count)</v>
      </c>
      <c r="O52" t="str">
        <f t="shared" si="1"/>
        <v xml:space="preserve"> VALUES </v>
      </c>
      <c r="P52" t="str">
        <f t="shared" si="2"/>
        <v>(uuid_generate_v4(),'COURTHOUSE',null,'NORTHVANCOUVER','North Vancouver','address','test','test',now(),now(),0);</v>
      </c>
    </row>
    <row r="53" spans="1:16" x14ac:dyDescent="0.2">
      <c r="A53">
        <v>51</v>
      </c>
      <c r="B53" t="s">
        <v>13</v>
      </c>
      <c r="C53" t="s">
        <v>14</v>
      </c>
      <c r="D53" t="s">
        <v>15</v>
      </c>
      <c r="E53" t="s">
        <v>118</v>
      </c>
      <c r="F53" t="s">
        <v>119</v>
      </c>
      <c r="G53" t="s">
        <v>7</v>
      </c>
      <c r="H53" t="s">
        <v>16</v>
      </c>
      <c r="I53" t="s">
        <v>16</v>
      </c>
      <c r="J53" t="s">
        <v>17</v>
      </c>
      <c r="K53" t="s">
        <v>17</v>
      </c>
      <c r="L53">
        <f>0</f>
        <v>0</v>
      </c>
      <c r="N53" s="1" t="str">
        <f t="shared" si="0"/>
        <v>INSERT INTO location (location_id,location_type_code,parent_location_id,location_name,description,address,created_by,updated_by,created_dtm,updated_dtm,revision_count)</v>
      </c>
      <c r="O53" t="str">
        <f t="shared" si="1"/>
        <v xml:space="preserve"> VALUES </v>
      </c>
      <c r="P53" t="str">
        <f t="shared" si="2"/>
        <v>(uuid_generate_v4(),'COURTHOUSE',null,'HUNDREDMILEHOUSE','100 Mile House','address','test','test',now(),now(),0);</v>
      </c>
    </row>
    <row r="54" spans="1:16" x14ac:dyDescent="0.2">
      <c r="A54">
        <v>52</v>
      </c>
      <c r="B54" t="s">
        <v>13</v>
      </c>
      <c r="C54" t="s">
        <v>14</v>
      </c>
      <c r="D54" t="s">
        <v>15</v>
      </c>
      <c r="E54" t="s">
        <v>120</v>
      </c>
      <c r="F54" t="s">
        <v>121</v>
      </c>
      <c r="G54" t="s">
        <v>7</v>
      </c>
      <c r="H54" t="s">
        <v>16</v>
      </c>
      <c r="I54" t="s">
        <v>16</v>
      </c>
      <c r="J54" t="s">
        <v>17</v>
      </c>
      <c r="K54" t="s">
        <v>17</v>
      </c>
      <c r="L54">
        <f>0</f>
        <v>0</v>
      </c>
      <c r="N54" s="1" t="str">
        <f t="shared" si="0"/>
        <v>INSERT INTO location (location_id,location_type_code,parent_location_id,location_name,description,address,created_by,updated_by,created_dtm,updated_dtm,revision_count)</v>
      </c>
      <c r="O54" t="str">
        <f t="shared" si="1"/>
        <v xml:space="preserve"> VALUES </v>
      </c>
      <c r="P54" t="str">
        <f t="shared" si="2"/>
        <v>(uuid_generate_v4(),'COURTHOUSE',null,'PEMBERTON','Pemberton','address','test','test',now(),now(),0);</v>
      </c>
    </row>
    <row r="55" spans="1:16" x14ac:dyDescent="0.2">
      <c r="A55">
        <v>53</v>
      </c>
      <c r="B55" t="s">
        <v>13</v>
      </c>
      <c r="C55" t="s">
        <v>14</v>
      </c>
      <c r="D55" t="s">
        <v>15</v>
      </c>
      <c r="E55" t="s">
        <v>122</v>
      </c>
      <c r="F55" t="s">
        <v>123</v>
      </c>
      <c r="G55" t="s">
        <v>7</v>
      </c>
      <c r="H55" t="s">
        <v>16</v>
      </c>
      <c r="I55" t="s">
        <v>16</v>
      </c>
      <c r="J55" t="s">
        <v>17</v>
      </c>
      <c r="K55" t="s">
        <v>17</v>
      </c>
      <c r="L55">
        <f>0</f>
        <v>0</v>
      </c>
      <c r="N55" s="1" t="str">
        <f t="shared" si="0"/>
        <v>INSERT INTO location (location_id,location_type_code,parent_location_id,location_name,description,address,created_by,updated_by,created_dtm,updated_dtm,revision_count)</v>
      </c>
      <c r="O55" t="str">
        <f t="shared" si="1"/>
        <v xml:space="preserve"> VALUES </v>
      </c>
      <c r="P55" t="str">
        <f t="shared" si="2"/>
        <v>(uuid_generate_v4(),'COURTHOUSE',null,'PENTICTON','Penticton','address','test','test',now(),now(),0);</v>
      </c>
    </row>
    <row r="56" spans="1:16" x14ac:dyDescent="0.2">
      <c r="A56">
        <v>54</v>
      </c>
      <c r="B56" t="s">
        <v>13</v>
      </c>
      <c r="C56" t="s">
        <v>14</v>
      </c>
      <c r="D56" t="s">
        <v>15</v>
      </c>
      <c r="E56" t="s">
        <v>124</v>
      </c>
      <c r="F56" t="s">
        <v>125</v>
      </c>
      <c r="G56" t="s">
        <v>7</v>
      </c>
      <c r="H56" t="s">
        <v>16</v>
      </c>
      <c r="I56" t="s">
        <v>16</v>
      </c>
      <c r="J56" t="s">
        <v>17</v>
      </c>
      <c r="K56" t="s">
        <v>17</v>
      </c>
      <c r="L56">
        <f>0</f>
        <v>0</v>
      </c>
      <c r="N56" s="1" t="str">
        <f t="shared" si="0"/>
        <v>INSERT INTO location (location_id,location_type_code,parent_location_id,location_name,description,address,created_by,updated_by,created_dtm,updated_dtm,revision_count)</v>
      </c>
      <c r="O56" t="str">
        <f t="shared" si="1"/>
        <v xml:space="preserve"> VALUES </v>
      </c>
      <c r="P56" t="str">
        <f t="shared" si="2"/>
        <v>(uuid_generate_v4(),'COURTHOUSE',null,'PORTALBERNI','Port Alberni','address','test','test',now(),now(),0);</v>
      </c>
    </row>
    <row r="57" spans="1:16" x14ac:dyDescent="0.2">
      <c r="A57">
        <v>55</v>
      </c>
      <c r="B57" t="s">
        <v>13</v>
      </c>
      <c r="C57" t="s">
        <v>14</v>
      </c>
      <c r="D57" t="s">
        <v>15</v>
      </c>
      <c r="E57" t="s">
        <v>126</v>
      </c>
      <c r="F57" t="s">
        <v>127</v>
      </c>
      <c r="G57" t="s">
        <v>7</v>
      </c>
      <c r="H57" t="s">
        <v>16</v>
      </c>
      <c r="I57" t="s">
        <v>16</v>
      </c>
      <c r="J57" t="s">
        <v>17</v>
      </c>
      <c r="K57" t="s">
        <v>17</v>
      </c>
      <c r="L57">
        <f>0</f>
        <v>0</v>
      </c>
      <c r="N57" s="1" t="str">
        <f t="shared" si="0"/>
        <v>INSERT INTO location (location_id,location_type_code,parent_location_id,location_name,description,address,created_by,updated_by,created_dtm,updated_dtm,revision_count)</v>
      </c>
      <c r="O57" t="str">
        <f t="shared" si="1"/>
        <v xml:space="preserve"> VALUES </v>
      </c>
      <c r="P57" t="str">
        <f t="shared" si="2"/>
        <v>(uuid_generate_v4(),'COURTHOUSE',null,'PORTCOQUITLAM','Port Coquitlam','address','test','test',now(),now(),0);</v>
      </c>
    </row>
    <row r="58" spans="1:16" x14ac:dyDescent="0.2">
      <c r="A58">
        <v>56</v>
      </c>
      <c r="B58" t="s">
        <v>13</v>
      </c>
      <c r="C58" t="s">
        <v>14</v>
      </c>
      <c r="D58" t="s">
        <v>15</v>
      </c>
      <c r="E58" t="s">
        <v>128</v>
      </c>
      <c r="F58" t="s">
        <v>129</v>
      </c>
      <c r="G58" t="s">
        <v>7</v>
      </c>
      <c r="H58" t="s">
        <v>16</v>
      </c>
      <c r="I58" t="s">
        <v>16</v>
      </c>
      <c r="J58" t="s">
        <v>17</v>
      </c>
      <c r="K58" t="s">
        <v>17</v>
      </c>
      <c r="L58">
        <f>0</f>
        <v>0</v>
      </c>
      <c r="N58" s="1" t="str">
        <f t="shared" si="0"/>
        <v>INSERT INTO location (location_id,location_type_code,parent_location_id,location_name,description,address,created_by,updated_by,created_dtm,updated_dtm,revision_count)</v>
      </c>
      <c r="O58" t="str">
        <f t="shared" si="1"/>
        <v xml:space="preserve"> VALUES </v>
      </c>
      <c r="P58" t="str">
        <f t="shared" si="2"/>
        <v>(uuid_generate_v4(),'COURTHOUSE',null,'PORTHARDY','Port Hardy','address','test','test',now(),now(),0);</v>
      </c>
    </row>
    <row r="59" spans="1:16" x14ac:dyDescent="0.2">
      <c r="A59">
        <v>57</v>
      </c>
      <c r="B59" t="s">
        <v>13</v>
      </c>
      <c r="C59" t="s">
        <v>14</v>
      </c>
      <c r="D59" t="s">
        <v>15</v>
      </c>
      <c r="E59" t="s">
        <v>130</v>
      </c>
      <c r="F59" t="s">
        <v>131</v>
      </c>
      <c r="G59" t="s">
        <v>7</v>
      </c>
      <c r="H59" t="s">
        <v>16</v>
      </c>
      <c r="I59" t="s">
        <v>16</v>
      </c>
      <c r="J59" t="s">
        <v>17</v>
      </c>
      <c r="K59" t="s">
        <v>17</v>
      </c>
      <c r="L59">
        <f>0</f>
        <v>0</v>
      </c>
      <c r="N59" s="1" t="str">
        <f t="shared" si="0"/>
        <v>INSERT INTO location (location_id,location_type_code,parent_location_id,location_name,description,address,created_by,updated_by,created_dtm,updated_dtm,revision_count)</v>
      </c>
      <c r="O59" t="str">
        <f t="shared" si="1"/>
        <v xml:space="preserve"> VALUES </v>
      </c>
      <c r="P59" t="str">
        <f t="shared" si="2"/>
        <v>(uuid_generate_v4(),'COURTHOUSE',null,'POWELLRIVER','Powell River','address','test','test',now(),now(),0);</v>
      </c>
    </row>
    <row r="60" spans="1:16" x14ac:dyDescent="0.2">
      <c r="A60">
        <v>58</v>
      </c>
      <c r="B60" t="s">
        <v>13</v>
      </c>
      <c r="C60" t="s">
        <v>14</v>
      </c>
      <c r="D60" t="s">
        <v>15</v>
      </c>
      <c r="E60" t="s">
        <v>132</v>
      </c>
      <c r="F60" t="s">
        <v>133</v>
      </c>
      <c r="G60" t="s">
        <v>7</v>
      </c>
      <c r="H60" t="s">
        <v>16</v>
      </c>
      <c r="I60" t="s">
        <v>16</v>
      </c>
      <c r="J60" t="s">
        <v>17</v>
      </c>
      <c r="K60" t="s">
        <v>17</v>
      </c>
      <c r="L60">
        <f>0</f>
        <v>0</v>
      </c>
      <c r="N60" s="1" t="str">
        <f t="shared" si="0"/>
        <v>INSERT INTO location (location_id,location_type_code,parent_location_id,location_name,description,address,created_by,updated_by,created_dtm,updated_dtm,revision_count)</v>
      </c>
      <c r="O60" t="str">
        <f t="shared" si="1"/>
        <v xml:space="preserve"> VALUES </v>
      </c>
      <c r="P60" t="str">
        <f t="shared" si="2"/>
        <v>(uuid_generate_v4(),'COURTHOUSE',null,'PRINCEGEORGE','Prince George','address','test','test',now(),now(),0);</v>
      </c>
    </row>
    <row r="61" spans="1:16" x14ac:dyDescent="0.2">
      <c r="A61">
        <v>59</v>
      </c>
      <c r="B61" t="s">
        <v>13</v>
      </c>
      <c r="C61" t="s">
        <v>14</v>
      </c>
      <c r="D61" t="s">
        <v>15</v>
      </c>
      <c r="E61" t="s">
        <v>134</v>
      </c>
      <c r="F61" t="s">
        <v>135</v>
      </c>
      <c r="G61" t="s">
        <v>7</v>
      </c>
      <c r="H61" t="s">
        <v>16</v>
      </c>
      <c r="I61" t="s">
        <v>16</v>
      </c>
      <c r="J61" t="s">
        <v>17</v>
      </c>
      <c r="K61" t="s">
        <v>17</v>
      </c>
      <c r="L61">
        <f>0</f>
        <v>0</v>
      </c>
      <c r="N61" s="1" t="str">
        <f t="shared" si="0"/>
        <v>INSERT INTO location (location_id,location_type_code,parent_location_id,location_name,description,address,created_by,updated_by,created_dtm,updated_dtm,revision_count)</v>
      </c>
      <c r="O61" t="str">
        <f t="shared" si="1"/>
        <v xml:space="preserve"> VALUES </v>
      </c>
      <c r="P61" t="str">
        <f t="shared" si="2"/>
        <v>(uuid_generate_v4(),'COURTHOUSE',null,'PRINCERUPERT','Prince Rupert','address','test','test',now(),now(),0);</v>
      </c>
    </row>
    <row r="62" spans="1:16" x14ac:dyDescent="0.2">
      <c r="A62">
        <v>60</v>
      </c>
      <c r="B62" t="s">
        <v>13</v>
      </c>
      <c r="C62" t="s">
        <v>14</v>
      </c>
      <c r="D62" t="s">
        <v>15</v>
      </c>
      <c r="E62" t="s">
        <v>136</v>
      </c>
      <c r="F62" t="s">
        <v>137</v>
      </c>
      <c r="G62" t="s">
        <v>7</v>
      </c>
      <c r="H62" t="s">
        <v>16</v>
      </c>
      <c r="I62" t="s">
        <v>16</v>
      </c>
      <c r="J62" t="s">
        <v>17</v>
      </c>
      <c r="K62" t="s">
        <v>17</v>
      </c>
      <c r="L62">
        <f>0</f>
        <v>0</v>
      </c>
      <c r="N62" s="1" t="str">
        <f t="shared" si="0"/>
        <v>INSERT INTO location (location_id,location_type_code,parent_location_id,location_name,description,address,created_by,updated_by,created_dtm,updated_dtm,revision_count)</v>
      </c>
      <c r="O62" t="str">
        <f t="shared" si="1"/>
        <v xml:space="preserve"> VALUES </v>
      </c>
      <c r="P62" t="str">
        <f t="shared" si="2"/>
        <v>(uuid_generate_v4(),'COURTHOUSE',null,'PRINCETON','Princeton','address','test','test',now(),now(),0);</v>
      </c>
    </row>
    <row r="63" spans="1:16" x14ac:dyDescent="0.2">
      <c r="A63">
        <v>61</v>
      </c>
      <c r="B63" t="s">
        <v>13</v>
      </c>
      <c r="C63" t="s">
        <v>14</v>
      </c>
      <c r="D63" t="s">
        <v>15</v>
      </c>
      <c r="E63" t="s">
        <v>138</v>
      </c>
      <c r="F63" t="s">
        <v>139</v>
      </c>
      <c r="G63" t="s">
        <v>7</v>
      </c>
      <c r="H63" t="s">
        <v>16</v>
      </c>
      <c r="I63" t="s">
        <v>16</v>
      </c>
      <c r="J63" t="s">
        <v>17</v>
      </c>
      <c r="K63" t="s">
        <v>17</v>
      </c>
      <c r="L63">
        <f>0</f>
        <v>0</v>
      </c>
      <c r="N63" s="1" t="str">
        <f t="shared" si="0"/>
        <v>INSERT INTO location (location_id,location_type_code,parent_location_id,location_name,description,address,created_by,updated_by,created_dtm,updated_dtm,revision_count)</v>
      </c>
      <c r="O63" t="str">
        <f t="shared" si="1"/>
        <v xml:space="preserve"> VALUES </v>
      </c>
      <c r="P63" t="str">
        <f t="shared" si="2"/>
        <v>(uuid_generate_v4(),'COURTHOUSE',null,'QUEENCHARLOTTE','Queen Charlotte','address','test','test',now(),now(),0);</v>
      </c>
    </row>
    <row r="64" spans="1:16" x14ac:dyDescent="0.2">
      <c r="A64">
        <v>62</v>
      </c>
      <c r="B64" t="s">
        <v>13</v>
      </c>
      <c r="C64" t="s">
        <v>14</v>
      </c>
      <c r="D64" t="s">
        <v>15</v>
      </c>
      <c r="E64" t="s">
        <v>140</v>
      </c>
      <c r="F64" t="s">
        <v>141</v>
      </c>
      <c r="G64" t="s">
        <v>7</v>
      </c>
      <c r="H64" t="s">
        <v>16</v>
      </c>
      <c r="I64" t="s">
        <v>16</v>
      </c>
      <c r="J64" t="s">
        <v>17</v>
      </c>
      <c r="K64" t="s">
        <v>17</v>
      </c>
      <c r="L64">
        <f>0</f>
        <v>0</v>
      </c>
      <c r="N64" s="1" t="str">
        <f t="shared" si="0"/>
        <v>INSERT INTO location (location_id,location_type_code,parent_location_id,location_name,description,address,created_by,updated_by,created_dtm,updated_dtm,revision_count)</v>
      </c>
      <c r="O64" t="str">
        <f t="shared" si="1"/>
        <v xml:space="preserve"> VALUES </v>
      </c>
      <c r="P64" t="str">
        <f t="shared" si="2"/>
        <v>(uuid_generate_v4(),'COURTHOUSE',null,'QUESNEL','Quesnel','address','test','test',now(),now(),0);</v>
      </c>
    </row>
    <row r="65" spans="1:16" x14ac:dyDescent="0.2">
      <c r="A65">
        <v>63</v>
      </c>
      <c r="B65" t="s">
        <v>13</v>
      </c>
      <c r="C65" t="s">
        <v>14</v>
      </c>
      <c r="D65" t="s">
        <v>15</v>
      </c>
      <c r="E65" t="s">
        <v>142</v>
      </c>
      <c r="F65" t="s">
        <v>143</v>
      </c>
      <c r="G65" t="s">
        <v>7</v>
      </c>
      <c r="H65" t="s">
        <v>16</v>
      </c>
      <c r="I65" t="s">
        <v>16</v>
      </c>
      <c r="J65" t="s">
        <v>17</v>
      </c>
      <c r="K65" t="s">
        <v>17</v>
      </c>
      <c r="L65">
        <f>0</f>
        <v>0</v>
      </c>
      <c r="N65" s="1" t="str">
        <f t="shared" si="0"/>
        <v>INSERT INTO location (location_id,location_type_code,parent_location_id,location_name,description,address,created_by,updated_by,created_dtm,updated_dtm,revision_count)</v>
      </c>
      <c r="O65" t="str">
        <f t="shared" si="1"/>
        <v xml:space="preserve"> VALUES </v>
      </c>
      <c r="P65" t="str">
        <f t="shared" si="2"/>
        <v>(uuid_generate_v4(),'COURTHOUSE',null,'REVELSTOKE','Revelstoke','address','test','test',now(),now(),0);</v>
      </c>
    </row>
    <row r="66" spans="1:16" x14ac:dyDescent="0.2">
      <c r="A66">
        <v>64</v>
      </c>
      <c r="B66" t="s">
        <v>13</v>
      </c>
      <c r="C66" t="s">
        <v>14</v>
      </c>
      <c r="D66" t="s">
        <v>15</v>
      </c>
      <c r="E66" t="s">
        <v>144</v>
      </c>
      <c r="F66" t="s">
        <v>145</v>
      </c>
      <c r="G66" t="s">
        <v>7</v>
      </c>
      <c r="H66" t="s">
        <v>16</v>
      </c>
      <c r="I66" t="s">
        <v>16</v>
      </c>
      <c r="J66" t="s">
        <v>17</v>
      </c>
      <c r="K66" t="s">
        <v>17</v>
      </c>
      <c r="L66">
        <f>0</f>
        <v>0</v>
      </c>
      <c r="N66" s="1" t="str">
        <f t="shared" si="0"/>
        <v>INSERT INTO location (location_id,location_type_code,parent_location_id,location_name,description,address,created_by,updated_by,created_dtm,updated_dtm,revision_count)</v>
      </c>
      <c r="O66" t="str">
        <f t="shared" si="1"/>
        <v xml:space="preserve"> VALUES </v>
      </c>
      <c r="P66" t="str">
        <f t="shared" si="2"/>
        <v>(uuid_generate_v4(),'COURTHOUSE',null,'RICHMOND','Richmond','address','test','test',now(),now(),0);</v>
      </c>
    </row>
    <row r="67" spans="1:16" x14ac:dyDescent="0.2">
      <c r="A67">
        <v>65</v>
      </c>
      <c r="B67" t="s">
        <v>13</v>
      </c>
      <c r="C67" t="s">
        <v>14</v>
      </c>
      <c r="D67" t="s">
        <v>15</v>
      </c>
      <c r="E67" t="s">
        <v>146</v>
      </c>
      <c r="F67" t="s">
        <v>147</v>
      </c>
      <c r="G67" t="s">
        <v>7</v>
      </c>
      <c r="H67" t="s">
        <v>16</v>
      </c>
      <c r="I67" t="s">
        <v>16</v>
      </c>
      <c r="J67" t="s">
        <v>17</v>
      </c>
      <c r="K67" t="s">
        <v>17</v>
      </c>
      <c r="L67">
        <f>0</f>
        <v>0</v>
      </c>
      <c r="N67" s="1" t="str">
        <f t="shared" si="0"/>
        <v>INSERT INTO location (location_id,location_type_code,parent_location_id,location_name,description,address,created_by,updated_by,created_dtm,updated_dtm,revision_count)</v>
      </c>
      <c r="O67" t="str">
        <f t="shared" si="1"/>
        <v xml:space="preserve"> VALUES </v>
      </c>
      <c r="P67" t="str">
        <f t="shared" si="2"/>
        <v>(uuid_generate_v4(),'COURTHOUSE',null,'ROSSLAND','Rossland','address','test','test',now(),now(),0);</v>
      </c>
    </row>
    <row r="68" spans="1:16" x14ac:dyDescent="0.2">
      <c r="A68">
        <v>66</v>
      </c>
      <c r="B68" t="s">
        <v>13</v>
      </c>
      <c r="C68" t="s">
        <v>14</v>
      </c>
      <c r="D68" t="s">
        <v>15</v>
      </c>
      <c r="E68" t="s">
        <v>148</v>
      </c>
      <c r="F68" t="s">
        <v>149</v>
      </c>
      <c r="G68" t="s">
        <v>7</v>
      </c>
      <c r="H68" t="s">
        <v>16</v>
      </c>
      <c r="I68" t="s">
        <v>16</v>
      </c>
      <c r="J68" t="s">
        <v>17</v>
      </c>
      <c r="K68" t="s">
        <v>17</v>
      </c>
      <c r="L68">
        <f>0</f>
        <v>0</v>
      </c>
      <c r="N68" s="1" t="str">
        <f t="shared" si="0"/>
        <v>INSERT INTO location (location_id,location_type_code,parent_location_id,location_name,description,address,created_by,updated_by,created_dtm,updated_dtm,revision_count)</v>
      </c>
      <c r="O68" t="str">
        <f t="shared" si="1"/>
        <v xml:space="preserve"> VALUES </v>
      </c>
      <c r="P68" t="str">
        <f t="shared" si="2"/>
        <v>(uuid_generate_v4(),'COURTHOUSE',null,'SALMONARM','Salmon Arm','address','test','test',now(),now(),0);</v>
      </c>
    </row>
    <row r="69" spans="1:16" x14ac:dyDescent="0.2">
      <c r="A69">
        <v>67</v>
      </c>
      <c r="B69" t="s">
        <v>13</v>
      </c>
      <c r="C69" t="s">
        <v>14</v>
      </c>
      <c r="D69" t="s">
        <v>15</v>
      </c>
      <c r="E69" t="s">
        <v>150</v>
      </c>
      <c r="F69" t="s">
        <v>151</v>
      </c>
      <c r="G69" t="s">
        <v>7</v>
      </c>
      <c r="H69" t="s">
        <v>16</v>
      </c>
      <c r="I69" t="s">
        <v>16</v>
      </c>
      <c r="J69" t="s">
        <v>17</v>
      </c>
      <c r="K69" t="s">
        <v>17</v>
      </c>
      <c r="L69">
        <f>0</f>
        <v>0</v>
      </c>
      <c r="N69" s="1" t="str">
        <f t="shared" ref="N69:N89" si="3">$N$3</f>
        <v>INSERT INTO location (location_id,location_type_code,parent_location_id,location_name,description,address,created_by,updated_by,created_dtm,updated_dtm,revision_count)</v>
      </c>
      <c r="O69" t="str">
        <f t="shared" ref="O69:O89" si="4">$O$3</f>
        <v xml:space="preserve"> VALUES </v>
      </c>
      <c r="P69" t="str">
        <f t="shared" ref="P69:P89" si="5">"("&amp;B69&amp;",'"&amp;C69&amp;"',"&amp;D69&amp;",'"&amp;E69&amp;"','"&amp;F69&amp;"','"&amp;G69&amp;"','"&amp;H69&amp;"','"&amp;I69&amp;"',"&amp;J69&amp;","&amp;K69&amp;","&amp;L69&amp;");"</f>
        <v>(uuid_generate_v4(),'COURTHOUSE',null,'SECHELT','Sechelt','address','test','test',now(),now(),0);</v>
      </c>
    </row>
    <row r="70" spans="1:16" x14ac:dyDescent="0.2">
      <c r="A70">
        <v>68</v>
      </c>
      <c r="B70" t="s">
        <v>13</v>
      </c>
      <c r="C70" t="s">
        <v>14</v>
      </c>
      <c r="D70" t="s">
        <v>15</v>
      </c>
      <c r="E70" t="s">
        <v>152</v>
      </c>
      <c r="F70" t="s">
        <v>153</v>
      </c>
      <c r="G70" t="s">
        <v>7</v>
      </c>
      <c r="H70" t="s">
        <v>16</v>
      </c>
      <c r="I70" t="s">
        <v>16</v>
      </c>
      <c r="J70" t="s">
        <v>17</v>
      </c>
      <c r="K70" t="s">
        <v>17</v>
      </c>
      <c r="L70">
        <f>0</f>
        <v>0</v>
      </c>
      <c r="N70" s="1" t="str">
        <f t="shared" si="3"/>
        <v>INSERT INTO location (location_id,location_type_code,parent_location_id,location_name,description,address,created_by,updated_by,created_dtm,updated_dtm,revision_count)</v>
      </c>
      <c r="O70" t="str">
        <f t="shared" si="4"/>
        <v xml:space="preserve"> VALUES </v>
      </c>
      <c r="P70" t="str">
        <f t="shared" si="5"/>
        <v>(uuid_generate_v4(),'COURTHOUSE',null,'SIDNEY','Sidney','address','test','test',now(),now(),0);</v>
      </c>
    </row>
    <row r="71" spans="1:16" x14ac:dyDescent="0.2">
      <c r="A71">
        <v>69</v>
      </c>
      <c r="B71" t="s">
        <v>13</v>
      </c>
      <c r="C71" t="s">
        <v>14</v>
      </c>
      <c r="D71" t="s">
        <v>15</v>
      </c>
      <c r="E71" t="s">
        <v>154</v>
      </c>
      <c r="F71" t="s">
        <v>155</v>
      </c>
      <c r="G71" t="s">
        <v>7</v>
      </c>
      <c r="H71" t="s">
        <v>16</v>
      </c>
      <c r="I71" t="s">
        <v>16</v>
      </c>
      <c r="J71" t="s">
        <v>17</v>
      </c>
      <c r="K71" t="s">
        <v>17</v>
      </c>
      <c r="L71">
        <f>0</f>
        <v>0</v>
      </c>
      <c r="N71" s="1" t="str">
        <f t="shared" si="3"/>
        <v>INSERT INTO location (location_id,location_type_code,parent_location_id,location_name,description,address,created_by,updated_by,created_dtm,updated_dtm,revision_count)</v>
      </c>
      <c r="O71" t="str">
        <f t="shared" si="4"/>
        <v xml:space="preserve"> VALUES </v>
      </c>
      <c r="P71" t="str">
        <f t="shared" si="5"/>
        <v>(uuid_generate_v4(),'COURTHOUSE',null,'SMITHERS','Smithers','address','test','test',now(),now(),0);</v>
      </c>
    </row>
    <row r="72" spans="1:16" x14ac:dyDescent="0.2">
      <c r="A72">
        <v>70</v>
      </c>
      <c r="B72" t="s">
        <v>13</v>
      </c>
      <c r="C72" t="s">
        <v>14</v>
      </c>
      <c r="D72" t="s">
        <v>15</v>
      </c>
      <c r="E72" t="s">
        <v>156</v>
      </c>
      <c r="F72" t="s">
        <v>157</v>
      </c>
      <c r="G72" t="s">
        <v>7</v>
      </c>
      <c r="H72" t="s">
        <v>16</v>
      </c>
      <c r="I72" t="s">
        <v>16</v>
      </c>
      <c r="J72" t="s">
        <v>17</v>
      </c>
      <c r="K72" t="s">
        <v>17</v>
      </c>
      <c r="L72">
        <f>0</f>
        <v>0</v>
      </c>
      <c r="N72" s="1" t="str">
        <f t="shared" si="3"/>
        <v>INSERT INTO location (location_id,location_type_code,parent_location_id,location_name,description,address,created_by,updated_by,created_dtm,updated_dtm,revision_count)</v>
      </c>
      <c r="O72" t="str">
        <f t="shared" si="4"/>
        <v xml:space="preserve"> VALUES </v>
      </c>
      <c r="P72" t="str">
        <f t="shared" si="5"/>
        <v>(uuid_generate_v4(),'COURTHOUSE',null,'SPARWOOD','Sparwood','address','test','test',now(),now(),0);</v>
      </c>
    </row>
    <row r="73" spans="1:16" x14ac:dyDescent="0.2">
      <c r="A73">
        <v>71</v>
      </c>
      <c r="B73" t="s">
        <v>13</v>
      </c>
      <c r="C73" t="s">
        <v>14</v>
      </c>
      <c r="D73" t="s">
        <v>15</v>
      </c>
      <c r="E73" t="s">
        <v>158</v>
      </c>
      <c r="F73" t="s">
        <v>159</v>
      </c>
      <c r="G73" t="s">
        <v>7</v>
      </c>
      <c r="H73" t="s">
        <v>16</v>
      </c>
      <c r="I73" t="s">
        <v>16</v>
      </c>
      <c r="J73" t="s">
        <v>17</v>
      </c>
      <c r="K73" t="s">
        <v>17</v>
      </c>
      <c r="L73">
        <f>0</f>
        <v>0</v>
      </c>
      <c r="N73" s="1" t="str">
        <f t="shared" si="3"/>
        <v>INSERT INTO location (location_id,location_type_code,parent_location_id,location_name,description,address,created_by,updated_by,created_dtm,updated_dtm,revision_count)</v>
      </c>
      <c r="O73" t="str">
        <f t="shared" si="4"/>
        <v xml:space="preserve"> VALUES </v>
      </c>
      <c r="P73" t="str">
        <f t="shared" si="5"/>
        <v>(uuid_generate_v4(),'COURTHOUSE',null,'STEWART','Stewart','address','test','test',now(),now(),0);</v>
      </c>
    </row>
    <row r="74" spans="1:16" x14ac:dyDescent="0.2">
      <c r="A74">
        <v>72</v>
      </c>
      <c r="B74" t="s">
        <v>13</v>
      </c>
      <c r="C74" t="s">
        <v>14</v>
      </c>
      <c r="D74" t="s">
        <v>15</v>
      </c>
      <c r="E74" t="s">
        <v>160</v>
      </c>
      <c r="F74" t="s">
        <v>161</v>
      </c>
      <c r="G74" t="s">
        <v>7</v>
      </c>
      <c r="H74" t="s">
        <v>16</v>
      </c>
      <c r="I74" t="s">
        <v>16</v>
      </c>
      <c r="J74" t="s">
        <v>17</v>
      </c>
      <c r="K74" t="s">
        <v>17</v>
      </c>
      <c r="L74">
        <f>0</f>
        <v>0</v>
      </c>
      <c r="N74" s="1" t="str">
        <f t="shared" si="3"/>
        <v>INSERT INTO location (location_id,location_type_code,parent_location_id,location_name,description,address,created_by,updated_by,created_dtm,updated_dtm,revision_count)</v>
      </c>
      <c r="O74" t="str">
        <f t="shared" si="4"/>
        <v xml:space="preserve"> VALUES </v>
      </c>
      <c r="P74" t="str">
        <f t="shared" si="5"/>
        <v>(uuid_generate_v4(),'COURTHOUSE',null,'SURREY','Surrey','address','test','test',now(),now(),0);</v>
      </c>
    </row>
    <row r="75" spans="1:16" x14ac:dyDescent="0.2">
      <c r="A75">
        <v>73</v>
      </c>
      <c r="B75" t="s">
        <v>13</v>
      </c>
      <c r="C75" t="s">
        <v>14</v>
      </c>
      <c r="D75" t="s">
        <v>15</v>
      </c>
      <c r="E75" t="s">
        <v>162</v>
      </c>
      <c r="F75" t="s">
        <v>163</v>
      </c>
      <c r="G75" t="s">
        <v>7</v>
      </c>
      <c r="H75" t="s">
        <v>16</v>
      </c>
      <c r="I75" t="s">
        <v>16</v>
      </c>
      <c r="J75" t="s">
        <v>17</v>
      </c>
      <c r="K75" t="s">
        <v>17</v>
      </c>
      <c r="L75">
        <f>0</f>
        <v>0</v>
      </c>
      <c r="N75" s="1" t="str">
        <f t="shared" si="3"/>
        <v>INSERT INTO location (location_id,location_type_code,parent_location_id,location_name,description,address,created_by,updated_by,created_dtm,updated_dtm,revision_count)</v>
      </c>
      <c r="O75" t="str">
        <f t="shared" si="4"/>
        <v xml:space="preserve"> VALUES </v>
      </c>
      <c r="P75" t="str">
        <f t="shared" si="5"/>
        <v>(uuid_generate_v4(),'COURTHOUSE',null,'TAHSIS','Tahsis','address','test','test',now(),now(),0);</v>
      </c>
    </row>
    <row r="76" spans="1:16" x14ac:dyDescent="0.2">
      <c r="A76">
        <v>74</v>
      </c>
      <c r="B76" t="s">
        <v>13</v>
      </c>
      <c r="C76" t="s">
        <v>14</v>
      </c>
      <c r="D76" t="s">
        <v>15</v>
      </c>
      <c r="E76" t="s">
        <v>164</v>
      </c>
      <c r="F76" t="s">
        <v>165</v>
      </c>
      <c r="G76" t="s">
        <v>7</v>
      </c>
      <c r="H76" t="s">
        <v>16</v>
      </c>
      <c r="I76" t="s">
        <v>16</v>
      </c>
      <c r="J76" t="s">
        <v>17</v>
      </c>
      <c r="K76" t="s">
        <v>17</v>
      </c>
      <c r="L76">
        <f>0</f>
        <v>0</v>
      </c>
      <c r="N76" s="1" t="str">
        <f t="shared" si="3"/>
        <v>INSERT INTO location (location_id,location_type_code,parent_location_id,location_name,description,address,created_by,updated_by,created_dtm,updated_dtm,revision_count)</v>
      </c>
      <c r="O76" t="str">
        <f t="shared" si="4"/>
        <v xml:space="preserve"> VALUES </v>
      </c>
      <c r="P76" t="str">
        <f t="shared" si="5"/>
        <v>(uuid_generate_v4(),'COURTHOUSE',null,'TERRACE','Terrace','address','test','test',now(),now(),0);</v>
      </c>
    </row>
    <row r="77" spans="1:16" x14ac:dyDescent="0.2">
      <c r="A77">
        <v>75</v>
      </c>
      <c r="B77" t="s">
        <v>13</v>
      </c>
      <c r="C77" t="s">
        <v>14</v>
      </c>
      <c r="D77" t="s">
        <v>15</v>
      </c>
      <c r="E77" t="s">
        <v>166</v>
      </c>
      <c r="F77" t="s">
        <v>167</v>
      </c>
      <c r="G77" t="s">
        <v>7</v>
      </c>
      <c r="H77" t="s">
        <v>16</v>
      </c>
      <c r="I77" t="s">
        <v>16</v>
      </c>
      <c r="J77" t="s">
        <v>17</v>
      </c>
      <c r="K77" t="s">
        <v>17</v>
      </c>
      <c r="L77">
        <f>0</f>
        <v>0</v>
      </c>
      <c r="N77" s="1" t="str">
        <f t="shared" si="3"/>
        <v>INSERT INTO location (location_id,location_type_code,parent_location_id,location_name,description,address,created_by,updated_by,created_dtm,updated_dtm,revision_count)</v>
      </c>
      <c r="O77" t="str">
        <f t="shared" si="4"/>
        <v xml:space="preserve"> VALUES </v>
      </c>
      <c r="P77" t="str">
        <f t="shared" si="5"/>
        <v>(uuid_generate_v4(),'COURTHOUSE',null,'TOFINO','Tofino','address','test','test',now(),now(),0);</v>
      </c>
    </row>
    <row r="78" spans="1:16" x14ac:dyDescent="0.2">
      <c r="A78">
        <v>76</v>
      </c>
      <c r="B78" t="s">
        <v>13</v>
      </c>
      <c r="C78" t="s">
        <v>14</v>
      </c>
      <c r="D78" t="s">
        <v>15</v>
      </c>
      <c r="E78" t="s">
        <v>168</v>
      </c>
      <c r="F78" t="s">
        <v>169</v>
      </c>
      <c r="G78" t="s">
        <v>7</v>
      </c>
      <c r="H78" t="s">
        <v>16</v>
      </c>
      <c r="I78" t="s">
        <v>16</v>
      </c>
      <c r="J78" t="s">
        <v>17</v>
      </c>
      <c r="K78" t="s">
        <v>17</v>
      </c>
      <c r="L78">
        <f>0</f>
        <v>0</v>
      </c>
      <c r="N78" s="1" t="str">
        <f t="shared" si="3"/>
        <v>INSERT INTO location (location_id,location_type_code,parent_location_id,location_name,description,address,created_by,updated_by,created_dtm,updated_dtm,revision_count)</v>
      </c>
      <c r="O78" t="str">
        <f t="shared" si="4"/>
        <v xml:space="preserve"> VALUES </v>
      </c>
      <c r="P78" t="str">
        <f t="shared" si="5"/>
        <v>(uuid_generate_v4(),'COURTHOUSE',null,'TSAYKEHDENE','Tsay Keh Dene (Ingenika)','address','test','test',now(),now(),0);</v>
      </c>
    </row>
    <row r="79" spans="1:16" x14ac:dyDescent="0.2">
      <c r="A79">
        <v>77</v>
      </c>
      <c r="B79" t="s">
        <v>13</v>
      </c>
      <c r="C79" t="s">
        <v>14</v>
      </c>
      <c r="D79" t="s">
        <v>15</v>
      </c>
      <c r="E79" t="s">
        <v>170</v>
      </c>
      <c r="F79" t="s">
        <v>171</v>
      </c>
      <c r="G79" t="s">
        <v>7</v>
      </c>
      <c r="H79" t="s">
        <v>16</v>
      </c>
      <c r="I79" t="s">
        <v>16</v>
      </c>
      <c r="J79" t="s">
        <v>17</v>
      </c>
      <c r="K79" t="s">
        <v>17</v>
      </c>
      <c r="L79">
        <f>0</f>
        <v>0</v>
      </c>
      <c r="N79" s="1" t="str">
        <f t="shared" si="3"/>
        <v>INSERT INTO location (location_id,location_type_code,parent_location_id,location_name,description,address,created_by,updated_by,created_dtm,updated_dtm,revision_count)</v>
      </c>
      <c r="O79" t="str">
        <f t="shared" si="4"/>
        <v xml:space="preserve"> VALUES </v>
      </c>
      <c r="P79" t="str">
        <f t="shared" si="5"/>
        <v>(uuid_generate_v4(),'COURTHOUSE',null,'TUBLERRIDGE','Tumbler Ridge','address','test','test',now(),now(),0);</v>
      </c>
    </row>
    <row r="80" spans="1:16" x14ac:dyDescent="0.2">
      <c r="A80">
        <v>78</v>
      </c>
      <c r="B80" t="s">
        <v>13</v>
      </c>
      <c r="C80" t="s">
        <v>14</v>
      </c>
      <c r="D80" t="s">
        <v>15</v>
      </c>
      <c r="E80" t="s">
        <v>172</v>
      </c>
      <c r="F80" t="s">
        <v>173</v>
      </c>
      <c r="G80" t="s">
        <v>7</v>
      </c>
      <c r="H80" t="s">
        <v>16</v>
      </c>
      <c r="I80" t="s">
        <v>16</v>
      </c>
      <c r="J80" t="s">
        <v>17</v>
      </c>
      <c r="K80" t="s">
        <v>17</v>
      </c>
      <c r="L80">
        <f>0</f>
        <v>0</v>
      </c>
      <c r="N80" s="1" t="str">
        <f t="shared" si="3"/>
        <v>INSERT INTO location (location_id,location_type_code,parent_location_id,location_name,description,address,created_by,updated_by,created_dtm,updated_dtm,revision_count)</v>
      </c>
      <c r="O80" t="str">
        <f t="shared" si="4"/>
        <v xml:space="preserve"> VALUES </v>
      </c>
      <c r="P80" t="str">
        <f t="shared" si="5"/>
        <v>(uuid_generate_v4(),'COURTHOUSE',null,'UCLULET','Ucluelet','address','test','test',now(),now(),0);</v>
      </c>
    </row>
    <row r="81" spans="1:16" x14ac:dyDescent="0.2">
      <c r="A81">
        <v>79</v>
      </c>
      <c r="B81" t="s">
        <v>13</v>
      </c>
      <c r="C81" t="s">
        <v>14</v>
      </c>
      <c r="D81" t="s">
        <v>15</v>
      </c>
      <c r="E81" t="s">
        <v>174</v>
      </c>
      <c r="F81" t="s">
        <v>175</v>
      </c>
      <c r="G81" t="s">
        <v>7</v>
      </c>
      <c r="H81" t="s">
        <v>16</v>
      </c>
      <c r="I81" t="s">
        <v>16</v>
      </c>
      <c r="J81" t="s">
        <v>17</v>
      </c>
      <c r="K81" t="s">
        <v>17</v>
      </c>
      <c r="L81">
        <f>0</f>
        <v>0</v>
      </c>
      <c r="N81" s="1" t="str">
        <f t="shared" si="3"/>
        <v>INSERT INTO location (location_id,location_type_code,parent_location_id,location_name,description,address,created_by,updated_by,created_dtm,updated_dtm,revision_count)</v>
      </c>
      <c r="O81" t="str">
        <f t="shared" si="4"/>
        <v xml:space="preserve"> VALUES </v>
      </c>
      <c r="P81" t="str">
        <f t="shared" si="5"/>
        <v>(uuid_generate_v4(),'COURTHOUSE',null,'VALEMOUNT','Valemont','address','test','test',now(),now(),0);</v>
      </c>
    </row>
    <row r="82" spans="1:16" x14ac:dyDescent="0.2">
      <c r="A82">
        <v>80</v>
      </c>
      <c r="B82" t="s">
        <v>13</v>
      </c>
      <c r="C82" t="s">
        <v>14</v>
      </c>
      <c r="D82" t="s">
        <v>15</v>
      </c>
      <c r="E82" t="s">
        <v>176</v>
      </c>
      <c r="F82" t="s">
        <v>177</v>
      </c>
      <c r="G82" t="s">
        <v>7</v>
      </c>
      <c r="H82" t="s">
        <v>16</v>
      </c>
      <c r="I82" t="s">
        <v>16</v>
      </c>
      <c r="J82" t="s">
        <v>17</v>
      </c>
      <c r="K82" t="s">
        <v>17</v>
      </c>
      <c r="L82">
        <f>0</f>
        <v>0</v>
      </c>
      <c r="N82" s="1" t="str">
        <f t="shared" si="3"/>
        <v>INSERT INTO location (location_id,location_type_code,parent_location_id,location_name,description,address,created_by,updated_by,created_dtm,updated_dtm,revision_count)</v>
      </c>
      <c r="O82" t="str">
        <f t="shared" si="4"/>
        <v xml:space="preserve"> VALUES </v>
      </c>
      <c r="P82" t="str">
        <f t="shared" si="5"/>
        <v>(uuid_generate_v4(),'COURTHOUSE',null,'VLC','Vancouver - VLC','address','test','test',now(),now(),0);</v>
      </c>
    </row>
    <row r="83" spans="1:16" x14ac:dyDescent="0.2">
      <c r="A83">
        <v>81</v>
      </c>
      <c r="B83" t="s">
        <v>13</v>
      </c>
      <c r="C83" t="s">
        <v>14</v>
      </c>
      <c r="D83" t="s">
        <v>15</v>
      </c>
      <c r="E83" t="s">
        <v>178</v>
      </c>
      <c r="F83" t="s">
        <v>179</v>
      </c>
      <c r="G83" t="s">
        <v>7</v>
      </c>
      <c r="H83" t="s">
        <v>16</v>
      </c>
      <c r="I83" t="s">
        <v>16</v>
      </c>
      <c r="J83" t="s">
        <v>17</v>
      </c>
      <c r="K83" t="s">
        <v>17</v>
      </c>
      <c r="L83">
        <f>0</f>
        <v>0</v>
      </c>
      <c r="N83" s="1" t="str">
        <f t="shared" si="3"/>
        <v>INSERT INTO location (location_id,location_type_code,parent_location_id,location_name,description,address,created_by,updated_by,created_dtm,updated_dtm,revision_count)</v>
      </c>
      <c r="O83" t="str">
        <f t="shared" si="4"/>
        <v xml:space="preserve"> VALUES </v>
      </c>
      <c r="P83" t="str">
        <f t="shared" si="5"/>
        <v>(uuid_generate_v4(),'COURTHOUSE',null,'VANCOUVER','Vancouver - 222 Main','address','test','test',now(),now(),0);</v>
      </c>
    </row>
    <row r="84" spans="1:16" x14ac:dyDescent="0.2">
      <c r="A84">
        <v>82</v>
      </c>
      <c r="B84" t="s">
        <v>13</v>
      </c>
      <c r="C84" t="s">
        <v>14</v>
      </c>
      <c r="D84" t="s">
        <v>15</v>
      </c>
      <c r="E84" t="s">
        <v>180</v>
      </c>
      <c r="F84" t="s">
        <v>181</v>
      </c>
      <c r="G84" t="s">
        <v>7</v>
      </c>
      <c r="H84" t="s">
        <v>16</v>
      </c>
      <c r="I84" t="s">
        <v>16</v>
      </c>
      <c r="J84" t="s">
        <v>17</v>
      </c>
      <c r="K84" t="s">
        <v>17</v>
      </c>
      <c r="L84">
        <f>0</f>
        <v>0</v>
      </c>
      <c r="N84" s="1" t="str">
        <f t="shared" si="3"/>
        <v>INSERT INTO location (location_id,location_type_code,parent_location_id,location_name,description,address,created_by,updated_by,created_dtm,updated_dtm,revision_count)</v>
      </c>
      <c r="O84" t="str">
        <f t="shared" si="4"/>
        <v xml:space="preserve"> VALUES </v>
      </c>
      <c r="P84" t="str">
        <f t="shared" si="5"/>
        <v>(uuid_generate_v4(),'COURTHOUSE',null,'ROBSONSQUARE','Vancouver - Robson Square','address','test','test',now(),now(),0);</v>
      </c>
    </row>
    <row r="85" spans="1:16" x14ac:dyDescent="0.2">
      <c r="A85">
        <v>83</v>
      </c>
      <c r="B85" t="s">
        <v>13</v>
      </c>
      <c r="C85" t="s">
        <v>14</v>
      </c>
      <c r="D85" t="s">
        <v>15</v>
      </c>
      <c r="E85" t="s">
        <v>182</v>
      </c>
      <c r="F85" t="s">
        <v>183</v>
      </c>
      <c r="G85" t="s">
        <v>7</v>
      </c>
      <c r="H85" t="s">
        <v>16</v>
      </c>
      <c r="I85" t="s">
        <v>16</v>
      </c>
      <c r="J85" t="s">
        <v>17</v>
      </c>
      <c r="K85" t="s">
        <v>17</v>
      </c>
      <c r="L85">
        <f>0</f>
        <v>0</v>
      </c>
      <c r="N85" s="1" t="str">
        <f t="shared" si="3"/>
        <v>INSERT INTO location (location_id,location_type_code,parent_location_id,location_name,description,address,created_by,updated_by,created_dtm,updated_dtm,revision_count)</v>
      </c>
      <c r="O85" t="str">
        <f t="shared" si="4"/>
        <v xml:space="preserve"> VALUES </v>
      </c>
      <c r="P85" t="str">
        <f t="shared" si="5"/>
        <v>(uuid_generate_v4(),'COURTHOUSE',null,'VANDERHOOF','Vanderhoof','address','test','test',now(),now(),0);</v>
      </c>
    </row>
    <row r="86" spans="1:16" x14ac:dyDescent="0.2">
      <c r="A86">
        <v>84</v>
      </c>
      <c r="B86" t="s">
        <v>13</v>
      </c>
      <c r="C86" t="s">
        <v>14</v>
      </c>
      <c r="D86" t="s">
        <v>15</v>
      </c>
      <c r="E86" t="s">
        <v>184</v>
      </c>
      <c r="F86" t="s">
        <v>185</v>
      </c>
      <c r="G86" t="s">
        <v>7</v>
      </c>
      <c r="H86" t="s">
        <v>16</v>
      </c>
      <c r="I86" t="s">
        <v>16</v>
      </c>
      <c r="J86" t="s">
        <v>17</v>
      </c>
      <c r="K86" t="s">
        <v>17</v>
      </c>
      <c r="L86">
        <f>0</f>
        <v>0</v>
      </c>
      <c r="N86" s="1" t="str">
        <f t="shared" si="3"/>
        <v>INSERT INTO location (location_id,location_type_code,parent_location_id,location_name,description,address,created_by,updated_by,created_dtm,updated_dtm,revision_count)</v>
      </c>
      <c r="O86" t="str">
        <f t="shared" si="4"/>
        <v xml:space="preserve"> VALUES </v>
      </c>
      <c r="P86" t="str">
        <f t="shared" si="5"/>
        <v>(uuid_generate_v4(),'COURTHOUSE',null,'VERNON','Vernon','address','test','test',now(),now(),0);</v>
      </c>
    </row>
    <row r="87" spans="1:16" x14ac:dyDescent="0.2">
      <c r="A87">
        <v>85</v>
      </c>
      <c r="B87" t="s">
        <v>13</v>
      </c>
      <c r="C87" t="s">
        <v>14</v>
      </c>
      <c r="D87" t="s">
        <v>15</v>
      </c>
      <c r="E87" t="s">
        <v>186</v>
      </c>
      <c r="F87" t="s">
        <v>187</v>
      </c>
      <c r="G87" t="s">
        <v>7</v>
      </c>
      <c r="H87" t="s">
        <v>16</v>
      </c>
      <c r="I87" t="s">
        <v>16</v>
      </c>
      <c r="J87" t="s">
        <v>17</v>
      </c>
      <c r="K87" t="s">
        <v>17</v>
      </c>
      <c r="L87">
        <f>0</f>
        <v>0</v>
      </c>
      <c r="N87" s="1" t="str">
        <f t="shared" si="3"/>
        <v>INSERT INTO location (location_id,location_type_code,parent_location_id,location_name,description,address,created_by,updated_by,created_dtm,updated_dtm,revision_count)</v>
      </c>
      <c r="O87" t="str">
        <f t="shared" si="4"/>
        <v xml:space="preserve"> VALUES </v>
      </c>
      <c r="P87" t="str">
        <f t="shared" si="5"/>
        <v>(uuid_generate_v4(),'COURTHOUSE',null,'VICTORIA','Victoria','address','test','test',now(),now(),0);</v>
      </c>
    </row>
    <row r="88" spans="1:16" x14ac:dyDescent="0.2">
      <c r="A88">
        <v>86</v>
      </c>
      <c r="B88" t="s">
        <v>13</v>
      </c>
      <c r="C88" t="s">
        <v>14</v>
      </c>
      <c r="D88" t="s">
        <v>15</v>
      </c>
      <c r="E88" t="s">
        <v>188</v>
      </c>
      <c r="F88" t="s">
        <v>189</v>
      </c>
      <c r="G88" t="s">
        <v>7</v>
      </c>
      <c r="H88" t="s">
        <v>16</v>
      </c>
      <c r="I88" t="s">
        <v>16</v>
      </c>
      <c r="J88" t="s">
        <v>17</v>
      </c>
      <c r="K88" t="s">
        <v>17</v>
      </c>
      <c r="L88">
        <f>0</f>
        <v>0</v>
      </c>
      <c r="N88" s="1" t="str">
        <f t="shared" si="3"/>
        <v>INSERT INTO location (location_id,location_type_code,parent_location_id,location_name,description,address,created_by,updated_by,created_dtm,updated_dtm,revision_count)</v>
      </c>
      <c r="O88" t="str">
        <f t="shared" si="4"/>
        <v xml:space="preserve"> VALUES </v>
      </c>
      <c r="P88" t="str">
        <f t="shared" si="5"/>
        <v>(uuid_generate_v4(),'COURTHOUSE',null,'WESTERNCOMMUNITIES','Western Communities','address','test','test',now(),now(),0);</v>
      </c>
    </row>
    <row r="89" spans="1:16" x14ac:dyDescent="0.2">
      <c r="A89">
        <v>87</v>
      </c>
      <c r="B89" t="s">
        <v>13</v>
      </c>
      <c r="C89" t="s">
        <v>14</v>
      </c>
      <c r="D89" t="s">
        <v>15</v>
      </c>
      <c r="E89" t="s">
        <v>190</v>
      </c>
      <c r="F89" t="s">
        <v>191</v>
      </c>
      <c r="G89" t="s">
        <v>7</v>
      </c>
      <c r="H89" t="s">
        <v>16</v>
      </c>
      <c r="I89" t="s">
        <v>16</v>
      </c>
      <c r="J89" t="s">
        <v>17</v>
      </c>
      <c r="K89" t="s">
        <v>17</v>
      </c>
      <c r="L89">
        <f>0</f>
        <v>0</v>
      </c>
      <c r="N89" s="1" t="str">
        <f t="shared" si="3"/>
        <v>INSERT INTO location (location_id,location_type_code,parent_location_id,location_name,description,address,created_by,updated_by,created_dtm,updated_dtm,revision_count)</v>
      </c>
      <c r="O89" t="str">
        <f t="shared" si="4"/>
        <v xml:space="preserve"> VALUES </v>
      </c>
      <c r="P89" t="str">
        <f t="shared" si="5"/>
        <v>(uuid_generate_v4(),'COURTHOUSE',null,'WILLIAMSLAKE','Williams Lake','address','test','test',now(),now(),0);</v>
      </c>
    </row>
    <row r="92" spans="1:16" x14ac:dyDescent="0.2">
      <c r="A92">
        <v>1</v>
      </c>
      <c r="B92" t="s">
        <v>13</v>
      </c>
      <c r="C92" t="s">
        <v>192</v>
      </c>
      <c r="D92" t="s">
        <v>15</v>
      </c>
      <c r="E92" t="s">
        <v>193</v>
      </c>
      <c r="F92" t="s">
        <v>194</v>
      </c>
      <c r="G92" t="s">
        <v>7</v>
      </c>
      <c r="H92" t="s">
        <v>16</v>
      </c>
      <c r="I92" t="s">
        <v>16</v>
      </c>
      <c r="J92" t="s">
        <v>17</v>
      </c>
      <c r="K92" t="s">
        <v>17</v>
      </c>
      <c r="L92">
        <f>0</f>
        <v>0</v>
      </c>
      <c r="N92" s="1" t="str">
        <f t="shared" ref="N92:N155" si="6">$N$3</f>
        <v>INSERT INTO location (location_id,location_type_code,parent_location_id,location_name,description,address,created_by,updated_by,created_dtm,updated_dtm,revision_count)</v>
      </c>
      <c r="O92" t="str">
        <f t="shared" ref="O92:O155" si="7">$O$3</f>
        <v xml:space="preserve"> VALUES </v>
      </c>
      <c r="P92" t="str">
        <f t="shared" ref="P92:P96" si="8">"("&amp;B92&amp;",'"&amp;C92&amp;"',"&amp;D92&amp;",'"&amp;E92&amp;"','"&amp;F92&amp;"','"&amp;G92&amp;"','"&amp;H92&amp;"','"&amp;I92&amp;"',"&amp;J92&amp;","&amp;K92&amp;","&amp;L92&amp;");"</f>
        <v>(uuid_generate_v4(),'REGION',null,'FRASER','Fraser Valley','address','test','test',now(),now(),0);</v>
      </c>
    </row>
    <row r="93" spans="1:16" x14ac:dyDescent="0.2">
      <c r="A93">
        <v>2</v>
      </c>
      <c r="B93" t="s">
        <v>13</v>
      </c>
      <c r="C93" t="s">
        <v>192</v>
      </c>
      <c r="D93" t="s">
        <v>15</v>
      </c>
      <c r="E93" t="s">
        <v>195</v>
      </c>
      <c r="F93" t="s">
        <v>196</v>
      </c>
      <c r="G93" t="s">
        <v>7</v>
      </c>
      <c r="H93" t="s">
        <v>16</v>
      </c>
      <c r="I93" t="s">
        <v>16</v>
      </c>
      <c r="J93" t="s">
        <v>17</v>
      </c>
      <c r="K93" t="s">
        <v>17</v>
      </c>
      <c r="L93">
        <f>0</f>
        <v>0</v>
      </c>
      <c r="N93" s="1" t="str">
        <f t="shared" si="6"/>
        <v>INSERT INTO location (location_id,location_type_code,parent_location_id,location_name,description,address,created_by,updated_by,created_dtm,updated_dtm,revision_count)</v>
      </c>
      <c r="O93" t="str">
        <f t="shared" si="7"/>
        <v xml:space="preserve"> VALUES </v>
      </c>
      <c r="P93" t="str">
        <f t="shared" si="8"/>
        <v>(uuid_generate_v4(),'REGION',null,'INTERIOR','Interior','address','test','test',now(),now(),0);</v>
      </c>
    </row>
    <row r="94" spans="1:16" x14ac:dyDescent="0.2">
      <c r="A94">
        <v>3</v>
      </c>
      <c r="B94" t="s">
        <v>13</v>
      </c>
      <c r="C94" t="s">
        <v>192</v>
      </c>
      <c r="D94" t="s">
        <v>15</v>
      </c>
      <c r="E94" t="s">
        <v>197</v>
      </c>
      <c r="F94" t="s">
        <v>198</v>
      </c>
      <c r="G94" t="s">
        <v>7</v>
      </c>
      <c r="H94" t="s">
        <v>16</v>
      </c>
      <c r="I94" t="s">
        <v>16</v>
      </c>
      <c r="J94" t="s">
        <v>17</v>
      </c>
      <c r="K94" t="s">
        <v>17</v>
      </c>
      <c r="L94">
        <f>0</f>
        <v>0</v>
      </c>
      <c r="N94" s="1" t="str">
        <f t="shared" si="6"/>
        <v>INSERT INTO location (location_id,location_type_code,parent_location_id,location_name,description,address,created_by,updated_by,created_dtm,updated_dtm,revision_count)</v>
      </c>
      <c r="O94" t="str">
        <f t="shared" si="7"/>
        <v xml:space="preserve"> VALUES </v>
      </c>
      <c r="P94" t="str">
        <f t="shared" si="8"/>
        <v>(uuid_generate_v4(),'REGION',null,'NORTHERN','Northern','address','test','test',now(),now(),0);</v>
      </c>
    </row>
    <row r="95" spans="1:16" x14ac:dyDescent="0.2">
      <c r="A95">
        <v>4</v>
      </c>
      <c r="B95" t="s">
        <v>13</v>
      </c>
      <c r="C95" t="s">
        <v>192</v>
      </c>
      <c r="D95" t="s">
        <v>15</v>
      </c>
      <c r="E95" t="s">
        <v>199</v>
      </c>
      <c r="F95" t="s">
        <v>200</v>
      </c>
      <c r="G95" t="s">
        <v>7</v>
      </c>
      <c r="H95" t="s">
        <v>16</v>
      </c>
      <c r="I95" t="s">
        <v>16</v>
      </c>
      <c r="J95" t="s">
        <v>17</v>
      </c>
      <c r="K95" t="s">
        <v>17</v>
      </c>
      <c r="L95">
        <f>0</f>
        <v>0</v>
      </c>
      <c r="N95" s="1" t="str">
        <f t="shared" si="6"/>
        <v>INSERT INTO location (location_id,location_type_code,parent_location_id,location_name,description,address,created_by,updated_by,created_dtm,updated_dtm,revision_count)</v>
      </c>
      <c r="O95" t="str">
        <f t="shared" si="7"/>
        <v xml:space="preserve"> VALUES </v>
      </c>
      <c r="P95" t="str">
        <f t="shared" si="8"/>
        <v>(uuid_generate_v4(),'REGION',null,'VANCENTRE','Vancouver Centre','address','test','test',now(),now(),0);</v>
      </c>
    </row>
    <row r="96" spans="1:16" x14ac:dyDescent="0.2">
      <c r="A96">
        <v>5</v>
      </c>
      <c r="B96" t="s">
        <v>13</v>
      </c>
      <c r="C96" t="s">
        <v>192</v>
      </c>
      <c r="D96" t="s">
        <v>15</v>
      </c>
      <c r="E96" t="s">
        <v>201</v>
      </c>
      <c r="F96" t="s">
        <v>202</v>
      </c>
      <c r="G96" t="s">
        <v>7</v>
      </c>
      <c r="H96" t="s">
        <v>16</v>
      </c>
      <c r="I96" t="s">
        <v>16</v>
      </c>
      <c r="J96" t="s">
        <v>17</v>
      </c>
      <c r="K96" t="s">
        <v>17</v>
      </c>
      <c r="L96">
        <f>0</f>
        <v>0</v>
      </c>
      <c r="N96" s="1" t="str">
        <f t="shared" si="6"/>
        <v>INSERT INTO location (location_id,location_type_code,parent_location_id,location_name,description,address,created_by,updated_by,created_dtm,updated_dtm,revision_count)</v>
      </c>
      <c r="O96" t="str">
        <f t="shared" si="7"/>
        <v xml:space="preserve"> VALUES </v>
      </c>
      <c r="P96" t="str">
        <f t="shared" si="8"/>
        <v>(uuid_generate_v4(),'REGION',null,'VANISLAND','Vancouver Island','address','test','test',now(),now(),0);</v>
      </c>
    </row>
    <row r="98" spans="1:16" x14ac:dyDescent="0.2">
      <c r="D98" s="3"/>
    </row>
    <row r="99" spans="1:16" x14ac:dyDescent="0.2">
      <c r="A99">
        <v>1</v>
      </c>
      <c r="B99" t="s">
        <v>13</v>
      </c>
      <c r="C99" t="s">
        <v>261</v>
      </c>
      <c r="D99" t="s">
        <v>15</v>
      </c>
      <c r="E99" t="s">
        <v>300</v>
      </c>
      <c r="F99" s="2" t="s">
        <v>662</v>
      </c>
      <c r="G99" t="s">
        <v>7</v>
      </c>
      <c r="H99" t="s">
        <v>16</v>
      </c>
      <c r="I99" t="s">
        <v>16</v>
      </c>
      <c r="J99" t="s">
        <v>17</v>
      </c>
      <c r="K99" t="s">
        <v>17</v>
      </c>
      <c r="L99">
        <f>0</f>
        <v>0</v>
      </c>
      <c r="N99" s="1" t="str">
        <f t="shared" si="6"/>
        <v>INSERT INTO location (location_id,location_type_code,parent_location_id,location_name,description,address,created_by,updated_by,created_dtm,updated_dtm,revision_count)</v>
      </c>
      <c r="O99" t="str">
        <f t="shared" si="7"/>
        <v xml:space="preserve"> VALUES </v>
      </c>
      <c r="P99" t="str">
        <f>"("&amp;B99&amp;",'"&amp;C99&amp;"',"&amp;D99&amp;",'"&amp;E99&amp;"','"&amp;F99&amp;"','"&amp;G99&amp;"','"&amp;H99&amp;"','"&amp;I99&amp;"',"&amp;J99&amp;","&amp;K99&amp;","&amp;L99&amp;");"</f>
        <v>(uuid_generate_v4(),'COURTROOM',null,'100MILEHOUSE001','100 Mile House - 001','address','test','test',now(),now(),0);</v>
      </c>
    </row>
    <row r="100" spans="1:16" x14ac:dyDescent="0.2">
      <c r="A100">
        <v>2</v>
      </c>
      <c r="B100" t="s">
        <v>13</v>
      </c>
      <c r="C100" t="s">
        <v>261</v>
      </c>
      <c r="D100" t="s">
        <v>15</v>
      </c>
      <c r="E100" t="s">
        <v>301</v>
      </c>
      <c r="F100" s="2" t="s">
        <v>663</v>
      </c>
      <c r="G100" t="s">
        <v>7</v>
      </c>
      <c r="H100" t="s">
        <v>16</v>
      </c>
      <c r="I100" t="s">
        <v>16</v>
      </c>
      <c r="J100" t="s">
        <v>17</v>
      </c>
      <c r="K100" t="s">
        <v>17</v>
      </c>
      <c r="L100">
        <f>0</f>
        <v>0</v>
      </c>
      <c r="N100" s="1" t="str">
        <f t="shared" si="6"/>
        <v>INSERT INTO location (location_id,location_type_code,parent_location_id,location_name,description,address,created_by,updated_by,created_dtm,updated_dtm,revision_count)</v>
      </c>
      <c r="O100" t="str">
        <f t="shared" si="7"/>
        <v xml:space="preserve"> VALUES </v>
      </c>
      <c r="P100" t="str">
        <f>"("&amp;B100&amp;",'"&amp;C100&amp;"',"&amp;D100&amp;",'"&amp;E100&amp;"','"&amp;F100&amp;"','"&amp;G100&amp;"','"&amp;H100&amp;"','"&amp;I100&amp;"',"&amp;J100&amp;","&amp;K100&amp;","&amp;L100&amp;");"</f>
        <v>(uuid_generate_v4(),'COURTROOM',null,'222MAIN303','222 Main - 303','address','test','test',now(),now(),0);</v>
      </c>
    </row>
    <row r="101" spans="1:16" x14ac:dyDescent="0.2">
      <c r="A101">
        <v>3</v>
      </c>
      <c r="B101" t="s">
        <v>13</v>
      </c>
      <c r="C101" t="s">
        <v>261</v>
      </c>
      <c r="D101" t="s">
        <v>15</v>
      </c>
      <c r="E101" t="s">
        <v>302</v>
      </c>
      <c r="F101" s="2" t="s">
        <v>664</v>
      </c>
      <c r="G101" t="s">
        <v>7</v>
      </c>
      <c r="H101" t="s">
        <v>16</v>
      </c>
      <c r="I101" t="s">
        <v>16</v>
      </c>
      <c r="J101" t="s">
        <v>17</v>
      </c>
      <c r="K101" t="s">
        <v>17</v>
      </c>
      <c r="L101">
        <f>0</f>
        <v>0</v>
      </c>
      <c r="N101" s="1" t="str">
        <f t="shared" si="6"/>
        <v>INSERT INTO location (location_id,location_type_code,parent_location_id,location_name,description,address,created_by,updated_by,created_dtm,updated_dtm,revision_count)</v>
      </c>
      <c r="O101" t="str">
        <f t="shared" si="7"/>
        <v xml:space="preserve"> VALUES </v>
      </c>
      <c r="P101" t="str">
        <f t="shared" ref="P101:P164" si="9">"("&amp;B101&amp;",'"&amp;C101&amp;"',"&amp;D101&amp;",'"&amp;E101&amp;"','"&amp;F101&amp;"','"&amp;G101&amp;"','"&amp;H101&amp;"','"&amp;I101&amp;"',"&amp;J101&amp;","&amp;K101&amp;","&amp;L101&amp;");"</f>
        <v>(uuid_generate_v4(),'COURTROOM',null,'222MAIN100','222 Main - 100','address','test','test',now(),now(),0);</v>
      </c>
    </row>
    <row r="102" spans="1:16" x14ac:dyDescent="0.2">
      <c r="A102">
        <v>4</v>
      </c>
      <c r="B102" t="s">
        <v>13</v>
      </c>
      <c r="C102" t="s">
        <v>261</v>
      </c>
      <c r="D102" t="s">
        <v>15</v>
      </c>
      <c r="E102" t="s">
        <v>303</v>
      </c>
      <c r="F102" s="2" t="s">
        <v>665</v>
      </c>
      <c r="G102" t="s">
        <v>7</v>
      </c>
      <c r="H102" t="s">
        <v>16</v>
      </c>
      <c r="I102" t="s">
        <v>16</v>
      </c>
      <c r="J102" t="s">
        <v>17</v>
      </c>
      <c r="K102" t="s">
        <v>17</v>
      </c>
      <c r="L102">
        <f>0</f>
        <v>0</v>
      </c>
      <c r="N102" s="1" t="str">
        <f t="shared" si="6"/>
        <v>INSERT INTO location (location_id,location_type_code,parent_location_id,location_name,description,address,created_by,updated_by,created_dtm,updated_dtm,revision_count)</v>
      </c>
      <c r="O102" t="str">
        <f t="shared" si="7"/>
        <v xml:space="preserve"> VALUES </v>
      </c>
      <c r="P102" t="str">
        <f t="shared" si="9"/>
        <v>(uuid_generate_v4(),'COURTROOM',null,'222MAIN101','222 Main - 101','address','test','test',now(),now(),0);</v>
      </c>
    </row>
    <row r="103" spans="1:16" x14ac:dyDescent="0.2">
      <c r="A103">
        <v>5</v>
      </c>
      <c r="B103" t="s">
        <v>13</v>
      </c>
      <c r="C103" t="s">
        <v>261</v>
      </c>
      <c r="D103" t="s">
        <v>15</v>
      </c>
      <c r="E103" t="s">
        <v>304</v>
      </c>
      <c r="F103" s="2" t="s">
        <v>666</v>
      </c>
      <c r="G103" t="s">
        <v>7</v>
      </c>
      <c r="H103" t="s">
        <v>16</v>
      </c>
      <c r="I103" t="s">
        <v>16</v>
      </c>
      <c r="J103" t="s">
        <v>17</v>
      </c>
      <c r="K103" t="s">
        <v>17</v>
      </c>
      <c r="L103">
        <f>0</f>
        <v>0</v>
      </c>
      <c r="N103" s="1" t="str">
        <f t="shared" si="6"/>
        <v>INSERT INTO location (location_id,location_type_code,parent_location_id,location_name,description,address,created_by,updated_by,created_dtm,updated_dtm,revision_count)</v>
      </c>
      <c r="O103" t="str">
        <f t="shared" si="7"/>
        <v xml:space="preserve"> VALUES </v>
      </c>
      <c r="P103" t="str">
        <f t="shared" si="9"/>
        <v>(uuid_generate_v4(),'COURTROOM',null,'222MAIN102','222 Main - 102','address','test','test',now(),now(),0);</v>
      </c>
    </row>
    <row r="104" spans="1:16" x14ac:dyDescent="0.2">
      <c r="A104">
        <v>6</v>
      </c>
      <c r="B104" t="s">
        <v>13</v>
      </c>
      <c r="C104" t="s">
        <v>261</v>
      </c>
      <c r="D104" t="s">
        <v>15</v>
      </c>
      <c r="E104" t="s">
        <v>305</v>
      </c>
      <c r="F104" s="2" t="s">
        <v>667</v>
      </c>
      <c r="G104" t="s">
        <v>7</v>
      </c>
      <c r="H104" t="s">
        <v>16</v>
      </c>
      <c r="I104" t="s">
        <v>16</v>
      </c>
      <c r="J104" t="s">
        <v>17</v>
      </c>
      <c r="K104" t="s">
        <v>17</v>
      </c>
      <c r="L104">
        <f>0</f>
        <v>0</v>
      </c>
      <c r="N104" s="1" t="str">
        <f t="shared" si="6"/>
        <v>INSERT INTO location (location_id,location_type_code,parent_location_id,location_name,description,address,created_by,updated_by,created_dtm,updated_dtm,revision_count)</v>
      </c>
      <c r="O104" t="str">
        <f t="shared" si="7"/>
        <v xml:space="preserve"> VALUES </v>
      </c>
      <c r="P104" t="str">
        <f t="shared" si="9"/>
        <v>(uuid_generate_v4(),'COURTROOM',null,'222MAIN304','222 Main - 304','address','test','test',now(),now(),0);</v>
      </c>
    </row>
    <row r="105" spans="1:16" x14ac:dyDescent="0.2">
      <c r="A105">
        <v>7</v>
      </c>
      <c r="B105" t="s">
        <v>13</v>
      </c>
      <c r="C105" t="s">
        <v>261</v>
      </c>
      <c r="D105" t="s">
        <v>15</v>
      </c>
      <c r="E105" t="s">
        <v>306</v>
      </c>
      <c r="F105" s="2" t="s">
        <v>668</v>
      </c>
      <c r="G105" t="s">
        <v>7</v>
      </c>
      <c r="H105" t="s">
        <v>16</v>
      </c>
      <c r="I105" t="s">
        <v>16</v>
      </c>
      <c r="J105" t="s">
        <v>17</v>
      </c>
      <c r="K105" t="s">
        <v>17</v>
      </c>
      <c r="L105">
        <f>0</f>
        <v>0</v>
      </c>
      <c r="N105" s="1" t="str">
        <f t="shared" si="6"/>
        <v>INSERT INTO location (location_id,location_type_code,parent_location_id,location_name,description,address,created_by,updated_by,created_dtm,updated_dtm,revision_count)</v>
      </c>
      <c r="O105" t="str">
        <f t="shared" si="7"/>
        <v xml:space="preserve"> VALUES </v>
      </c>
      <c r="P105" t="str">
        <f t="shared" si="9"/>
        <v>(uuid_generate_v4(),'COURTROOM',null,'222MAIN305','222 Main - 305','address','test','test',now(),now(),0);</v>
      </c>
    </row>
    <row r="106" spans="1:16" x14ac:dyDescent="0.2">
      <c r="A106">
        <v>8</v>
      </c>
      <c r="B106" t="s">
        <v>13</v>
      </c>
      <c r="C106" t="s">
        <v>261</v>
      </c>
      <c r="D106" t="s">
        <v>15</v>
      </c>
      <c r="E106" t="s">
        <v>307</v>
      </c>
      <c r="F106" s="2" t="s">
        <v>669</v>
      </c>
      <c r="G106" t="s">
        <v>7</v>
      </c>
      <c r="H106" t="s">
        <v>16</v>
      </c>
      <c r="I106" t="s">
        <v>16</v>
      </c>
      <c r="J106" t="s">
        <v>17</v>
      </c>
      <c r="K106" t="s">
        <v>17</v>
      </c>
      <c r="L106">
        <f>0</f>
        <v>0</v>
      </c>
      <c r="N106" s="1" t="str">
        <f t="shared" si="6"/>
        <v>INSERT INTO location (location_id,location_type_code,parent_location_id,location_name,description,address,created_by,updated_by,created_dtm,updated_dtm,revision_count)</v>
      </c>
      <c r="O106" t="str">
        <f t="shared" si="7"/>
        <v xml:space="preserve"> VALUES </v>
      </c>
      <c r="P106" t="str">
        <f t="shared" si="9"/>
        <v>(uuid_generate_v4(),'COURTROOM',null,'222MAIN306','222 Main - 306','address','test','test',now(),now(),0);</v>
      </c>
    </row>
    <row r="107" spans="1:16" x14ac:dyDescent="0.2">
      <c r="A107">
        <v>9</v>
      </c>
      <c r="B107" t="s">
        <v>13</v>
      </c>
      <c r="C107" t="s">
        <v>261</v>
      </c>
      <c r="D107" t="s">
        <v>15</v>
      </c>
      <c r="E107" t="s">
        <v>308</v>
      </c>
      <c r="F107" s="2" t="s">
        <v>670</v>
      </c>
      <c r="G107" t="s">
        <v>7</v>
      </c>
      <c r="H107" t="s">
        <v>16</v>
      </c>
      <c r="I107" t="s">
        <v>16</v>
      </c>
      <c r="J107" t="s">
        <v>17</v>
      </c>
      <c r="K107" t="s">
        <v>17</v>
      </c>
      <c r="L107">
        <f>0</f>
        <v>0</v>
      </c>
      <c r="N107" s="1" t="str">
        <f t="shared" si="6"/>
        <v>INSERT INTO location (location_id,location_type_code,parent_location_id,location_name,description,address,created_by,updated_by,created_dtm,updated_dtm,revision_count)</v>
      </c>
      <c r="O107" t="str">
        <f t="shared" si="7"/>
        <v xml:space="preserve"> VALUES </v>
      </c>
      <c r="P107" t="str">
        <f t="shared" si="9"/>
        <v>(uuid_generate_v4(),'COURTROOM',null,'222MAIN307','222 Main - 307','address','test','test',now(),now(),0);</v>
      </c>
    </row>
    <row r="108" spans="1:16" x14ac:dyDescent="0.2">
      <c r="A108">
        <v>10</v>
      </c>
      <c r="B108" t="s">
        <v>13</v>
      </c>
      <c r="C108" t="s">
        <v>261</v>
      </c>
      <c r="D108" t="s">
        <v>15</v>
      </c>
      <c r="E108" t="s">
        <v>309</v>
      </c>
      <c r="F108" s="2" t="s">
        <v>671</v>
      </c>
      <c r="G108" t="s">
        <v>7</v>
      </c>
      <c r="H108" t="s">
        <v>16</v>
      </c>
      <c r="I108" t="s">
        <v>16</v>
      </c>
      <c r="J108" t="s">
        <v>17</v>
      </c>
      <c r="K108" t="s">
        <v>17</v>
      </c>
      <c r="L108">
        <f>0</f>
        <v>0</v>
      </c>
      <c r="N108" s="1" t="str">
        <f t="shared" si="6"/>
        <v>INSERT INTO location (location_id,location_type_code,parent_location_id,location_name,description,address,created_by,updated_by,created_dtm,updated_dtm,revision_count)</v>
      </c>
      <c r="O108" t="str">
        <f t="shared" si="7"/>
        <v xml:space="preserve"> VALUES </v>
      </c>
      <c r="P108" t="str">
        <f t="shared" si="9"/>
        <v>(uuid_generate_v4(),'COURTROOM',null,'222MAIN308','222 Main - 308','address','test','test',now(),now(),0);</v>
      </c>
    </row>
    <row r="109" spans="1:16" x14ac:dyDescent="0.2">
      <c r="A109">
        <v>11</v>
      </c>
      <c r="B109" t="s">
        <v>13</v>
      </c>
      <c r="C109" t="s">
        <v>261</v>
      </c>
      <c r="D109" t="s">
        <v>15</v>
      </c>
      <c r="E109" t="s">
        <v>310</v>
      </c>
      <c r="F109" s="2" t="s">
        <v>672</v>
      </c>
      <c r="G109" t="s">
        <v>7</v>
      </c>
      <c r="H109" t="s">
        <v>16</v>
      </c>
      <c r="I109" t="s">
        <v>16</v>
      </c>
      <c r="J109" t="s">
        <v>17</v>
      </c>
      <c r="K109" t="s">
        <v>17</v>
      </c>
      <c r="L109">
        <f>0</f>
        <v>0</v>
      </c>
      <c r="N109" s="1" t="str">
        <f t="shared" si="6"/>
        <v>INSERT INTO location (location_id,location_type_code,parent_location_id,location_name,description,address,created_by,updated_by,created_dtm,updated_dtm,revision_count)</v>
      </c>
      <c r="O109" t="str">
        <f t="shared" si="7"/>
        <v xml:space="preserve"> VALUES </v>
      </c>
      <c r="P109" t="str">
        <f t="shared" si="9"/>
        <v>(uuid_generate_v4(),'COURTROOM',null,'222MAIN309','222 Main - 309','address','test','test',now(),now(),0);</v>
      </c>
    </row>
    <row r="110" spans="1:16" x14ac:dyDescent="0.2">
      <c r="A110">
        <v>12</v>
      </c>
      <c r="B110" t="s">
        <v>13</v>
      </c>
      <c r="C110" t="s">
        <v>261</v>
      </c>
      <c r="D110" t="s">
        <v>15</v>
      </c>
      <c r="E110" t="s">
        <v>311</v>
      </c>
      <c r="F110" s="2" t="s">
        <v>673</v>
      </c>
      <c r="G110" t="s">
        <v>7</v>
      </c>
      <c r="H110" t="s">
        <v>16</v>
      </c>
      <c r="I110" t="s">
        <v>16</v>
      </c>
      <c r="J110" t="s">
        <v>17</v>
      </c>
      <c r="K110" t="s">
        <v>17</v>
      </c>
      <c r="L110">
        <f>0</f>
        <v>0</v>
      </c>
      <c r="N110" s="1" t="str">
        <f t="shared" si="6"/>
        <v>INSERT INTO location (location_id,location_type_code,parent_location_id,location_name,description,address,created_by,updated_by,created_dtm,updated_dtm,revision_count)</v>
      </c>
      <c r="O110" t="str">
        <f t="shared" si="7"/>
        <v xml:space="preserve"> VALUES </v>
      </c>
      <c r="P110" t="str">
        <f t="shared" si="9"/>
        <v>(uuid_generate_v4(),'COURTROOM',null,'222MAIN510','222 Main - 510','address','test','test',now(),now(),0);</v>
      </c>
    </row>
    <row r="111" spans="1:16" x14ac:dyDescent="0.2">
      <c r="A111">
        <v>13</v>
      </c>
      <c r="B111" t="s">
        <v>13</v>
      </c>
      <c r="C111" t="s">
        <v>261</v>
      </c>
      <c r="D111" t="s">
        <v>15</v>
      </c>
      <c r="E111" t="s">
        <v>312</v>
      </c>
      <c r="F111" s="2" t="s">
        <v>674</v>
      </c>
      <c r="G111" t="s">
        <v>7</v>
      </c>
      <c r="H111" t="s">
        <v>16</v>
      </c>
      <c r="I111" t="s">
        <v>16</v>
      </c>
      <c r="J111" t="s">
        <v>17</v>
      </c>
      <c r="K111" t="s">
        <v>17</v>
      </c>
      <c r="L111">
        <f>0</f>
        <v>0</v>
      </c>
      <c r="N111" s="1" t="str">
        <f t="shared" si="6"/>
        <v>INSERT INTO location (location_id,location_type_code,parent_location_id,location_name,description,address,created_by,updated_by,created_dtm,updated_dtm,revision_count)</v>
      </c>
      <c r="O111" t="str">
        <f t="shared" si="7"/>
        <v xml:space="preserve"> VALUES </v>
      </c>
      <c r="P111" t="str">
        <f t="shared" si="9"/>
        <v>(uuid_generate_v4(),'COURTROOM',null,'222MAIN511','222 Main - 511','address','test','test',now(),now(),0);</v>
      </c>
    </row>
    <row r="112" spans="1:16" x14ac:dyDescent="0.2">
      <c r="A112">
        <v>14</v>
      </c>
      <c r="B112" t="s">
        <v>13</v>
      </c>
      <c r="C112" t="s">
        <v>261</v>
      </c>
      <c r="D112" t="s">
        <v>15</v>
      </c>
      <c r="E112" t="s">
        <v>313</v>
      </c>
      <c r="F112" s="2" t="s">
        <v>675</v>
      </c>
      <c r="G112" t="s">
        <v>7</v>
      </c>
      <c r="H112" t="s">
        <v>16</v>
      </c>
      <c r="I112" t="s">
        <v>16</v>
      </c>
      <c r="J112" t="s">
        <v>17</v>
      </c>
      <c r="K112" t="s">
        <v>17</v>
      </c>
      <c r="L112">
        <f>0</f>
        <v>0</v>
      </c>
      <c r="N112" s="1" t="str">
        <f t="shared" si="6"/>
        <v>INSERT INTO location (location_id,location_type_code,parent_location_id,location_name,description,address,created_by,updated_by,created_dtm,updated_dtm,revision_count)</v>
      </c>
      <c r="O112" t="str">
        <f t="shared" si="7"/>
        <v xml:space="preserve"> VALUES </v>
      </c>
      <c r="P112" t="str">
        <f t="shared" si="9"/>
        <v>(uuid_generate_v4(),'COURTROOM',null,'222MAIN512','222 Main - 512','address','test','test',now(),now(),0);</v>
      </c>
    </row>
    <row r="113" spans="1:16" x14ac:dyDescent="0.2">
      <c r="A113">
        <v>15</v>
      </c>
      <c r="B113" t="s">
        <v>13</v>
      </c>
      <c r="C113" t="s">
        <v>261</v>
      </c>
      <c r="D113" t="s">
        <v>15</v>
      </c>
      <c r="E113" t="s">
        <v>314</v>
      </c>
      <c r="F113" s="2" t="s">
        <v>676</v>
      </c>
      <c r="G113" t="s">
        <v>7</v>
      </c>
      <c r="H113" t="s">
        <v>16</v>
      </c>
      <c r="I113" t="s">
        <v>16</v>
      </c>
      <c r="J113" t="s">
        <v>17</v>
      </c>
      <c r="K113" t="s">
        <v>17</v>
      </c>
      <c r="L113">
        <f>0</f>
        <v>0</v>
      </c>
      <c r="N113" s="1" t="str">
        <f t="shared" si="6"/>
        <v>INSERT INTO location (location_id,location_type_code,parent_location_id,location_name,description,address,created_by,updated_by,created_dtm,updated_dtm,revision_count)</v>
      </c>
      <c r="O113" t="str">
        <f t="shared" si="7"/>
        <v xml:space="preserve"> VALUES </v>
      </c>
      <c r="P113" t="str">
        <f t="shared" si="9"/>
        <v>(uuid_generate_v4(),'COURTROOM',null,'222MAIN513','222 Main - 513','address','test','test',now(),now(),0);</v>
      </c>
    </row>
    <row r="114" spans="1:16" x14ac:dyDescent="0.2">
      <c r="A114">
        <v>16</v>
      </c>
      <c r="B114" t="s">
        <v>13</v>
      </c>
      <c r="C114" t="s">
        <v>261</v>
      </c>
      <c r="D114" t="s">
        <v>15</v>
      </c>
      <c r="E114" t="s">
        <v>315</v>
      </c>
      <c r="F114" s="2" t="s">
        <v>677</v>
      </c>
      <c r="G114" t="s">
        <v>7</v>
      </c>
      <c r="H114" t="s">
        <v>16</v>
      </c>
      <c r="I114" t="s">
        <v>16</v>
      </c>
      <c r="J114" t="s">
        <v>17</v>
      </c>
      <c r="K114" t="s">
        <v>17</v>
      </c>
      <c r="L114">
        <f>0</f>
        <v>0</v>
      </c>
      <c r="N114" s="1" t="str">
        <f t="shared" si="6"/>
        <v>INSERT INTO location (location_id,location_type_code,parent_location_id,location_name,description,address,created_by,updated_by,created_dtm,updated_dtm,revision_count)</v>
      </c>
      <c r="O114" t="str">
        <f t="shared" si="7"/>
        <v xml:space="preserve"> VALUES </v>
      </c>
      <c r="P114" t="str">
        <f t="shared" si="9"/>
        <v>(uuid_generate_v4(),'COURTROOM',null,'222MAIN514','222 Main - 514','address','test','test',now(),now(),0);</v>
      </c>
    </row>
    <row r="115" spans="1:16" x14ac:dyDescent="0.2">
      <c r="A115">
        <v>17</v>
      </c>
      <c r="B115" t="s">
        <v>13</v>
      </c>
      <c r="C115" t="s">
        <v>261</v>
      </c>
      <c r="D115" t="s">
        <v>15</v>
      </c>
      <c r="E115" t="s">
        <v>316</v>
      </c>
      <c r="F115" s="2" t="s">
        <v>678</v>
      </c>
      <c r="G115" t="s">
        <v>7</v>
      </c>
      <c r="H115" t="s">
        <v>16</v>
      </c>
      <c r="I115" t="s">
        <v>16</v>
      </c>
      <c r="J115" t="s">
        <v>17</v>
      </c>
      <c r="K115" t="s">
        <v>17</v>
      </c>
      <c r="L115">
        <f>0</f>
        <v>0</v>
      </c>
      <c r="N115" s="1" t="str">
        <f t="shared" si="6"/>
        <v>INSERT INTO location (location_id,location_type_code,parent_location_id,location_name,description,address,created_by,updated_by,created_dtm,updated_dtm,revision_count)</v>
      </c>
      <c r="O115" t="str">
        <f t="shared" si="7"/>
        <v xml:space="preserve"> VALUES </v>
      </c>
      <c r="P115" t="str">
        <f t="shared" si="9"/>
        <v>(uuid_generate_v4(),'COURTROOM',null,'222MAIN515','222 Main - 515','address','test','test',now(),now(),0);</v>
      </c>
    </row>
    <row r="116" spans="1:16" x14ac:dyDescent="0.2">
      <c r="A116">
        <v>18</v>
      </c>
      <c r="B116" t="s">
        <v>13</v>
      </c>
      <c r="C116" t="s">
        <v>261</v>
      </c>
      <c r="D116" t="s">
        <v>15</v>
      </c>
      <c r="E116" t="s">
        <v>317</v>
      </c>
      <c r="F116" s="2" t="s">
        <v>679</v>
      </c>
      <c r="G116" t="s">
        <v>7</v>
      </c>
      <c r="H116" t="s">
        <v>16</v>
      </c>
      <c r="I116" t="s">
        <v>16</v>
      </c>
      <c r="J116" t="s">
        <v>17</v>
      </c>
      <c r="K116" t="s">
        <v>17</v>
      </c>
      <c r="L116">
        <f>0</f>
        <v>0</v>
      </c>
      <c r="N116" s="1" t="str">
        <f t="shared" si="6"/>
        <v>INSERT INTO location (location_id,location_type_code,parent_location_id,location_name,description,address,created_by,updated_by,created_dtm,updated_dtm,revision_count)</v>
      </c>
      <c r="O116" t="str">
        <f t="shared" si="7"/>
        <v xml:space="preserve"> VALUES </v>
      </c>
      <c r="P116" t="str">
        <f t="shared" si="9"/>
        <v>(uuid_generate_v4(),'COURTROOM',null,'222MAIN516','222 Main - 516','address','test','test',now(),now(),0);</v>
      </c>
    </row>
    <row r="117" spans="1:16" x14ac:dyDescent="0.2">
      <c r="A117">
        <v>19</v>
      </c>
      <c r="B117" t="s">
        <v>13</v>
      </c>
      <c r="C117" t="s">
        <v>261</v>
      </c>
      <c r="D117" t="s">
        <v>15</v>
      </c>
      <c r="E117" t="s">
        <v>318</v>
      </c>
      <c r="F117" s="2" t="s">
        <v>680</v>
      </c>
      <c r="G117" t="s">
        <v>7</v>
      </c>
      <c r="H117" t="s">
        <v>16</v>
      </c>
      <c r="I117" t="s">
        <v>16</v>
      </c>
      <c r="J117" t="s">
        <v>17</v>
      </c>
      <c r="K117" t="s">
        <v>17</v>
      </c>
      <c r="L117">
        <f>0</f>
        <v>0</v>
      </c>
      <c r="N117" s="1" t="str">
        <f t="shared" si="6"/>
        <v>INSERT INTO location (location_id,location_type_code,parent_location_id,location_name,description,address,created_by,updated_by,created_dtm,updated_dtm,revision_count)</v>
      </c>
      <c r="O117" t="str">
        <f t="shared" si="7"/>
        <v xml:space="preserve"> VALUES </v>
      </c>
      <c r="P117" t="str">
        <f t="shared" si="9"/>
        <v>(uuid_generate_v4(),'COURTROOM',null,'ABBOTSFORD100','Abbotsford - 100','address','test','test',now(),now(),0);</v>
      </c>
    </row>
    <row r="118" spans="1:16" x14ac:dyDescent="0.2">
      <c r="A118">
        <v>20</v>
      </c>
      <c r="B118" t="s">
        <v>13</v>
      </c>
      <c r="C118" t="s">
        <v>261</v>
      </c>
      <c r="D118" t="s">
        <v>15</v>
      </c>
      <c r="E118" t="s">
        <v>319</v>
      </c>
      <c r="F118" s="2" t="s">
        <v>681</v>
      </c>
      <c r="G118" t="s">
        <v>7</v>
      </c>
      <c r="H118" t="s">
        <v>16</v>
      </c>
      <c r="I118" t="s">
        <v>16</v>
      </c>
      <c r="J118" t="s">
        <v>17</v>
      </c>
      <c r="K118" t="s">
        <v>17</v>
      </c>
      <c r="L118">
        <f>0</f>
        <v>0</v>
      </c>
      <c r="N118" s="1" t="str">
        <f t="shared" si="6"/>
        <v>INSERT INTO location (location_id,location_type_code,parent_location_id,location_name,description,address,created_by,updated_by,created_dtm,updated_dtm,revision_count)</v>
      </c>
      <c r="O118" t="str">
        <f t="shared" si="7"/>
        <v xml:space="preserve"> VALUES </v>
      </c>
      <c r="P118" t="str">
        <f t="shared" si="9"/>
        <v>(uuid_generate_v4(),'COURTROOM',null,'ABBOTSFORD101','Abbotsford - 101','address','test','test',now(),now(),0);</v>
      </c>
    </row>
    <row r="119" spans="1:16" x14ac:dyDescent="0.2">
      <c r="A119">
        <v>21</v>
      </c>
      <c r="B119" t="s">
        <v>13</v>
      </c>
      <c r="C119" t="s">
        <v>261</v>
      </c>
      <c r="D119" t="s">
        <v>15</v>
      </c>
      <c r="E119" t="s">
        <v>320</v>
      </c>
      <c r="F119" s="2" t="s">
        <v>682</v>
      </c>
      <c r="G119" t="s">
        <v>7</v>
      </c>
      <c r="H119" t="s">
        <v>16</v>
      </c>
      <c r="I119" t="s">
        <v>16</v>
      </c>
      <c r="J119" t="s">
        <v>17</v>
      </c>
      <c r="K119" t="s">
        <v>17</v>
      </c>
      <c r="L119">
        <f>0</f>
        <v>0</v>
      </c>
      <c r="N119" s="1" t="str">
        <f t="shared" si="6"/>
        <v>INSERT INTO location (location_id,location_type_code,parent_location_id,location_name,description,address,created_by,updated_by,created_dtm,updated_dtm,revision_count)</v>
      </c>
      <c r="O119" t="str">
        <f t="shared" si="7"/>
        <v xml:space="preserve"> VALUES </v>
      </c>
      <c r="P119" t="str">
        <f t="shared" si="9"/>
        <v>(uuid_generate_v4(),'COURTROOM',null,'ABBOTSFORD102','Abbotsford - 102','address','test','test',now(),now(),0);</v>
      </c>
    </row>
    <row r="120" spans="1:16" x14ac:dyDescent="0.2">
      <c r="A120">
        <v>22</v>
      </c>
      <c r="B120" t="s">
        <v>13</v>
      </c>
      <c r="C120" t="s">
        <v>261</v>
      </c>
      <c r="D120" t="s">
        <v>15</v>
      </c>
      <c r="E120" t="s">
        <v>321</v>
      </c>
      <c r="F120" s="2" t="s">
        <v>683</v>
      </c>
      <c r="G120" t="s">
        <v>7</v>
      </c>
      <c r="H120" t="s">
        <v>16</v>
      </c>
      <c r="I120" t="s">
        <v>16</v>
      </c>
      <c r="J120" t="s">
        <v>17</v>
      </c>
      <c r="K120" t="s">
        <v>17</v>
      </c>
      <c r="L120">
        <f>0</f>
        <v>0</v>
      </c>
      <c r="N120" s="1" t="str">
        <f t="shared" si="6"/>
        <v>INSERT INTO location (location_id,location_type_code,parent_location_id,location_name,description,address,created_by,updated_by,created_dtm,updated_dtm,revision_count)</v>
      </c>
      <c r="O120" t="str">
        <f t="shared" si="7"/>
        <v xml:space="preserve"> VALUES </v>
      </c>
      <c r="P120" t="str">
        <f t="shared" si="9"/>
        <v>(uuid_generate_v4(),'COURTROOM',null,'ABBOTSFORD103','Abbotsford - 103','address','test','test',now(),now(),0);</v>
      </c>
    </row>
    <row r="121" spans="1:16" x14ac:dyDescent="0.2">
      <c r="A121">
        <v>23</v>
      </c>
      <c r="B121" t="s">
        <v>13</v>
      </c>
      <c r="C121" t="s">
        <v>261</v>
      </c>
      <c r="D121" t="s">
        <v>15</v>
      </c>
      <c r="E121" t="s">
        <v>322</v>
      </c>
      <c r="F121" s="2" t="s">
        <v>684</v>
      </c>
      <c r="G121" t="s">
        <v>7</v>
      </c>
      <c r="H121" t="s">
        <v>16</v>
      </c>
      <c r="I121" t="s">
        <v>16</v>
      </c>
      <c r="J121" t="s">
        <v>17</v>
      </c>
      <c r="K121" t="s">
        <v>17</v>
      </c>
      <c r="L121">
        <f>0</f>
        <v>0</v>
      </c>
      <c r="N121" s="1" t="str">
        <f t="shared" si="6"/>
        <v>INSERT INTO location (location_id,location_type_code,parent_location_id,location_name,description,address,created_by,updated_by,created_dtm,updated_dtm,revision_count)</v>
      </c>
      <c r="O121" t="str">
        <f t="shared" si="7"/>
        <v xml:space="preserve"> VALUES </v>
      </c>
      <c r="P121" t="str">
        <f t="shared" si="9"/>
        <v>(uuid_generate_v4(),'COURTROOM',null,'ABBOTSFORD104','Abbotsford - 104','address','test','test',now(),now(),0);</v>
      </c>
    </row>
    <row r="122" spans="1:16" x14ac:dyDescent="0.2">
      <c r="A122">
        <v>24</v>
      </c>
      <c r="B122" t="s">
        <v>13</v>
      </c>
      <c r="C122" t="s">
        <v>261</v>
      </c>
      <c r="D122" t="s">
        <v>15</v>
      </c>
      <c r="E122" t="s">
        <v>322</v>
      </c>
      <c r="F122" s="2" t="s">
        <v>684</v>
      </c>
      <c r="G122" t="s">
        <v>7</v>
      </c>
      <c r="H122" t="s">
        <v>16</v>
      </c>
      <c r="I122" t="s">
        <v>16</v>
      </c>
      <c r="J122" t="s">
        <v>17</v>
      </c>
      <c r="K122" t="s">
        <v>17</v>
      </c>
      <c r="L122">
        <f>0</f>
        <v>0</v>
      </c>
      <c r="N122" s="1" t="str">
        <f t="shared" si="6"/>
        <v>INSERT INTO location (location_id,location_type_code,parent_location_id,location_name,description,address,created_by,updated_by,created_dtm,updated_dtm,revision_count)</v>
      </c>
      <c r="O122" t="str">
        <f t="shared" si="7"/>
        <v xml:space="preserve"> VALUES </v>
      </c>
      <c r="P122" t="str">
        <f t="shared" si="9"/>
        <v>(uuid_generate_v4(),'COURTROOM',null,'ABBOTSFORD104','Abbotsford - 104','address','test','test',now(),now(),0);</v>
      </c>
    </row>
    <row r="123" spans="1:16" x14ac:dyDescent="0.2">
      <c r="A123">
        <v>25</v>
      </c>
      <c r="B123" t="s">
        <v>13</v>
      </c>
      <c r="C123" t="s">
        <v>261</v>
      </c>
      <c r="D123" t="s">
        <v>15</v>
      </c>
      <c r="E123" t="s">
        <v>323</v>
      </c>
      <c r="F123" s="2" t="s">
        <v>685</v>
      </c>
      <c r="G123" t="s">
        <v>7</v>
      </c>
      <c r="H123" t="s">
        <v>16</v>
      </c>
      <c r="I123" t="s">
        <v>16</v>
      </c>
      <c r="J123" t="s">
        <v>17</v>
      </c>
      <c r="K123" t="s">
        <v>17</v>
      </c>
      <c r="L123">
        <f>0</f>
        <v>0</v>
      </c>
      <c r="N123" s="1" t="str">
        <f t="shared" si="6"/>
        <v>INSERT INTO location (location_id,location_type_code,parent_location_id,location_name,description,address,created_by,updated_by,created_dtm,updated_dtm,revision_count)</v>
      </c>
      <c r="O123" t="str">
        <f t="shared" si="7"/>
        <v xml:space="preserve"> VALUES </v>
      </c>
      <c r="P123" t="str">
        <f t="shared" si="9"/>
        <v>(uuid_generate_v4(),'COURTROOM',null,'ABBOTSFORD105','Abbotsford - 105','address','test','test',now(),now(),0);</v>
      </c>
    </row>
    <row r="124" spans="1:16" x14ac:dyDescent="0.2">
      <c r="A124">
        <v>26</v>
      </c>
      <c r="B124" t="s">
        <v>13</v>
      </c>
      <c r="C124" t="s">
        <v>261</v>
      </c>
      <c r="D124" t="s">
        <v>15</v>
      </c>
      <c r="E124" t="s">
        <v>324</v>
      </c>
      <c r="F124" s="2" t="s">
        <v>686</v>
      </c>
      <c r="G124" t="s">
        <v>7</v>
      </c>
      <c r="H124" t="s">
        <v>16</v>
      </c>
      <c r="I124" t="s">
        <v>16</v>
      </c>
      <c r="J124" t="s">
        <v>17</v>
      </c>
      <c r="K124" t="s">
        <v>17</v>
      </c>
      <c r="L124">
        <f>0</f>
        <v>0</v>
      </c>
      <c r="N124" s="1" t="str">
        <f t="shared" si="6"/>
        <v>INSERT INTO location (location_id,location_type_code,parent_location_id,location_name,description,address,created_by,updated_by,created_dtm,updated_dtm,revision_count)</v>
      </c>
      <c r="O124" t="str">
        <f t="shared" si="7"/>
        <v xml:space="preserve"> VALUES </v>
      </c>
      <c r="P124" t="str">
        <f t="shared" si="9"/>
        <v>(uuid_generate_v4(),'COURTROOM',null,'ABBOTSFORD106','Abbotsford - 106','address','test','test',now(),now(),0);</v>
      </c>
    </row>
    <row r="125" spans="1:16" x14ac:dyDescent="0.2">
      <c r="A125">
        <v>27</v>
      </c>
      <c r="B125" t="s">
        <v>13</v>
      </c>
      <c r="C125" t="s">
        <v>261</v>
      </c>
      <c r="D125" t="s">
        <v>15</v>
      </c>
      <c r="E125" t="s">
        <v>325</v>
      </c>
      <c r="F125" s="2" t="s">
        <v>687</v>
      </c>
      <c r="G125" t="s">
        <v>7</v>
      </c>
      <c r="H125" t="s">
        <v>16</v>
      </c>
      <c r="I125" t="s">
        <v>16</v>
      </c>
      <c r="J125" t="s">
        <v>17</v>
      </c>
      <c r="K125" t="s">
        <v>17</v>
      </c>
      <c r="L125">
        <f>0</f>
        <v>0</v>
      </c>
      <c r="N125" s="1" t="str">
        <f t="shared" si="6"/>
        <v>INSERT INTO location (location_id,location_type_code,parent_location_id,location_name,description,address,created_by,updated_by,created_dtm,updated_dtm,revision_count)</v>
      </c>
      <c r="O125" t="str">
        <f t="shared" si="7"/>
        <v xml:space="preserve"> VALUES </v>
      </c>
      <c r="P125" t="str">
        <f t="shared" si="9"/>
        <v>(uuid_generate_v4(),'COURTROOM',null,'ALEXISCREEKCIRCUIT','Alexis Creek - Circuit','address','test','test',now(),now(),0);</v>
      </c>
    </row>
    <row r="126" spans="1:16" x14ac:dyDescent="0.2">
      <c r="A126">
        <v>28</v>
      </c>
      <c r="B126" t="s">
        <v>13</v>
      </c>
      <c r="C126" t="s">
        <v>261</v>
      </c>
      <c r="D126" t="s">
        <v>15</v>
      </c>
      <c r="E126" t="s">
        <v>326</v>
      </c>
      <c r="F126" s="2" t="s">
        <v>688</v>
      </c>
      <c r="G126" t="s">
        <v>7</v>
      </c>
      <c r="H126" t="s">
        <v>16</v>
      </c>
      <c r="I126" t="s">
        <v>16</v>
      </c>
      <c r="J126" t="s">
        <v>17</v>
      </c>
      <c r="K126" t="s">
        <v>17</v>
      </c>
      <c r="L126">
        <f>0</f>
        <v>0</v>
      </c>
      <c r="N126" s="1" t="str">
        <f t="shared" si="6"/>
        <v>INSERT INTO location (location_id,location_type_code,parent_location_id,location_name,description,address,created_by,updated_by,created_dtm,updated_dtm,revision_count)</v>
      </c>
      <c r="O126" t="str">
        <f t="shared" si="7"/>
        <v xml:space="preserve"> VALUES </v>
      </c>
      <c r="P126" t="str">
        <f t="shared" si="9"/>
        <v>(uuid_generate_v4(),'COURTROOM',null,'ANAHIMLAKECIRCUIT','Anahim Lake - Circuit','address','test','test',now(),now(),0);</v>
      </c>
    </row>
    <row r="127" spans="1:16" x14ac:dyDescent="0.2">
      <c r="A127">
        <v>29</v>
      </c>
      <c r="B127" t="s">
        <v>13</v>
      </c>
      <c r="C127" t="s">
        <v>261</v>
      </c>
      <c r="D127" t="s">
        <v>15</v>
      </c>
      <c r="E127" t="s">
        <v>327</v>
      </c>
      <c r="F127" s="2" t="s">
        <v>689</v>
      </c>
      <c r="G127" t="s">
        <v>7</v>
      </c>
      <c r="H127" t="s">
        <v>16</v>
      </c>
      <c r="I127" t="s">
        <v>16</v>
      </c>
      <c r="J127" t="s">
        <v>17</v>
      </c>
      <c r="K127" t="s">
        <v>17</v>
      </c>
      <c r="L127">
        <f>0</f>
        <v>0</v>
      </c>
      <c r="N127" s="1" t="str">
        <f t="shared" si="6"/>
        <v>INSERT INTO location (location_id,location_type_code,parent_location_id,location_name,description,address,created_by,updated_by,created_dtm,updated_dtm,revision_count)</v>
      </c>
      <c r="O127" t="str">
        <f t="shared" si="7"/>
        <v xml:space="preserve"> VALUES </v>
      </c>
      <c r="P127" t="str">
        <f t="shared" si="9"/>
        <v>(uuid_generate_v4(),'COURTROOM',null,'BELLABELLACIRCUIT','Bella Bella - Circuit','address','test','test',now(),now(),0);</v>
      </c>
    </row>
    <row r="128" spans="1:16" x14ac:dyDescent="0.2">
      <c r="A128">
        <v>30</v>
      </c>
      <c r="B128" t="s">
        <v>13</v>
      </c>
      <c r="C128" t="s">
        <v>261</v>
      </c>
      <c r="D128" t="s">
        <v>15</v>
      </c>
      <c r="E128" t="s">
        <v>328</v>
      </c>
      <c r="F128" s="2" t="s">
        <v>690</v>
      </c>
      <c r="G128" t="s">
        <v>7</v>
      </c>
      <c r="H128" t="s">
        <v>16</v>
      </c>
      <c r="I128" t="s">
        <v>16</v>
      </c>
      <c r="J128" t="s">
        <v>17</v>
      </c>
      <c r="K128" t="s">
        <v>17</v>
      </c>
      <c r="L128">
        <f>0</f>
        <v>0</v>
      </c>
      <c r="N128" s="1" t="str">
        <f t="shared" si="6"/>
        <v>INSERT INTO location (location_id,location_type_code,parent_location_id,location_name,description,address,created_by,updated_by,created_dtm,updated_dtm,revision_count)</v>
      </c>
      <c r="O128" t="str">
        <f t="shared" si="7"/>
        <v xml:space="preserve"> VALUES </v>
      </c>
      <c r="P128" t="str">
        <f t="shared" si="9"/>
        <v>(uuid_generate_v4(),'COURTROOM',null,'BELLACOOLACIRCUIT','Bella Coola - Circuit','address','test','test',now(),now(),0);</v>
      </c>
    </row>
    <row r="129" spans="1:16" x14ac:dyDescent="0.2">
      <c r="A129">
        <v>31</v>
      </c>
      <c r="B129" t="s">
        <v>13</v>
      </c>
      <c r="C129" t="s">
        <v>261</v>
      </c>
      <c r="D129" t="s">
        <v>15</v>
      </c>
      <c r="E129" t="s">
        <v>329</v>
      </c>
      <c r="F129" s="2" t="s">
        <v>691</v>
      </c>
      <c r="G129" t="s">
        <v>7</v>
      </c>
      <c r="H129" t="s">
        <v>16</v>
      </c>
      <c r="I129" t="s">
        <v>16</v>
      </c>
      <c r="J129" t="s">
        <v>17</v>
      </c>
      <c r="K129" t="s">
        <v>17</v>
      </c>
      <c r="L129">
        <f>0</f>
        <v>0</v>
      </c>
      <c r="N129" s="1" t="str">
        <f t="shared" si="6"/>
        <v>INSERT INTO location (location_id,location_type_code,parent_location_id,location_name,description,address,created_by,updated_by,created_dtm,updated_dtm,revision_count)</v>
      </c>
      <c r="O129" t="str">
        <f t="shared" si="7"/>
        <v xml:space="preserve"> VALUES </v>
      </c>
      <c r="P129" t="str">
        <f t="shared" si="9"/>
        <v>(uuid_generate_v4(),'COURTROOM',null,'BURNSLAKE001','Burns Lake - 001','address','test','test',now(),now(),0);</v>
      </c>
    </row>
    <row r="130" spans="1:16" x14ac:dyDescent="0.2">
      <c r="A130">
        <v>32</v>
      </c>
      <c r="B130" t="s">
        <v>13</v>
      </c>
      <c r="C130" t="s">
        <v>261</v>
      </c>
      <c r="D130" t="s">
        <v>15</v>
      </c>
      <c r="E130" t="s">
        <v>330</v>
      </c>
      <c r="F130" s="2" t="s">
        <v>692</v>
      </c>
      <c r="G130" t="s">
        <v>7</v>
      </c>
      <c r="H130" t="s">
        <v>16</v>
      </c>
      <c r="I130" t="s">
        <v>16</v>
      </c>
      <c r="J130" t="s">
        <v>17</v>
      </c>
      <c r="K130" t="s">
        <v>17</v>
      </c>
      <c r="L130">
        <f>0</f>
        <v>0</v>
      </c>
      <c r="N130" s="1" t="str">
        <f t="shared" si="6"/>
        <v>INSERT INTO location (location_id,location_type_code,parent_location_id,location_name,description,address,created_by,updated_by,created_dtm,updated_dtm,revision_count)</v>
      </c>
      <c r="O130" t="str">
        <f t="shared" si="7"/>
        <v xml:space="preserve"> VALUES </v>
      </c>
      <c r="P130" t="str">
        <f t="shared" si="9"/>
        <v>(uuid_generate_v4(),'COURTROOM',null,'CAMPBELLRIVER1','Campbell River - 1','address','test','test',now(),now(),0);</v>
      </c>
    </row>
    <row r="131" spans="1:16" x14ac:dyDescent="0.2">
      <c r="A131">
        <v>33</v>
      </c>
      <c r="B131" t="s">
        <v>13</v>
      </c>
      <c r="C131" t="s">
        <v>261</v>
      </c>
      <c r="D131" t="s">
        <v>15</v>
      </c>
      <c r="E131" t="s">
        <v>331</v>
      </c>
      <c r="F131" s="2" t="s">
        <v>693</v>
      </c>
      <c r="G131" t="s">
        <v>7</v>
      </c>
      <c r="H131" t="s">
        <v>16</v>
      </c>
      <c r="I131" t="s">
        <v>16</v>
      </c>
      <c r="J131" t="s">
        <v>17</v>
      </c>
      <c r="K131" t="s">
        <v>17</v>
      </c>
      <c r="L131">
        <f>0</f>
        <v>0</v>
      </c>
      <c r="N131" s="1" t="str">
        <f t="shared" si="6"/>
        <v>INSERT INTO location (location_id,location_type_code,parent_location_id,location_name,description,address,created_by,updated_by,created_dtm,updated_dtm,revision_count)</v>
      </c>
      <c r="O131" t="str">
        <f t="shared" si="7"/>
        <v xml:space="preserve"> VALUES </v>
      </c>
      <c r="P131" t="str">
        <f t="shared" si="9"/>
        <v>(uuid_generate_v4(),'COURTROOM',null,'CAMPBELLRIVER2','Campbell River - 2','address','test','test',now(),now(),0);</v>
      </c>
    </row>
    <row r="132" spans="1:16" x14ac:dyDescent="0.2">
      <c r="A132">
        <v>34</v>
      </c>
      <c r="B132" t="s">
        <v>13</v>
      </c>
      <c r="C132" t="s">
        <v>261</v>
      </c>
      <c r="D132" t="s">
        <v>15</v>
      </c>
      <c r="E132" t="s">
        <v>332</v>
      </c>
      <c r="F132" s="2" t="s">
        <v>694</v>
      </c>
      <c r="G132" t="s">
        <v>7</v>
      </c>
      <c r="H132" t="s">
        <v>16</v>
      </c>
      <c r="I132" t="s">
        <v>16</v>
      </c>
      <c r="J132" t="s">
        <v>17</v>
      </c>
      <c r="K132" t="s">
        <v>17</v>
      </c>
      <c r="L132">
        <f>0</f>
        <v>0</v>
      </c>
      <c r="N132" s="1" t="str">
        <f t="shared" si="6"/>
        <v>INSERT INTO location (location_id,location_type_code,parent_location_id,location_name,description,address,created_by,updated_by,created_dtm,updated_dtm,revision_count)</v>
      </c>
      <c r="O132" t="str">
        <f t="shared" si="7"/>
        <v xml:space="preserve"> VALUES </v>
      </c>
      <c r="P132" t="str">
        <f t="shared" si="9"/>
        <v>(uuid_generate_v4(),'COURTROOM',null,'CAMPBELLRIVER3','Campbell River - 3','address','test','test',now(),now(),0);</v>
      </c>
    </row>
    <row r="133" spans="1:16" x14ac:dyDescent="0.2">
      <c r="A133">
        <v>35</v>
      </c>
      <c r="B133" t="s">
        <v>13</v>
      </c>
      <c r="C133" t="s">
        <v>261</v>
      </c>
      <c r="D133" t="s">
        <v>15</v>
      </c>
      <c r="E133" t="s">
        <v>333</v>
      </c>
      <c r="F133" s="2" t="s">
        <v>695</v>
      </c>
      <c r="G133" t="s">
        <v>7</v>
      </c>
      <c r="H133" t="s">
        <v>16</v>
      </c>
      <c r="I133" t="s">
        <v>16</v>
      </c>
      <c r="J133" t="s">
        <v>17</v>
      </c>
      <c r="K133" t="s">
        <v>17</v>
      </c>
      <c r="L133">
        <f>0</f>
        <v>0</v>
      </c>
      <c r="N133" s="1" t="str">
        <f t="shared" si="6"/>
        <v>INSERT INTO location (location_id,location_type_code,parent_location_id,location_name,description,address,created_by,updated_by,created_dtm,updated_dtm,revision_count)</v>
      </c>
      <c r="O133" t="str">
        <f t="shared" si="7"/>
        <v xml:space="preserve"> VALUES </v>
      </c>
      <c r="P133" t="str">
        <f t="shared" si="9"/>
        <v>(uuid_generate_v4(),'COURTROOM',null,'CAMPBELLRIVERJPROOM','Campbell River - JP Room (no computer)','address','test','test',now(),now(),0);</v>
      </c>
    </row>
    <row r="134" spans="1:16" x14ac:dyDescent="0.2">
      <c r="A134">
        <v>36</v>
      </c>
      <c r="B134" t="s">
        <v>13</v>
      </c>
      <c r="C134" t="s">
        <v>261</v>
      </c>
      <c r="D134" t="s">
        <v>15</v>
      </c>
      <c r="E134" t="s">
        <v>334</v>
      </c>
      <c r="F134" s="2" t="s">
        <v>696</v>
      </c>
      <c r="G134" t="s">
        <v>7</v>
      </c>
      <c r="H134" t="s">
        <v>16</v>
      </c>
      <c r="I134" t="s">
        <v>16</v>
      </c>
      <c r="J134" t="s">
        <v>17</v>
      </c>
      <c r="K134" t="s">
        <v>17</v>
      </c>
      <c r="L134">
        <f>0</f>
        <v>0</v>
      </c>
      <c r="N134" s="1" t="str">
        <f t="shared" si="6"/>
        <v>INSERT INTO location (location_id,location_type_code,parent_location_id,location_name,description,address,created_by,updated_by,created_dtm,updated_dtm,revision_count)</v>
      </c>
      <c r="O134" t="str">
        <f t="shared" si="7"/>
        <v xml:space="preserve"> VALUES </v>
      </c>
      <c r="P134" t="str">
        <f t="shared" si="9"/>
        <v>(uuid_generate_v4(),'COURTROOM',null,'CASTLEGAR001','Castlegar - 001','address','test','test',now(),now(),0);</v>
      </c>
    </row>
    <row r="135" spans="1:16" x14ac:dyDescent="0.2">
      <c r="A135">
        <v>37</v>
      </c>
      <c r="B135" t="s">
        <v>13</v>
      </c>
      <c r="C135" t="s">
        <v>261</v>
      </c>
      <c r="D135" t="s">
        <v>15</v>
      </c>
      <c r="E135" t="s">
        <v>335</v>
      </c>
      <c r="F135" s="2" t="s">
        <v>697</v>
      </c>
      <c r="G135" t="s">
        <v>7</v>
      </c>
      <c r="H135" t="s">
        <v>16</v>
      </c>
      <c r="I135" t="s">
        <v>16</v>
      </c>
      <c r="J135" t="s">
        <v>17</v>
      </c>
      <c r="K135" t="s">
        <v>17</v>
      </c>
      <c r="L135">
        <f>0</f>
        <v>0</v>
      </c>
      <c r="N135" s="1" t="str">
        <f t="shared" si="6"/>
        <v>INSERT INTO location (location_id,location_type_code,parent_location_id,location_name,description,address,created_by,updated_by,created_dtm,updated_dtm,revision_count)</v>
      </c>
      <c r="O135" t="str">
        <f t="shared" si="7"/>
        <v xml:space="preserve"> VALUES </v>
      </c>
      <c r="P135" t="str">
        <f t="shared" si="9"/>
        <v>(uuid_generate_v4(),'COURTROOM',null,'CHETWYNDCIRCUIT','Chetwynd - Circuit','address','test','test',now(),now(),0);</v>
      </c>
    </row>
    <row r="136" spans="1:16" x14ac:dyDescent="0.2">
      <c r="A136">
        <v>38</v>
      </c>
      <c r="B136" t="s">
        <v>13</v>
      </c>
      <c r="C136" t="s">
        <v>261</v>
      </c>
      <c r="D136" t="s">
        <v>15</v>
      </c>
      <c r="E136" t="s">
        <v>336</v>
      </c>
      <c r="F136" s="2" t="s">
        <v>698</v>
      </c>
      <c r="G136" t="s">
        <v>7</v>
      </c>
      <c r="H136" t="s">
        <v>16</v>
      </c>
      <c r="I136" t="s">
        <v>16</v>
      </c>
      <c r="J136" t="s">
        <v>17</v>
      </c>
      <c r="K136" t="s">
        <v>17</v>
      </c>
      <c r="L136">
        <f>0</f>
        <v>0</v>
      </c>
      <c r="N136" s="1" t="str">
        <f t="shared" si="6"/>
        <v>INSERT INTO location (location_id,location_type_code,parent_location_id,location_name,description,address,created_by,updated_by,created_dtm,updated_dtm,revision_count)</v>
      </c>
      <c r="O136" t="str">
        <f t="shared" si="7"/>
        <v xml:space="preserve"> VALUES </v>
      </c>
      <c r="P136" t="str">
        <f t="shared" si="9"/>
        <v>(uuid_generate_v4(),'COURTROOM',null,'CHILLIWACK201','Chilliwack - 201','address','test','test',now(),now(),0);</v>
      </c>
    </row>
    <row r="137" spans="1:16" x14ac:dyDescent="0.2">
      <c r="A137">
        <v>39</v>
      </c>
      <c r="B137" t="s">
        <v>13</v>
      </c>
      <c r="C137" t="s">
        <v>261</v>
      </c>
      <c r="D137" t="s">
        <v>15</v>
      </c>
      <c r="E137" t="s">
        <v>337</v>
      </c>
      <c r="F137" s="2" t="s">
        <v>699</v>
      </c>
      <c r="G137" t="s">
        <v>7</v>
      </c>
      <c r="H137" t="s">
        <v>16</v>
      </c>
      <c r="I137" t="s">
        <v>16</v>
      </c>
      <c r="J137" t="s">
        <v>17</v>
      </c>
      <c r="K137" t="s">
        <v>17</v>
      </c>
      <c r="L137">
        <f>0</f>
        <v>0</v>
      </c>
      <c r="N137" s="1" t="str">
        <f t="shared" si="6"/>
        <v>INSERT INTO location (location_id,location_type_code,parent_location_id,location_name,description,address,created_by,updated_by,created_dtm,updated_dtm,revision_count)</v>
      </c>
      <c r="O137" t="str">
        <f t="shared" si="7"/>
        <v xml:space="preserve"> VALUES </v>
      </c>
      <c r="P137" t="str">
        <f t="shared" si="9"/>
        <v>(uuid_generate_v4(),'COURTROOM',null,'CHILLIWACK202','Chilliwack - 202','address','test','test',now(),now(),0);</v>
      </c>
    </row>
    <row r="138" spans="1:16" x14ac:dyDescent="0.2">
      <c r="A138">
        <v>40</v>
      </c>
      <c r="B138" t="s">
        <v>13</v>
      </c>
      <c r="C138" t="s">
        <v>261</v>
      </c>
      <c r="D138" t="s">
        <v>15</v>
      </c>
      <c r="E138" t="s">
        <v>338</v>
      </c>
      <c r="F138" s="2" t="s">
        <v>700</v>
      </c>
      <c r="G138" t="s">
        <v>7</v>
      </c>
      <c r="H138" t="s">
        <v>16</v>
      </c>
      <c r="I138" t="s">
        <v>16</v>
      </c>
      <c r="J138" t="s">
        <v>17</v>
      </c>
      <c r="K138" t="s">
        <v>17</v>
      </c>
      <c r="L138">
        <f>0</f>
        <v>0</v>
      </c>
      <c r="N138" s="1" t="str">
        <f t="shared" si="6"/>
        <v>INSERT INTO location (location_id,location_type_code,parent_location_id,location_name,description,address,created_by,updated_by,created_dtm,updated_dtm,revision_count)</v>
      </c>
      <c r="O138" t="str">
        <f t="shared" si="7"/>
        <v xml:space="preserve"> VALUES </v>
      </c>
      <c r="P138" t="str">
        <f t="shared" si="9"/>
        <v>(uuid_generate_v4(),'COURTROOM',null,'CHILLIWACK203','Chilliwack - 203','address','test','test',now(),now(),0);</v>
      </c>
    </row>
    <row r="139" spans="1:16" x14ac:dyDescent="0.2">
      <c r="A139">
        <v>41</v>
      </c>
      <c r="B139" t="s">
        <v>13</v>
      </c>
      <c r="C139" t="s">
        <v>261</v>
      </c>
      <c r="D139" t="s">
        <v>15</v>
      </c>
      <c r="E139" t="s">
        <v>339</v>
      </c>
      <c r="F139" s="2" t="s">
        <v>701</v>
      </c>
      <c r="G139" t="s">
        <v>7</v>
      </c>
      <c r="H139" t="s">
        <v>16</v>
      </c>
      <c r="I139" t="s">
        <v>16</v>
      </c>
      <c r="J139" t="s">
        <v>17</v>
      </c>
      <c r="K139" t="s">
        <v>17</v>
      </c>
      <c r="L139">
        <f>0</f>
        <v>0</v>
      </c>
      <c r="N139" s="1" t="str">
        <f t="shared" si="6"/>
        <v>INSERT INTO location (location_id,location_type_code,parent_location_id,location_name,description,address,created_by,updated_by,created_dtm,updated_dtm,revision_count)</v>
      </c>
      <c r="O139" t="str">
        <f t="shared" si="7"/>
        <v xml:space="preserve"> VALUES </v>
      </c>
      <c r="P139" t="str">
        <f t="shared" si="9"/>
        <v>(uuid_generate_v4(),'COURTROOM',null,'CHILLIWACK204','Chilliwack - 204','address','test','test',now(),now(),0);</v>
      </c>
    </row>
    <row r="140" spans="1:16" x14ac:dyDescent="0.2">
      <c r="A140">
        <v>42</v>
      </c>
      <c r="B140" t="s">
        <v>13</v>
      </c>
      <c r="C140" t="s">
        <v>261</v>
      </c>
      <c r="D140" t="s">
        <v>15</v>
      </c>
      <c r="E140" t="s">
        <v>340</v>
      </c>
      <c r="F140" s="2" t="s">
        <v>702</v>
      </c>
      <c r="G140" t="s">
        <v>7</v>
      </c>
      <c r="H140" t="s">
        <v>16</v>
      </c>
      <c r="I140" t="s">
        <v>16</v>
      </c>
      <c r="J140" t="s">
        <v>17</v>
      </c>
      <c r="K140" t="s">
        <v>17</v>
      </c>
      <c r="L140">
        <f>0</f>
        <v>0</v>
      </c>
      <c r="N140" s="1" t="str">
        <f t="shared" si="6"/>
        <v>INSERT INTO location (location_id,location_type_code,parent_location_id,location_name,description,address,created_by,updated_by,created_dtm,updated_dtm,revision_count)</v>
      </c>
      <c r="O140" t="str">
        <f t="shared" si="7"/>
        <v xml:space="preserve"> VALUES </v>
      </c>
      <c r="P140" t="str">
        <f t="shared" si="9"/>
        <v>(uuid_generate_v4(),'COURTROOM',null,'CHILLIWACK205','Chilliwack - 205','address','test','test',now(),now(),0);</v>
      </c>
    </row>
    <row r="141" spans="1:16" x14ac:dyDescent="0.2">
      <c r="A141">
        <v>43</v>
      </c>
      <c r="B141" t="s">
        <v>13</v>
      </c>
      <c r="C141" t="s">
        <v>261</v>
      </c>
      <c r="D141" t="s">
        <v>15</v>
      </c>
      <c r="E141" t="s">
        <v>341</v>
      </c>
      <c r="F141" s="2" t="s">
        <v>703</v>
      </c>
      <c r="G141" t="s">
        <v>7</v>
      </c>
      <c r="H141" t="s">
        <v>16</v>
      </c>
      <c r="I141" t="s">
        <v>16</v>
      </c>
      <c r="J141" t="s">
        <v>17</v>
      </c>
      <c r="K141" t="s">
        <v>17</v>
      </c>
      <c r="L141">
        <f>0</f>
        <v>0</v>
      </c>
      <c r="N141" s="1" t="str">
        <f t="shared" si="6"/>
        <v>INSERT INTO location (location_id,location_type_code,parent_location_id,location_name,description,address,created_by,updated_by,created_dtm,updated_dtm,revision_count)</v>
      </c>
      <c r="O141" t="str">
        <f t="shared" si="7"/>
        <v xml:space="preserve"> VALUES </v>
      </c>
      <c r="P141" t="str">
        <f t="shared" si="9"/>
        <v>(uuid_generate_v4(),'COURTROOM',null,'CHILLIWACK200','Chilliwack - 200','address','test','test',now(),now(),0);</v>
      </c>
    </row>
    <row r="142" spans="1:16" x14ac:dyDescent="0.2">
      <c r="A142">
        <v>44</v>
      </c>
      <c r="B142" t="s">
        <v>13</v>
      </c>
      <c r="C142" t="s">
        <v>261</v>
      </c>
      <c r="D142" t="s">
        <v>15</v>
      </c>
      <c r="E142" t="s">
        <v>342</v>
      </c>
      <c r="F142" s="2" t="s">
        <v>704</v>
      </c>
      <c r="G142" t="s">
        <v>7</v>
      </c>
      <c r="H142" t="s">
        <v>16</v>
      </c>
      <c r="I142" t="s">
        <v>16</v>
      </c>
      <c r="J142" t="s">
        <v>17</v>
      </c>
      <c r="K142" t="s">
        <v>17</v>
      </c>
      <c r="L142">
        <f>0</f>
        <v>0</v>
      </c>
      <c r="N142" s="1" t="str">
        <f t="shared" si="6"/>
        <v>INSERT INTO location (location_id,location_type_code,parent_location_id,location_name,description,address,created_by,updated_by,created_dtm,updated_dtm,revision_count)</v>
      </c>
      <c r="O142" t="str">
        <f t="shared" si="7"/>
        <v xml:space="preserve"> VALUES </v>
      </c>
      <c r="P142" t="str">
        <f t="shared" si="9"/>
        <v>(uuid_generate_v4(),'COURTROOM',null,'CHILLIWACK206','Chilliwack - 206','address','test','test',now(),now(),0);</v>
      </c>
    </row>
    <row r="143" spans="1:16" x14ac:dyDescent="0.2">
      <c r="A143">
        <v>45</v>
      </c>
      <c r="B143" t="s">
        <v>13</v>
      </c>
      <c r="C143" t="s">
        <v>261</v>
      </c>
      <c r="D143" t="s">
        <v>15</v>
      </c>
      <c r="E143" t="s">
        <v>343</v>
      </c>
      <c r="F143" s="2" t="s">
        <v>705</v>
      </c>
      <c r="G143" t="s">
        <v>7</v>
      </c>
      <c r="H143" t="s">
        <v>16</v>
      </c>
      <c r="I143" t="s">
        <v>16</v>
      </c>
      <c r="J143" t="s">
        <v>17</v>
      </c>
      <c r="K143" t="s">
        <v>17</v>
      </c>
      <c r="L143">
        <f>0</f>
        <v>0</v>
      </c>
      <c r="N143" s="1" t="str">
        <f t="shared" si="6"/>
        <v>INSERT INTO location (location_id,location_type_code,parent_location_id,location_name,description,address,created_by,updated_by,created_dtm,updated_dtm,revision_count)</v>
      </c>
      <c r="O143" t="str">
        <f t="shared" si="7"/>
        <v xml:space="preserve"> VALUES </v>
      </c>
      <c r="P143" t="str">
        <f t="shared" si="9"/>
        <v>(uuid_generate_v4(),'COURTROOM',null,'CLEARWATER001','Clearwater - 001','address','test','test',now(),now(),0);</v>
      </c>
    </row>
    <row r="144" spans="1:16" x14ac:dyDescent="0.2">
      <c r="A144">
        <v>46</v>
      </c>
      <c r="B144" t="s">
        <v>13</v>
      </c>
      <c r="C144" t="s">
        <v>261</v>
      </c>
      <c r="D144" t="s">
        <v>15</v>
      </c>
      <c r="E144" t="s">
        <v>344</v>
      </c>
      <c r="F144" s="2" t="s">
        <v>706</v>
      </c>
      <c r="G144" t="s">
        <v>7</v>
      </c>
      <c r="H144" t="s">
        <v>16</v>
      </c>
      <c r="I144" t="s">
        <v>16</v>
      </c>
      <c r="J144" t="s">
        <v>17</v>
      </c>
      <c r="K144" t="s">
        <v>17</v>
      </c>
      <c r="L144">
        <f>0</f>
        <v>0</v>
      </c>
      <c r="N144" s="1" t="str">
        <f t="shared" si="6"/>
        <v>INSERT INTO location (location_id,location_type_code,parent_location_id,location_name,description,address,created_by,updated_by,created_dtm,updated_dtm,revision_count)</v>
      </c>
      <c r="O144" t="str">
        <f t="shared" si="7"/>
        <v xml:space="preserve"> VALUES </v>
      </c>
      <c r="P144" t="str">
        <f t="shared" si="9"/>
        <v>(uuid_generate_v4(),'COURTROOM',null,'COURTENAY200','Courtenay - 200','address','test','test',now(),now(),0);</v>
      </c>
    </row>
    <row r="145" spans="1:16" x14ac:dyDescent="0.2">
      <c r="A145">
        <v>47</v>
      </c>
      <c r="B145" t="s">
        <v>13</v>
      </c>
      <c r="C145" t="s">
        <v>261</v>
      </c>
      <c r="D145" t="s">
        <v>15</v>
      </c>
      <c r="E145" t="s">
        <v>345</v>
      </c>
      <c r="F145" s="2" t="s">
        <v>707</v>
      </c>
      <c r="G145" t="s">
        <v>7</v>
      </c>
      <c r="H145" t="s">
        <v>16</v>
      </c>
      <c r="I145" t="s">
        <v>16</v>
      </c>
      <c r="J145" t="s">
        <v>17</v>
      </c>
      <c r="K145" t="s">
        <v>17</v>
      </c>
      <c r="L145">
        <f>0</f>
        <v>0</v>
      </c>
      <c r="N145" s="1" t="str">
        <f t="shared" si="6"/>
        <v>INSERT INTO location (location_id,location_type_code,parent_location_id,location_name,description,address,created_by,updated_by,created_dtm,updated_dtm,revision_count)</v>
      </c>
      <c r="O145" t="str">
        <f t="shared" si="7"/>
        <v xml:space="preserve"> VALUES </v>
      </c>
      <c r="P145" t="str">
        <f t="shared" si="9"/>
        <v>(uuid_generate_v4(),'COURTROOM',null,'COURTENAY216','Courtenay - 216','address','test','test',now(),now(),0);</v>
      </c>
    </row>
    <row r="146" spans="1:16" x14ac:dyDescent="0.2">
      <c r="A146">
        <v>48</v>
      </c>
      <c r="B146" t="s">
        <v>13</v>
      </c>
      <c r="C146" t="s">
        <v>261</v>
      </c>
      <c r="D146" t="s">
        <v>15</v>
      </c>
      <c r="E146" t="s">
        <v>346</v>
      </c>
      <c r="F146" s="2" t="s">
        <v>708</v>
      </c>
      <c r="G146" t="s">
        <v>7</v>
      </c>
      <c r="H146" t="s">
        <v>16</v>
      </c>
      <c r="I146" t="s">
        <v>16</v>
      </c>
      <c r="J146" t="s">
        <v>17</v>
      </c>
      <c r="K146" t="s">
        <v>17</v>
      </c>
      <c r="L146">
        <f>0</f>
        <v>0</v>
      </c>
      <c r="N146" s="1" t="str">
        <f t="shared" si="6"/>
        <v>INSERT INTO location (location_id,location_type_code,parent_location_id,location_name,description,address,created_by,updated_by,created_dtm,updated_dtm,revision_count)</v>
      </c>
      <c r="O146" t="str">
        <f t="shared" si="7"/>
        <v xml:space="preserve"> VALUES </v>
      </c>
      <c r="P146" t="str">
        <f t="shared" si="9"/>
        <v>(uuid_generate_v4(),'COURTROOM',null,'COURTENAY222','Courtenay - 222','address','test','test',now(),now(),0);</v>
      </c>
    </row>
    <row r="147" spans="1:16" x14ac:dyDescent="0.2">
      <c r="A147">
        <v>49</v>
      </c>
      <c r="B147" t="s">
        <v>13</v>
      </c>
      <c r="C147" t="s">
        <v>261</v>
      </c>
      <c r="D147" t="s">
        <v>15</v>
      </c>
      <c r="E147" t="s">
        <v>347</v>
      </c>
      <c r="F147" s="2" t="s">
        <v>709</v>
      </c>
      <c r="G147" t="s">
        <v>7</v>
      </c>
      <c r="H147" t="s">
        <v>16</v>
      </c>
      <c r="I147" t="s">
        <v>16</v>
      </c>
      <c r="J147" t="s">
        <v>17</v>
      </c>
      <c r="K147" t="s">
        <v>17</v>
      </c>
      <c r="L147">
        <f>0</f>
        <v>0</v>
      </c>
      <c r="N147" s="1" t="str">
        <f t="shared" si="6"/>
        <v>INSERT INTO location (location_id,location_type_code,parent_location_id,location_name,description,address,created_by,updated_by,created_dtm,updated_dtm,revision_count)</v>
      </c>
      <c r="O147" t="str">
        <f t="shared" si="7"/>
        <v xml:space="preserve"> VALUES </v>
      </c>
      <c r="P147" t="str">
        <f t="shared" si="9"/>
        <v>(uuid_generate_v4(),'COURTROOM',null,'CRANBROOK143','Cranbrook - 143','address','test','test',now(),now(),0);</v>
      </c>
    </row>
    <row r="148" spans="1:16" x14ac:dyDescent="0.2">
      <c r="A148">
        <v>50</v>
      </c>
      <c r="B148" t="s">
        <v>13</v>
      </c>
      <c r="C148" t="s">
        <v>261</v>
      </c>
      <c r="D148" t="s">
        <v>15</v>
      </c>
      <c r="E148" t="s">
        <v>348</v>
      </c>
      <c r="F148" s="2" t="s">
        <v>710</v>
      </c>
      <c r="G148" t="s">
        <v>7</v>
      </c>
      <c r="H148" t="s">
        <v>16</v>
      </c>
      <c r="I148" t="s">
        <v>16</v>
      </c>
      <c r="J148" t="s">
        <v>17</v>
      </c>
      <c r="K148" t="s">
        <v>17</v>
      </c>
      <c r="L148">
        <f>0</f>
        <v>0</v>
      </c>
      <c r="N148" s="1" t="str">
        <f t="shared" si="6"/>
        <v>INSERT INTO location (location_id,location_type_code,parent_location_id,location_name,description,address,created_by,updated_by,created_dtm,updated_dtm,revision_count)</v>
      </c>
      <c r="O148" t="str">
        <f t="shared" si="7"/>
        <v xml:space="preserve"> VALUES </v>
      </c>
      <c r="P148" t="str">
        <f t="shared" si="9"/>
        <v>(uuid_generate_v4(),'COURTROOM',null,'CRANBROOK242','Cranbrook - 242','address','test','test',now(),now(),0);</v>
      </c>
    </row>
    <row r="149" spans="1:16" x14ac:dyDescent="0.2">
      <c r="A149">
        <v>51</v>
      </c>
      <c r="B149" t="s">
        <v>13</v>
      </c>
      <c r="C149" t="s">
        <v>261</v>
      </c>
      <c r="D149" t="s">
        <v>15</v>
      </c>
      <c r="E149" t="s">
        <v>349</v>
      </c>
      <c r="F149" s="2" t="s">
        <v>711</v>
      </c>
      <c r="G149" t="s">
        <v>7</v>
      </c>
      <c r="H149" t="s">
        <v>16</v>
      </c>
      <c r="I149" t="s">
        <v>16</v>
      </c>
      <c r="J149" t="s">
        <v>17</v>
      </c>
      <c r="K149" t="s">
        <v>17</v>
      </c>
      <c r="L149">
        <f>0</f>
        <v>0</v>
      </c>
      <c r="N149" s="1" t="str">
        <f t="shared" si="6"/>
        <v>INSERT INTO location (location_id,location_type_code,parent_location_id,location_name,description,address,created_by,updated_by,created_dtm,updated_dtm,revision_count)</v>
      </c>
      <c r="O149" t="str">
        <f t="shared" si="7"/>
        <v xml:space="preserve"> VALUES </v>
      </c>
      <c r="P149" t="str">
        <f t="shared" si="9"/>
        <v>(uuid_generate_v4(),'COURTROOM',null,'CRANBROOK110IAR','Cranbrook - 110 (IAR)','address','test','test',now(),now(),0);</v>
      </c>
    </row>
    <row r="150" spans="1:16" x14ac:dyDescent="0.2">
      <c r="A150">
        <v>52</v>
      </c>
      <c r="B150" t="s">
        <v>13</v>
      </c>
      <c r="C150" t="s">
        <v>261</v>
      </c>
      <c r="D150" t="s">
        <v>15</v>
      </c>
      <c r="E150" t="s">
        <v>350</v>
      </c>
      <c r="F150" s="2" t="s">
        <v>712</v>
      </c>
      <c r="G150" t="s">
        <v>7</v>
      </c>
      <c r="H150" t="s">
        <v>16</v>
      </c>
      <c r="I150" t="s">
        <v>16</v>
      </c>
      <c r="J150" t="s">
        <v>17</v>
      </c>
      <c r="K150" t="s">
        <v>17</v>
      </c>
      <c r="L150">
        <f>0</f>
        <v>0</v>
      </c>
      <c r="N150" s="1" t="str">
        <f t="shared" si="6"/>
        <v>INSERT INTO location (location_id,location_type_code,parent_location_id,location_name,description,address,created_by,updated_by,created_dtm,updated_dtm,revision_count)</v>
      </c>
      <c r="O150" t="str">
        <f t="shared" si="7"/>
        <v xml:space="preserve"> VALUES </v>
      </c>
      <c r="P150" t="str">
        <f t="shared" si="9"/>
        <v>(uuid_generate_v4(),'COURTROOM',null,'CRANBROOK122','Cranbrook - 122','address','test','test',now(),now(),0);</v>
      </c>
    </row>
    <row r="151" spans="1:16" x14ac:dyDescent="0.2">
      <c r="A151">
        <v>53</v>
      </c>
      <c r="B151" t="s">
        <v>13</v>
      </c>
      <c r="C151" t="s">
        <v>261</v>
      </c>
      <c r="D151" t="s">
        <v>15</v>
      </c>
      <c r="E151" t="s">
        <v>351</v>
      </c>
      <c r="F151" s="2" t="s">
        <v>713</v>
      </c>
      <c r="G151" t="s">
        <v>7</v>
      </c>
      <c r="H151" t="s">
        <v>16</v>
      </c>
      <c r="I151" t="s">
        <v>16</v>
      </c>
      <c r="J151" t="s">
        <v>17</v>
      </c>
      <c r="K151" t="s">
        <v>17</v>
      </c>
      <c r="L151">
        <f>0</f>
        <v>0</v>
      </c>
      <c r="N151" s="1" t="str">
        <f t="shared" si="6"/>
        <v>INSERT INTO location (location_id,location_type_code,parent_location_id,location_name,description,address,created_by,updated_by,created_dtm,updated_dtm,revision_count)</v>
      </c>
      <c r="O151" t="str">
        <f t="shared" si="7"/>
        <v xml:space="preserve"> VALUES </v>
      </c>
      <c r="P151" t="str">
        <f t="shared" si="9"/>
        <v>(uuid_generate_v4(),'COURTROOM',null,'CRANBROOK224','Cranbrook - 224','address','test','test',now(),now(),0);</v>
      </c>
    </row>
    <row r="152" spans="1:16" x14ac:dyDescent="0.2">
      <c r="A152">
        <v>54</v>
      </c>
      <c r="B152" t="s">
        <v>13</v>
      </c>
      <c r="C152" t="s">
        <v>261</v>
      </c>
      <c r="D152" t="s">
        <v>15</v>
      </c>
      <c r="E152" t="s">
        <v>352</v>
      </c>
      <c r="F152" s="2" t="s">
        <v>714</v>
      </c>
      <c r="G152" t="s">
        <v>7</v>
      </c>
      <c r="H152" t="s">
        <v>16</v>
      </c>
      <c r="I152" t="s">
        <v>16</v>
      </c>
      <c r="J152" t="s">
        <v>17</v>
      </c>
      <c r="K152" t="s">
        <v>17</v>
      </c>
      <c r="L152">
        <f>0</f>
        <v>0</v>
      </c>
      <c r="N152" s="1" t="str">
        <f t="shared" si="6"/>
        <v>INSERT INTO location (location_id,location_type_code,parent_location_id,location_name,description,address,created_by,updated_by,created_dtm,updated_dtm,revision_count)</v>
      </c>
      <c r="O152" t="str">
        <f t="shared" si="7"/>
        <v xml:space="preserve"> VALUES </v>
      </c>
      <c r="P152" t="str">
        <f t="shared" si="9"/>
        <v>(uuid_generate_v4(),'COURTROOM',null,'CRESTON001','Creston - 001','address','test','test',now(),now(),0);</v>
      </c>
    </row>
    <row r="153" spans="1:16" x14ac:dyDescent="0.2">
      <c r="A153">
        <v>55</v>
      </c>
      <c r="B153" t="s">
        <v>13</v>
      </c>
      <c r="C153" t="s">
        <v>261</v>
      </c>
      <c r="D153" t="s">
        <v>15</v>
      </c>
      <c r="E153" t="s">
        <v>353</v>
      </c>
      <c r="F153" s="2" t="s">
        <v>715</v>
      </c>
      <c r="G153" t="s">
        <v>7</v>
      </c>
      <c r="H153" t="s">
        <v>16</v>
      </c>
      <c r="I153" t="s">
        <v>16</v>
      </c>
      <c r="J153" t="s">
        <v>17</v>
      </c>
      <c r="K153" t="s">
        <v>17</v>
      </c>
      <c r="L153">
        <f>0</f>
        <v>0</v>
      </c>
      <c r="N153" s="1" t="str">
        <f t="shared" si="6"/>
        <v>INSERT INTO location (location_id,location_type_code,parent_location_id,location_name,description,address,created_by,updated_by,created_dtm,updated_dtm,revision_count)</v>
      </c>
      <c r="O153" t="str">
        <f t="shared" si="7"/>
        <v xml:space="preserve"> VALUES </v>
      </c>
      <c r="P153" t="str">
        <f t="shared" si="9"/>
        <v>(uuid_generate_v4(),'COURTROOM',null,'DAWSONCREEK1','Dawson Creek - 1','address','test','test',now(),now(),0);</v>
      </c>
    </row>
    <row r="154" spans="1:16" x14ac:dyDescent="0.2">
      <c r="A154">
        <v>56</v>
      </c>
      <c r="B154" t="s">
        <v>13</v>
      </c>
      <c r="C154" t="s">
        <v>261</v>
      </c>
      <c r="D154" t="s">
        <v>15</v>
      </c>
      <c r="E154" t="s">
        <v>354</v>
      </c>
      <c r="F154" s="2" t="s">
        <v>716</v>
      </c>
      <c r="G154" t="s">
        <v>7</v>
      </c>
      <c r="H154" t="s">
        <v>16</v>
      </c>
      <c r="I154" t="s">
        <v>16</v>
      </c>
      <c r="J154" t="s">
        <v>17</v>
      </c>
      <c r="K154" t="s">
        <v>17</v>
      </c>
      <c r="L154">
        <f>0</f>
        <v>0</v>
      </c>
      <c r="N154" s="1" t="str">
        <f t="shared" si="6"/>
        <v>INSERT INTO location (location_id,location_type_code,parent_location_id,location_name,description,address,created_by,updated_by,created_dtm,updated_dtm,revision_count)</v>
      </c>
      <c r="O154" t="str">
        <f t="shared" si="7"/>
        <v xml:space="preserve"> VALUES </v>
      </c>
      <c r="P154" t="str">
        <f t="shared" si="9"/>
        <v>(uuid_generate_v4(),'COURTROOM',null,'DAWSONCREEK002','Dawson Creek - 002','address','test','test',now(),now(),0);</v>
      </c>
    </row>
    <row r="155" spans="1:16" x14ac:dyDescent="0.2">
      <c r="A155">
        <v>57</v>
      </c>
      <c r="B155" t="s">
        <v>13</v>
      </c>
      <c r="C155" t="s">
        <v>261</v>
      </c>
      <c r="D155" t="s">
        <v>15</v>
      </c>
      <c r="E155" t="s">
        <v>355</v>
      </c>
      <c r="F155" s="2" t="s">
        <v>717</v>
      </c>
      <c r="G155" t="s">
        <v>7</v>
      </c>
      <c r="H155" t="s">
        <v>16</v>
      </c>
      <c r="I155" t="s">
        <v>16</v>
      </c>
      <c r="J155" t="s">
        <v>17</v>
      </c>
      <c r="K155" t="s">
        <v>17</v>
      </c>
      <c r="L155">
        <f>0</f>
        <v>0</v>
      </c>
      <c r="N155" s="1" t="str">
        <f t="shared" si="6"/>
        <v>INSERT INTO location (location_id,location_type_code,parent_location_id,location_name,description,address,created_by,updated_by,created_dtm,updated_dtm,revision_count)</v>
      </c>
      <c r="O155" t="str">
        <f t="shared" si="7"/>
        <v xml:space="preserve"> VALUES </v>
      </c>
      <c r="P155" t="str">
        <f t="shared" si="9"/>
        <v>(uuid_generate_v4(),'COURTROOM',null,'DAWSONCREEKCONF','Dawson Creek - Conf','address','test','test',now(),now(),0);</v>
      </c>
    </row>
    <row r="156" spans="1:16" x14ac:dyDescent="0.2">
      <c r="A156">
        <v>58</v>
      </c>
      <c r="B156" t="s">
        <v>13</v>
      </c>
      <c r="C156" t="s">
        <v>261</v>
      </c>
      <c r="D156" t="s">
        <v>15</v>
      </c>
      <c r="E156" t="s">
        <v>356</v>
      </c>
      <c r="F156" s="2" t="s">
        <v>718</v>
      </c>
      <c r="G156" t="s">
        <v>7</v>
      </c>
      <c r="H156" t="s">
        <v>16</v>
      </c>
      <c r="I156" t="s">
        <v>16</v>
      </c>
      <c r="J156" t="s">
        <v>17</v>
      </c>
      <c r="K156" t="s">
        <v>17</v>
      </c>
      <c r="L156">
        <f>0</f>
        <v>0</v>
      </c>
      <c r="N156" s="1" t="str">
        <f t="shared" ref="N156:N219" si="10">$N$3</f>
        <v>INSERT INTO location (location_id,location_type_code,parent_location_id,location_name,description,address,created_by,updated_by,created_dtm,updated_dtm,revision_count)</v>
      </c>
      <c r="O156" t="str">
        <f t="shared" ref="O156:O219" si="11">$O$3</f>
        <v xml:space="preserve"> VALUES </v>
      </c>
      <c r="P156" t="str">
        <f t="shared" si="9"/>
        <v>(uuid_generate_v4(),'COURTROOM',null,'DEASELAKECIRCUIT','Dease Lake - Circuit','address','test','test',now(),now(),0);</v>
      </c>
    </row>
    <row r="157" spans="1:16" x14ac:dyDescent="0.2">
      <c r="A157">
        <v>59</v>
      </c>
      <c r="B157" t="s">
        <v>13</v>
      </c>
      <c r="C157" t="s">
        <v>261</v>
      </c>
      <c r="D157" t="s">
        <v>15</v>
      </c>
      <c r="E157" t="s">
        <v>357</v>
      </c>
      <c r="F157" s="2" t="s">
        <v>719</v>
      </c>
      <c r="G157" t="s">
        <v>7</v>
      </c>
      <c r="H157" t="s">
        <v>16</v>
      </c>
      <c r="I157" t="s">
        <v>16</v>
      </c>
      <c r="J157" t="s">
        <v>17</v>
      </c>
      <c r="K157" t="s">
        <v>17</v>
      </c>
      <c r="L157">
        <f>0</f>
        <v>0</v>
      </c>
      <c r="N157" s="1" t="str">
        <f t="shared" si="10"/>
        <v>INSERT INTO location (location_id,location_type_code,parent_location_id,location_name,description,address,created_by,updated_by,created_dtm,updated_dtm,revision_count)</v>
      </c>
      <c r="O157" t="str">
        <f t="shared" si="11"/>
        <v xml:space="preserve"> VALUES </v>
      </c>
      <c r="P157" t="str">
        <f t="shared" si="9"/>
        <v>(uuid_generate_v4(),'COURTROOM',null,'DOWNTOWNCOMMUNITYCOURTSDCC1','Downtown Community Courts - DCC1','address','test','test',now(),now(),0);</v>
      </c>
    </row>
    <row r="158" spans="1:16" x14ac:dyDescent="0.2">
      <c r="A158">
        <v>60</v>
      </c>
      <c r="B158" t="s">
        <v>13</v>
      </c>
      <c r="C158" t="s">
        <v>261</v>
      </c>
      <c r="D158" t="s">
        <v>15</v>
      </c>
      <c r="E158" t="s">
        <v>358</v>
      </c>
      <c r="F158" s="2" t="s">
        <v>720</v>
      </c>
      <c r="G158" t="s">
        <v>7</v>
      </c>
      <c r="H158" t="s">
        <v>16</v>
      </c>
      <c r="I158" t="s">
        <v>16</v>
      </c>
      <c r="J158" t="s">
        <v>17</v>
      </c>
      <c r="K158" t="s">
        <v>17</v>
      </c>
      <c r="L158">
        <f>0</f>
        <v>0</v>
      </c>
      <c r="N158" s="1" t="str">
        <f t="shared" si="10"/>
        <v>INSERT INTO location (location_id,location_type_code,parent_location_id,location_name,description,address,created_by,updated_by,created_dtm,updated_dtm,revision_count)</v>
      </c>
      <c r="O158" t="str">
        <f t="shared" si="11"/>
        <v xml:space="preserve"> VALUES </v>
      </c>
      <c r="P158" t="str">
        <f t="shared" si="9"/>
        <v>(uuid_generate_v4(),'COURTROOM',null,'DOWNTOWNCOMMUNITYCOURTSDCC2','Downtown Community Courts - DCC2','address','test','test',now(),now(),0);</v>
      </c>
    </row>
    <row r="159" spans="1:16" x14ac:dyDescent="0.2">
      <c r="A159">
        <v>61</v>
      </c>
      <c r="B159" t="s">
        <v>13</v>
      </c>
      <c r="C159" t="s">
        <v>261</v>
      </c>
      <c r="D159" t="s">
        <v>15</v>
      </c>
      <c r="E159" t="s">
        <v>359</v>
      </c>
      <c r="F159" s="2" t="s">
        <v>721</v>
      </c>
      <c r="G159" t="s">
        <v>7</v>
      </c>
      <c r="H159" t="s">
        <v>16</v>
      </c>
      <c r="I159" t="s">
        <v>16</v>
      </c>
      <c r="J159" t="s">
        <v>17</v>
      </c>
      <c r="K159" t="s">
        <v>17</v>
      </c>
      <c r="L159">
        <f>0</f>
        <v>0</v>
      </c>
      <c r="N159" s="1" t="str">
        <f t="shared" si="10"/>
        <v>INSERT INTO location (location_id,location_type_code,parent_location_id,location_name,description,address,created_by,updated_by,created_dtm,updated_dtm,revision_count)</v>
      </c>
      <c r="O159" t="str">
        <f t="shared" si="11"/>
        <v xml:space="preserve"> VALUES </v>
      </c>
      <c r="P159" t="str">
        <f t="shared" si="9"/>
        <v>(uuid_generate_v4(),'COURTROOM',null,'DUNCAN001','Duncan - 001','address','test','test',now(),now(),0);</v>
      </c>
    </row>
    <row r="160" spans="1:16" x14ac:dyDescent="0.2">
      <c r="A160">
        <v>62</v>
      </c>
      <c r="B160" t="s">
        <v>13</v>
      </c>
      <c r="C160" t="s">
        <v>261</v>
      </c>
      <c r="D160" t="s">
        <v>15</v>
      </c>
      <c r="E160" t="s">
        <v>360</v>
      </c>
      <c r="F160" s="2" t="s">
        <v>722</v>
      </c>
      <c r="G160" t="s">
        <v>7</v>
      </c>
      <c r="H160" t="s">
        <v>16</v>
      </c>
      <c r="I160" t="s">
        <v>16</v>
      </c>
      <c r="J160" t="s">
        <v>17</v>
      </c>
      <c r="K160" t="s">
        <v>17</v>
      </c>
      <c r="L160">
        <f>0</f>
        <v>0</v>
      </c>
      <c r="N160" s="1" t="str">
        <f t="shared" si="10"/>
        <v>INSERT INTO location (location_id,location_type_code,parent_location_id,location_name,description,address,created_by,updated_by,created_dtm,updated_dtm,revision_count)</v>
      </c>
      <c r="O160" t="str">
        <f t="shared" si="11"/>
        <v xml:space="preserve"> VALUES </v>
      </c>
      <c r="P160" t="str">
        <f t="shared" si="9"/>
        <v>(uuid_generate_v4(),'COURTROOM',null,'DUNCAN002','Duncan - 002','address','test','test',now(),now(),0);</v>
      </c>
    </row>
    <row r="161" spans="1:16" x14ac:dyDescent="0.2">
      <c r="A161">
        <v>63</v>
      </c>
      <c r="B161" t="s">
        <v>13</v>
      </c>
      <c r="C161" t="s">
        <v>261</v>
      </c>
      <c r="D161" t="s">
        <v>15</v>
      </c>
      <c r="E161" t="s">
        <v>361</v>
      </c>
      <c r="F161" s="2" t="s">
        <v>723</v>
      </c>
      <c r="G161" t="s">
        <v>7</v>
      </c>
      <c r="H161" t="s">
        <v>16</v>
      </c>
      <c r="I161" t="s">
        <v>16</v>
      </c>
      <c r="J161" t="s">
        <v>17</v>
      </c>
      <c r="K161" t="s">
        <v>17</v>
      </c>
      <c r="L161">
        <f>0</f>
        <v>0</v>
      </c>
      <c r="N161" s="1" t="str">
        <f t="shared" si="10"/>
        <v>INSERT INTO location (location_id,location_type_code,parent_location_id,location_name,description,address,created_by,updated_by,created_dtm,updated_dtm,revision_count)</v>
      </c>
      <c r="O161" t="str">
        <f t="shared" si="11"/>
        <v xml:space="preserve"> VALUES </v>
      </c>
      <c r="P161" t="str">
        <f t="shared" si="9"/>
        <v>(uuid_generate_v4(),'COURTROOM',null,'DUNCAN003','Duncan - 003','address','test','test',now(),now(),0);</v>
      </c>
    </row>
    <row r="162" spans="1:16" x14ac:dyDescent="0.2">
      <c r="A162">
        <v>64</v>
      </c>
      <c r="B162" t="s">
        <v>13</v>
      </c>
      <c r="C162" t="s">
        <v>261</v>
      </c>
      <c r="D162" t="s">
        <v>15</v>
      </c>
      <c r="E162" t="s">
        <v>362</v>
      </c>
      <c r="F162" s="2" t="s">
        <v>724</v>
      </c>
      <c r="G162" t="s">
        <v>7</v>
      </c>
      <c r="H162" t="s">
        <v>16</v>
      </c>
      <c r="I162" t="s">
        <v>16</v>
      </c>
      <c r="J162" t="s">
        <v>17</v>
      </c>
      <c r="K162" t="s">
        <v>17</v>
      </c>
      <c r="L162">
        <f>0</f>
        <v>0</v>
      </c>
      <c r="N162" s="1" t="str">
        <f t="shared" si="10"/>
        <v>INSERT INTO location (location_id,location_type_code,parent_location_id,location_name,description,address,created_by,updated_by,created_dtm,updated_dtm,revision_count)</v>
      </c>
      <c r="O162" t="str">
        <f t="shared" si="11"/>
        <v xml:space="preserve"> VALUES </v>
      </c>
      <c r="P162" t="str">
        <f t="shared" si="9"/>
        <v>(uuid_generate_v4(),'COURTROOM',null,'DUNCAN126','Duncan - 126','address','test','test',now(),now(),0);</v>
      </c>
    </row>
    <row r="163" spans="1:16" x14ac:dyDescent="0.2">
      <c r="A163">
        <v>65</v>
      </c>
      <c r="B163" t="s">
        <v>13</v>
      </c>
      <c r="C163" t="s">
        <v>261</v>
      </c>
      <c r="D163" t="s">
        <v>15</v>
      </c>
      <c r="E163" t="s">
        <v>363</v>
      </c>
      <c r="F163" s="2" t="s">
        <v>725</v>
      </c>
      <c r="G163" t="s">
        <v>7</v>
      </c>
      <c r="H163" t="s">
        <v>16</v>
      </c>
      <c r="I163" t="s">
        <v>16</v>
      </c>
      <c r="J163" t="s">
        <v>17</v>
      </c>
      <c r="K163" t="s">
        <v>17</v>
      </c>
      <c r="L163">
        <f>0</f>
        <v>0</v>
      </c>
      <c r="N163" s="1" t="str">
        <f t="shared" si="10"/>
        <v>INSERT INTO location (location_id,location_type_code,parent_location_id,location_name,description,address,created_by,updated_by,created_dtm,updated_dtm,revision_count)</v>
      </c>
      <c r="O163" t="str">
        <f t="shared" si="11"/>
        <v xml:space="preserve"> VALUES </v>
      </c>
      <c r="P163" t="str">
        <f t="shared" si="9"/>
        <v>(uuid_generate_v4(),'COURTROOM',null,'FERNIE002','Fernie - 002','address','test','test',now(),now(),0);</v>
      </c>
    </row>
    <row r="164" spans="1:16" x14ac:dyDescent="0.2">
      <c r="A164">
        <v>66</v>
      </c>
      <c r="B164" t="s">
        <v>13</v>
      </c>
      <c r="C164" t="s">
        <v>261</v>
      </c>
      <c r="D164" t="s">
        <v>15</v>
      </c>
      <c r="E164" t="s">
        <v>364</v>
      </c>
      <c r="F164" s="2" t="s">
        <v>726</v>
      </c>
      <c r="G164" t="s">
        <v>7</v>
      </c>
      <c r="H164" t="s">
        <v>16</v>
      </c>
      <c r="I164" t="s">
        <v>16</v>
      </c>
      <c r="J164" t="s">
        <v>17</v>
      </c>
      <c r="K164" t="s">
        <v>17</v>
      </c>
      <c r="L164">
        <f>0</f>
        <v>0</v>
      </c>
      <c r="N164" s="1" t="str">
        <f t="shared" si="10"/>
        <v>INSERT INTO location (location_id,location_type_code,parent_location_id,location_name,description,address,created_by,updated_by,created_dtm,updated_dtm,revision_count)</v>
      </c>
      <c r="O164" t="str">
        <f t="shared" si="11"/>
        <v xml:space="preserve"> VALUES </v>
      </c>
      <c r="P164" t="str">
        <f t="shared" si="9"/>
        <v>(uuid_generate_v4(),'COURTROOM',null,'FORTNELSON001','Fort Nelson - 001','address','test','test',now(),now(),0);</v>
      </c>
    </row>
    <row r="165" spans="1:16" x14ac:dyDescent="0.2">
      <c r="A165">
        <v>67</v>
      </c>
      <c r="B165" t="s">
        <v>13</v>
      </c>
      <c r="C165" t="s">
        <v>261</v>
      </c>
      <c r="D165" t="s">
        <v>15</v>
      </c>
      <c r="E165" t="s">
        <v>365</v>
      </c>
      <c r="F165" s="2" t="s">
        <v>727</v>
      </c>
      <c r="G165" t="s">
        <v>7</v>
      </c>
      <c r="H165" t="s">
        <v>16</v>
      </c>
      <c r="I165" t="s">
        <v>16</v>
      </c>
      <c r="J165" t="s">
        <v>17</v>
      </c>
      <c r="K165" t="s">
        <v>17</v>
      </c>
      <c r="L165">
        <f>0</f>
        <v>0</v>
      </c>
      <c r="N165" s="1" t="str">
        <f t="shared" si="10"/>
        <v>INSERT INTO location (location_id,location_type_code,parent_location_id,location_name,description,address,created_by,updated_by,created_dtm,updated_dtm,revision_count)</v>
      </c>
      <c r="O165" t="str">
        <f t="shared" si="11"/>
        <v xml:space="preserve"> VALUES </v>
      </c>
      <c r="P165" t="str">
        <f t="shared" ref="P165:P228" si="12">"("&amp;B165&amp;",'"&amp;C165&amp;"',"&amp;D165&amp;",'"&amp;E165&amp;"','"&amp;F165&amp;"','"&amp;G165&amp;"','"&amp;H165&amp;"','"&amp;I165&amp;"',"&amp;J165&amp;","&amp;K165&amp;","&amp;L165&amp;");"</f>
        <v>(uuid_generate_v4(),'COURTROOM',null,'FORTSTJAMES001','Fort St. James - 001','address','test','test',now(),now(),0);</v>
      </c>
    </row>
    <row r="166" spans="1:16" x14ac:dyDescent="0.2">
      <c r="A166">
        <v>68</v>
      </c>
      <c r="B166" t="s">
        <v>13</v>
      </c>
      <c r="C166" t="s">
        <v>261</v>
      </c>
      <c r="D166" t="s">
        <v>15</v>
      </c>
      <c r="E166" t="s">
        <v>366</v>
      </c>
      <c r="F166" s="2" t="s">
        <v>728</v>
      </c>
      <c r="G166" t="s">
        <v>7</v>
      </c>
      <c r="H166" t="s">
        <v>16</v>
      </c>
      <c r="I166" t="s">
        <v>16</v>
      </c>
      <c r="J166" t="s">
        <v>17</v>
      </c>
      <c r="K166" t="s">
        <v>17</v>
      </c>
      <c r="L166">
        <f>0</f>
        <v>0</v>
      </c>
      <c r="N166" s="1" t="str">
        <f t="shared" si="10"/>
        <v>INSERT INTO location (location_id,location_type_code,parent_location_id,location_name,description,address,created_by,updated_by,created_dtm,updated_dtm,revision_count)</v>
      </c>
      <c r="O166" t="str">
        <f t="shared" si="11"/>
        <v xml:space="preserve"> VALUES </v>
      </c>
      <c r="P166" t="str">
        <f t="shared" si="12"/>
        <v>(uuid_generate_v4(),'COURTROOM',null,'FORTSTJOHN2','Fort St. John - 2','address','test','test',now(),now(),0);</v>
      </c>
    </row>
    <row r="167" spans="1:16" x14ac:dyDescent="0.2">
      <c r="A167">
        <v>69</v>
      </c>
      <c r="B167" t="s">
        <v>13</v>
      </c>
      <c r="C167" t="s">
        <v>261</v>
      </c>
      <c r="D167" t="s">
        <v>15</v>
      </c>
      <c r="E167" t="s">
        <v>367</v>
      </c>
      <c r="F167" s="2" t="s">
        <v>729</v>
      </c>
      <c r="G167" t="s">
        <v>7</v>
      </c>
      <c r="H167" t="s">
        <v>16</v>
      </c>
      <c r="I167" t="s">
        <v>16</v>
      </c>
      <c r="J167" t="s">
        <v>17</v>
      </c>
      <c r="K167" t="s">
        <v>17</v>
      </c>
      <c r="L167">
        <f>0</f>
        <v>0</v>
      </c>
      <c r="N167" s="1" t="str">
        <f t="shared" si="10"/>
        <v>INSERT INTO location (location_id,location_type_code,parent_location_id,location_name,description,address,created_by,updated_by,created_dtm,updated_dtm,revision_count)</v>
      </c>
      <c r="O167" t="str">
        <f t="shared" si="11"/>
        <v xml:space="preserve"> VALUES </v>
      </c>
      <c r="P167" t="str">
        <f t="shared" si="12"/>
        <v>(uuid_generate_v4(),'COURTROOM',null,'FORTSTJOHN001','Fort St. John - 001','address','test','test',now(),now(),0);</v>
      </c>
    </row>
    <row r="168" spans="1:16" x14ac:dyDescent="0.2">
      <c r="A168">
        <v>70</v>
      </c>
      <c r="B168" t="s">
        <v>13</v>
      </c>
      <c r="C168" t="s">
        <v>261</v>
      </c>
      <c r="D168" t="s">
        <v>15</v>
      </c>
      <c r="E168" t="s">
        <v>368</v>
      </c>
      <c r="F168" s="2" t="s">
        <v>730</v>
      </c>
      <c r="G168" t="s">
        <v>7</v>
      </c>
      <c r="H168" t="s">
        <v>16</v>
      </c>
      <c r="I168" t="s">
        <v>16</v>
      </c>
      <c r="J168" t="s">
        <v>17</v>
      </c>
      <c r="K168" t="s">
        <v>17</v>
      </c>
      <c r="L168">
        <f>0</f>
        <v>0</v>
      </c>
      <c r="N168" s="1" t="str">
        <f t="shared" si="10"/>
        <v>INSERT INTO location (location_id,location_type_code,parent_location_id,location_name,description,address,created_by,updated_by,created_dtm,updated_dtm,revision_count)</v>
      </c>
      <c r="O168" t="str">
        <f t="shared" si="11"/>
        <v xml:space="preserve"> VALUES </v>
      </c>
      <c r="P168" t="str">
        <f t="shared" si="12"/>
        <v>(uuid_generate_v4(),'COURTROOM',null,'FORTSTJOHN215','Fort St. John - 215','address','test','test',now(),now(),0);</v>
      </c>
    </row>
    <row r="169" spans="1:16" x14ac:dyDescent="0.2">
      <c r="A169">
        <v>71</v>
      </c>
      <c r="B169" t="s">
        <v>13</v>
      </c>
      <c r="C169" t="s">
        <v>261</v>
      </c>
      <c r="D169" t="s">
        <v>15</v>
      </c>
      <c r="E169" t="s">
        <v>369</v>
      </c>
      <c r="F169" s="2" t="s">
        <v>731</v>
      </c>
      <c r="G169" t="s">
        <v>7</v>
      </c>
      <c r="H169" t="s">
        <v>16</v>
      </c>
      <c r="I169" t="s">
        <v>16</v>
      </c>
      <c r="J169" t="s">
        <v>17</v>
      </c>
      <c r="K169" t="s">
        <v>17</v>
      </c>
      <c r="L169">
        <f>0</f>
        <v>0</v>
      </c>
      <c r="N169" s="1" t="str">
        <f t="shared" si="10"/>
        <v>INSERT INTO location (location_id,location_type_code,parent_location_id,location_name,description,address,created_by,updated_by,created_dtm,updated_dtm,revision_count)</v>
      </c>
      <c r="O169" t="str">
        <f t="shared" si="11"/>
        <v xml:space="preserve"> VALUES </v>
      </c>
      <c r="P169" t="str">
        <f t="shared" si="12"/>
        <v>(uuid_generate_v4(),'COURTROOM',null,'FRASERLAKECIRCUIT','Fraser Lake - Circuit','address','test','test',now(),now(),0);</v>
      </c>
    </row>
    <row r="170" spans="1:16" x14ac:dyDescent="0.2">
      <c r="A170">
        <v>72</v>
      </c>
      <c r="B170" t="s">
        <v>13</v>
      </c>
      <c r="C170" t="s">
        <v>261</v>
      </c>
      <c r="D170" t="s">
        <v>15</v>
      </c>
      <c r="E170" t="s">
        <v>370</v>
      </c>
      <c r="F170" s="2" t="s">
        <v>732</v>
      </c>
      <c r="G170" t="s">
        <v>7</v>
      </c>
      <c r="H170" t="s">
        <v>16</v>
      </c>
      <c r="I170" t="s">
        <v>16</v>
      </c>
      <c r="J170" t="s">
        <v>17</v>
      </c>
      <c r="K170" t="s">
        <v>17</v>
      </c>
      <c r="L170">
        <f>0</f>
        <v>0</v>
      </c>
      <c r="N170" s="1" t="str">
        <f t="shared" si="10"/>
        <v>INSERT INTO location (location_id,location_type_code,parent_location_id,location_name,description,address,created_by,updated_by,created_dtm,updated_dtm,revision_count)</v>
      </c>
      <c r="O170" t="str">
        <f t="shared" si="11"/>
        <v xml:space="preserve"> VALUES </v>
      </c>
      <c r="P170" t="str">
        <f t="shared" si="12"/>
        <v>(uuid_generate_v4(),'COURTROOM',null,'GANGES001','Ganges - 001','address','test','test',now(),now(),0);</v>
      </c>
    </row>
    <row r="171" spans="1:16" x14ac:dyDescent="0.2">
      <c r="A171">
        <v>73</v>
      </c>
      <c r="B171" t="s">
        <v>13</v>
      </c>
      <c r="C171" t="s">
        <v>261</v>
      </c>
      <c r="D171" t="s">
        <v>15</v>
      </c>
      <c r="E171" t="s">
        <v>371</v>
      </c>
      <c r="F171" s="2" t="s">
        <v>733</v>
      </c>
      <c r="G171" t="s">
        <v>7</v>
      </c>
      <c r="H171" t="s">
        <v>16</v>
      </c>
      <c r="I171" t="s">
        <v>16</v>
      </c>
      <c r="J171" t="s">
        <v>17</v>
      </c>
      <c r="K171" t="s">
        <v>17</v>
      </c>
      <c r="L171">
        <f>0</f>
        <v>0</v>
      </c>
      <c r="N171" s="1" t="str">
        <f t="shared" si="10"/>
        <v>INSERT INTO location (location_id,location_type_code,parent_location_id,location_name,description,address,created_by,updated_by,created_dtm,updated_dtm,revision_count)</v>
      </c>
      <c r="O171" t="str">
        <f t="shared" si="11"/>
        <v xml:space="preserve"> VALUES </v>
      </c>
      <c r="P171" t="str">
        <f t="shared" si="12"/>
        <v>(uuid_generate_v4(),'COURTROOM',null,'GANGESCIRCUIT','Ganges - Circuit','address','test','test',now(),now(),0);</v>
      </c>
    </row>
    <row r="172" spans="1:16" x14ac:dyDescent="0.2">
      <c r="A172">
        <v>74</v>
      </c>
      <c r="B172" t="s">
        <v>13</v>
      </c>
      <c r="C172" t="s">
        <v>261</v>
      </c>
      <c r="D172" t="s">
        <v>15</v>
      </c>
      <c r="E172" t="s">
        <v>372</v>
      </c>
      <c r="F172" s="2" t="s">
        <v>734</v>
      </c>
      <c r="G172" t="s">
        <v>7</v>
      </c>
      <c r="H172" t="s">
        <v>16</v>
      </c>
      <c r="I172" t="s">
        <v>16</v>
      </c>
      <c r="J172" t="s">
        <v>17</v>
      </c>
      <c r="K172" t="s">
        <v>17</v>
      </c>
      <c r="L172">
        <f>0</f>
        <v>0</v>
      </c>
      <c r="N172" s="1" t="str">
        <f t="shared" si="10"/>
        <v>INSERT INTO location (location_id,location_type_code,parent_location_id,location_name,description,address,created_by,updated_by,created_dtm,updated_dtm,revision_count)</v>
      </c>
      <c r="O172" t="str">
        <f t="shared" si="11"/>
        <v xml:space="preserve"> VALUES </v>
      </c>
      <c r="P172" t="str">
        <f t="shared" si="12"/>
        <v>(uuid_generate_v4(),'COURTROOM',null,'GOLDRIVERCIRCUIT','Gold River - Circuit','address','test','test',now(),now(),0);</v>
      </c>
    </row>
    <row r="173" spans="1:16" x14ac:dyDescent="0.2">
      <c r="A173">
        <v>75</v>
      </c>
      <c r="B173" t="s">
        <v>13</v>
      </c>
      <c r="C173" t="s">
        <v>261</v>
      </c>
      <c r="D173" t="s">
        <v>15</v>
      </c>
      <c r="E173" t="s">
        <v>373</v>
      </c>
      <c r="F173" s="2" t="s">
        <v>735</v>
      </c>
      <c r="G173" t="s">
        <v>7</v>
      </c>
      <c r="H173" t="s">
        <v>16</v>
      </c>
      <c r="I173" t="s">
        <v>16</v>
      </c>
      <c r="J173" t="s">
        <v>17</v>
      </c>
      <c r="K173" t="s">
        <v>17</v>
      </c>
      <c r="L173">
        <f>0</f>
        <v>0</v>
      </c>
      <c r="N173" s="1" t="str">
        <f t="shared" si="10"/>
        <v>INSERT INTO location (location_id,location_type_code,parent_location_id,location_name,description,address,created_by,updated_by,created_dtm,updated_dtm,revision_count)</v>
      </c>
      <c r="O173" t="str">
        <f t="shared" si="11"/>
        <v xml:space="preserve"> VALUES </v>
      </c>
      <c r="P173" t="str">
        <f t="shared" si="12"/>
        <v>(uuid_generate_v4(),'COURTROOM',null,'GOLDEN1','Golden - 1','address','test','test',now(),now(),0);</v>
      </c>
    </row>
    <row r="174" spans="1:16" x14ac:dyDescent="0.2">
      <c r="A174">
        <v>76</v>
      </c>
      <c r="B174" t="s">
        <v>13</v>
      </c>
      <c r="C174" t="s">
        <v>261</v>
      </c>
      <c r="D174" t="s">
        <v>15</v>
      </c>
      <c r="E174" t="s">
        <v>374</v>
      </c>
      <c r="F174" s="2" t="s">
        <v>736</v>
      </c>
      <c r="G174" t="s">
        <v>7</v>
      </c>
      <c r="H174" t="s">
        <v>16</v>
      </c>
      <c r="I174" t="s">
        <v>16</v>
      </c>
      <c r="J174" t="s">
        <v>17</v>
      </c>
      <c r="K174" t="s">
        <v>17</v>
      </c>
      <c r="L174">
        <f>0</f>
        <v>0</v>
      </c>
      <c r="N174" s="1" t="str">
        <f t="shared" si="10"/>
        <v>INSERT INTO location (location_id,location_type_code,parent_location_id,location_name,description,address,created_by,updated_by,created_dtm,updated_dtm,revision_count)</v>
      </c>
      <c r="O174" t="str">
        <f t="shared" si="11"/>
        <v xml:space="preserve"> VALUES </v>
      </c>
      <c r="P174" t="str">
        <f t="shared" si="12"/>
        <v>(uuid_generate_v4(),'COURTROOM',null,'GOLDENCONF','Golden - Conf','address','test','test',now(),now(),0);</v>
      </c>
    </row>
    <row r="175" spans="1:16" x14ac:dyDescent="0.2">
      <c r="A175">
        <v>77</v>
      </c>
      <c r="B175" t="s">
        <v>13</v>
      </c>
      <c r="C175" t="s">
        <v>261</v>
      </c>
      <c r="D175" t="s">
        <v>15</v>
      </c>
      <c r="E175" t="s">
        <v>375</v>
      </c>
      <c r="F175" s="2" t="s">
        <v>737</v>
      </c>
      <c r="G175" t="s">
        <v>7</v>
      </c>
      <c r="H175" t="s">
        <v>16</v>
      </c>
      <c r="I175" t="s">
        <v>16</v>
      </c>
      <c r="J175" t="s">
        <v>17</v>
      </c>
      <c r="K175" t="s">
        <v>17</v>
      </c>
      <c r="L175">
        <f>0</f>
        <v>0</v>
      </c>
      <c r="N175" s="1" t="str">
        <f t="shared" si="10"/>
        <v>INSERT INTO location (location_id,location_type_code,parent_location_id,location_name,description,address,created_by,updated_by,created_dtm,updated_dtm,revision_count)</v>
      </c>
      <c r="O175" t="str">
        <f t="shared" si="11"/>
        <v xml:space="preserve"> VALUES </v>
      </c>
      <c r="P175" t="str">
        <f t="shared" si="12"/>
        <v>(uuid_generate_v4(),'COURTROOM',null,'GOLDENIAR','Golden - IAR','address','test','test',now(),now(),0);</v>
      </c>
    </row>
    <row r="176" spans="1:16" x14ac:dyDescent="0.2">
      <c r="A176">
        <v>78</v>
      </c>
      <c r="B176" t="s">
        <v>13</v>
      </c>
      <c r="C176" t="s">
        <v>261</v>
      </c>
      <c r="D176" t="s">
        <v>15</v>
      </c>
      <c r="E176" t="s">
        <v>376</v>
      </c>
      <c r="F176" s="2" t="s">
        <v>738</v>
      </c>
      <c r="G176" t="s">
        <v>7</v>
      </c>
      <c r="H176" t="s">
        <v>16</v>
      </c>
      <c r="I176" t="s">
        <v>16</v>
      </c>
      <c r="J176" t="s">
        <v>17</v>
      </c>
      <c r="K176" t="s">
        <v>17</v>
      </c>
      <c r="L176">
        <f>0</f>
        <v>0</v>
      </c>
      <c r="N176" s="1" t="str">
        <f t="shared" si="10"/>
        <v>INSERT INTO location (location_id,location_type_code,parent_location_id,location_name,description,address,created_by,updated_by,created_dtm,updated_dtm,revision_count)</v>
      </c>
      <c r="O176" t="str">
        <f t="shared" si="11"/>
        <v xml:space="preserve"> VALUES </v>
      </c>
      <c r="P176" t="str">
        <f t="shared" si="12"/>
        <v>(uuid_generate_v4(),'COURTROOM',null,'GOODHOPELAKECIRCUIT','Good Hope Lake - Circuit','address','test','test',now(),now(),0);</v>
      </c>
    </row>
    <row r="177" spans="1:16" x14ac:dyDescent="0.2">
      <c r="A177">
        <v>79</v>
      </c>
      <c r="B177" t="s">
        <v>13</v>
      </c>
      <c r="C177" t="s">
        <v>261</v>
      </c>
      <c r="D177" t="s">
        <v>15</v>
      </c>
      <c r="E177" t="s">
        <v>377</v>
      </c>
      <c r="F177" s="2" t="s">
        <v>739</v>
      </c>
      <c r="G177" t="s">
        <v>7</v>
      </c>
      <c r="H177" t="s">
        <v>16</v>
      </c>
      <c r="I177" t="s">
        <v>16</v>
      </c>
      <c r="J177" t="s">
        <v>17</v>
      </c>
      <c r="K177" t="s">
        <v>17</v>
      </c>
      <c r="L177">
        <f>0</f>
        <v>0</v>
      </c>
      <c r="N177" s="1" t="str">
        <f t="shared" si="10"/>
        <v>INSERT INTO location (location_id,location_type_code,parent_location_id,location_name,description,address,created_by,updated_by,created_dtm,updated_dtm,revision_count)</v>
      </c>
      <c r="O177" t="str">
        <f t="shared" si="11"/>
        <v xml:space="preserve"> VALUES </v>
      </c>
      <c r="P177" t="str">
        <f t="shared" si="12"/>
        <v>(uuid_generate_v4(),'COURTROOM',null,'GRANDFORKS001','Grand Forks - 001','address','test','test',now(),now(),0);</v>
      </c>
    </row>
    <row r="178" spans="1:16" x14ac:dyDescent="0.2">
      <c r="A178">
        <v>80</v>
      </c>
      <c r="B178" t="s">
        <v>13</v>
      </c>
      <c r="C178" t="s">
        <v>261</v>
      </c>
      <c r="D178" t="s">
        <v>15</v>
      </c>
      <c r="E178" t="s">
        <v>378</v>
      </c>
      <c r="F178" s="2" t="s">
        <v>740</v>
      </c>
      <c r="G178" t="s">
        <v>7</v>
      </c>
      <c r="H178" t="s">
        <v>16</v>
      </c>
      <c r="I178" t="s">
        <v>16</v>
      </c>
      <c r="J178" t="s">
        <v>17</v>
      </c>
      <c r="K178" t="s">
        <v>17</v>
      </c>
      <c r="L178">
        <f>0</f>
        <v>0</v>
      </c>
      <c r="N178" s="1" t="str">
        <f t="shared" si="10"/>
        <v>INSERT INTO location (location_id,location_type_code,parent_location_id,location_name,description,address,created_by,updated_by,created_dtm,updated_dtm,revision_count)</v>
      </c>
      <c r="O178" t="str">
        <f t="shared" si="11"/>
        <v xml:space="preserve"> VALUES </v>
      </c>
      <c r="P178" t="str">
        <f t="shared" si="12"/>
        <v>(uuid_generate_v4(),'COURTROOM',null,'HAZELTON123','Hazelton - 123','address','test','test',now(),now(),0);</v>
      </c>
    </row>
    <row r="179" spans="1:16" x14ac:dyDescent="0.2">
      <c r="A179">
        <v>81</v>
      </c>
      <c r="B179" t="s">
        <v>13</v>
      </c>
      <c r="C179" t="s">
        <v>261</v>
      </c>
      <c r="D179" t="s">
        <v>15</v>
      </c>
      <c r="E179" t="s">
        <v>379</v>
      </c>
      <c r="F179" s="2" t="s">
        <v>741</v>
      </c>
      <c r="G179" t="s">
        <v>7</v>
      </c>
      <c r="H179" t="s">
        <v>16</v>
      </c>
      <c r="I179" t="s">
        <v>16</v>
      </c>
      <c r="J179" t="s">
        <v>17</v>
      </c>
      <c r="K179" t="s">
        <v>17</v>
      </c>
      <c r="L179">
        <f>0</f>
        <v>0</v>
      </c>
      <c r="N179" s="1" t="str">
        <f t="shared" si="10"/>
        <v>INSERT INTO location (location_id,location_type_code,parent_location_id,location_name,description,address,created_by,updated_by,created_dtm,updated_dtm,revision_count)</v>
      </c>
      <c r="O179" t="str">
        <f t="shared" si="11"/>
        <v xml:space="preserve"> VALUES </v>
      </c>
      <c r="P179" t="str">
        <f t="shared" si="12"/>
        <v>(uuid_generate_v4(),'COURTROOM',null,'HOUSTONCIRCUIT','Houston - Circuit','address','test','test',now(),now(),0);</v>
      </c>
    </row>
    <row r="180" spans="1:16" x14ac:dyDescent="0.2">
      <c r="A180">
        <v>82</v>
      </c>
      <c r="B180" t="s">
        <v>13</v>
      </c>
      <c r="C180" t="s">
        <v>261</v>
      </c>
      <c r="D180" t="s">
        <v>15</v>
      </c>
      <c r="E180" t="s">
        <v>380</v>
      </c>
      <c r="F180" s="2" t="s">
        <v>742</v>
      </c>
      <c r="G180" t="s">
        <v>7</v>
      </c>
      <c r="H180" t="s">
        <v>16</v>
      </c>
      <c r="I180" t="s">
        <v>16</v>
      </c>
      <c r="J180" t="s">
        <v>17</v>
      </c>
      <c r="K180" t="s">
        <v>17</v>
      </c>
      <c r="L180">
        <f>0</f>
        <v>0</v>
      </c>
      <c r="N180" s="1" t="str">
        <f t="shared" si="10"/>
        <v>INSERT INTO location (location_id,location_type_code,parent_location_id,location_name,description,address,created_by,updated_by,created_dtm,updated_dtm,revision_count)</v>
      </c>
      <c r="O180" t="str">
        <f t="shared" si="11"/>
        <v xml:space="preserve"> VALUES </v>
      </c>
      <c r="P180" t="str">
        <f t="shared" si="12"/>
        <v>(uuid_generate_v4(),'COURTROOM',null,'INVERMERE001','Invermere - 001','address','test','test',now(),now(),0);</v>
      </c>
    </row>
    <row r="181" spans="1:16" x14ac:dyDescent="0.2">
      <c r="A181">
        <v>83</v>
      </c>
      <c r="B181" t="s">
        <v>13</v>
      </c>
      <c r="C181" t="s">
        <v>261</v>
      </c>
      <c r="D181" t="s">
        <v>15</v>
      </c>
      <c r="E181" t="s">
        <v>381</v>
      </c>
      <c r="F181" s="2" t="s">
        <v>743</v>
      </c>
      <c r="G181" t="s">
        <v>7</v>
      </c>
      <c r="H181" t="s">
        <v>16</v>
      </c>
      <c r="I181" t="s">
        <v>16</v>
      </c>
      <c r="J181" t="s">
        <v>17</v>
      </c>
      <c r="K181" t="s">
        <v>17</v>
      </c>
      <c r="L181">
        <f>0</f>
        <v>0</v>
      </c>
      <c r="N181" s="1" t="str">
        <f t="shared" si="10"/>
        <v>INSERT INTO location (location_id,location_type_code,parent_location_id,location_name,description,address,created_by,updated_by,created_dtm,updated_dtm,revision_count)</v>
      </c>
      <c r="O181" t="str">
        <f t="shared" si="11"/>
        <v xml:space="preserve"> VALUES </v>
      </c>
      <c r="P181" t="str">
        <f t="shared" si="12"/>
        <v>(uuid_generate_v4(),'COURTROOM',null,'JUDICIALJUSTICECENTRE302','Judicial Justice Centre - 302','address','test','test',now(),now(),0);</v>
      </c>
    </row>
    <row r="182" spans="1:16" x14ac:dyDescent="0.2">
      <c r="A182">
        <v>84</v>
      </c>
      <c r="B182" t="s">
        <v>13</v>
      </c>
      <c r="C182" t="s">
        <v>261</v>
      </c>
      <c r="D182" t="s">
        <v>15</v>
      </c>
      <c r="E182" t="s">
        <v>382</v>
      </c>
      <c r="F182" s="2" t="s">
        <v>744</v>
      </c>
      <c r="G182" t="s">
        <v>7</v>
      </c>
      <c r="H182" t="s">
        <v>16</v>
      </c>
      <c r="I182" t="s">
        <v>16</v>
      </c>
      <c r="J182" t="s">
        <v>17</v>
      </c>
      <c r="K182" t="s">
        <v>17</v>
      </c>
      <c r="L182">
        <f>0</f>
        <v>0</v>
      </c>
      <c r="N182" s="1" t="str">
        <f t="shared" si="10"/>
        <v>INSERT INTO location (location_id,location_type_code,parent_location_id,location_name,description,address,created_by,updated_by,created_dtm,updated_dtm,revision_count)</v>
      </c>
      <c r="O182" t="str">
        <f t="shared" si="11"/>
        <v xml:space="preserve"> VALUES </v>
      </c>
      <c r="P182" t="str">
        <f t="shared" si="12"/>
        <v>(uuid_generate_v4(),'COURTROOM',null,'JUDICIALJUSTICECENTRE305','Judicial Justice Centre - 305','address','test','test',now(),now(),0);</v>
      </c>
    </row>
    <row r="183" spans="1:16" x14ac:dyDescent="0.2">
      <c r="A183">
        <v>85</v>
      </c>
      <c r="B183" t="s">
        <v>13</v>
      </c>
      <c r="C183" t="s">
        <v>261</v>
      </c>
      <c r="D183" t="s">
        <v>15</v>
      </c>
      <c r="E183" t="s">
        <v>383</v>
      </c>
      <c r="F183" s="2" t="s">
        <v>745</v>
      </c>
      <c r="G183" t="s">
        <v>7</v>
      </c>
      <c r="H183" t="s">
        <v>16</v>
      </c>
      <c r="I183" t="s">
        <v>16</v>
      </c>
      <c r="J183" t="s">
        <v>17</v>
      </c>
      <c r="K183" t="s">
        <v>17</v>
      </c>
      <c r="L183">
        <f>0</f>
        <v>0</v>
      </c>
      <c r="N183" s="1" t="str">
        <f t="shared" si="10"/>
        <v>INSERT INTO location (location_id,location_type_code,parent_location_id,location_name,description,address,created_by,updated_by,created_dtm,updated_dtm,revision_count)</v>
      </c>
      <c r="O183" t="str">
        <f t="shared" si="11"/>
        <v xml:space="preserve"> VALUES </v>
      </c>
      <c r="P183" t="str">
        <f t="shared" si="12"/>
        <v>(uuid_generate_v4(),'COURTROOM',null,'JUDICIALJUSTICECENTRE306','Judicial Justice Centre - 306','address','test','test',now(),now(),0);</v>
      </c>
    </row>
    <row r="184" spans="1:16" x14ac:dyDescent="0.2">
      <c r="A184">
        <v>86</v>
      </c>
      <c r="B184" t="s">
        <v>13</v>
      </c>
      <c r="C184" t="s">
        <v>261</v>
      </c>
      <c r="D184" t="s">
        <v>15</v>
      </c>
      <c r="E184" t="s">
        <v>384</v>
      </c>
      <c r="F184" s="2" t="s">
        <v>746</v>
      </c>
      <c r="G184" t="s">
        <v>7</v>
      </c>
      <c r="H184" t="s">
        <v>16</v>
      </c>
      <c r="I184" t="s">
        <v>16</v>
      </c>
      <c r="J184" t="s">
        <v>17</v>
      </c>
      <c r="K184" t="s">
        <v>17</v>
      </c>
      <c r="L184">
        <f>0</f>
        <v>0</v>
      </c>
      <c r="N184" s="1" t="str">
        <f t="shared" si="10"/>
        <v>INSERT INTO location (location_id,location_type_code,parent_location_id,location_name,description,address,created_by,updated_by,created_dtm,updated_dtm,revision_count)</v>
      </c>
      <c r="O184" t="str">
        <f t="shared" si="11"/>
        <v xml:space="preserve"> VALUES </v>
      </c>
      <c r="P184" t="str">
        <f t="shared" si="12"/>
        <v>(uuid_generate_v4(),'COURTROOM',null,'JUDICIALJUSTICECENTRE309','Judicial Justice Centre - 309','address','test','test',now(),now(),0);</v>
      </c>
    </row>
    <row r="185" spans="1:16" x14ac:dyDescent="0.2">
      <c r="A185">
        <v>87</v>
      </c>
      <c r="B185" t="s">
        <v>13</v>
      </c>
      <c r="C185" t="s">
        <v>261</v>
      </c>
      <c r="D185" t="s">
        <v>15</v>
      </c>
      <c r="E185" t="s">
        <v>385</v>
      </c>
      <c r="F185" s="2" t="s">
        <v>747</v>
      </c>
      <c r="G185" t="s">
        <v>7</v>
      </c>
      <c r="H185" t="s">
        <v>16</v>
      </c>
      <c r="I185" t="s">
        <v>16</v>
      </c>
      <c r="J185" t="s">
        <v>17</v>
      </c>
      <c r="K185" t="s">
        <v>17</v>
      </c>
      <c r="L185">
        <f>0</f>
        <v>0</v>
      </c>
      <c r="N185" s="1" t="str">
        <f t="shared" si="10"/>
        <v>INSERT INTO location (location_id,location_type_code,parent_location_id,location_name,description,address,created_by,updated_by,created_dtm,updated_dtm,revision_count)</v>
      </c>
      <c r="O185" t="str">
        <f t="shared" si="11"/>
        <v xml:space="preserve"> VALUES </v>
      </c>
      <c r="P185" t="str">
        <f t="shared" si="12"/>
        <v>(uuid_generate_v4(),'COURTROOM',null,'JUDICIALJUSTICECENTRE310','Judicial Justice Centre - 310','address','test','test',now(),now(),0);</v>
      </c>
    </row>
    <row r="186" spans="1:16" x14ac:dyDescent="0.2">
      <c r="A186">
        <v>88</v>
      </c>
      <c r="B186" t="s">
        <v>13</v>
      </c>
      <c r="C186" t="s">
        <v>261</v>
      </c>
      <c r="D186" t="s">
        <v>15</v>
      </c>
      <c r="E186" t="s">
        <v>386</v>
      </c>
      <c r="F186" s="2" t="s">
        <v>748</v>
      </c>
      <c r="G186" t="s">
        <v>7</v>
      </c>
      <c r="H186" t="s">
        <v>16</v>
      </c>
      <c r="I186" t="s">
        <v>16</v>
      </c>
      <c r="J186" t="s">
        <v>17</v>
      </c>
      <c r="K186" t="s">
        <v>17</v>
      </c>
      <c r="L186">
        <f>0</f>
        <v>0</v>
      </c>
      <c r="N186" s="1" t="str">
        <f t="shared" si="10"/>
        <v>INSERT INTO location (location_id,location_type_code,parent_location_id,location_name,description,address,created_by,updated_by,created_dtm,updated_dtm,revision_count)</v>
      </c>
      <c r="O186" t="str">
        <f t="shared" si="11"/>
        <v xml:space="preserve"> VALUES </v>
      </c>
      <c r="P186" t="str">
        <f t="shared" si="12"/>
        <v>(uuid_generate_v4(),'COURTROOM',null,'JUDICIALJUSTICECENTRE311','Judicial Justice Centre - 311','address','test','test',now(),now(),0);</v>
      </c>
    </row>
    <row r="187" spans="1:16" x14ac:dyDescent="0.2">
      <c r="A187">
        <v>89</v>
      </c>
      <c r="B187" t="s">
        <v>13</v>
      </c>
      <c r="C187" t="s">
        <v>261</v>
      </c>
      <c r="D187" t="s">
        <v>15</v>
      </c>
      <c r="E187" t="s">
        <v>387</v>
      </c>
      <c r="F187" s="2" t="s">
        <v>749</v>
      </c>
      <c r="G187" t="s">
        <v>7</v>
      </c>
      <c r="H187" t="s">
        <v>16</v>
      </c>
      <c r="I187" t="s">
        <v>16</v>
      </c>
      <c r="J187" t="s">
        <v>17</v>
      </c>
      <c r="K187" t="s">
        <v>17</v>
      </c>
      <c r="L187">
        <f>0</f>
        <v>0</v>
      </c>
      <c r="N187" s="1" t="str">
        <f t="shared" si="10"/>
        <v>INSERT INTO location (location_id,location_type_code,parent_location_id,location_name,description,address,created_by,updated_by,created_dtm,updated_dtm,revision_count)</v>
      </c>
      <c r="O187" t="str">
        <f t="shared" si="11"/>
        <v xml:space="preserve"> VALUES </v>
      </c>
      <c r="P187" t="str">
        <f t="shared" si="12"/>
        <v>(uuid_generate_v4(),'COURTROOM',null,'JUDICIALJUSTICECENTRE312','Judicial Justice Centre - 312','address','test','test',now(),now(),0);</v>
      </c>
    </row>
    <row r="188" spans="1:16" x14ac:dyDescent="0.2">
      <c r="A188">
        <v>90</v>
      </c>
      <c r="B188" t="s">
        <v>13</v>
      </c>
      <c r="C188" t="s">
        <v>261</v>
      </c>
      <c r="D188" t="s">
        <v>15</v>
      </c>
      <c r="E188" t="s">
        <v>388</v>
      </c>
      <c r="F188" s="2" t="s">
        <v>750</v>
      </c>
      <c r="G188" t="s">
        <v>7</v>
      </c>
      <c r="H188" t="s">
        <v>16</v>
      </c>
      <c r="I188" t="s">
        <v>16</v>
      </c>
      <c r="J188" t="s">
        <v>17</v>
      </c>
      <c r="K188" t="s">
        <v>17</v>
      </c>
      <c r="L188">
        <f>0</f>
        <v>0</v>
      </c>
      <c r="N188" s="1" t="str">
        <f t="shared" si="10"/>
        <v>INSERT INTO location (location_id,location_type_code,parent_location_id,location_name,description,address,created_by,updated_by,created_dtm,updated_dtm,revision_count)</v>
      </c>
      <c r="O188" t="str">
        <f t="shared" si="11"/>
        <v xml:space="preserve"> VALUES </v>
      </c>
      <c r="P188" t="str">
        <f t="shared" si="12"/>
        <v>(uuid_generate_v4(),'COURTROOM',null,'JUDICIALJUSTICECENTREJPA','Judicial Justice Centre - JPA','address','test','test',now(),now(),0);</v>
      </c>
    </row>
    <row r="189" spans="1:16" x14ac:dyDescent="0.2">
      <c r="A189">
        <v>91</v>
      </c>
      <c r="B189" t="s">
        <v>13</v>
      </c>
      <c r="C189" t="s">
        <v>261</v>
      </c>
      <c r="D189" t="s">
        <v>15</v>
      </c>
      <c r="E189" t="s">
        <v>389</v>
      </c>
      <c r="F189" s="2" t="s">
        <v>751</v>
      </c>
      <c r="G189" t="s">
        <v>7</v>
      </c>
      <c r="H189" t="s">
        <v>16</v>
      </c>
      <c r="I189" t="s">
        <v>16</v>
      </c>
      <c r="J189" t="s">
        <v>17</v>
      </c>
      <c r="K189" t="s">
        <v>17</v>
      </c>
      <c r="L189">
        <f>0</f>
        <v>0</v>
      </c>
      <c r="N189" s="1" t="str">
        <f t="shared" si="10"/>
        <v>INSERT INTO location (location_id,location_type_code,parent_location_id,location_name,description,address,created_by,updated_by,created_dtm,updated_dtm,revision_count)</v>
      </c>
      <c r="O189" t="str">
        <f t="shared" si="11"/>
        <v xml:space="preserve"> VALUES </v>
      </c>
      <c r="P189" t="str">
        <f t="shared" si="12"/>
        <v>(uuid_generate_v4(),'COURTROOM',null,'KAMLOOPS2A','Kamloops - 2A ','address','test','test',now(),now(),0);</v>
      </c>
    </row>
    <row r="190" spans="1:16" x14ac:dyDescent="0.2">
      <c r="A190">
        <v>92</v>
      </c>
      <c r="B190" t="s">
        <v>13</v>
      </c>
      <c r="C190" t="s">
        <v>261</v>
      </c>
      <c r="D190" t="s">
        <v>15</v>
      </c>
      <c r="E190" t="s">
        <v>390</v>
      </c>
      <c r="F190" s="2" t="s">
        <v>752</v>
      </c>
      <c r="G190" t="s">
        <v>7</v>
      </c>
      <c r="H190" t="s">
        <v>16</v>
      </c>
      <c r="I190" t="s">
        <v>16</v>
      </c>
      <c r="J190" t="s">
        <v>17</v>
      </c>
      <c r="K190" t="s">
        <v>17</v>
      </c>
      <c r="L190">
        <f>0</f>
        <v>0</v>
      </c>
      <c r="N190" s="1" t="str">
        <f t="shared" si="10"/>
        <v>INSERT INTO location (location_id,location_type_code,parent_location_id,location_name,description,address,created_by,updated_by,created_dtm,updated_dtm,revision_count)</v>
      </c>
      <c r="O190" t="str">
        <f t="shared" si="11"/>
        <v xml:space="preserve"> VALUES </v>
      </c>
      <c r="P190" t="str">
        <f t="shared" si="12"/>
        <v>(uuid_generate_v4(),'COURTROOM',null,'KAMLOOPS2B','Kamloops - 2B ','address','test','test',now(),now(),0);</v>
      </c>
    </row>
    <row r="191" spans="1:16" x14ac:dyDescent="0.2">
      <c r="A191">
        <v>93</v>
      </c>
      <c r="B191" t="s">
        <v>13</v>
      </c>
      <c r="C191" t="s">
        <v>261</v>
      </c>
      <c r="D191" t="s">
        <v>15</v>
      </c>
      <c r="E191" t="s">
        <v>391</v>
      </c>
      <c r="F191" s="2" t="s">
        <v>753</v>
      </c>
      <c r="G191" t="s">
        <v>7</v>
      </c>
      <c r="H191" t="s">
        <v>16</v>
      </c>
      <c r="I191" t="s">
        <v>16</v>
      </c>
      <c r="J191" t="s">
        <v>17</v>
      </c>
      <c r="K191" t="s">
        <v>17</v>
      </c>
      <c r="L191">
        <f>0</f>
        <v>0</v>
      </c>
      <c r="N191" s="1" t="str">
        <f t="shared" si="10"/>
        <v>INSERT INTO location (location_id,location_type_code,parent_location_id,location_name,description,address,created_by,updated_by,created_dtm,updated_dtm,revision_count)</v>
      </c>
      <c r="O191" t="str">
        <f t="shared" si="11"/>
        <v xml:space="preserve"> VALUES </v>
      </c>
      <c r="P191" t="str">
        <f t="shared" si="12"/>
        <v>(uuid_generate_v4(),'COURTROOM',null,'KAMLOOPS2C','Kamloops - 2C ','address','test','test',now(),now(),0);</v>
      </c>
    </row>
    <row r="192" spans="1:16" x14ac:dyDescent="0.2">
      <c r="A192">
        <v>94</v>
      </c>
      <c r="B192" t="s">
        <v>13</v>
      </c>
      <c r="C192" t="s">
        <v>261</v>
      </c>
      <c r="D192" t="s">
        <v>15</v>
      </c>
      <c r="E192" t="s">
        <v>392</v>
      </c>
      <c r="F192" s="2" t="s">
        <v>754</v>
      </c>
      <c r="G192" t="s">
        <v>7</v>
      </c>
      <c r="H192" t="s">
        <v>16</v>
      </c>
      <c r="I192" t="s">
        <v>16</v>
      </c>
      <c r="J192" t="s">
        <v>17</v>
      </c>
      <c r="K192" t="s">
        <v>17</v>
      </c>
      <c r="L192">
        <f>0</f>
        <v>0</v>
      </c>
      <c r="N192" s="1" t="str">
        <f t="shared" si="10"/>
        <v>INSERT INTO location (location_id,location_type_code,parent_location_id,location_name,description,address,created_by,updated_by,created_dtm,updated_dtm,revision_count)</v>
      </c>
      <c r="O192" t="str">
        <f t="shared" si="11"/>
        <v xml:space="preserve"> VALUES </v>
      </c>
      <c r="P192" t="str">
        <f t="shared" si="12"/>
        <v>(uuid_generate_v4(),'COURTROOM',null,'KAMLOOPS2D','Kamloops - 2D ','address','test','test',now(),now(),0);</v>
      </c>
    </row>
    <row r="193" spans="1:16" x14ac:dyDescent="0.2">
      <c r="A193">
        <v>95</v>
      </c>
      <c r="B193" t="s">
        <v>13</v>
      </c>
      <c r="C193" t="s">
        <v>261</v>
      </c>
      <c r="D193" t="s">
        <v>15</v>
      </c>
      <c r="E193" t="s">
        <v>393</v>
      </c>
      <c r="F193" s="2" t="s">
        <v>755</v>
      </c>
      <c r="G193" t="s">
        <v>7</v>
      </c>
      <c r="H193" t="s">
        <v>16</v>
      </c>
      <c r="I193" t="s">
        <v>16</v>
      </c>
      <c r="J193" t="s">
        <v>17</v>
      </c>
      <c r="K193" t="s">
        <v>17</v>
      </c>
      <c r="L193">
        <f>0</f>
        <v>0</v>
      </c>
      <c r="N193" s="1" t="str">
        <f t="shared" si="10"/>
        <v>INSERT INTO location (location_id,location_type_code,parent_location_id,location_name,description,address,created_by,updated_by,created_dtm,updated_dtm,revision_count)</v>
      </c>
      <c r="O193" t="str">
        <f t="shared" si="11"/>
        <v xml:space="preserve"> VALUES </v>
      </c>
      <c r="P193" t="str">
        <f t="shared" si="12"/>
        <v>(uuid_generate_v4(),'COURTROOM',null,'KAMLOOPS2F','Kamloops - 2F','address','test','test',now(),now(),0);</v>
      </c>
    </row>
    <row r="194" spans="1:16" x14ac:dyDescent="0.2">
      <c r="A194">
        <v>96</v>
      </c>
      <c r="B194" t="s">
        <v>13</v>
      </c>
      <c r="C194" t="s">
        <v>261</v>
      </c>
      <c r="D194" t="s">
        <v>15</v>
      </c>
      <c r="E194" t="s">
        <v>394</v>
      </c>
      <c r="F194" s="2" t="s">
        <v>756</v>
      </c>
      <c r="G194" t="s">
        <v>7</v>
      </c>
      <c r="H194" t="s">
        <v>16</v>
      </c>
      <c r="I194" t="s">
        <v>16</v>
      </c>
      <c r="J194" t="s">
        <v>17</v>
      </c>
      <c r="K194" t="s">
        <v>17</v>
      </c>
      <c r="L194">
        <f>0</f>
        <v>0</v>
      </c>
      <c r="N194" s="1" t="str">
        <f t="shared" si="10"/>
        <v>INSERT INTO location (location_id,location_type_code,parent_location_id,location_name,description,address,created_by,updated_by,created_dtm,updated_dtm,revision_count)</v>
      </c>
      <c r="O194" t="str">
        <f t="shared" si="11"/>
        <v xml:space="preserve"> VALUES </v>
      </c>
      <c r="P194" t="str">
        <f t="shared" si="12"/>
        <v>(uuid_generate_v4(),'COURTROOM',null,'KAMLOOPS3A','Kamloops - 3A ','address','test','test',now(),now(),0);</v>
      </c>
    </row>
    <row r="195" spans="1:16" x14ac:dyDescent="0.2">
      <c r="A195">
        <v>97</v>
      </c>
      <c r="B195" t="s">
        <v>13</v>
      </c>
      <c r="C195" t="s">
        <v>261</v>
      </c>
      <c r="D195" t="s">
        <v>15</v>
      </c>
      <c r="E195" t="s">
        <v>395</v>
      </c>
      <c r="F195" s="2" t="s">
        <v>757</v>
      </c>
      <c r="G195" t="s">
        <v>7</v>
      </c>
      <c r="H195" t="s">
        <v>16</v>
      </c>
      <c r="I195" t="s">
        <v>16</v>
      </c>
      <c r="J195" t="s">
        <v>17</v>
      </c>
      <c r="K195" t="s">
        <v>17</v>
      </c>
      <c r="L195">
        <f>0</f>
        <v>0</v>
      </c>
      <c r="N195" s="1" t="str">
        <f t="shared" si="10"/>
        <v>INSERT INTO location (location_id,location_type_code,parent_location_id,location_name,description,address,created_by,updated_by,created_dtm,updated_dtm,revision_count)</v>
      </c>
      <c r="O195" t="str">
        <f t="shared" si="11"/>
        <v xml:space="preserve"> VALUES </v>
      </c>
      <c r="P195" t="str">
        <f t="shared" si="12"/>
        <v>(uuid_generate_v4(),'COURTROOM',null,'KAMLOOPS3B','Kamloops - 3B ','address','test','test',now(),now(),0);</v>
      </c>
    </row>
    <row r="196" spans="1:16" x14ac:dyDescent="0.2">
      <c r="A196">
        <v>98</v>
      </c>
      <c r="B196" t="s">
        <v>13</v>
      </c>
      <c r="C196" t="s">
        <v>261</v>
      </c>
      <c r="D196" t="s">
        <v>15</v>
      </c>
      <c r="E196" t="s">
        <v>396</v>
      </c>
      <c r="F196" s="2" t="s">
        <v>758</v>
      </c>
      <c r="G196" t="s">
        <v>7</v>
      </c>
      <c r="H196" t="s">
        <v>16</v>
      </c>
      <c r="I196" t="s">
        <v>16</v>
      </c>
      <c r="J196" t="s">
        <v>17</v>
      </c>
      <c r="K196" t="s">
        <v>17</v>
      </c>
      <c r="L196">
        <f>0</f>
        <v>0</v>
      </c>
      <c r="N196" s="1" t="str">
        <f t="shared" si="10"/>
        <v>INSERT INTO location (location_id,location_type_code,parent_location_id,location_name,description,address,created_by,updated_by,created_dtm,updated_dtm,revision_count)</v>
      </c>
      <c r="O196" t="str">
        <f t="shared" si="11"/>
        <v xml:space="preserve"> VALUES </v>
      </c>
      <c r="P196" t="str">
        <f t="shared" si="12"/>
        <v>(uuid_generate_v4(),'COURTROOM',null,'KAMLOOPS3C','Kamloops - 3C ','address','test','test',now(),now(),0);</v>
      </c>
    </row>
    <row r="197" spans="1:16" x14ac:dyDescent="0.2">
      <c r="A197">
        <v>99</v>
      </c>
      <c r="B197" t="s">
        <v>13</v>
      </c>
      <c r="C197" t="s">
        <v>261</v>
      </c>
      <c r="D197" t="s">
        <v>15</v>
      </c>
      <c r="E197" t="s">
        <v>397</v>
      </c>
      <c r="F197" s="2" t="s">
        <v>759</v>
      </c>
      <c r="G197" t="s">
        <v>7</v>
      </c>
      <c r="H197" t="s">
        <v>16</v>
      </c>
      <c r="I197" t="s">
        <v>16</v>
      </c>
      <c r="J197" t="s">
        <v>17</v>
      </c>
      <c r="K197" t="s">
        <v>17</v>
      </c>
      <c r="L197">
        <f>0</f>
        <v>0</v>
      </c>
      <c r="N197" s="1" t="str">
        <f t="shared" si="10"/>
        <v>INSERT INTO location (location_id,location_type_code,parent_location_id,location_name,description,address,created_by,updated_by,created_dtm,updated_dtm,revision_count)</v>
      </c>
      <c r="O197" t="str">
        <f t="shared" si="11"/>
        <v xml:space="preserve"> VALUES </v>
      </c>
      <c r="P197" t="str">
        <f t="shared" si="12"/>
        <v>(uuid_generate_v4(),'COURTROOM',null,'KAMLOOPS3D','Kamloops - 3D ','address','test','test',now(),now(),0);</v>
      </c>
    </row>
    <row r="198" spans="1:16" x14ac:dyDescent="0.2">
      <c r="A198">
        <v>100</v>
      </c>
      <c r="B198" t="s">
        <v>13</v>
      </c>
      <c r="C198" t="s">
        <v>261</v>
      </c>
      <c r="D198" t="s">
        <v>15</v>
      </c>
      <c r="E198" t="s">
        <v>398</v>
      </c>
      <c r="F198" s="2" t="s">
        <v>760</v>
      </c>
      <c r="G198" t="s">
        <v>7</v>
      </c>
      <c r="H198" t="s">
        <v>16</v>
      </c>
      <c r="I198" t="s">
        <v>16</v>
      </c>
      <c r="J198" t="s">
        <v>17</v>
      </c>
      <c r="K198" t="s">
        <v>17</v>
      </c>
      <c r="L198">
        <f>0</f>
        <v>0</v>
      </c>
      <c r="N198" s="1" t="str">
        <f t="shared" si="10"/>
        <v>INSERT INTO location (location_id,location_type_code,parent_location_id,location_name,description,address,created_by,updated_by,created_dtm,updated_dtm,revision_count)</v>
      </c>
      <c r="O198" t="str">
        <f t="shared" si="11"/>
        <v xml:space="preserve"> VALUES </v>
      </c>
      <c r="P198" t="str">
        <f t="shared" si="12"/>
        <v>(uuid_generate_v4(),'COURTROOM',null,'KAMLOOPS5A','Kamloops - 5A ','address','test','test',now(),now(),0);</v>
      </c>
    </row>
    <row r="199" spans="1:16" x14ac:dyDescent="0.2">
      <c r="A199">
        <v>101</v>
      </c>
      <c r="B199" t="s">
        <v>13</v>
      </c>
      <c r="C199" t="s">
        <v>261</v>
      </c>
      <c r="D199" t="s">
        <v>15</v>
      </c>
      <c r="E199" t="s">
        <v>399</v>
      </c>
      <c r="F199" s="2" t="s">
        <v>761</v>
      </c>
      <c r="G199" t="s">
        <v>7</v>
      </c>
      <c r="H199" t="s">
        <v>16</v>
      </c>
      <c r="I199" t="s">
        <v>16</v>
      </c>
      <c r="J199" t="s">
        <v>17</v>
      </c>
      <c r="K199" t="s">
        <v>17</v>
      </c>
      <c r="L199">
        <f>0</f>
        <v>0</v>
      </c>
      <c r="N199" s="1" t="str">
        <f t="shared" si="10"/>
        <v>INSERT INTO location (location_id,location_type_code,parent_location_id,location_name,description,address,created_by,updated_by,created_dtm,updated_dtm,revision_count)</v>
      </c>
      <c r="O199" t="str">
        <f t="shared" si="11"/>
        <v xml:space="preserve"> VALUES </v>
      </c>
      <c r="P199" t="str">
        <f t="shared" si="12"/>
        <v>(uuid_generate_v4(),'COURTROOM',null,'KAMLOOPS5B','Kamloops - 5B ','address','test','test',now(),now(),0);</v>
      </c>
    </row>
    <row r="200" spans="1:16" x14ac:dyDescent="0.2">
      <c r="A200">
        <v>102</v>
      </c>
      <c r="B200" t="s">
        <v>13</v>
      </c>
      <c r="C200" t="s">
        <v>261</v>
      </c>
      <c r="D200" t="s">
        <v>15</v>
      </c>
      <c r="E200" t="s">
        <v>400</v>
      </c>
      <c r="F200" s="2" t="s">
        <v>762</v>
      </c>
      <c r="G200" t="s">
        <v>7</v>
      </c>
      <c r="H200" t="s">
        <v>16</v>
      </c>
      <c r="I200" t="s">
        <v>16</v>
      </c>
      <c r="J200" t="s">
        <v>17</v>
      </c>
      <c r="K200" t="s">
        <v>17</v>
      </c>
      <c r="L200">
        <f>0</f>
        <v>0</v>
      </c>
      <c r="N200" s="1" t="str">
        <f t="shared" si="10"/>
        <v>INSERT INTO location (location_id,location_type_code,parent_location_id,location_name,description,address,created_by,updated_by,created_dtm,updated_dtm,revision_count)</v>
      </c>
      <c r="O200" t="str">
        <f t="shared" si="11"/>
        <v xml:space="preserve"> VALUES </v>
      </c>
      <c r="P200" t="str">
        <f t="shared" si="12"/>
        <v>(uuid_generate_v4(),'COURTROOM',null,'KAMLOOPS5C','Kamloops - 5C ','address','test','test',now(),now(),0);</v>
      </c>
    </row>
    <row r="201" spans="1:16" x14ac:dyDescent="0.2">
      <c r="A201">
        <v>103</v>
      </c>
      <c r="B201" t="s">
        <v>13</v>
      </c>
      <c r="C201" t="s">
        <v>261</v>
      </c>
      <c r="D201" t="s">
        <v>15</v>
      </c>
      <c r="E201" t="s">
        <v>401</v>
      </c>
      <c r="F201" s="2" t="s">
        <v>763</v>
      </c>
      <c r="G201" t="s">
        <v>7</v>
      </c>
      <c r="H201" t="s">
        <v>16</v>
      </c>
      <c r="I201" t="s">
        <v>16</v>
      </c>
      <c r="J201" t="s">
        <v>17</v>
      </c>
      <c r="K201" t="s">
        <v>17</v>
      </c>
      <c r="L201">
        <f>0</f>
        <v>0</v>
      </c>
      <c r="N201" s="1" t="str">
        <f t="shared" si="10"/>
        <v>INSERT INTO location (location_id,location_type_code,parent_location_id,location_name,description,address,created_by,updated_by,created_dtm,updated_dtm,revision_count)</v>
      </c>
      <c r="O201" t="str">
        <f t="shared" si="11"/>
        <v xml:space="preserve"> VALUES </v>
      </c>
      <c r="P201" t="str">
        <f t="shared" si="12"/>
        <v>(uuid_generate_v4(),'COURTROOM',null,'KAMLOOPS5D','Kamloops - 5D ','address','test','test',now(),now(),0);</v>
      </c>
    </row>
    <row r="202" spans="1:16" x14ac:dyDescent="0.2">
      <c r="A202">
        <v>104</v>
      </c>
      <c r="B202" t="s">
        <v>13</v>
      </c>
      <c r="C202" t="s">
        <v>261</v>
      </c>
      <c r="D202" t="s">
        <v>15</v>
      </c>
      <c r="E202" t="s">
        <v>402</v>
      </c>
      <c r="F202" s="2" t="s">
        <v>764</v>
      </c>
      <c r="G202" t="s">
        <v>7</v>
      </c>
      <c r="H202" t="s">
        <v>16</v>
      </c>
      <c r="I202" t="s">
        <v>16</v>
      </c>
      <c r="J202" t="s">
        <v>17</v>
      </c>
      <c r="K202" t="s">
        <v>17</v>
      </c>
      <c r="L202">
        <f>0</f>
        <v>0</v>
      </c>
      <c r="N202" s="1" t="str">
        <f t="shared" si="10"/>
        <v>INSERT INTO location (location_id,location_type_code,parent_location_id,location_name,description,address,created_by,updated_by,created_dtm,updated_dtm,revision_count)</v>
      </c>
      <c r="O202" t="str">
        <f t="shared" si="11"/>
        <v xml:space="preserve"> VALUES </v>
      </c>
      <c r="P202" t="str">
        <f t="shared" si="12"/>
        <v>(uuid_generate_v4(),'COURTROOM',null,'KELOWNA1','Kelowna - 1','address','test','test',now(),now(),0);</v>
      </c>
    </row>
    <row r="203" spans="1:16" x14ac:dyDescent="0.2">
      <c r="A203">
        <v>105</v>
      </c>
      <c r="B203" t="s">
        <v>13</v>
      </c>
      <c r="C203" t="s">
        <v>261</v>
      </c>
      <c r="D203" t="s">
        <v>15</v>
      </c>
      <c r="E203" t="s">
        <v>403</v>
      </c>
      <c r="F203" s="2" t="s">
        <v>765</v>
      </c>
      <c r="G203" t="s">
        <v>7</v>
      </c>
      <c r="H203" t="s">
        <v>16</v>
      </c>
      <c r="I203" t="s">
        <v>16</v>
      </c>
      <c r="J203" t="s">
        <v>17</v>
      </c>
      <c r="K203" t="s">
        <v>17</v>
      </c>
      <c r="L203">
        <f>0</f>
        <v>0</v>
      </c>
      <c r="N203" s="1" t="str">
        <f t="shared" si="10"/>
        <v>INSERT INTO location (location_id,location_type_code,parent_location_id,location_name,description,address,created_by,updated_by,created_dtm,updated_dtm,revision_count)</v>
      </c>
      <c r="O203" t="str">
        <f t="shared" si="11"/>
        <v xml:space="preserve"> VALUES </v>
      </c>
      <c r="P203" t="str">
        <f t="shared" si="12"/>
        <v>(uuid_generate_v4(),'COURTROOM',null,'KELOWNA2','Kelowna - 2','address','test','test',now(),now(),0);</v>
      </c>
    </row>
    <row r="204" spans="1:16" x14ac:dyDescent="0.2">
      <c r="A204">
        <v>106</v>
      </c>
      <c r="B204" t="s">
        <v>13</v>
      </c>
      <c r="C204" t="s">
        <v>261</v>
      </c>
      <c r="D204" t="s">
        <v>15</v>
      </c>
      <c r="E204" t="s">
        <v>404</v>
      </c>
      <c r="F204" s="2" t="s">
        <v>766</v>
      </c>
      <c r="G204" t="s">
        <v>7</v>
      </c>
      <c r="H204" t="s">
        <v>16</v>
      </c>
      <c r="I204" t="s">
        <v>16</v>
      </c>
      <c r="J204" t="s">
        <v>17</v>
      </c>
      <c r="K204" t="s">
        <v>17</v>
      </c>
      <c r="L204">
        <f>0</f>
        <v>0</v>
      </c>
      <c r="N204" s="1" t="str">
        <f t="shared" si="10"/>
        <v>INSERT INTO location (location_id,location_type_code,parent_location_id,location_name,description,address,created_by,updated_by,created_dtm,updated_dtm,revision_count)</v>
      </c>
      <c r="O204" t="str">
        <f t="shared" si="11"/>
        <v xml:space="preserve"> VALUES </v>
      </c>
      <c r="P204" t="str">
        <f t="shared" si="12"/>
        <v>(uuid_generate_v4(),'COURTROOM',null,'KELOWNA3','Kelowna - 3','address','test','test',now(),now(),0);</v>
      </c>
    </row>
    <row r="205" spans="1:16" x14ac:dyDescent="0.2">
      <c r="A205">
        <v>107</v>
      </c>
      <c r="B205" t="s">
        <v>13</v>
      </c>
      <c r="C205" t="s">
        <v>261</v>
      </c>
      <c r="D205" t="s">
        <v>15</v>
      </c>
      <c r="E205" t="s">
        <v>405</v>
      </c>
      <c r="F205" s="2" t="s">
        <v>767</v>
      </c>
      <c r="G205" t="s">
        <v>7</v>
      </c>
      <c r="H205" t="s">
        <v>16</v>
      </c>
      <c r="I205" t="s">
        <v>16</v>
      </c>
      <c r="J205" t="s">
        <v>17</v>
      </c>
      <c r="K205" t="s">
        <v>17</v>
      </c>
      <c r="L205">
        <f>0</f>
        <v>0</v>
      </c>
      <c r="N205" s="1" t="str">
        <f t="shared" si="10"/>
        <v>INSERT INTO location (location_id,location_type_code,parent_location_id,location_name,description,address,created_by,updated_by,created_dtm,updated_dtm,revision_count)</v>
      </c>
      <c r="O205" t="str">
        <f t="shared" si="11"/>
        <v xml:space="preserve"> VALUES </v>
      </c>
      <c r="P205" t="str">
        <f t="shared" si="12"/>
        <v>(uuid_generate_v4(),'COURTROOM',null,'KELOWNA4','Kelowna - 4','address','test','test',now(),now(),0);</v>
      </c>
    </row>
    <row r="206" spans="1:16" x14ac:dyDescent="0.2">
      <c r="A206">
        <v>108</v>
      </c>
      <c r="B206" t="s">
        <v>13</v>
      </c>
      <c r="C206" t="s">
        <v>261</v>
      </c>
      <c r="D206" t="s">
        <v>15</v>
      </c>
      <c r="E206" t="s">
        <v>406</v>
      </c>
      <c r="F206" s="2" t="s">
        <v>768</v>
      </c>
      <c r="G206" t="s">
        <v>7</v>
      </c>
      <c r="H206" t="s">
        <v>16</v>
      </c>
      <c r="I206" t="s">
        <v>16</v>
      </c>
      <c r="J206" t="s">
        <v>17</v>
      </c>
      <c r="K206" t="s">
        <v>17</v>
      </c>
      <c r="L206">
        <f>0</f>
        <v>0</v>
      </c>
      <c r="N206" s="1" t="str">
        <f t="shared" si="10"/>
        <v>INSERT INTO location (location_id,location_type_code,parent_location_id,location_name,description,address,created_by,updated_by,created_dtm,updated_dtm,revision_count)</v>
      </c>
      <c r="O206" t="str">
        <f t="shared" si="11"/>
        <v xml:space="preserve"> VALUES </v>
      </c>
      <c r="P206" t="str">
        <f t="shared" si="12"/>
        <v>(uuid_generate_v4(),'COURTROOM',null,'KELOWNA5','Kelowna - 5','address','test','test',now(),now(),0);</v>
      </c>
    </row>
    <row r="207" spans="1:16" x14ac:dyDescent="0.2">
      <c r="A207">
        <v>109</v>
      </c>
      <c r="B207" t="s">
        <v>13</v>
      </c>
      <c r="C207" t="s">
        <v>261</v>
      </c>
      <c r="D207" t="s">
        <v>15</v>
      </c>
      <c r="E207" t="s">
        <v>407</v>
      </c>
      <c r="F207" s="2" t="s">
        <v>769</v>
      </c>
      <c r="G207" t="s">
        <v>7</v>
      </c>
      <c r="H207" t="s">
        <v>16</v>
      </c>
      <c r="I207" t="s">
        <v>16</v>
      </c>
      <c r="J207" t="s">
        <v>17</v>
      </c>
      <c r="K207" t="s">
        <v>17</v>
      </c>
      <c r="L207">
        <f>0</f>
        <v>0</v>
      </c>
      <c r="N207" s="1" t="str">
        <f t="shared" si="10"/>
        <v>INSERT INTO location (location_id,location_type_code,parent_location_id,location_name,description,address,created_by,updated_by,created_dtm,updated_dtm,revision_count)</v>
      </c>
      <c r="O207" t="str">
        <f t="shared" si="11"/>
        <v xml:space="preserve"> VALUES </v>
      </c>
      <c r="P207" t="str">
        <f t="shared" si="12"/>
        <v>(uuid_generate_v4(),'COURTROOM',null,'KELOWNA6','Kelowna - 6','address','test','test',now(),now(),0);</v>
      </c>
    </row>
    <row r="208" spans="1:16" x14ac:dyDescent="0.2">
      <c r="A208">
        <v>110</v>
      </c>
      <c r="B208" t="s">
        <v>13</v>
      </c>
      <c r="C208" t="s">
        <v>261</v>
      </c>
      <c r="D208" t="s">
        <v>15</v>
      </c>
      <c r="E208" t="s">
        <v>408</v>
      </c>
      <c r="F208" s="2" t="s">
        <v>770</v>
      </c>
      <c r="G208" t="s">
        <v>7</v>
      </c>
      <c r="H208" t="s">
        <v>16</v>
      </c>
      <c r="I208" t="s">
        <v>16</v>
      </c>
      <c r="J208" t="s">
        <v>17</v>
      </c>
      <c r="K208" t="s">
        <v>17</v>
      </c>
      <c r="L208">
        <f>0</f>
        <v>0</v>
      </c>
      <c r="N208" s="1" t="str">
        <f t="shared" si="10"/>
        <v>INSERT INTO location (location_id,location_type_code,parent_location_id,location_name,description,address,created_by,updated_by,created_dtm,updated_dtm,revision_count)</v>
      </c>
      <c r="O208" t="str">
        <f t="shared" si="11"/>
        <v xml:space="preserve"> VALUES </v>
      </c>
      <c r="P208" t="str">
        <f t="shared" si="12"/>
        <v>(uuid_generate_v4(),'COURTROOM',null,'KELOWNA7','Kelowna - 7','address','test','test',now(),now(),0);</v>
      </c>
    </row>
    <row r="209" spans="1:16" x14ac:dyDescent="0.2">
      <c r="A209">
        <v>111</v>
      </c>
      <c r="B209" t="s">
        <v>13</v>
      </c>
      <c r="C209" t="s">
        <v>261</v>
      </c>
      <c r="D209" t="s">
        <v>15</v>
      </c>
      <c r="E209" t="s">
        <v>409</v>
      </c>
      <c r="F209" s="2" t="s">
        <v>771</v>
      </c>
      <c r="G209" t="s">
        <v>7</v>
      </c>
      <c r="H209" t="s">
        <v>16</v>
      </c>
      <c r="I209" t="s">
        <v>16</v>
      </c>
      <c r="J209" t="s">
        <v>17</v>
      </c>
      <c r="K209" t="s">
        <v>17</v>
      </c>
      <c r="L209">
        <f>0</f>
        <v>0</v>
      </c>
      <c r="N209" s="1" t="str">
        <f t="shared" si="10"/>
        <v>INSERT INTO location (location_id,location_type_code,parent_location_id,location_name,description,address,created_by,updated_by,created_dtm,updated_dtm,revision_count)</v>
      </c>
      <c r="O209" t="str">
        <f t="shared" si="11"/>
        <v xml:space="preserve"> VALUES </v>
      </c>
      <c r="P209" t="str">
        <f t="shared" si="12"/>
        <v>(uuid_generate_v4(),'COURTROOM',null,'KELOWNA8','Kelowna - 8','address','test','test',now(),now(),0);</v>
      </c>
    </row>
    <row r="210" spans="1:16" x14ac:dyDescent="0.2">
      <c r="A210">
        <v>112</v>
      </c>
      <c r="B210" t="s">
        <v>13</v>
      </c>
      <c r="C210" t="s">
        <v>261</v>
      </c>
      <c r="D210" t="s">
        <v>15</v>
      </c>
      <c r="E210" t="s">
        <v>410</v>
      </c>
      <c r="F210" s="2" t="s">
        <v>772</v>
      </c>
      <c r="G210" t="s">
        <v>7</v>
      </c>
      <c r="H210" t="s">
        <v>16</v>
      </c>
      <c r="I210" t="s">
        <v>16</v>
      </c>
      <c r="J210" t="s">
        <v>17</v>
      </c>
      <c r="K210" t="s">
        <v>17</v>
      </c>
      <c r="L210">
        <f>0</f>
        <v>0</v>
      </c>
      <c r="N210" s="1" t="str">
        <f t="shared" si="10"/>
        <v>INSERT INTO location (location_id,location_type_code,parent_location_id,location_name,description,address,created_by,updated_by,created_dtm,updated_dtm,revision_count)</v>
      </c>
      <c r="O210" t="str">
        <f t="shared" si="11"/>
        <v xml:space="preserve"> VALUES </v>
      </c>
      <c r="P210" t="str">
        <f t="shared" si="12"/>
        <v>(uuid_generate_v4(),'COURTROOM',null,'KELOWNA9','Kelowna - 9','address','test','test',now(),now(),0);</v>
      </c>
    </row>
    <row r="211" spans="1:16" x14ac:dyDescent="0.2">
      <c r="A211">
        <v>113</v>
      </c>
      <c r="B211" t="s">
        <v>13</v>
      </c>
      <c r="C211" t="s">
        <v>261</v>
      </c>
      <c r="D211" t="s">
        <v>15</v>
      </c>
      <c r="E211" t="s">
        <v>411</v>
      </c>
      <c r="F211" s="2" t="s">
        <v>773</v>
      </c>
      <c r="G211" t="s">
        <v>7</v>
      </c>
      <c r="H211" t="s">
        <v>16</v>
      </c>
      <c r="I211" t="s">
        <v>16</v>
      </c>
      <c r="J211" t="s">
        <v>17</v>
      </c>
      <c r="K211" t="s">
        <v>17</v>
      </c>
      <c r="L211">
        <f>0</f>
        <v>0</v>
      </c>
      <c r="N211" s="1" t="str">
        <f t="shared" si="10"/>
        <v>INSERT INTO location (location_id,location_type_code,parent_location_id,location_name,description,address,created_by,updated_by,created_dtm,updated_dtm,revision_count)</v>
      </c>
      <c r="O211" t="str">
        <f t="shared" si="11"/>
        <v xml:space="preserve"> VALUES </v>
      </c>
      <c r="P211" t="str">
        <f t="shared" si="12"/>
        <v>(uuid_generate_v4(),'COURTROOM',null,'KELOWNA159','Kelowna - 159','address','test','test',now(),now(),0);</v>
      </c>
    </row>
    <row r="212" spans="1:16" x14ac:dyDescent="0.2">
      <c r="A212">
        <v>114</v>
      </c>
      <c r="B212" t="s">
        <v>13</v>
      </c>
      <c r="C212" t="s">
        <v>261</v>
      </c>
      <c r="D212" t="s">
        <v>15</v>
      </c>
      <c r="E212" t="s">
        <v>412</v>
      </c>
      <c r="F212" s="2" t="s">
        <v>774</v>
      </c>
      <c r="G212" t="s">
        <v>7</v>
      </c>
      <c r="H212" t="s">
        <v>16</v>
      </c>
      <c r="I212" t="s">
        <v>16</v>
      </c>
      <c r="J212" t="s">
        <v>17</v>
      </c>
      <c r="K212" t="s">
        <v>17</v>
      </c>
      <c r="L212">
        <f>0</f>
        <v>0</v>
      </c>
      <c r="N212" s="1" t="str">
        <f t="shared" si="10"/>
        <v>INSERT INTO location (location_id,location_type_code,parent_location_id,location_name,description,address,created_by,updated_by,created_dtm,updated_dtm,revision_count)</v>
      </c>
      <c r="O212" t="str">
        <f t="shared" si="11"/>
        <v xml:space="preserve"> VALUES </v>
      </c>
      <c r="P212" t="str">
        <f t="shared" si="12"/>
        <v>(uuid_generate_v4(),'COURTROOM',null,'KELOWNA300','Kelowna - 300','address','test','test',now(),now(),0);</v>
      </c>
    </row>
    <row r="213" spans="1:16" x14ac:dyDescent="0.2">
      <c r="A213">
        <v>115</v>
      </c>
      <c r="B213" t="s">
        <v>13</v>
      </c>
      <c r="C213" t="s">
        <v>261</v>
      </c>
      <c r="D213" t="s">
        <v>15</v>
      </c>
      <c r="E213" t="s">
        <v>413</v>
      </c>
      <c r="F213" s="2" t="s">
        <v>775</v>
      </c>
      <c r="G213" t="s">
        <v>7</v>
      </c>
      <c r="H213" t="s">
        <v>16</v>
      </c>
      <c r="I213" t="s">
        <v>16</v>
      </c>
      <c r="J213" t="s">
        <v>17</v>
      </c>
      <c r="K213" t="s">
        <v>17</v>
      </c>
      <c r="L213">
        <f>0</f>
        <v>0</v>
      </c>
      <c r="N213" s="1" t="str">
        <f t="shared" si="10"/>
        <v>INSERT INTO location (location_id,location_type_code,parent_location_id,location_name,description,address,created_by,updated_by,created_dtm,updated_dtm,revision_count)</v>
      </c>
      <c r="O213" t="str">
        <f t="shared" si="11"/>
        <v xml:space="preserve"> VALUES </v>
      </c>
      <c r="P213" t="str">
        <f t="shared" si="12"/>
        <v>(uuid_generate_v4(),'COURTROOM',null,'KELOWNA350','Kelowna - 350','address','test','test',now(),now(),0);</v>
      </c>
    </row>
    <row r="214" spans="1:16" x14ac:dyDescent="0.2">
      <c r="A214">
        <v>116</v>
      </c>
      <c r="B214" t="s">
        <v>13</v>
      </c>
      <c r="C214" t="s">
        <v>261</v>
      </c>
      <c r="D214" t="s">
        <v>15</v>
      </c>
      <c r="E214" t="s">
        <v>414</v>
      </c>
      <c r="F214" s="2" t="s">
        <v>776</v>
      </c>
      <c r="G214" t="s">
        <v>7</v>
      </c>
      <c r="H214" t="s">
        <v>16</v>
      </c>
      <c r="I214" t="s">
        <v>16</v>
      </c>
      <c r="J214" t="s">
        <v>17</v>
      </c>
      <c r="K214" t="s">
        <v>17</v>
      </c>
      <c r="L214">
        <f>0</f>
        <v>0</v>
      </c>
      <c r="N214" s="1" t="str">
        <f t="shared" si="10"/>
        <v>INSERT INTO location (location_id,location_type_code,parent_location_id,location_name,description,address,created_by,updated_by,created_dtm,updated_dtm,revision_count)</v>
      </c>
      <c r="O214" t="str">
        <f t="shared" si="11"/>
        <v xml:space="preserve"> VALUES </v>
      </c>
      <c r="P214" t="str">
        <f t="shared" si="12"/>
        <v>(uuid_generate_v4(),'COURTROOM',null,'KELOWNA515','Kelowna - 515','address','test','test',now(),now(),0);</v>
      </c>
    </row>
    <row r="215" spans="1:16" x14ac:dyDescent="0.2">
      <c r="A215">
        <v>117</v>
      </c>
      <c r="B215" t="s">
        <v>13</v>
      </c>
      <c r="C215" t="s">
        <v>261</v>
      </c>
      <c r="D215" t="s">
        <v>15</v>
      </c>
      <c r="E215" t="s">
        <v>415</v>
      </c>
      <c r="F215" s="2" t="s">
        <v>777</v>
      </c>
      <c r="G215" t="s">
        <v>7</v>
      </c>
      <c r="H215" t="s">
        <v>16</v>
      </c>
      <c r="I215" t="s">
        <v>16</v>
      </c>
      <c r="J215" t="s">
        <v>17</v>
      </c>
      <c r="K215" t="s">
        <v>17</v>
      </c>
      <c r="L215">
        <f>0</f>
        <v>0</v>
      </c>
      <c r="N215" s="1" t="str">
        <f t="shared" si="10"/>
        <v>INSERT INTO location (location_id,location_type_code,parent_location_id,location_name,description,address,created_by,updated_by,created_dtm,updated_dtm,revision_count)</v>
      </c>
      <c r="O215" t="str">
        <f t="shared" si="11"/>
        <v xml:space="preserve"> VALUES </v>
      </c>
      <c r="P215" t="str">
        <f t="shared" si="12"/>
        <v>(uuid_generate_v4(),'COURTROOM',null,'KITIMAT1','Kitimat - 1','address','test','test',now(),now(),0);</v>
      </c>
    </row>
    <row r="216" spans="1:16" x14ac:dyDescent="0.2">
      <c r="A216">
        <v>118</v>
      </c>
      <c r="B216" t="s">
        <v>13</v>
      </c>
      <c r="C216" t="s">
        <v>261</v>
      </c>
      <c r="D216" t="s">
        <v>15</v>
      </c>
      <c r="E216" t="s">
        <v>416</v>
      </c>
      <c r="F216" s="2" t="s">
        <v>778</v>
      </c>
      <c r="G216" t="s">
        <v>7</v>
      </c>
      <c r="H216" t="s">
        <v>16</v>
      </c>
      <c r="I216" t="s">
        <v>16</v>
      </c>
      <c r="J216" t="s">
        <v>17</v>
      </c>
      <c r="K216" t="s">
        <v>17</v>
      </c>
      <c r="L216">
        <f>0</f>
        <v>0</v>
      </c>
      <c r="N216" s="1" t="str">
        <f t="shared" si="10"/>
        <v>INSERT INTO location (location_id,location_type_code,parent_location_id,location_name,description,address,created_by,updated_by,created_dtm,updated_dtm,revision_count)</v>
      </c>
      <c r="O216" t="str">
        <f t="shared" si="11"/>
        <v xml:space="preserve"> VALUES </v>
      </c>
      <c r="P216" t="str">
        <f t="shared" si="12"/>
        <v>(uuid_generate_v4(),'COURTROOM',null,'KLEMTUCIRCUITBELLA','Klemtu - Circuit - Bella','address','test','test',now(),now(),0);</v>
      </c>
    </row>
    <row r="217" spans="1:16" x14ac:dyDescent="0.2">
      <c r="A217">
        <v>119</v>
      </c>
      <c r="B217" t="s">
        <v>13</v>
      </c>
      <c r="C217" t="s">
        <v>261</v>
      </c>
      <c r="D217" t="s">
        <v>15</v>
      </c>
      <c r="E217" t="s">
        <v>417</v>
      </c>
      <c r="F217" s="2" t="s">
        <v>779</v>
      </c>
      <c r="G217" t="s">
        <v>7</v>
      </c>
      <c r="H217" t="s">
        <v>16</v>
      </c>
      <c r="I217" t="s">
        <v>16</v>
      </c>
      <c r="J217" t="s">
        <v>17</v>
      </c>
      <c r="K217" t="s">
        <v>17</v>
      </c>
      <c r="L217">
        <f>0</f>
        <v>0</v>
      </c>
      <c r="N217" s="1" t="str">
        <f t="shared" si="10"/>
        <v>INSERT INTO location (location_id,location_type_code,parent_location_id,location_name,description,address,created_by,updated_by,created_dtm,updated_dtm,revision_count)</v>
      </c>
      <c r="O217" t="str">
        <f t="shared" si="11"/>
        <v xml:space="preserve"> VALUES </v>
      </c>
      <c r="P217" t="str">
        <f t="shared" si="12"/>
        <v>(uuid_generate_v4(),'COURTROOM',null,'KWADACHACIRCUIT','Kwadacha - Circuit','address','test','test',now(),now(),0);</v>
      </c>
    </row>
    <row r="218" spans="1:16" x14ac:dyDescent="0.2">
      <c r="A218">
        <v>120</v>
      </c>
      <c r="B218" t="s">
        <v>13</v>
      </c>
      <c r="C218" t="s">
        <v>261</v>
      </c>
      <c r="D218" t="s">
        <v>15</v>
      </c>
      <c r="E218" t="s">
        <v>418</v>
      </c>
      <c r="F218" s="2" t="s">
        <v>780</v>
      </c>
      <c r="G218" t="s">
        <v>7</v>
      </c>
      <c r="H218" t="s">
        <v>16</v>
      </c>
      <c r="I218" t="s">
        <v>16</v>
      </c>
      <c r="J218" t="s">
        <v>17</v>
      </c>
      <c r="K218" t="s">
        <v>17</v>
      </c>
      <c r="L218">
        <f>0</f>
        <v>0</v>
      </c>
      <c r="N218" s="1" t="str">
        <f t="shared" si="10"/>
        <v>INSERT INTO location (location_id,location_type_code,parent_location_id,location_name,description,address,created_by,updated_by,created_dtm,updated_dtm,revision_count)</v>
      </c>
      <c r="O218" t="str">
        <f t="shared" si="11"/>
        <v xml:space="preserve"> VALUES </v>
      </c>
      <c r="P218" t="str">
        <f t="shared" si="12"/>
        <v>(uuid_generate_v4(),'COURTROOM',null,'LILLOOET001','Lillooet - 001','address','test','test',now(),now(),0);</v>
      </c>
    </row>
    <row r="219" spans="1:16" x14ac:dyDescent="0.2">
      <c r="A219">
        <v>121</v>
      </c>
      <c r="B219" t="s">
        <v>13</v>
      </c>
      <c r="C219" t="s">
        <v>261</v>
      </c>
      <c r="D219" t="s">
        <v>15</v>
      </c>
      <c r="E219" t="s">
        <v>419</v>
      </c>
      <c r="F219" s="2" t="s">
        <v>781</v>
      </c>
      <c r="G219" t="s">
        <v>7</v>
      </c>
      <c r="H219" t="s">
        <v>16</v>
      </c>
      <c r="I219" t="s">
        <v>16</v>
      </c>
      <c r="J219" t="s">
        <v>17</v>
      </c>
      <c r="K219" t="s">
        <v>17</v>
      </c>
      <c r="L219">
        <f>0</f>
        <v>0</v>
      </c>
      <c r="N219" s="1" t="str">
        <f t="shared" si="10"/>
        <v>INSERT INTO location (location_id,location_type_code,parent_location_id,location_name,description,address,created_by,updated_by,created_dtm,updated_dtm,revision_count)</v>
      </c>
      <c r="O219" t="str">
        <f t="shared" si="11"/>
        <v xml:space="preserve"> VALUES </v>
      </c>
      <c r="P219" t="str">
        <f t="shared" si="12"/>
        <v>(uuid_generate_v4(),'COURTROOM',null,'LOWERPOSTCIRCUIT','Lower Post - Circuit','address','test','test',now(),now(),0);</v>
      </c>
    </row>
    <row r="220" spans="1:16" x14ac:dyDescent="0.2">
      <c r="A220">
        <v>122</v>
      </c>
      <c r="B220" t="s">
        <v>13</v>
      </c>
      <c r="C220" t="s">
        <v>261</v>
      </c>
      <c r="D220" t="s">
        <v>15</v>
      </c>
      <c r="E220" t="s">
        <v>420</v>
      </c>
      <c r="F220" s="2" t="s">
        <v>782</v>
      </c>
      <c r="G220" t="s">
        <v>7</v>
      </c>
      <c r="H220" t="s">
        <v>16</v>
      </c>
      <c r="I220" t="s">
        <v>16</v>
      </c>
      <c r="J220" t="s">
        <v>17</v>
      </c>
      <c r="K220" t="s">
        <v>17</v>
      </c>
      <c r="L220">
        <f>0</f>
        <v>0</v>
      </c>
      <c r="N220" s="1" t="str">
        <f t="shared" ref="N220:N283" si="13">$N$3</f>
        <v>INSERT INTO location (location_id,location_type_code,parent_location_id,location_name,description,address,created_by,updated_by,created_dtm,updated_dtm,revision_count)</v>
      </c>
      <c r="O220" t="str">
        <f t="shared" ref="O220:O283" si="14">$O$3</f>
        <v xml:space="preserve"> VALUES </v>
      </c>
      <c r="P220" t="str">
        <f t="shared" si="12"/>
        <v>(uuid_generate_v4(),'COURTROOM',null,'MACKENZIE001','Mackenzie - 001','address','test','test',now(),now(),0);</v>
      </c>
    </row>
    <row r="221" spans="1:16" x14ac:dyDescent="0.2">
      <c r="A221">
        <v>123</v>
      </c>
      <c r="B221" t="s">
        <v>13</v>
      </c>
      <c r="C221" t="s">
        <v>261</v>
      </c>
      <c r="D221" t="s">
        <v>15</v>
      </c>
      <c r="E221" t="s">
        <v>421</v>
      </c>
      <c r="F221" s="2" t="s">
        <v>783</v>
      </c>
      <c r="G221" t="s">
        <v>7</v>
      </c>
      <c r="H221" t="s">
        <v>16</v>
      </c>
      <c r="I221" t="s">
        <v>16</v>
      </c>
      <c r="J221" t="s">
        <v>17</v>
      </c>
      <c r="K221" t="s">
        <v>17</v>
      </c>
      <c r="L221">
        <f>0</f>
        <v>0</v>
      </c>
      <c r="N221" s="1" t="str">
        <f t="shared" si="13"/>
        <v>INSERT INTO location (location_id,location_type_code,parent_location_id,location_name,description,address,created_by,updated_by,created_dtm,updated_dtm,revision_count)</v>
      </c>
      <c r="O221" t="str">
        <f t="shared" si="14"/>
        <v xml:space="preserve"> VALUES </v>
      </c>
      <c r="P221" t="str">
        <f t="shared" si="12"/>
        <v>(uuid_generate_v4(),'COURTROOM',null,'MASSET1','Masset - 1','address','test','test',now(),now(),0);</v>
      </c>
    </row>
    <row r="222" spans="1:16" x14ac:dyDescent="0.2">
      <c r="A222">
        <v>124</v>
      </c>
      <c r="B222" t="s">
        <v>13</v>
      </c>
      <c r="C222" t="s">
        <v>261</v>
      </c>
      <c r="D222" t="s">
        <v>15</v>
      </c>
      <c r="E222" t="s">
        <v>422</v>
      </c>
      <c r="F222" s="2" t="s">
        <v>784</v>
      </c>
      <c r="G222" t="s">
        <v>7</v>
      </c>
      <c r="H222" t="s">
        <v>16</v>
      </c>
      <c r="I222" t="s">
        <v>16</v>
      </c>
      <c r="J222" t="s">
        <v>17</v>
      </c>
      <c r="K222" t="s">
        <v>17</v>
      </c>
      <c r="L222">
        <f>0</f>
        <v>0</v>
      </c>
      <c r="N222" s="1" t="str">
        <f t="shared" si="13"/>
        <v>INSERT INTO location (location_id,location_type_code,parent_location_id,location_name,description,address,created_by,updated_by,created_dtm,updated_dtm,revision_count)</v>
      </c>
      <c r="O222" t="str">
        <f t="shared" si="14"/>
        <v xml:space="preserve"> VALUES </v>
      </c>
      <c r="P222" t="str">
        <f t="shared" si="12"/>
        <v>(uuid_generate_v4(),'COURTROOM',null,'MCBRIDECIRCUIT','McBride - Circuit','address','test','test',now(),now(),0);</v>
      </c>
    </row>
    <row r="223" spans="1:16" x14ac:dyDescent="0.2">
      <c r="A223">
        <v>125</v>
      </c>
      <c r="B223" t="s">
        <v>13</v>
      </c>
      <c r="C223" t="s">
        <v>261</v>
      </c>
      <c r="D223" t="s">
        <v>15</v>
      </c>
      <c r="E223" t="s">
        <v>423</v>
      </c>
      <c r="F223" s="2" t="s">
        <v>785</v>
      </c>
      <c r="G223" t="s">
        <v>7</v>
      </c>
      <c r="H223" t="s">
        <v>16</v>
      </c>
      <c r="I223" t="s">
        <v>16</v>
      </c>
      <c r="J223" t="s">
        <v>17</v>
      </c>
      <c r="K223" t="s">
        <v>17</v>
      </c>
      <c r="L223">
        <f>0</f>
        <v>0</v>
      </c>
      <c r="N223" s="1" t="str">
        <f t="shared" si="13"/>
        <v>INSERT INTO location (location_id,location_type_code,parent_location_id,location_name,description,address,created_by,updated_by,created_dtm,updated_dtm,revision_count)</v>
      </c>
      <c r="O223" t="str">
        <f t="shared" si="14"/>
        <v xml:space="preserve"> VALUES </v>
      </c>
      <c r="P223" t="str">
        <f t="shared" si="12"/>
        <v>(uuid_generate_v4(),'COURTROOM',null,'MERRITT001','Merritt - 001','address','test','test',now(),now(),0);</v>
      </c>
    </row>
    <row r="224" spans="1:16" x14ac:dyDescent="0.2">
      <c r="A224">
        <v>126</v>
      </c>
      <c r="B224" t="s">
        <v>13</v>
      </c>
      <c r="C224" t="s">
        <v>261</v>
      </c>
      <c r="D224" t="s">
        <v>15</v>
      </c>
      <c r="E224" t="s">
        <v>424</v>
      </c>
      <c r="F224" s="2" t="s">
        <v>786</v>
      </c>
      <c r="G224" t="s">
        <v>7</v>
      </c>
      <c r="H224" t="s">
        <v>16</v>
      </c>
      <c r="I224" t="s">
        <v>16</v>
      </c>
      <c r="J224" t="s">
        <v>17</v>
      </c>
      <c r="K224" t="s">
        <v>17</v>
      </c>
      <c r="L224">
        <f>0</f>
        <v>0</v>
      </c>
      <c r="N224" s="1" t="str">
        <f t="shared" si="13"/>
        <v>INSERT INTO location (location_id,location_type_code,parent_location_id,location_name,description,address,created_by,updated_by,created_dtm,updated_dtm,revision_count)</v>
      </c>
      <c r="O224" t="str">
        <f t="shared" si="14"/>
        <v xml:space="preserve"> VALUES </v>
      </c>
      <c r="P224" t="str">
        <f t="shared" si="12"/>
        <v>(uuid_generate_v4(),'COURTROOM',null,'NAKUSP001','Nakusp - 001','address','test','test',now(),now(),0);</v>
      </c>
    </row>
    <row r="225" spans="1:16" x14ac:dyDescent="0.2">
      <c r="A225">
        <v>127</v>
      </c>
      <c r="B225" t="s">
        <v>13</v>
      </c>
      <c r="C225" t="s">
        <v>261</v>
      </c>
      <c r="D225" t="s">
        <v>15</v>
      </c>
      <c r="E225" t="s">
        <v>425</v>
      </c>
      <c r="F225" s="2" t="s">
        <v>787</v>
      </c>
      <c r="G225" t="s">
        <v>7</v>
      </c>
      <c r="H225" t="s">
        <v>16</v>
      </c>
      <c r="I225" t="s">
        <v>16</v>
      </c>
      <c r="J225" t="s">
        <v>17</v>
      </c>
      <c r="K225" t="s">
        <v>17</v>
      </c>
      <c r="L225">
        <f>0</f>
        <v>0</v>
      </c>
      <c r="N225" s="1" t="str">
        <f t="shared" si="13"/>
        <v>INSERT INTO location (location_id,location_type_code,parent_location_id,location_name,description,address,created_by,updated_by,created_dtm,updated_dtm,revision_count)</v>
      </c>
      <c r="O225" t="str">
        <f t="shared" si="14"/>
        <v xml:space="preserve"> VALUES </v>
      </c>
      <c r="P225" t="str">
        <f t="shared" si="12"/>
        <v>(uuid_generate_v4(),'COURTROOM',null,'NANAIMO109','Nanaimo - 109','address','test','test',now(),now(),0);</v>
      </c>
    </row>
    <row r="226" spans="1:16" x14ac:dyDescent="0.2">
      <c r="A226">
        <v>128</v>
      </c>
      <c r="B226" t="s">
        <v>13</v>
      </c>
      <c r="C226" t="s">
        <v>261</v>
      </c>
      <c r="D226" t="s">
        <v>15</v>
      </c>
      <c r="E226" t="s">
        <v>426</v>
      </c>
      <c r="F226" s="2" t="s">
        <v>788</v>
      </c>
      <c r="G226" t="s">
        <v>7</v>
      </c>
      <c r="H226" t="s">
        <v>16</v>
      </c>
      <c r="I226" t="s">
        <v>16</v>
      </c>
      <c r="J226" t="s">
        <v>17</v>
      </c>
      <c r="K226" t="s">
        <v>17</v>
      </c>
      <c r="L226">
        <f>0</f>
        <v>0</v>
      </c>
      <c r="N226" s="1" t="str">
        <f t="shared" si="13"/>
        <v>INSERT INTO location (location_id,location_type_code,parent_location_id,location_name,description,address,created_by,updated_by,created_dtm,updated_dtm,revision_count)</v>
      </c>
      <c r="O226" t="str">
        <f t="shared" si="14"/>
        <v xml:space="preserve"> VALUES </v>
      </c>
      <c r="P226" t="str">
        <f t="shared" si="12"/>
        <v>(uuid_generate_v4(),'COURTROOM',null,'NANAIMO208','Nanaimo - 208','address','test','test',now(),now(),0);</v>
      </c>
    </row>
    <row r="227" spans="1:16" x14ac:dyDescent="0.2">
      <c r="A227">
        <v>129</v>
      </c>
      <c r="B227" t="s">
        <v>13</v>
      </c>
      <c r="C227" t="s">
        <v>261</v>
      </c>
      <c r="D227" t="s">
        <v>15</v>
      </c>
      <c r="E227" t="s">
        <v>427</v>
      </c>
      <c r="F227" s="2" t="s">
        <v>789</v>
      </c>
      <c r="G227" t="s">
        <v>7</v>
      </c>
      <c r="H227" t="s">
        <v>16</v>
      </c>
      <c r="I227" t="s">
        <v>16</v>
      </c>
      <c r="J227" t="s">
        <v>17</v>
      </c>
      <c r="K227" t="s">
        <v>17</v>
      </c>
      <c r="L227">
        <f>0</f>
        <v>0</v>
      </c>
      <c r="N227" s="1" t="str">
        <f t="shared" si="13"/>
        <v>INSERT INTO location (location_id,location_type_code,parent_location_id,location_name,description,address,created_by,updated_by,created_dtm,updated_dtm,revision_count)</v>
      </c>
      <c r="O227" t="str">
        <f t="shared" si="14"/>
        <v xml:space="preserve"> VALUES </v>
      </c>
      <c r="P227" t="str">
        <f t="shared" si="12"/>
        <v>(uuid_generate_v4(),'COURTROOM',null,'NANAIMO222','Nanaimo - 222','address','test','test',now(),now(),0);</v>
      </c>
    </row>
    <row r="228" spans="1:16" x14ac:dyDescent="0.2">
      <c r="A228">
        <v>130</v>
      </c>
      <c r="B228" t="s">
        <v>13</v>
      </c>
      <c r="C228" t="s">
        <v>261</v>
      </c>
      <c r="D228" t="s">
        <v>15</v>
      </c>
      <c r="E228" t="s">
        <v>428</v>
      </c>
      <c r="F228" s="2" t="s">
        <v>790</v>
      </c>
      <c r="G228" t="s">
        <v>7</v>
      </c>
      <c r="H228" t="s">
        <v>16</v>
      </c>
      <c r="I228" t="s">
        <v>16</v>
      </c>
      <c r="J228" t="s">
        <v>17</v>
      </c>
      <c r="K228" t="s">
        <v>17</v>
      </c>
      <c r="L228">
        <f>0</f>
        <v>0</v>
      </c>
      <c r="N228" s="1" t="str">
        <f t="shared" si="13"/>
        <v>INSERT INTO location (location_id,location_type_code,parent_location_id,location_name,description,address,created_by,updated_by,created_dtm,updated_dtm,revision_count)</v>
      </c>
      <c r="O228" t="str">
        <f t="shared" si="14"/>
        <v xml:space="preserve"> VALUES </v>
      </c>
      <c r="P228" t="str">
        <f t="shared" si="12"/>
        <v>(uuid_generate_v4(),'COURTROOM',null,'NANAIMO227','Nanaimo - 227','address','test','test',now(),now(),0);</v>
      </c>
    </row>
    <row r="229" spans="1:16" x14ac:dyDescent="0.2">
      <c r="A229">
        <v>131</v>
      </c>
      <c r="B229" t="s">
        <v>13</v>
      </c>
      <c r="C229" t="s">
        <v>261</v>
      </c>
      <c r="D229" t="s">
        <v>15</v>
      </c>
      <c r="E229" t="s">
        <v>429</v>
      </c>
      <c r="F229" s="2" t="s">
        <v>791</v>
      </c>
      <c r="G229" t="s">
        <v>7</v>
      </c>
      <c r="H229" t="s">
        <v>16</v>
      </c>
      <c r="I229" t="s">
        <v>16</v>
      </c>
      <c r="J229" t="s">
        <v>17</v>
      </c>
      <c r="K229" t="s">
        <v>17</v>
      </c>
      <c r="L229">
        <f>0</f>
        <v>0</v>
      </c>
      <c r="N229" s="1" t="str">
        <f t="shared" si="13"/>
        <v>INSERT INTO location (location_id,location_type_code,parent_location_id,location_name,description,address,created_by,updated_by,created_dtm,updated_dtm,revision_count)</v>
      </c>
      <c r="O229" t="str">
        <f t="shared" si="14"/>
        <v xml:space="preserve"> VALUES </v>
      </c>
      <c r="P229" t="str">
        <f t="shared" ref="P229:P292" si="15">"("&amp;B229&amp;",'"&amp;C229&amp;"',"&amp;D229&amp;",'"&amp;E229&amp;"','"&amp;F229&amp;"','"&amp;G229&amp;"','"&amp;H229&amp;"','"&amp;I229&amp;"',"&amp;J229&amp;","&amp;K229&amp;","&amp;L229&amp;");"</f>
        <v>(uuid_generate_v4(),'COURTROOM',null,'NANAIMO232','Nanaimo - 232','address','test','test',now(),now(),0);</v>
      </c>
    </row>
    <row r="230" spans="1:16" x14ac:dyDescent="0.2">
      <c r="A230">
        <v>132</v>
      </c>
      <c r="B230" t="s">
        <v>13</v>
      </c>
      <c r="C230" t="s">
        <v>261</v>
      </c>
      <c r="D230" t="s">
        <v>15</v>
      </c>
      <c r="E230" t="s">
        <v>430</v>
      </c>
      <c r="F230" s="2" t="s">
        <v>792</v>
      </c>
      <c r="G230" t="s">
        <v>7</v>
      </c>
      <c r="H230" t="s">
        <v>16</v>
      </c>
      <c r="I230" t="s">
        <v>16</v>
      </c>
      <c r="J230" t="s">
        <v>17</v>
      </c>
      <c r="K230" t="s">
        <v>17</v>
      </c>
      <c r="L230">
        <f>0</f>
        <v>0</v>
      </c>
      <c r="N230" s="1" t="str">
        <f t="shared" si="13"/>
        <v>INSERT INTO location (location_id,location_type_code,parent_location_id,location_name,description,address,created_by,updated_by,created_dtm,updated_dtm,revision_count)</v>
      </c>
      <c r="O230" t="str">
        <f t="shared" si="14"/>
        <v xml:space="preserve"> VALUES </v>
      </c>
      <c r="P230" t="str">
        <f t="shared" si="15"/>
        <v>(uuid_generate_v4(),'COURTROOM',null,'NANAIMO305','Nanaimo - 305','address','test','test',now(),now(),0);</v>
      </c>
    </row>
    <row r="231" spans="1:16" x14ac:dyDescent="0.2">
      <c r="A231">
        <v>133</v>
      </c>
      <c r="B231" t="s">
        <v>13</v>
      </c>
      <c r="C231" t="s">
        <v>261</v>
      </c>
      <c r="D231" t="s">
        <v>15</v>
      </c>
      <c r="E231" t="s">
        <v>431</v>
      </c>
      <c r="F231" s="2" t="s">
        <v>793</v>
      </c>
      <c r="G231" t="s">
        <v>7</v>
      </c>
      <c r="H231" t="s">
        <v>16</v>
      </c>
      <c r="I231" t="s">
        <v>16</v>
      </c>
      <c r="J231" t="s">
        <v>17</v>
      </c>
      <c r="K231" t="s">
        <v>17</v>
      </c>
      <c r="L231">
        <f>0</f>
        <v>0</v>
      </c>
      <c r="N231" s="1" t="str">
        <f t="shared" si="13"/>
        <v>INSERT INTO location (location_id,location_type_code,parent_location_id,location_name,description,address,created_by,updated_by,created_dtm,updated_dtm,revision_count)</v>
      </c>
      <c r="O231" t="str">
        <f t="shared" si="14"/>
        <v xml:space="preserve"> VALUES </v>
      </c>
      <c r="P231" t="str">
        <f t="shared" si="15"/>
        <v>(uuid_generate_v4(),'COURTROOM',null,'NANAIMO306','Nanaimo - 306','address','test','test',now(),now(),0);</v>
      </c>
    </row>
    <row r="232" spans="1:16" x14ac:dyDescent="0.2">
      <c r="A232">
        <v>134</v>
      </c>
      <c r="B232" t="s">
        <v>13</v>
      </c>
      <c r="C232" t="s">
        <v>261</v>
      </c>
      <c r="D232" t="s">
        <v>15</v>
      </c>
      <c r="E232" t="s">
        <v>432</v>
      </c>
      <c r="F232" s="2" t="s">
        <v>794</v>
      </c>
      <c r="G232" t="s">
        <v>7</v>
      </c>
      <c r="H232" t="s">
        <v>16</v>
      </c>
      <c r="I232" t="s">
        <v>16</v>
      </c>
      <c r="J232" t="s">
        <v>17</v>
      </c>
      <c r="K232" t="s">
        <v>17</v>
      </c>
      <c r="L232">
        <f>0</f>
        <v>0</v>
      </c>
      <c r="N232" s="1" t="str">
        <f t="shared" si="13"/>
        <v>INSERT INTO location (location_id,location_type_code,parent_location_id,location_name,description,address,created_by,updated_by,created_dtm,updated_dtm,revision_count)</v>
      </c>
      <c r="O232" t="str">
        <f t="shared" si="14"/>
        <v xml:space="preserve"> VALUES </v>
      </c>
      <c r="P232" t="str">
        <f t="shared" si="15"/>
        <v>(uuid_generate_v4(),'COURTROOM',null,'NANAIMO309','Nanaimo - 309','address','test','test',now(),now(),0);</v>
      </c>
    </row>
    <row r="233" spans="1:16" x14ac:dyDescent="0.2">
      <c r="A233">
        <v>135</v>
      </c>
      <c r="B233" t="s">
        <v>13</v>
      </c>
      <c r="C233" t="s">
        <v>261</v>
      </c>
      <c r="D233" t="s">
        <v>15</v>
      </c>
      <c r="E233" t="s">
        <v>433</v>
      </c>
      <c r="F233" s="2" t="s">
        <v>795</v>
      </c>
      <c r="G233" t="s">
        <v>7</v>
      </c>
      <c r="H233" t="s">
        <v>16</v>
      </c>
      <c r="I233" t="s">
        <v>16</v>
      </c>
      <c r="J233" t="s">
        <v>17</v>
      </c>
      <c r="K233" t="s">
        <v>17</v>
      </c>
      <c r="L233">
        <f>0</f>
        <v>0</v>
      </c>
      <c r="N233" s="1" t="str">
        <f t="shared" si="13"/>
        <v>INSERT INTO location (location_id,location_type_code,parent_location_id,location_name,description,address,created_by,updated_by,created_dtm,updated_dtm,revision_count)</v>
      </c>
      <c r="O233" t="str">
        <f t="shared" si="14"/>
        <v xml:space="preserve"> VALUES </v>
      </c>
      <c r="P233" t="str">
        <f t="shared" si="15"/>
        <v>(uuid_generate_v4(),'COURTROOM',null,'NANAIMOA','Nanaimo - A','address','test','test',now(),now(),0);</v>
      </c>
    </row>
    <row r="234" spans="1:16" x14ac:dyDescent="0.2">
      <c r="A234">
        <v>136</v>
      </c>
      <c r="B234" t="s">
        <v>13</v>
      </c>
      <c r="C234" t="s">
        <v>261</v>
      </c>
      <c r="D234" t="s">
        <v>15</v>
      </c>
      <c r="E234" t="s">
        <v>434</v>
      </c>
      <c r="F234" s="2" t="s">
        <v>796</v>
      </c>
      <c r="G234" t="s">
        <v>7</v>
      </c>
      <c r="H234" t="s">
        <v>16</v>
      </c>
      <c r="I234" t="s">
        <v>16</v>
      </c>
      <c r="J234" t="s">
        <v>17</v>
      </c>
      <c r="K234" t="s">
        <v>17</v>
      </c>
      <c r="L234">
        <f>0</f>
        <v>0</v>
      </c>
      <c r="N234" s="1" t="str">
        <f t="shared" si="13"/>
        <v>INSERT INTO location (location_id,location_type_code,parent_location_id,location_name,description,address,created_by,updated_by,created_dtm,updated_dtm,revision_count)</v>
      </c>
      <c r="O234" t="str">
        <f t="shared" si="14"/>
        <v xml:space="preserve"> VALUES </v>
      </c>
      <c r="P234" t="str">
        <f t="shared" si="15"/>
        <v>(uuid_generate_v4(),'COURTROOM',null,'NANAIMOB','Nanaimo - B','address','test','test',now(),now(),0);</v>
      </c>
    </row>
    <row r="235" spans="1:16" x14ac:dyDescent="0.2">
      <c r="A235">
        <v>137</v>
      </c>
      <c r="B235" t="s">
        <v>13</v>
      </c>
      <c r="C235" t="s">
        <v>261</v>
      </c>
      <c r="D235" t="s">
        <v>15</v>
      </c>
      <c r="E235" t="s">
        <v>435</v>
      </c>
      <c r="F235" s="2" t="s">
        <v>797</v>
      </c>
      <c r="G235" t="s">
        <v>7</v>
      </c>
      <c r="H235" t="s">
        <v>16</v>
      </c>
      <c r="I235" t="s">
        <v>16</v>
      </c>
      <c r="J235" t="s">
        <v>17</v>
      </c>
      <c r="K235" t="s">
        <v>17</v>
      </c>
      <c r="L235">
        <f>0</f>
        <v>0</v>
      </c>
      <c r="N235" s="1" t="str">
        <f t="shared" si="13"/>
        <v>INSERT INTO location (location_id,location_type_code,parent_location_id,location_name,description,address,created_by,updated_by,created_dtm,updated_dtm,revision_count)</v>
      </c>
      <c r="O235" t="str">
        <f t="shared" si="14"/>
        <v xml:space="preserve"> VALUES </v>
      </c>
      <c r="P235" t="str">
        <f t="shared" si="15"/>
        <v>(uuid_generate_v4(),'COURTROOM',null,'NELSON1','Nelson - 1','address','test','test',now(),now(),0);</v>
      </c>
    </row>
    <row r="236" spans="1:16" x14ac:dyDescent="0.2">
      <c r="A236">
        <v>138</v>
      </c>
      <c r="B236" t="s">
        <v>13</v>
      </c>
      <c r="C236" t="s">
        <v>261</v>
      </c>
      <c r="D236" t="s">
        <v>15</v>
      </c>
      <c r="E236" t="s">
        <v>436</v>
      </c>
      <c r="F236" s="2" t="s">
        <v>798</v>
      </c>
      <c r="G236" t="s">
        <v>7</v>
      </c>
      <c r="H236" t="s">
        <v>16</v>
      </c>
      <c r="I236" t="s">
        <v>16</v>
      </c>
      <c r="J236" t="s">
        <v>17</v>
      </c>
      <c r="K236" t="s">
        <v>17</v>
      </c>
      <c r="L236">
        <f>0</f>
        <v>0</v>
      </c>
      <c r="N236" s="1" t="str">
        <f t="shared" si="13"/>
        <v>INSERT INTO location (location_id,location_type_code,parent_location_id,location_name,description,address,created_by,updated_by,created_dtm,updated_dtm,revision_count)</v>
      </c>
      <c r="O236" t="str">
        <f t="shared" si="14"/>
        <v xml:space="preserve"> VALUES </v>
      </c>
      <c r="P236" t="str">
        <f t="shared" si="15"/>
        <v>(uuid_generate_v4(),'COURTROOM',null,'NELSON2','Nelson - 2','address','test','test',now(),now(),0);</v>
      </c>
    </row>
    <row r="237" spans="1:16" x14ac:dyDescent="0.2">
      <c r="A237">
        <v>139</v>
      </c>
      <c r="B237" t="s">
        <v>13</v>
      </c>
      <c r="C237" t="s">
        <v>261</v>
      </c>
      <c r="D237" t="s">
        <v>15</v>
      </c>
      <c r="E237" t="s">
        <v>437</v>
      </c>
      <c r="F237" s="2" t="s">
        <v>799</v>
      </c>
      <c r="G237" t="s">
        <v>7</v>
      </c>
      <c r="H237" t="s">
        <v>16</v>
      </c>
      <c r="I237" t="s">
        <v>16</v>
      </c>
      <c r="J237" t="s">
        <v>17</v>
      </c>
      <c r="K237" t="s">
        <v>17</v>
      </c>
      <c r="L237">
        <f>0</f>
        <v>0</v>
      </c>
      <c r="N237" s="1" t="str">
        <f t="shared" si="13"/>
        <v>INSERT INTO location (location_id,location_type_code,parent_location_id,location_name,description,address,created_by,updated_by,created_dtm,updated_dtm,revision_count)</v>
      </c>
      <c r="O237" t="str">
        <f t="shared" si="14"/>
        <v xml:space="preserve"> VALUES </v>
      </c>
      <c r="P237" t="str">
        <f t="shared" si="15"/>
        <v>(uuid_generate_v4(),'COURTROOM',null,'NELSON3','Nelson - 3','address','test','test',now(),now(),0);</v>
      </c>
    </row>
    <row r="238" spans="1:16" x14ac:dyDescent="0.2">
      <c r="A238">
        <v>140</v>
      </c>
      <c r="B238" t="s">
        <v>13</v>
      </c>
      <c r="C238" t="s">
        <v>261</v>
      </c>
      <c r="D238" t="s">
        <v>15</v>
      </c>
      <c r="E238" t="s">
        <v>438</v>
      </c>
      <c r="F238" s="2" t="s">
        <v>800</v>
      </c>
      <c r="G238" t="s">
        <v>7</v>
      </c>
      <c r="H238" t="s">
        <v>16</v>
      </c>
      <c r="I238" t="s">
        <v>16</v>
      </c>
      <c r="J238" t="s">
        <v>17</v>
      </c>
      <c r="K238" t="s">
        <v>17</v>
      </c>
      <c r="L238">
        <f>0</f>
        <v>0</v>
      </c>
      <c r="N238" s="1" t="str">
        <f t="shared" si="13"/>
        <v>INSERT INTO location (location_id,location_type_code,parent_location_id,location_name,description,address,created_by,updated_by,created_dtm,updated_dtm,revision_count)</v>
      </c>
      <c r="O238" t="str">
        <f t="shared" si="14"/>
        <v xml:space="preserve"> VALUES </v>
      </c>
      <c r="P238" t="str">
        <f t="shared" si="15"/>
        <v>(uuid_generate_v4(),'COURTROOM',null,'NELSONCONFERENCE','Nelson - Conference','address','test','test',now(),now(),0);</v>
      </c>
    </row>
    <row r="239" spans="1:16" x14ac:dyDescent="0.2">
      <c r="A239">
        <v>141</v>
      </c>
      <c r="B239" t="s">
        <v>13</v>
      </c>
      <c r="C239" t="s">
        <v>261</v>
      </c>
      <c r="D239" t="s">
        <v>15</v>
      </c>
      <c r="E239" t="s">
        <v>439</v>
      </c>
      <c r="F239" s="2" t="s">
        <v>801</v>
      </c>
      <c r="G239" t="s">
        <v>7</v>
      </c>
      <c r="H239" t="s">
        <v>16</v>
      </c>
      <c r="I239" t="s">
        <v>16</v>
      </c>
      <c r="J239" t="s">
        <v>17</v>
      </c>
      <c r="K239" t="s">
        <v>17</v>
      </c>
      <c r="L239">
        <f>0</f>
        <v>0</v>
      </c>
      <c r="N239" s="1" t="str">
        <f t="shared" si="13"/>
        <v>INSERT INTO location (location_id,location_type_code,parent_location_id,location_name,description,address,created_by,updated_by,created_dtm,updated_dtm,revision_count)</v>
      </c>
      <c r="O239" t="str">
        <f t="shared" si="14"/>
        <v xml:space="preserve"> VALUES </v>
      </c>
      <c r="P239" t="str">
        <f t="shared" si="15"/>
        <v>(uuid_generate_v4(),'COURTROOM',null,'NEWAIYANSHCIRCUIT','New Aiyansh - Circuit','address','test','test',now(),now(),0);</v>
      </c>
    </row>
    <row r="240" spans="1:16" x14ac:dyDescent="0.2">
      <c r="A240">
        <v>142</v>
      </c>
      <c r="B240" t="s">
        <v>13</v>
      </c>
      <c r="C240" t="s">
        <v>261</v>
      </c>
      <c r="D240" t="s">
        <v>15</v>
      </c>
      <c r="E240" t="s">
        <v>440</v>
      </c>
      <c r="F240" s="2" t="s">
        <v>802</v>
      </c>
      <c r="G240" t="s">
        <v>7</v>
      </c>
      <c r="H240" t="s">
        <v>16</v>
      </c>
      <c r="I240" t="s">
        <v>16</v>
      </c>
      <c r="J240" t="s">
        <v>17</v>
      </c>
      <c r="K240" t="s">
        <v>17</v>
      </c>
      <c r="L240">
        <f>0</f>
        <v>0</v>
      </c>
      <c r="N240" s="1" t="str">
        <f t="shared" si="13"/>
        <v>INSERT INTO location (location_id,location_type_code,parent_location_id,location_name,description,address,created_by,updated_by,created_dtm,updated_dtm,revision_count)</v>
      </c>
      <c r="O240" t="str">
        <f t="shared" si="14"/>
        <v xml:space="preserve"> VALUES </v>
      </c>
      <c r="P240" t="str">
        <f t="shared" si="15"/>
        <v>(uuid_generate_v4(),'COURTROOM',null,'NEWWESTMINSTER206','New Westminster - 206','address','test','test',now(),now(),0);</v>
      </c>
    </row>
    <row r="241" spans="1:16" x14ac:dyDescent="0.2">
      <c r="A241">
        <v>143</v>
      </c>
      <c r="B241" t="s">
        <v>13</v>
      </c>
      <c r="C241" t="s">
        <v>261</v>
      </c>
      <c r="D241" t="s">
        <v>15</v>
      </c>
      <c r="E241" t="s">
        <v>441</v>
      </c>
      <c r="F241" s="2" t="s">
        <v>803</v>
      </c>
      <c r="G241" t="s">
        <v>7</v>
      </c>
      <c r="H241" t="s">
        <v>16</v>
      </c>
      <c r="I241" t="s">
        <v>16</v>
      </c>
      <c r="J241" t="s">
        <v>17</v>
      </c>
      <c r="K241" t="s">
        <v>17</v>
      </c>
      <c r="L241">
        <f>0</f>
        <v>0</v>
      </c>
      <c r="N241" s="1" t="str">
        <f t="shared" si="13"/>
        <v>INSERT INTO location (location_id,location_type_code,parent_location_id,location_name,description,address,created_by,updated_by,created_dtm,updated_dtm,revision_count)</v>
      </c>
      <c r="O241" t="str">
        <f t="shared" si="14"/>
        <v xml:space="preserve"> VALUES </v>
      </c>
      <c r="P241" t="str">
        <f t="shared" si="15"/>
        <v>(uuid_generate_v4(),'COURTROOM',null,'NEWWESTMINSTER207','New Westminster - 207','address','test','test',now(),now(),0);</v>
      </c>
    </row>
    <row r="242" spans="1:16" x14ac:dyDescent="0.2">
      <c r="A242">
        <v>144</v>
      </c>
      <c r="B242" t="s">
        <v>13</v>
      </c>
      <c r="C242" t="s">
        <v>261</v>
      </c>
      <c r="D242" t="s">
        <v>15</v>
      </c>
      <c r="E242" t="s">
        <v>442</v>
      </c>
      <c r="F242" s="2" t="s">
        <v>804</v>
      </c>
      <c r="G242" t="s">
        <v>7</v>
      </c>
      <c r="H242" t="s">
        <v>16</v>
      </c>
      <c r="I242" t="s">
        <v>16</v>
      </c>
      <c r="J242" t="s">
        <v>17</v>
      </c>
      <c r="K242" t="s">
        <v>17</v>
      </c>
      <c r="L242">
        <f>0</f>
        <v>0</v>
      </c>
      <c r="N242" s="1" t="str">
        <f t="shared" si="13"/>
        <v>INSERT INTO location (location_id,location_type_code,parent_location_id,location_name,description,address,created_by,updated_by,created_dtm,updated_dtm,revision_count)</v>
      </c>
      <c r="O242" t="str">
        <f t="shared" si="14"/>
        <v xml:space="preserve"> VALUES </v>
      </c>
      <c r="P242" t="str">
        <f t="shared" si="15"/>
        <v>(uuid_generate_v4(),'COURTROOM',null,'NEWWESTMINSTER209','New Westminster - 209','address','test','test',now(),now(),0);</v>
      </c>
    </row>
    <row r="243" spans="1:16" x14ac:dyDescent="0.2">
      <c r="A243">
        <v>145</v>
      </c>
      <c r="B243" t="s">
        <v>13</v>
      </c>
      <c r="C243" t="s">
        <v>261</v>
      </c>
      <c r="D243" t="s">
        <v>15</v>
      </c>
      <c r="E243" t="s">
        <v>443</v>
      </c>
      <c r="F243" s="2" t="s">
        <v>805</v>
      </c>
      <c r="G243" t="s">
        <v>7</v>
      </c>
      <c r="H243" t="s">
        <v>16</v>
      </c>
      <c r="I243" t="s">
        <v>16</v>
      </c>
      <c r="J243" t="s">
        <v>17</v>
      </c>
      <c r="K243" t="s">
        <v>17</v>
      </c>
      <c r="L243">
        <f>0</f>
        <v>0</v>
      </c>
      <c r="N243" s="1" t="str">
        <f t="shared" si="13"/>
        <v>INSERT INTO location (location_id,location_type_code,parent_location_id,location_name,description,address,created_by,updated_by,created_dtm,updated_dtm,revision_count)</v>
      </c>
      <c r="O243" t="str">
        <f t="shared" si="14"/>
        <v xml:space="preserve"> VALUES </v>
      </c>
      <c r="P243" t="str">
        <f t="shared" si="15"/>
        <v>(uuid_generate_v4(),'COURTROOM',null,'NEWWESTMINSTER416','New Westminster - 416','address','test','test',now(),now(),0);</v>
      </c>
    </row>
    <row r="244" spans="1:16" x14ac:dyDescent="0.2">
      <c r="A244">
        <v>146</v>
      </c>
      <c r="B244" t="s">
        <v>13</v>
      </c>
      <c r="C244" t="s">
        <v>261</v>
      </c>
      <c r="D244" t="s">
        <v>15</v>
      </c>
      <c r="E244" t="s">
        <v>444</v>
      </c>
      <c r="F244" s="2" t="s">
        <v>806</v>
      </c>
      <c r="G244" t="s">
        <v>7</v>
      </c>
      <c r="H244" t="s">
        <v>16</v>
      </c>
      <c r="I244" t="s">
        <v>16</v>
      </c>
      <c r="J244" t="s">
        <v>17</v>
      </c>
      <c r="K244" t="s">
        <v>17</v>
      </c>
      <c r="L244">
        <f>0</f>
        <v>0</v>
      </c>
      <c r="N244" s="1" t="str">
        <f t="shared" si="13"/>
        <v>INSERT INTO location (location_id,location_type_code,parent_location_id,location_name,description,address,created_by,updated_by,created_dtm,updated_dtm,revision_count)</v>
      </c>
      <c r="O244" t="str">
        <f t="shared" si="14"/>
        <v xml:space="preserve"> VALUES </v>
      </c>
      <c r="P244" t="str">
        <f t="shared" si="15"/>
        <v>(uuid_generate_v4(),'COURTROOM',null,'NEWWESTMINSTER101','New Westminster - 101','address','test','test',now(),now(),0);</v>
      </c>
    </row>
    <row r="245" spans="1:16" x14ac:dyDescent="0.2">
      <c r="A245">
        <v>147</v>
      </c>
      <c r="B245" t="s">
        <v>13</v>
      </c>
      <c r="C245" t="s">
        <v>261</v>
      </c>
      <c r="D245" t="s">
        <v>15</v>
      </c>
      <c r="E245" t="s">
        <v>445</v>
      </c>
      <c r="F245" s="2" t="s">
        <v>807</v>
      </c>
      <c r="G245" t="s">
        <v>7</v>
      </c>
      <c r="H245" t="s">
        <v>16</v>
      </c>
      <c r="I245" t="s">
        <v>16</v>
      </c>
      <c r="J245" t="s">
        <v>17</v>
      </c>
      <c r="K245" t="s">
        <v>17</v>
      </c>
      <c r="L245">
        <f>0</f>
        <v>0</v>
      </c>
      <c r="N245" s="1" t="str">
        <f t="shared" si="13"/>
        <v>INSERT INTO location (location_id,location_type_code,parent_location_id,location_name,description,address,created_by,updated_by,created_dtm,updated_dtm,revision_count)</v>
      </c>
      <c r="O245" t="str">
        <f t="shared" si="14"/>
        <v xml:space="preserve"> VALUES </v>
      </c>
      <c r="P245" t="str">
        <f t="shared" si="15"/>
        <v>(uuid_generate_v4(),'COURTROOM',null,'NEWWESTMINSTER102','New Westminster - 102','address','test','test',now(),now(),0);</v>
      </c>
    </row>
    <row r="246" spans="1:16" x14ac:dyDescent="0.2">
      <c r="A246">
        <v>148</v>
      </c>
      <c r="B246" t="s">
        <v>13</v>
      </c>
      <c r="C246" t="s">
        <v>261</v>
      </c>
      <c r="D246" t="s">
        <v>15</v>
      </c>
      <c r="E246" t="s">
        <v>446</v>
      </c>
      <c r="F246" s="2" t="s">
        <v>808</v>
      </c>
      <c r="G246" t="s">
        <v>7</v>
      </c>
      <c r="H246" t="s">
        <v>16</v>
      </c>
      <c r="I246" t="s">
        <v>16</v>
      </c>
      <c r="J246" t="s">
        <v>17</v>
      </c>
      <c r="K246" t="s">
        <v>17</v>
      </c>
      <c r="L246">
        <f>0</f>
        <v>0</v>
      </c>
      <c r="N246" s="1" t="str">
        <f t="shared" si="13"/>
        <v>INSERT INTO location (location_id,location_type_code,parent_location_id,location_name,description,address,created_by,updated_by,created_dtm,updated_dtm,revision_count)</v>
      </c>
      <c r="O246" t="str">
        <f t="shared" si="14"/>
        <v xml:space="preserve"> VALUES </v>
      </c>
      <c r="P246" t="str">
        <f t="shared" si="15"/>
        <v>(uuid_generate_v4(),'COURTROOM',null,'NEWWESTMINSTER204','New Westminster - 204','address','test','test',now(),now(),0);</v>
      </c>
    </row>
    <row r="247" spans="1:16" x14ac:dyDescent="0.2">
      <c r="A247">
        <v>149</v>
      </c>
      <c r="B247" t="s">
        <v>13</v>
      </c>
      <c r="C247" t="s">
        <v>261</v>
      </c>
      <c r="D247" t="s">
        <v>15</v>
      </c>
      <c r="E247" t="s">
        <v>447</v>
      </c>
      <c r="F247" s="2" t="s">
        <v>809</v>
      </c>
      <c r="G247" t="s">
        <v>7</v>
      </c>
      <c r="H247" t="s">
        <v>16</v>
      </c>
      <c r="I247" t="s">
        <v>16</v>
      </c>
      <c r="J247" t="s">
        <v>17</v>
      </c>
      <c r="K247" t="s">
        <v>17</v>
      </c>
      <c r="L247">
        <f>0</f>
        <v>0</v>
      </c>
      <c r="N247" s="1" t="str">
        <f t="shared" si="13"/>
        <v>INSERT INTO location (location_id,location_type_code,parent_location_id,location_name,description,address,created_by,updated_by,created_dtm,updated_dtm,revision_count)</v>
      </c>
      <c r="O247" t="str">
        <f t="shared" si="14"/>
        <v xml:space="preserve"> VALUES </v>
      </c>
      <c r="P247" t="str">
        <f t="shared" si="15"/>
        <v>(uuid_generate_v4(),'COURTROOM',null,'NEWWESTMINSTER205','New Westminster - 205','address','test','test',now(),now(),0);</v>
      </c>
    </row>
    <row r="248" spans="1:16" x14ac:dyDescent="0.2">
      <c r="A248">
        <v>150</v>
      </c>
      <c r="B248" t="s">
        <v>13</v>
      </c>
      <c r="C248" t="s">
        <v>261</v>
      </c>
      <c r="D248" t="s">
        <v>15</v>
      </c>
      <c r="E248" t="s">
        <v>448</v>
      </c>
      <c r="F248" s="2" t="s">
        <v>810</v>
      </c>
      <c r="G248" t="s">
        <v>7</v>
      </c>
      <c r="H248" t="s">
        <v>16</v>
      </c>
      <c r="I248" t="s">
        <v>16</v>
      </c>
      <c r="J248" t="s">
        <v>17</v>
      </c>
      <c r="K248" t="s">
        <v>17</v>
      </c>
      <c r="L248">
        <f>0</f>
        <v>0</v>
      </c>
      <c r="N248" s="1" t="str">
        <f t="shared" si="13"/>
        <v>INSERT INTO location (location_id,location_type_code,parent_location_id,location_name,description,address,created_by,updated_by,created_dtm,updated_dtm,revision_count)</v>
      </c>
      <c r="O248" t="str">
        <f t="shared" si="14"/>
        <v xml:space="preserve"> VALUES </v>
      </c>
      <c r="P248" t="str">
        <f t="shared" si="15"/>
        <v>(uuid_generate_v4(),'COURTROOM',null,'NEWWESTMINSTER208','New Westminster - 208','address','test','test',now(),now(),0);</v>
      </c>
    </row>
    <row r="249" spans="1:16" x14ac:dyDescent="0.2">
      <c r="A249">
        <v>151</v>
      </c>
      <c r="B249" t="s">
        <v>13</v>
      </c>
      <c r="C249" t="s">
        <v>261</v>
      </c>
      <c r="D249" t="s">
        <v>15</v>
      </c>
      <c r="E249" t="s">
        <v>449</v>
      </c>
      <c r="F249" s="2" t="s">
        <v>811</v>
      </c>
      <c r="G249" t="s">
        <v>7</v>
      </c>
      <c r="H249" t="s">
        <v>16</v>
      </c>
      <c r="I249" t="s">
        <v>16</v>
      </c>
      <c r="J249" t="s">
        <v>17</v>
      </c>
      <c r="K249" t="s">
        <v>17</v>
      </c>
      <c r="L249">
        <f>0</f>
        <v>0</v>
      </c>
      <c r="N249" s="1" t="str">
        <f t="shared" si="13"/>
        <v>INSERT INTO location (location_id,location_type_code,parent_location_id,location_name,description,address,created_by,updated_by,created_dtm,updated_dtm,revision_count)</v>
      </c>
      <c r="O249" t="str">
        <f t="shared" si="14"/>
        <v xml:space="preserve"> VALUES </v>
      </c>
      <c r="P249" t="str">
        <f t="shared" si="15"/>
        <v>(uuid_generate_v4(),'COURTROOM',null,'NEWWESTMINSTER210','New Westminster - 210','address','test','test',now(),now(),0);</v>
      </c>
    </row>
    <row r="250" spans="1:16" x14ac:dyDescent="0.2">
      <c r="A250">
        <v>152</v>
      </c>
      <c r="B250" t="s">
        <v>13</v>
      </c>
      <c r="C250" t="s">
        <v>261</v>
      </c>
      <c r="D250" t="s">
        <v>15</v>
      </c>
      <c r="E250" t="s">
        <v>450</v>
      </c>
      <c r="F250" s="2" t="s">
        <v>812</v>
      </c>
      <c r="G250" t="s">
        <v>7</v>
      </c>
      <c r="H250" t="s">
        <v>16</v>
      </c>
      <c r="I250" t="s">
        <v>16</v>
      </c>
      <c r="J250" t="s">
        <v>17</v>
      </c>
      <c r="K250" t="s">
        <v>17</v>
      </c>
      <c r="L250">
        <f>0</f>
        <v>0</v>
      </c>
      <c r="N250" s="1" t="str">
        <f t="shared" si="13"/>
        <v>INSERT INTO location (location_id,location_type_code,parent_location_id,location_name,description,address,created_by,updated_by,created_dtm,updated_dtm,revision_count)</v>
      </c>
      <c r="O250" t="str">
        <f t="shared" si="14"/>
        <v xml:space="preserve"> VALUES </v>
      </c>
      <c r="P250" t="str">
        <f t="shared" si="15"/>
        <v>(uuid_generate_v4(),'COURTROOM',null,'NEWWESTMINSTER211','New Westminster - 211','address','test','test',now(),now(),0);</v>
      </c>
    </row>
    <row r="251" spans="1:16" x14ac:dyDescent="0.2">
      <c r="A251">
        <v>153</v>
      </c>
      <c r="B251" t="s">
        <v>13</v>
      </c>
      <c r="C251" t="s">
        <v>261</v>
      </c>
      <c r="D251" t="s">
        <v>15</v>
      </c>
      <c r="E251" t="s">
        <v>451</v>
      </c>
      <c r="F251" s="2" t="s">
        <v>813</v>
      </c>
      <c r="G251" t="s">
        <v>7</v>
      </c>
      <c r="H251" t="s">
        <v>16</v>
      </c>
      <c r="I251" t="s">
        <v>16</v>
      </c>
      <c r="J251" t="s">
        <v>17</v>
      </c>
      <c r="K251" t="s">
        <v>17</v>
      </c>
      <c r="L251">
        <f>0</f>
        <v>0</v>
      </c>
      <c r="N251" s="1" t="str">
        <f t="shared" si="13"/>
        <v>INSERT INTO location (location_id,location_type_code,parent_location_id,location_name,description,address,created_by,updated_by,created_dtm,updated_dtm,revision_count)</v>
      </c>
      <c r="O251" t="str">
        <f t="shared" si="14"/>
        <v xml:space="preserve"> VALUES </v>
      </c>
      <c r="P251" t="str">
        <f t="shared" si="15"/>
        <v>(uuid_generate_v4(),'COURTROOM',null,'NEWWESTMINSTER212','New Westminster - 212','address','test','test',now(),now(),0);</v>
      </c>
    </row>
    <row r="252" spans="1:16" x14ac:dyDescent="0.2">
      <c r="A252">
        <v>154</v>
      </c>
      <c r="B252" t="s">
        <v>13</v>
      </c>
      <c r="C252" t="s">
        <v>261</v>
      </c>
      <c r="D252" t="s">
        <v>15</v>
      </c>
      <c r="E252" t="s">
        <v>452</v>
      </c>
      <c r="F252" s="2" t="s">
        <v>814</v>
      </c>
      <c r="G252" t="s">
        <v>7</v>
      </c>
      <c r="H252" t="s">
        <v>16</v>
      </c>
      <c r="I252" t="s">
        <v>16</v>
      </c>
      <c r="J252" t="s">
        <v>17</v>
      </c>
      <c r="K252" t="s">
        <v>17</v>
      </c>
      <c r="L252">
        <f>0</f>
        <v>0</v>
      </c>
      <c r="N252" s="1" t="str">
        <f t="shared" si="13"/>
        <v>INSERT INTO location (location_id,location_type_code,parent_location_id,location_name,description,address,created_by,updated_by,created_dtm,updated_dtm,revision_count)</v>
      </c>
      <c r="O252" t="str">
        <f t="shared" si="14"/>
        <v xml:space="preserve"> VALUES </v>
      </c>
      <c r="P252" t="str">
        <f t="shared" si="15"/>
        <v>(uuid_generate_v4(),'COURTROOM',null,'NEWWESTMINSTER213','New Westminster - 213','address','test','test',now(),now(),0);</v>
      </c>
    </row>
    <row r="253" spans="1:16" x14ac:dyDescent="0.2">
      <c r="A253">
        <v>155</v>
      </c>
      <c r="B253" t="s">
        <v>13</v>
      </c>
      <c r="C253" t="s">
        <v>261</v>
      </c>
      <c r="D253" t="s">
        <v>15</v>
      </c>
      <c r="E253" t="s">
        <v>453</v>
      </c>
      <c r="F253" s="2" t="s">
        <v>815</v>
      </c>
      <c r="G253" t="s">
        <v>7</v>
      </c>
      <c r="H253" t="s">
        <v>16</v>
      </c>
      <c r="I253" t="s">
        <v>16</v>
      </c>
      <c r="J253" t="s">
        <v>17</v>
      </c>
      <c r="K253" t="s">
        <v>17</v>
      </c>
      <c r="L253">
        <f>0</f>
        <v>0</v>
      </c>
      <c r="N253" s="1" t="str">
        <f t="shared" si="13"/>
        <v>INSERT INTO location (location_id,location_type_code,parent_location_id,location_name,description,address,created_by,updated_by,created_dtm,updated_dtm,revision_count)</v>
      </c>
      <c r="O253" t="str">
        <f t="shared" si="14"/>
        <v xml:space="preserve"> VALUES </v>
      </c>
      <c r="P253" t="str">
        <f t="shared" si="15"/>
        <v>(uuid_generate_v4(),'COURTROOM',null,'NEWWESTMINSTER411','New Westminster - 411','address','test','test',now(),now(),0);</v>
      </c>
    </row>
    <row r="254" spans="1:16" x14ac:dyDescent="0.2">
      <c r="A254">
        <v>156</v>
      </c>
      <c r="B254" t="s">
        <v>13</v>
      </c>
      <c r="C254" t="s">
        <v>261</v>
      </c>
      <c r="D254" t="s">
        <v>15</v>
      </c>
      <c r="E254" t="s">
        <v>454</v>
      </c>
      <c r="F254" s="2" t="s">
        <v>816</v>
      </c>
      <c r="G254" t="s">
        <v>7</v>
      </c>
      <c r="H254" t="s">
        <v>16</v>
      </c>
      <c r="I254" t="s">
        <v>16</v>
      </c>
      <c r="J254" t="s">
        <v>17</v>
      </c>
      <c r="K254" t="s">
        <v>17</v>
      </c>
      <c r="L254">
        <f>0</f>
        <v>0</v>
      </c>
      <c r="N254" s="1" t="str">
        <f t="shared" si="13"/>
        <v>INSERT INTO location (location_id,location_type_code,parent_location_id,location_name,description,address,created_by,updated_by,created_dtm,updated_dtm,revision_count)</v>
      </c>
      <c r="O254" t="str">
        <f t="shared" si="14"/>
        <v xml:space="preserve"> VALUES </v>
      </c>
      <c r="P254" t="str">
        <f t="shared" si="15"/>
        <v>(uuid_generate_v4(),'COURTROOM',null,'NEWWESTMINSTER412','New Westminster - 412','address','test','test',now(),now(),0);</v>
      </c>
    </row>
    <row r="255" spans="1:16" x14ac:dyDescent="0.2">
      <c r="A255">
        <v>157</v>
      </c>
      <c r="B255" t="s">
        <v>13</v>
      </c>
      <c r="C255" t="s">
        <v>261</v>
      </c>
      <c r="D255" t="s">
        <v>15</v>
      </c>
      <c r="E255" t="s">
        <v>455</v>
      </c>
      <c r="F255" s="2" t="s">
        <v>817</v>
      </c>
      <c r="G255" t="s">
        <v>7</v>
      </c>
      <c r="H255" t="s">
        <v>16</v>
      </c>
      <c r="I255" t="s">
        <v>16</v>
      </c>
      <c r="J255" t="s">
        <v>17</v>
      </c>
      <c r="K255" t="s">
        <v>17</v>
      </c>
      <c r="L255">
        <f>0</f>
        <v>0</v>
      </c>
      <c r="N255" s="1" t="str">
        <f t="shared" si="13"/>
        <v>INSERT INTO location (location_id,location_type_code,parent_location_id,location_name,description,address,created_by,updated_by,created_dtm,updated_dtm,revision_count)</v>
      </c>
      <c r="O255" t="str">
        <f t="shared" si="14"/>
        <v xml:space="preserve"> VALUES </v>
      </c>
      <c r="P255" t="str">
        <f t="shared" si="15"/>
        <v>(uuid_generate_v4(),'COURTROOM',null,'NEWWESTMINSTER413','New Westminster - 413','address','test','test',now(),now(),0);</v>
      </c>
    </row>
    <row r="256" spans="1:16" x14ac:dyDescent="0.2">
      <c r="A256">
        <v>158</v>
      </c>
      <c r="B256" t="s">
        <v>13</v>
      </c>
      <c r="C256" t="s">
        <v>261</v>
      </c>
      <c r="D256" t="s">
        <v>15</v>
      </c>
      <c r="E256" t="s">
        <v>456</v>
      </c>
      <c r="F256" s="2" t="s">
        <v>818</v>
      </c>
      <c r="G256" t="s">
        <v>7</v>
      </c>
      <c r="H256" t="s">
        <v>16</v>
      </c>
      <c r="I256" t="s">
        <v>16</v>
      </c>
      <c r="J256" t="s">
        <v>17</v>
      </c>
      <c r="K256" t="s">
        <v>17</v>
      </c>
      <c r="L256">
        <f>0</f>
        <v>0</v>
      </c>
      <c r="N256" s="1" t="str">
        <f t="shared" si="13"/>
        <v>INSERT INTO location (location_id,location_type_code,parent_location_id,location_name,description,address,created_by,updated_by,created_dtm,updated_dtm,revision_count)</v>
      </c>
      <c r="O256" t="str">
        <f t="shared" si="14"/>
        <v xml:space="preserve"> VALUES </v>
      </c>
      <c r="P256" t="str">
        <f t="shared" si="15"/>
        <v>(uuid_generate_v4(),'COURTROOM',null,'NEWWESTMINSTER414','New Westminster - 414','address','test','test',now(),now(),0);</v>
      </c>
    </row>
    <row r="257" spans="1:16" x14ac:dyDescent="0.2">
      <c r="A257">
        <v>159</v>
      </c>
      <c r="B257" t="s">
        <v>13</v>
      </c>
      <c r="C257" t="s">
        <v>261</v>
      </c>
      <c r="D257" t="s">
        <v>15</v>
      </c>
      <c r="E257" t="s">
        <v>457</v>
      </c>
      <c r="F257" s="2" t="s">
        <v>819</v>
      </c>
      <c r="G257" t="s">
        <v>7</v>
      </c>
      <c r="H257" t="s">
        <v>16</v>
      </c>
      <c r="I257" t="s">
        <v>16</v>
      </c>
      <c r="J257" t="s">
        <v>17</v>
      </c>
      <c r="K257" t="s">
        <v>17</v>
      </c>
      <c r="L257">
        <f>0</f>
        <v>0</v>
      </c>
      <c r="N257" s="1" t="str">
        <f t="shared" si="13"/>
        <v>INSERT INTO location (location_id,location_type_code,parent_location_id,location_name,description,address,created_by,updated_by,created_dtm,updated_dtm,revision_count)</v>
      </c>
      <c r="O257" t="str">
        <f t="shared" si="14"/>
        <v xml:space="preserve"> VALUES </v>
      </c>
      <c r="P257" t="str">
        <f t="shared" si="15"/>
        <v>(uuid_generate_v4(),'COURTROOM',null,'NEWWESTMINSTER415','New Westminster - 415','address','test','test',now(),now(),0);</v>
      </c>
    </row>
    <row r="258" spans="1:16" x14ac:dyDescent="0.2">
      <c r="A258">
        <v>160</v>
      </c>
      <c r="B258" t="s">
        <v>13</v>
      </c>
      <c r="C258" t="s">
        <v>261</v>
      </c>
      <c r="D258" t="s">
        <v>15</v>
      </c>
      <c r="E258" t="s">
        <v>458</v>
      </c>
      <c r="F258" s="2" t="s">
        <v>820</v>
      </c>
      <c r="G258" t="s">
        <v>7</v>
      </c>
      <c r="H258" t="s">
        <v>16</v>
      </c>
      <c r="I258" t="s">
        <v>16</v>
      </c>
      <c r="J258" t="s">
        <v>17</v>
      </c>
      <c r="K258" t="s">
        <v>17</v>
      </c>
      <c r="L258">
        <f>0</f>
        <v>0</v>
      </c>
      <c r="N258" s="1" t="str">
        <f t="shared" si="13"/>
        <v>INSERT INTO location (location_id,location_type_code,parent_location_id,location_name,description,address,created_by,updated_by,created_dtm,updated_dtm,revision_count)</v>
      </c>
      <c r="O258" t="str">
        <f t="shared" si="14"/>
        <v xml:space="preserve"> VALUES </v>
      </c>
      <c r="P258" t="str">
        <f t="shared" si="15"/>
        <v>(uuid_generate_v4(),'COURTROOM',null,'NEWWESTMINSTER417','New Westminster - 417','address','test','test',now(),now(),0);</v>
      </c>
    </row>
    <row r="259" spans="1:16" x14ac:dyDescent="0.2">
      <c r="A259">
        <v>161</v>
      </c>
      <c r="B259" t="s">
        <v>13</v>
      </c>
      <c r="C259" t="s">
        <v>261</v>
      </c>
      <c r="D259" t="s">
        <v>15</v>
      </c>
      <c r="E259" t="s">
        <v>459</v>
      </c>
      <c r="F259" s="2" t="s">
        <v>821</v>
      </c>
      <c r="G259" t="s">
        <v>7</v>
      </c>
      <c r="H259" t="s">
        <v>16</v>
      </c>
      <c r="I259" t="s">
        <v>16</v>
      </c>
      <c r="J259" t="s">
        <v>17</v>
      </c>
      <c r="K259" t="s">
        <v>17</v>
      </c>
      <c r="L259">
        <f>0</f>
        <v>0</v>
      </c>
      <c r="N259" s="1" t="str">
        <f t="shared" si="13"/>
        <v>INSERT INTO location (location_id,location_type_code,parent_location_id,location_name,description,address,created_by,updated_by,created_dtm,updated_dtm,revision_count)</v>
      </c>
      <c r="O259" t="str">
        <f t="shared" si="14"/>
        <v xml:space="preserve"> VALUES </v>
      </c>
      <c r="P259" t="str">
        <f t="shared" si="15"/>
        <v>(uuid_generate_v4(),'COURTROOM',null,'NEWWESTMINSTER418','New Westminster - 418','address','test','test',now(),now(),0);</v>
      </c>
    </row>
    <row r="260" spans="1:16" x14ac:dyDescent="0.2">
      <c r="A260">
        <v>162</v>
      </c>
      <c r="B260" t="s">
        <v>13</v>
      </c>
      <c r="C260" t="s">
        <v>261</v>
      </c>
      <c r="D260" t="s">
        <v>15</v>
      </c>
      <c r="E260" t="s">
        <v>460</v>
      </c>
      <c r="F260" s="2" t="s">
        <v>822</v>
      </c>
      <c r="G260" t="s">
        <v>7</v>
      </c>
      <c r="H260" t="s">
        <v>16</v>
      </c>
      <c r="I260" t="s">
        <v>16</v>
      </c>
      <c r="J260" t="s">
        <v>17</v>
      </c>
      <c r="K260" t="s">
        <v>17</v>
      </c>
      <c r="L260">
        <f>0</f>
        <v>0</v>
      </c>
      <c r="N260" s="1" t="str">
        <f t="shared" si="13"/>
        <v>INSERT INTO location (location_id,location_type_code,parent_location_id,location_name,description,address,created_by,updated_by,created_dtm,updated_dtm,revision_count)</v>
      </c>
      <c r="O260" t="str">
        <f t="shared" si="14"/>
        <v xml:space="preserve"> VALUES </v>
      </c>
      <c r="P260" t="str">
        <f t="shared" si="15"/>
        <v>(uuid_generate_v4(),'COURTROOM',null,'NEWWESTMINSTER419','New Westminster - 419','address','test','test',now(),now(),0);</v>
      </c>
    </row>
    <row r="261" spans="1:16" x14ac:dyDescent="0.2">
      <c r="A261">
        <v>163</v>
      </c>
      <c r="B261" t="s">
        <v>13</v>
      </c>
      <c r="C261" t="s">
        <v>261</v>
      </c>
      <c r="D261" t="s">
        <v>15</v>
      </c>
      <c r="E261" t="s">
        <v>461</v>
      </c>
      <c r="F261" s="2" t="s">
        <v>823</v>
      </c>
      <c r="G261" t="s">
        <v>7</v>
      </c>
      <c r="H261" t="s">
        <v>16</v>
      </c>
      <c r="I261" t="s">
        <v>16</v>
      </c>
      <c r="J261" t="s">
        <v>17</v>
      </c>
      <c r="K261" t="s">
        <v>17</v>
      </c>
      <c r="L261">
        <f>0</f>
        <v>0</v>
      </c>
      <c r="N261" s="1" t="str">
        <f t="shared" si="13"/>
        <v>INSERT INTO location (location_id,location_type_code,parent_location_id,location_name,description,address,created_by,updated_by,created_dtm,updated_dtm,revision_count)</v>
      </c>
      <c r="O261" t="str">
        <f t="shared" si="14"/>
        <v xml:space="preserve"> VALUES </v>
      </c>
      <c r="P261" t="str">
        <f t="shared" si="15"/>
        <v>(uuid_generate_v4(),'COURTROOM',null,'NORTHVANCOUVER001','North Vancouver - 001','address','test','test',now(),now(),0);</v>
      </c>
    </row>
    <row r="262" spans="1:16" x14ac:dyDescent="0.2">
      <c r="A262">
        <v>164</v>
      </c>
      <c r="B262" t="s">
        <v>13</v>
      </c>
      <c r="C262" t="s">
        <v>261</v>
      </c>
      <c r="D262" t="s">
        <v>15</v>
      </c>
      <c r="E262" t="s">
        <v>462</v>
      </c>
      <c r="F262" s="2" t="s">
        <v>824</v>
      </c>
      <c r="G262" t="s">
        <v>7</v>
      </c>
      <c r="H262" t="s">
        <v>16</v>
      </c>
      <c r="I262" t="s">
        <v>16</v>
      </c>
      <c r="J262" t="s">
        <v>17</v>
      </c>
      <c r="K262" t="s">
        <v>17</v>
      </c>
      <c r="L262">
        <f>0</f>
        <v>0</v>
      </c>
      <c r="N262" s="1" t="str">
        <f t="shared" si="13"/>
        <v>INSERT INTO location (location_id,location_type_code,parent_location_id,location_name,description,address,created_by,updated_by,created_dtm,updated_dtm,revision_count)</v>
      </c>
      <c r="O262" t="str">
        <f t="shared" si="14"/>
        <v xml:space="preserve"> VALUES </v>
      </c>
      <c r="P262" t="str">
        <f t="shared" si="15"/>
        <v>(uuid_generate_v4(),'COURTROOM',null,'NORTHVANCOUVER002','North Vancouver - 002','address','test','test',now(),now(),0);</v>
      </c>
    </row>
    <row r="263" spans="1:16" x14ac:dyDescent="0.2">
      <c r="A263">
        <v>165</v>
      </c>
      <c r="B263" t="s">
        <v>13</v>
      </c>
      <c r="C263" t="s">
        <v>261</v>
      </c>
      <c r="D263" t="s">
        <v>15</v>
      </c>
      <c r="E263" t="s">
        <v>463</v>
      </c>
      <c r="F263" s="2" t="s">
        <v>825</v>
      </c>
      <c r="G263" t="s">
        <v>7</v>
      </c>
      <c r="H263" t="s">
        <v>16</v>
      </c>
      <c r="I263" t="s">
        <v>16</v>
      </c>
      <c r="J263" t="s">
        <v>17</v>
      </c>
      <c r="K263" t="s">
        <v>17</v>
      </c>
      <c r="L263">
        <f>0</f>
        <v>0</v>
      </c>
      <c r="N263" s="1" t="str">
        <f t="shared" si="13"/>
        <v>INSERT INTO location (location_id,location_type_code,parent_location_id,location_name,description,address,created_by,updated_by,created_dtm,updated_dtm,revision_count)</v>
      </c>
      <c r="O263" t="str">
        <f t="shared" si="14"/>
        <v xml:space="preserve"> VALUES </v>
      </c>
      <c r="P263" t="str">
        <f t="shared" si="15"/>
        <v>(uuid_generate_v4(),'COURTROOM',null,'NORTHVANCOUVER003','North Vancouver - 003','address','test','test',now(),now(),0);</v>
      </c>
    </row>
    <row r="264" spans="1:16" x14ac:dyDescent="0.2">
      <c r="A264">
        <v>166</v>
      </c>
      <c r="B264" t="s">
        <v>13</v>
      </c>
      <c r="C264" t="s">
        <v>261</v>
      </c>
      <c r="D264" t="s">
        <v>15</v>
      </c>
      <c r="E264" t="s">
        <v>464</v>
      </c>
      <c r="F264" s="2" t="s">
        <v>826</v>
      </c>
      <c r="G264" t="s">
        <v>7</v>
      </c>
      <c r="H264" t="s">
        <v>16</v>
      </c>
      <c r="I264" t="s">
        <v>16</v>
      </c>
      <c r="J264" t="s">
        <v>17</v>
      </c>
      <c r="K264" t="s">
        <v>17</v>
      </c>
      <c r="L264">
        <f>0</f>
        <v>0</v>
      </c>
      <c r="N264" s="1" t="str">
        <f t="shared" si="13"/>
        <v>INSERT INTO location (location_id,location_type_code,parent_location_id,location_name,description,address,created_by,updated_by,created_dtm,updated_dtm,revision_count)</v>
      </c>
      <c r="O264" t="str">
        <f t="shared" si="14"/>
        <v xml:space="preserve"> VALUES </v>
      </c>
      <c r="P264" t="str">
        <f t="shared" si="15"/>
        <v>(uuid_generate_v4(),'COURTROOM',null,'NORTHVANCOUVER004','North Vancouver - 004','address','test','test',now(),now(),0);</v>
      </c>
    </row>
    <row r="265" spans="1:16" x14ac:dyDescent="0.2">
      <c r="A265">
        <v>167</v>
      </c>
      <c r="B265" t="s">
        <v>13</v>
      </c>
      <c r="C265" t="s">
        <v>261</v>
      </c>
      <c r="D265" t="s">
        <v>15</v>
      </c>
      <c r="E265" t="s">
        <v>465</v>
      </c>
      <c r="F265" s="2" t="s">
        <v>827</v>
      </c>
      <c r="G265" t="s">
        <v>7</v>
      </c>
      <c r="H265" t="s">
        <v>16</v>
      </c>
      <c r="I265" t="s">
        <v>16</v>
      </c>
      <c r="J265" t="s">
        <v>17</v>
      </c>
      <c r="K265" t="s">
        <v>17</v>
      </c>
      <c r="L265">
        <f>0</f>
        <v>0</v>
      </c>
      <c r="N265" s="1" t="str">
        <f t="shared" si="13"/>
        <v>INSERT INTO location (location_id,location_type_code,parent_location_id,location_name,description,address,created_by,updated_by,created_dtm,updated_dtm,revision_count)</v>
      </c>
      <c r="O265" t="str">
        <f t="shared" si="14"/>
        <v xml:space="preserve"> VALUES </v>
      </c>
      <c r="P265" t="str">
        <f t="shared" si="15"/>
        <v>(uuid_generate_v4(),'COURTROOM',null,'NORTHVANCOUVER005','North Vancouver - 005','address','test','test',now(),now(),0);</v>
      </c>
    </row>
    <row r="266" spans="1:16" x14ac:dyDescent="0.2">
      <c r="A266">
        <v>168</v>
      </c>
      <c r="B266" t="s">
        <v>13</v>
      </c>
      <c r="C266" t="s">
        <v>261</v>
      </c>
      <c r="D266" t="s">
        <v>15</v>
      </c>
      <c r="E266" t="s">
        <v>466</v>
      </c>
      <c r="F266" s="2" t="s">
        <v>828</v>
      </c>
      <c r="G266" t="s">
        <v>7</v>
      </c>
      <c r="H266" t="s">
        <v>16</v>
      </c>
      <c r="I266" t="s">
        <v>16</v>
      </c>
      <c r="J266" t="s">
        <v>17</v>
      </c>
      <c r="K266" t="s">
        <v>17</v>
      </c>
      <c r="L266">
        <f>0</f>
        <v>0</v>
      </c>
      <c r="N266" s="1" t="str">
        <f t="shared" si="13"/>
        <v>INSERT INTO location (location_id,location_type_code,parent_location_id,location_name,description,address,created_by,updated_by,created_dtm,updated_dtm,revision_count)</v>
      </c>
      <c r="O266" t="str">
        <f t="shared" si="14"/>
        <v xml:space="preserve"> VALUES </v>
      </c>
      <c r="P266" t="str">
        <f t="shared" si="15"/>
        <v>(uuid_generate_v4(),'COURTROOM',null,'NORTHVANCOUVERSC','North Vancouver - SC','address','test','test',now(),now(),0);</v>
      </c>
    </row>
    <row r="267" spans="1:16" x14ac:dyDescent="0.2">
      <c r="A267">
        <v>169</v>
      </c>
      <c r="B267" t="s">
        <v>13</v>
      </c>
      <c r="C267" t="s">
        <v>261</v>
      </c>
      <c r="D267" t="s">
        <v>15</v>
      </c>
      <c r="E267" t="s">
        <v>467</v>
      </c>
      <c r="F267" s="2" t="s">
        <v>829</v>
      </c>
      <c r="G267" t="s">
        <v>7</v>
      </c>
      <c r="H267" t="s">
        <v>16</v>
      </c>
      <c r="I267" t="s">
        <v>16</v>
      </c>
      <c r="J267" t="s">
        <v>17</v>
      </c>
      <c r="K267" t="s">
        <v>17</v>
      </c>
      <c r="L267">
        <f>0</f>
        <v>0</v>
      </c>
      <c r="N267" s="1" t="str">
        <f t="shared" si="13"/>
        <v>INSERT INTO location (location_id,location_type_code,parent_location_id,location_name,description,address,created_by,updated_by,created_dtm,updated_dtm,revision_count)</v>
      </c>
      <c r="O267" t="str">
        <f t="shared" si="14"/>
        <v xml:space="preserve"> VALUES </v>
      </c>
      <c r="P267" t="str">
        <f t="shared" si="15"/>
        <v>(uuid_generate_v4(),'COURTROOM',null,'NORTHVANCOUVERTRAFFIC','North Vancouver - Traffic (no computer)','address','test','test',now(),now(),0);</v>
      </c>
    </row>
    <row r="268" spans="1:16" x14ac:dyDescent="0.2">
      <c r="A268">
        <v>170</v>
      </c>
      <c r="B268" t="s">
        <v>13</v>
      </c>
      <c r="C268" t="s">
        <v>261</v>
      </c>
      <c r="D268" t="s">
        <v>15</v>
      </c>
      <c r="E268" t="s">
        <v>468</v>
      </c>
      <c r="F268" s="2" t="s">
        <v>830</v>
      </c>
      <c r="G268" t="s">
        <v>7</v>
      </c>
      <c r="H268" t="s">
        <v>16</v>
      </c>
      <c r="I268" t="s">
        <v>16</v>
      </c>
      <c r="J268" t="s">
        <v>17</v>
      </c>
      <c r="K268" t="s">
        <v>17</v>
      </c>
      <c r="L268">
        <f>0</f>
        <v>0</v>
      </c>
      <c r="N268" s="1" t="str">
        <f t="shared" si="13"/>
        <v>INSERT INTO location (location_id,location_type_code,parent_location_id,location_name,description,address,created_by,updated_by,created_dtm,updated_dtm,revision_count)</v>
      </c>
      <c r="O268" t="str">
        <f t="shared" si="14"/>
        <v xml:space="preserve"> VALUES </v>
      </c>
      <c r="P268" t="str">
        <f t="shared" si="15"/>
        <v>(uuid_generate_v4(),'COURTROOM',null,'PEMBERTON001','Pemberton - 001','address','test','test',now(),now(),0);</v>
      </c>
    </row>
    <row r="269" spans="1:16" x14ac:dyDescent="0.2">
      <c r="A269">
        <v>171</v>
      </c>
      <c r="B269" t="s">
        <v>13</v>
      </c>
      <c r="C269" t="s">
        <v>261</v>
      </c>
      <c r="D269" t="s">
        <v>15</v>
      </c>
      <c r="E269" t="s">
        <v>469</v>
      </c>
      <c r="F269" s="2" t="s">
        <v>831</v>
      </c>
      <c r="G269" t="s">
        <v>7</v>
      </c>
      <c r="H269" t="s">
        <v>16</v>
      </c>
      <c r="I269" t="s">
        <v>16</v>
      </c>
      <c r="J269" t="s">
        <v>17</v>
      </c>
      <c r="K269" t="s">
        <v>17</v>
      </c>
      <c r="L269">
        <f>0</f>
        <v>0</v>
      </c>
      <c r="N269" s="1" t="str">
        <f t="shared" si="13"/>
        <v>INSERT INTO location (location_id,location_type_code,parent_location_id,location_name,description,address,created_by,updated_by,created_dtm,updated_dtm,revision_count)</v>
      </c>
      <c r="O269" t="str">
        <f t="shared" si="14"/>
        <v xml:space="preserve"> VALUES </v>
      </c>
      <c r="P269" t="str">
        <f t="shared" si="15"/>
        <v>(uuid_generate_v4(),'COURTROOM',null,'PENTICTON100','Penticton - 100','address','test','test',now(),now(),0);</v>
      </c>
    </row>
    <row r="270" spans="1:16" x14ac:dyDescent="0.2">
      <c r="A270">
        <v>172</v>
      </c>
      <c r="B270" t="s">
        <v>13</v>
      </c>
      <c r="C270" t="s">
        <v>261</v>
      </c>
      <c r="D270" t="s">
        <v>15</v>
      </c>
      <c r="E270" t="s">
        <v>470</v>
      </c>
      <c r="F270" s="2" t="s">
        <v>832</v>
      </c>
      <c r="G270" t="s">
        <v>7</v>
      </c>
      <c r="H270" t="s">
        <v>16</v>
      </c>
      <c r="I270" t="s">
        <v>16</v>
      </c>
      <c r="J270" t="s">
        <v>17</v>
      </c>
      <c r="K270" t="s">
        <v>17</v>
      </c>
      <c r="L270">
        <f>0</f>
        <v>0</v>
      </c>
      <c r="N270" s="1" t="str">
        <f t="shared" si="13"/>
        <v>INSERT INTO location (location_id,location_type_code,parent_location_id,location_name,description,address,created_by,updated_by,created_dtm,updated_dtm,revision_count)</v>
      </c>
      <c r="O270" t="str">
        <f t="shared" si="14"/>
        <v xml:space="preserve"> VALUES </v>
      </c>
      <c r="P270" t="str">
        <f t="shared" si="15"/>
        <v>(uuid_generate_v4(),'COURTROOM',null,'PENTICTON200','Penticton - 200','address','test','test',now(),now(),0);</v>
      </c>
    </row>
    <row r="271" spans="1:16" x14ac:dyDescent="0.2">
      <c r="A271">
        <v>173</v>
      </c>
      <c r="B271" t="s">
        <v>13</v>
      </c>
      <c r="C271" t="s">
        <v>261</v>
      </c>
      <c r="D271" t="s">
        <v>15</v>
      </c>
      <c r="E271" t="s">
        <v>471</v>
      </c>
      <c r="F271" s="2" t="s">
        <v>833</v>
      </c>
      <c r="G271" t="s">
        <v>7</v>
      </c>
      <c r="H271" t="s">
        <v>16</v>
      </c>
      <c r="I271" t="s">
        <v>16</v>
      </c>
      <c r="J271" t="s">
        <v>17</v>
      </c>
      <c r="K271" t="s">
        <v>17</v>
      </c>
      <c r="L271">
        <f>0</f>
        <v>0</v>
      </c>
      <c r="N271" s="1" t="str">
        <f t="shared" si="13"/>
        <v>INSERT INTO location (location_id,location_type_code,parent_location_id,location_name,description,address,created_by,updated_by,created_dtm,updated_dtm,revision_count)</v>
      </c>
      <c r="O271" t="str">
        <f t="shared" si="14"/>
        <v xml:space="preserve"> VALUES </v>
      </c>
      <c r="P271" t="str">
        <f t="shared" si="15"/>
        <v>(uuid_generate_v4(),'COURTROOM',null,'PENTICTON201','Penticton - 201','address','test','test',now(),now(),0);</v>
      </c>
    </row>
    <row r="272" spans="1:16" x14ac:dyDescent="0.2">
      <c r="A272">
        <v>174</v>
      </c>
      <c r="B272" t="s">
        <v>13</v>
      </c>
      <c r="C272" t="s">
        <v>261</v>
      </c>
      <c r="D272" t="s">
        <v>15</v>
      </c>
      <c r="E272" t="s">
        <v>472</v>
      </c>
      <c r="F272" s="2" t="s">
        <v>834</v>
      </c>
      <c r="G272" t="s">
        <v>7</v>
      </c>
      <c r="H272" t="s">
        <v>16</v>
      </c>
      <c r="I272" t="s">
        <v>16</v>
      </c>
      <c r="J272" t="s">
        <v>17</v>
      </c>
      <c r="K272" t="s">
        <v>17</v>
      </c>
      <c r="L272">
        <f>0</f>
        <v>0</v>
      </c>
      <c r="N272" s="1" t="str">
        <f t="shared" si="13"/>
        <v>INSERT INTO location (location_id,location_type_code,parent_location_id,location_name,description,address,created_by,updated_by,created_dtm,updated_dtm,revision_count)</v>
      </c>
      <c r="O272" t="str">
        <f t="shared" si="14"/>
        <v xml:space="preserve"> VALUES </v>
      </c>
      <c r="P272" t="str">
        <f t="shared" si="15"/>
        <v>(uuid_generate_v4(),'COURTROOM',null,'PENTICTON202','Penticton - 202','address','test','test',now(),now(),0);</v>
      </c>
    </row>
    <row r="273" spans="1:16" x14ac:dyDescent="0.2">
      <c r="A273">
        <v>175</v>
      </c>
      <c r="B273" t="s">
        <v>13</v>
      </c>
      <c r="C273" t="s">
        <v>261</v>
      </c>
      <c r="D273" t="s">
        <v>15</v>
      </c>
      <c r="E273" t="s">
        <v>473</v>
      </c>
      <c r="F273" s="2" t="s">
        <v>835</v>
      </c>
      <c r="G273" t="s">
        <v>7</v>
      </c>
      <c r="H273" t="s">
        <v>16</v>
      </c>
      <c r="I273" t="s">
        <v>16</v>
      </c>
      <c r="J273" t="s">
        <v>17</v>
      </c>
      <c r="K273" t="s">
        <v>17</v>
      </c>
      <c r="L273">
        <f>0</f>
        <v>0</v>
      </c>
      <c r="N273" s="1" t="str">
        <f t="shared" si="13"/>
        <v>INSERT INTO location (location_id,location_type_code,parent_location_id,location_name,description,address,created_by,updated_by,created_dtm,updated_dtm,revision_count)</v>
      </c>
      <c r="O273" t="str">
        <f t="shared" si="14"/>
        <v xml:space="preserve"> VALUES </v>
      </c>
      <c r="P273" t="str">
        <f t="shared" si="15"/>
        <v>(uuid_generate_v4(),'COURTROOM',null,'PORTALBERNI2','Port Alberni - 2','address','test','test',now(),now(),0);</v>
      </c>
    </row>
    <row r="274" spans="1:16" x14ac:dyDescent="0.2">
      <c r="A274">
        <v>176</v>
      </c>
      <c r="B274" t="s">
        <v>13</v>
      </c>
      <c r="C274" t="s">
        <v>261</v>
      </c>
      <c r="D274" t="s">
        <v>15</v>
      </c>
      <c r="E274" t="s">
        <v>474</v>
      </c>
      <c r="F274" s="2" t="s">
        <v>836</v>
      </c>
      <c r="G274" t="s">
        <v>7</v>
      </c>
      <c r="H274" t="s">
        <v>16</v>
      </c>
      <c r="I274" t="s">
        <v>16</v>
      </c>
      <c r="J274" t="s">
        <v>17</v>
      </c>
      <c r="K274" t="s">
        <v>17</v>
      </c>
      <c r="L274">
        <f>0</f>
        <v>0</v>
      </c>
      <c r="N274" s="1" t="str">
        <f t="shared" si="13"/>
        <v>INSERT INTO location (location_id,location_type_code,parent_location_id,location_name,description,address,created_by,updated_by,created_dtm,updated_dtm,revision_count)</v>
      </c>
      <c r="O274" t="str">
        <f t="shared" si="14"/>
        <v xml:space="preserve"> VALUES </v>
      </c>
      <c r="P274" t="str">
        <f t="shared" si="15"/>
        <v>(uuid_generate_v4(),'COURTROOM',null,'PORTALBERNI001','Port Alberni - 001','address','test','test',now(),now(),0);</v>
      </c>
    </row>
    <row r="275" spans="1:16" x14ac:dyDescent="0.2">
      <c r="A275">
        <v>177</v>
      </c>
      <c r="B275" t="s">
        <v>13</v>
      </c>
      <c r="C275" t="s">
        <v>261</v>
      </c>
      <c r="D275" t="s">
        <v>15</v>
      </c>
      <c r="E275" t="s">
        <v>475</v>
      </c>
      <c r="F275" s="2" t="s">
        <v>837</v>
      </c>
      <c r="G275" t="s">
        <v>7</v>
      </c>
      <c r="H275" t="s">
        <v>16</v>
      </c>
      <c r="I275" t="s">
        <v>16</v>
      </c>
      <c r="J275" t="s">
        <v>17</v>
      </c>
      <c r="K275" t="s">
        <v>17</v>
      </c>
      <c r="L275">
        <f>0</f>
        <v>0</v>
      </c>
      <c r="N275" s="1" t="str">
        <f t="shared" si="13"/>
        <v>INSERT INTO location (location_id,location_type_code,parent_location_id,location_name,description,address,created_by,updated_by,created_dtm,updated_dtm,revision_count)</v>
      </c>
      <c r="O275" t="str">
        <f t="shared" si="14"/>
        <v xml:space="preserve"> VALUES </v>
      </c>
      <c r="P275" t="str">
        <f t="shared" si="15"/>
        <v>(uuid_generate_v4(),'COURTROOM',null,'PORTALBERNI003','Port Alberni - 003','address','test','test',now(),now(),0);</v>
      </c>
    </row>
    <row r="276" spans="1:16" x14ac:dyDescent="0.2">
      <c r="A276">
        <v>178</v>
      </c>
      <c r="B276" t="s">
        <v>13</v>
      </c>
      <c r="C276" t="s">
        <v>261</v>
      </c>
      <c r="D276" t="s">
        <v>15</v>
      </c>
      <c r="E276" t="s">
        <v>476</v>
      </c>
      <c r="F276" s="2" t="s">
        <v>838</v>
      </c>
      <c r="G276" t="s">
        <v>7</v>
      </c>
      <c r="H276" t="s">
        <v>16</v>
      </c>
      <c r="I276" t="s">
        <v>16</v>
      </c>
      <c r="J276" t="s">
        <v>17</v>
      </c>
      <c r="K276" t="s">
        <v>17</v>
      </c>
      <c r="L276">
        <f>0</f>
        <v>0</v>
      </c>
      <c r="N276" s="1" t="str">
        <f t="shared" si="13"/>
        <v>INSERT INTO location (location_id,location_type_code,parent_location_id,location_name,description,address,created_by,updated_by,created_dtm,updated_dtm,revision_count)</v>
      </c>
      <c r="O276" t="str">
        <f t="shared" si="14"/>
        <v xml:space="preserve"> VALUES </v>
      </c>
      <c r="P276" t="str">
        <f t="shared" si="15"/>
        <v>(uuid_generate_v4(),'COURTROOM',null,'PORTALBERNICIRCUIT','Port Alberni - Circuit','address','test','test',now(),now(),0);</v>
      </c>
    </row>
    <row r="277" spans="1:16" x14ac:dyDescent="0.2">
      <c r="A277">
        <v>179</v>
      </c>
      <c r="B277" t="s">
        <v>13</v>
      </c>
      <c r="C277" t="s">
        <v>261</v>
      </c>
      <c r="D277" t="s">
        <v>15</v>
      </c>
      <c r="E277" t="s">
        <v>477</v>
      </c>
      <c r="F277" s="2" t="s">
        <v>839</v>
      </c>
      <c r="G277" t="s">
        <v>7</v>
      </c>
      <c r="H277" t="s">
        <v>16</v>
      </c>
      <c r="I277" t="s">
        <v>16</v>
      </c>
      <c r="J277" t="s">
        <v>17</v>
      </c>
      <c r="K277" t="s">
        <v>17</v>
      </c>
      <c r="L277">
        <f>0</f>
        <v>0</v>
      </c>
      <c r="N277" s="1" t="str">
        <f t="shared" si="13"/>
        <v>INSERT INTO location (location_id,location_type_code,parent_location_id,location_name,description,address,created_by,updated_by,created_dtm,updated_dtm,revision_count)</v>
      </c>
      <c r="O277" t="str">
        <f t="shared" si="14"/>
        <v xml:space="preserve"> VALUES </v>
      </c>
      <c r="P277" t="str">
        <f t="shared" si="15"/>
        <v>(uuid_generate_v4(),'COURTROOM',null,'PORTCOQUITLAM1','Port Coquitlam - 1','address','test','test',now(),now(),0);</v>
      </c>
    </row>
    <row r="278" spans="1:16" x14ac:dyDescent="0.2">
      <c r="A278">
        <v>180</v>
      </c>
      <c r="B278" t="s">
        <v>13</v>
      </c>
      <c r="C278" t="s">
        <v>261</v>
      </c>
      <c r="D278" t="s">
        <v>15</v>
      </c>
      <c r="E278" t="s">
        <v>478</v>
      </c>
      <c r="F278" s="2" t="s">
        <v>840</v>
      </c>
      <c r="G278" t="s">
        <v>7</v>
      </c>
      <c r="H278" t="s">
        <v>16</v>
      </c>
      <c r="I278" t="s">
        <v>16</v>
      </c>
      <c r="J278" t="s">
        <v>17</v>
      </c>
      <c r="K278" t="s">
        <v>17</v>
      </c>
      <c r="L278">
        <f>0</f>
        <v>0</v>
      </c>
      <c r="N278" s="1" t="str">
        <f t="shared" si="13"/>
        <v>INSERT INTO location (location_id,location_type_code,parent_location_id,location_name,description,address,created_by,updated_by,created_dtm,updated_dtm,revision_count)</v>
      </c>
      <c r="O278" t="str">
        <f t="shared" si="14"/>
        <v xml:space="preserve"> VALUES </v>
      </c>
      <c r="P278" t="str">
        <f t="shared" si="15"/>
        <v>(uuid_generate_v4(),'COURTROOM',null,'PORTCOQUITLAM2','Port Coquitlam - 2','address','test','test',now(),now(),0);</v>
      </c>
    </row>
    <row r="279" spans="1:16" x14ac:dyDescent="0.2">
      <c r="A279">
        <v>181</v>
      </c>
      <c r="B279" t="s">
        <v>13</v>
      </c>
      <c r="C279" t="s">
        <v>261</v>
      </c>
      <c r="D279" t="s">
        <v>15</v>
      </c>
      <c r="E279" t="s">
        <v>479</v>
      </c>
      <c r="F279" s="2" t="s">
        <v>841</v>
      </c>
      <c r="G279" t="s">
        <v>7</v>
      </c>
      <c r="H279" t="s">
        <v>16</v>
      </c>
      <c r="I279" t="s">
        <v>16</v>
      </c>
      <c r="J279" t="s">
        <v>17</v>
      </c>
      <c r="K279" t="s">
        <v>17</v>
      </c>
      <c r="L279">
        <f>0</f>
        <v>0</v>
      </c>
      <c r="N279" s="1" t="str">
        <f t="shared" si="13"/>
        <v>INSERT INTO location (location_id,location_type_code,parent_location_id,location_name,description,address,created_by,updated_by,created_dtm,updated_dtm,revision_count)</v>
      </c>
      <c r="O279" t="str">
        <f t="shared" si="14"/>
        <v xml:space="preserve"> VALUES </v>
      </c>
      <c r="P279" t="str">
        <f t="shared" si="15"/>
        <v>(uuid_generate_v4(),'COURTROOM',null,'PORTCOQUITLAM3','Port Coquitlam - 3','address','test','test',now(),now(),0);</v>
      </c>
    </row>
    <row r="280" spans="1:16" x14ac:dyDescent="0.2">
      <c r="A280">
        <v>182</v>
      </c>
      <c r="B280" t="s">
        <v>13</v>
      </c>
      <c r="C280" t="s">
        <v>261</v>
      </c>
      <c r="D280" t="s">
        <v>15</v>
      </c>
      <c r="E280" t="s">
        <v>480</v>
      </c>
      <c r="F280" s="2" t="s">
        <v>842</v>
      </c>
      <c r="G280" t="s">
        <v>7</v>
      </c>
      <c r="H280" t="s">
        <v>16</v>
      </c>
      <c r="I280" t="s">
        <v>16</v>
      </c>
      <c r="J280" t="s">
        <v>17</v>
      </c>
      <c r="K280" t="s">
        <v>17</v>
      </c>
      <c r="L280">
        <f>0</f>
        <v>0</v>
      </c>
      <c r="N280" s="1" t="str">
        <f t="shared" si="13"/>
        <v>INSERT INTO location (location_id,location_type_code,parent_location_id,location_name,description,address,created_by,updated_by,created_dtm,updated_dtm,revision_count)</v>
      </c>
      <c r="O280" t="str">
        <f t="shared" si="14"/>
        <v xml:space="preserve"> VALUES </v>
      </c>
      <c r="P280" t="str">
        <f t="shared" si="15"/>
        <v>(uuid_generate_v4(),'COURTROOM',null,'PORTCOQUITLAM4','Port Coquitlam - 4','address','test','test',now(),now(),0);</v>
      </c>
    </row>
    <row r="281" spans="1:16" x14ac:dyDescent="0.2">
      <c r="A281">
        <v>183</v>
      </c>
      <c r="B281" t="s">
        <v>13</v>
      </c>
      <c r="C281" t="s">
        <v>261</v>
      </c>
      <c r="D281" t="s">
        <v>15</v>
      </c>
      <c r="E281" t="s">
        <v>481</v>
      </c>
      <c r="F281" s="2" t="s">
        <v>843</v>
      </c>
      <c r="G281" t="s">
        <v>7</v>
      </c>
      <c r="H281" t="s">
        <v>16</v>
      </c>
      <c r="I281" t="s">
        <v>16</v>
      </c>
      <c r="J281" t="s">
        <v>17</v>
      </c>
      <c r="K281" t="s">
        <v>17</v>
      </c>
      <c r="L281">
        <f>0</f>
        <v>0</v>
      </c>
      <c r="N281" s="1" t="str">
        <f t="shared" si="13"/>
        <v>INSERT INTO location (location_id,location_type_code,parent_location_id,location_name,description,address,created_by,updated_by,created_dtm,updated_dtm,revision_count)</v>
      </c>
      <c r="O281" t="str">
        <f t="shared" si="14"/>
        <v xml:space="preserve"> VALUES </v>
      </c>
      <c r="P281" t="str">
        <f t="shared" si="15"/>
        <v>(uuid_generate_v4(),'COURTROOM',null,'PORTCOQUITLAM5','Port Coquitlam - 5','address','test','test',now(),now(),0);</v>
      </c>
    </row>
    <row r="282" spans="1:16" x14ac:dyDescent="0.2">
      <c r="A282">
        <v>184</v>
      </c>
      <c r="B282" t="s">
        <v>13</v>
      </c>
      <c r="C282" t="s">
        <v>261</v>
      </c>
      <c r="D282" t="s">
        <v>15</v>
      </c>
      <c r="E282" t="s">
        <v>482</v>
      </c>
      <c r="F282" s="2" t="s">
        <v>844</v>
      </c>
      <c r="G282" t="s">
        <v>7</v>
      </c>
      <c r="H282" t="s">
        <v>16</v>
      </c>
      <c r="I282" t="s">
        <v>16</v>
      </c>
      <c r="J282" t="s">
        <v>17</v>
      </c>
      <c r="K282" t="s">
        <v>17</v>
      </c>
      <c r="L282">
        <f>0</f>
        <v>0</v>
      </c>
      <c r="N282" s="1" t="str">
        <f t="shared" si="13"/>
        <v>INSERT INTO location (location_id,location_type_code,parent_location_id,location_name,description,address,created_by,updated_by,created_dtm,updated_dtm,revision_count)</v>
      </c>
      <c r="O282" t="str">
        <f t="shared" si="14"/>
        <v xml:space="preserve"> VALUES </v>
      </c>
      <c r="P282" t="str">
        <f t="shared" si="15"/>
        <v>(uuid_generate_v4(),'COURTROOM',null,'PORTCOQUITLAM7','Port Coquitlam - 7','address','test','test',now(),now(),0);</v>
      </c>
    </row>
    <row r="283" spans="1:16" x14ac:dyDescent="0.2">
      <c r="A283">
        <v>185</v>
      </c>
      <c r="B283" t="s">
        <v>13</v>
      </c>
      <c r="C283" t="s">
        <v>261</v>
      </c>
      <c r="D283" t="s">
        <v>15</v>
      </c>
      <c r="E283" t="s">
        <v>483</v>
      </c>
      <c r="F283" s="2" t="s">
        <v>845</v>
      </c>
      <c r="G283" t="s">
        <v>7</v>
      </c>
      <c r="H283" t="s">
        <v>16</v>
      </c>
      <c r="I283" t="s">
        <v>16</v>
      </c>
      <c r="J283" t="s">
        <v>17</v>
      </c>
      <c r="K283" t="s">
        <v>17</v>
      </c>
      <c r="L283">
        <f>0</f>
        <v>0</v>
      </c>
      <c r="N283" s="1" t="str">
        <f t="shared" si="13"/>
        <v>INSERT INTO location (location_id,location_type_code,parent_location_id,location_name,description,address,created_by,updated_by,created_dtm,updated_dtm,revision_count)</v>
      </c>
      <c r="O283" t="str">
        <f t="shared" si="14"/>
        <v xml:space="preserve"> VALUES </v>
      </c>
      <c r="P283" t="str">
        <f t="shared" si="15"/>
        <v>(uuid_generate_v4(),'COURTROOM',null,'PORTCOQUITLAM12','Port Coquitlam - 12','address','test','test',now(),now(),0);</v>
      </c>
    </row>
    <row r="284" spans="1:16" x14ac:dyDescent="0.2">
      <c r="A284">
        <v>186</v>
      </c>
      <c r="B284" t="s">
        <v>13</v>
      </c>
      <c r="C284" t="s">
        <v>261</v>
      </c>
      <c r="D284" t="s">
        <v>15</v>
      </c>
      <c r="E284" t="s">
        <v>484</v>
      </c>
      <c r="F284" s="2" t="s">
        <v>846</v>
      </c>
      <c r="G284" t="s">
        <v>7</v>
      </c>
      <c r="H284" t="s">
        <v>16</v>
      </c>
      <c r="I284" t="s">
        <v>16</v>
      </c>
      <c r="J284" t="s">
        <v>17</v>
      </c>
      <c r="K284" t="s">
        <v>17</v>
      </c>
      <c r="L284">
        <f>0</f>
        <v>0</v>
      </c>
      <c r="N284" s="1" t="str">
        <f t="shared" ref="N284:N347" si="16">$N$3</f>
        <v>INSERT INTO location (location_id,location_type_code,parent_location_id,location_name,description,address,created_by,updated_by,created_dtm,updated_dtm,revision_count)</v>
      </c>
      <c r="O284" t="str">
        <f t="shared" ref="O284:O347" si="17">$O$3</f>
        <v xml:space="preserve"> VALUES </v>
      </c>
      <c r="P284" t="str">
        <f t="shared" si="15"/>
        <v>(uuid_generate_v4(),'COURTROOM',null,'PORTCOQUITLAM006','Port Coquitlam - 006','address','test','test',now(),now(),0);</v>
      </c>
    </row>
    <row r="285" spans="1:16" x14ac:dyDescent="0.2">
      <c r="A285">
        <v>187</v>
      </c>
      <c r="B285" t="s">
        <v>13</v>
      </c>
      <c r="C285" t="s">
        <v>261</v>
      </c>
      <c r="D285" t="s">
        <v>15</v>
      </c>
      <c r="E285" t="s">
        <v>485</v>
      </c>
      <c r="F285" s="2" t="s">
        <v>847</v>
      </c>
      <c r="G285" t="s">
        <v>7</v>
      </c>
      <c r="H285" t="s">
        <v>16</v>
      </c>
      <c r="I285" t="s">
        <v>16</v>
      </c>
      <c r="J285" t="s">
        <v>17</v>
      </c>
      <c r="K285" t="s">
        <v>17</v>
      </c>
      <c r="L285">
        <f>0</f>
        <v>0</v>
      </c>
      <c r="N285" s="1" t="str">
        <f t="shared" si="16"/>
        <v>INSERT INTO location (location_id,location_type_code,parent_location_id,location_name,description,address,created_by,updated_by,created_dtm,updated_dtm,revision_count)</v>
      </c>
      <c r="O285" t="str">
        <f t="shared" si="17"/>
        <v xml:space="preserve"> VALUES </v>
      </c>
      <c r="P285" t="str">
        <f t="shared" si="15"/>
        <v>(uuid_generate_v4(),'COURTROOM',null,'PORTCOQUITLAM008','Port Coquitlam - 008','address','test','test',now(),now(),0);</v>
      </c>
    </row>
    <row r="286" spans="1:16" x14ac:dyDescent="0.2">
      <c r="A286">
        <v>188</v>
      </c>
      <c r="B286" t="s">
        <v>13</v>
      </c>
      <c r="C286" t="s">
        <v>261</v>
      </c>
      <c r="D286" t="s">
        <v>15</v>
      </c>
      <c r="E286" t="s">
        <v>486</v>
      </c>
      <c r="F286" s="2" t="s">
        <v>848</v>
      </c>
      <c r="G286" t="s">
        <v>7</v>
      </c>
      <c r="H286" t="s">
        <v>16</v>
      </c>
      <c r="I286" t="s">
        <v>16</v>
      </c>
      <c r="J286" t="s">
        <v>17</v>
      </c>
      <c r="K286" t="s">
        <v>17</v>
      </c>
      <c r="L286">
        <f>0</f>
        <v>0</v>
      </c>
      <c r="N286" s="1" t="str">
        <f t="shared" si="16"/>
        <v>INSERT INTO location (location_id,location_type_code,parent_location_id,location_name,description,address,created_by,updated_by,created_dtm,updated_dtm,revision_count)</v>
      </c>
      <c r="O286" t="str">
        <f t="shared" si="17"/>
        <v xml:space="preserve"> VALUES </v>
      </c>
      <c r="P286" t="str">
        <f t="shared" si="15"/>
        <v>(uuid_generate_v4(),'COURTROOM',null,'PORTCOQUITLAM009','Port Coquitlam - 009','address','test','test',now(),now(),0);</v>
      </c>
    </row>
    <row r="287" spans="1:16" x14ac:dyDescent="0.2">
      <c r="A287">
        <v>189</v>
      </c>
      <c r="B287" t="s">
        <v>13</v>
      </c>
      <c r="C287" t="s">
        <v>261</v>
      </c>
      <c r="D287" t="s">
        <v>15</v>
      </c>
      <c r="E287" t="s">
        <v>487</v>
      </c>
      <c r="F287" s="2" t="s">
        <v>849</v>
      </c>
      <c r="G287" t="s">
        <v>7</v>
      </c>
      <c r="H287" t="s">
        <v>16</v>
      </c>
      <c r="I287" t="s">
        <v>16</v>
      </c>
      <c r="J287" t="s">
        <v>17</v>
      </c>
      <c r="K287" t="s">
        <v>17</v>
      </c>
      <c r="L287">
        <f>0</f>
        <v>0</v>
      </c>
      <c r="N287" s="1" t="str">
        <f t="shared" si="16"/>
        <v>INSERT INTO location (location_id,location_type_code,parent_location_id,location_name,description,address,created_by,updated_by,created_dtm,updated_dtm,revision_count)</v>
      </c>
      <c r="O287" t="str">
        <f t="shared" si="17"/>
        <v xml:space="preserve"> VALUES </v>
      </c>
      <c r="P287" t="str">
        <f t="shared" si="15"/>
        <v>(uuid_generate_v4(),'COURTROOM',null,'PORTCOQUITLAM010','Port Coquitlam - 010','address','test','test',now(),now(),0);</v>
      </c>
    </row>
    <row r="288" spans="1:16" x14ac:dyDescent="0.2">
      <c r="A288">
        <v>190</v>
      </c>
      <c r="B288" t="s">
        <v>13</v>
      </c>
      <c r="C288" t="s">
        <v>261</v>
      </c>
      <c r="D288" t="s">
        <v>15</v>
      </c>
      <c r="E288" t="s">
        <v>488</v>
      </c>
      <c r="F288" s="2" t="s">
        <v>850</v>
      </c>
      <c r="G288" t="s">
        <v>7</v>
      </c>
      <c r="H288" t="s">
        <v>16</v>
      </c>
      <c r="I288" t="s">
        <v>16</v>
      </c>
      <c r="J288" t="s">
        <v>17</v>
      </c>
      <c r="K288" t="s">
        <v>17</v>
      </c>
      <c r="L288">
        <f>0</f>
        <v>0</v>
      </c>
      <c r="N288" s="1" t="str">
        <f t="shared" si="16"/>
        <v>INSERT INTO location (location_id,location_type_code,parent_location_id,location_name,description,address,created_by,updated_by,created_dtm,updated_dtm,revision_count)</v>
      </c>
      <c r="O288" t="str">
        <f t="shared" si="17"/>
        <v xml:space="preserve"> VALUES </v>
      </c>
      <c r="P288" t="str">
        <f t="shared" si="15"/>
        <v>(uuid_generate_v4(),'COURTROOM',null,'PORTCOQUITLAM011','Port Coquitlam - 011','address','test','test',now(),now(),0);</v>
      </c>
    </row>
    <row r="289" spans="1:16" x14ac:dyDescent="0.2">
      <c r="A289">
        <v>191</v>
      </c>
      <c r="B289" t="s">
        <v>13</v>
      </c>
      <c r="C289" t="s">
        <v>261</v>
      </c>
      <c r="D289" t="s">
        <v>15</v>
      </c>
      <c r="E289" t="s">
        <v>489</v>
      </c>
      <c r="F289" s="2" t="s">
        <v>851</v>
      </c>
      <c r="G289" t="s">
        <v>7</v>
      </c>
      <c r="H289" t="s">
        <v>16</v>
      </c>
      <c r="I289" t="s">
        <v>16</v>
      </c>
      <c r="J289" t="s">
        <v>17</v>
      </c>
      <c r="K289" t="s">
        <v>17</v>
      </c>
      <c r="L289">
        <f>0</f>
        <v>0</v>
      </c>
      <c r="N289" s="1" t="str">
        <f t="shared" si="16"/>
        <v>INSERT INTO location (location_id,location_type_code,parent_location_id,location_name,description,address,created_by,updated_by,created_dtm,updated_dtm,revision_count)</v>
      </c>
      <c r="O289" t="str">
        <f t="shared" si="17"/>
        <v xml:space="preserve"> VALUES </v>
      </c>
      <c r="P289" t="str">
        <f t="shared" si="15"/>
        <v>(uuid_generate_v4(),'COURTROOM',null,'PORTCOQUITLAMHR001','Port Coquitlam - HR001','address','test','test',now(),now(),0);</v>
      </c>
    </row>
    <row r="290" spans="1:16" x14ac:dyDescent="0.2">
      <c r="A290">
        <v>192</v>
      </c>
      <c r="B290" t="s">
        <v>13</v>
      </c>
      <c r="C290" t="s">
        <v>261</v>
      </c>
      <c r="D290" t="s">
        <v>15</v>
      </c>
      <c r="E290" t="s">
        <v>490</v>
      </c>
      <c r="F290" s="2" t="s">
        <v>852</v>
      </c>
      <c r="G290" t="s">
        <v>7</v>
      </c>
      <c r="H290" t="s">
        <v>16</v>
      </c>
      <c r="I290" t="s">
        <v>16</v>
      </c>
      <c r="J290" t="s">
        <v>17</v>
      </c>
      <c r="K290" t="s">
        <v>17</v>
      </c>
      <c r="L290">
        <f>0</f>
        <v>0</v>
      </c>
      <c r="N290" s="1" t="str">
        <f t="shared" si="16"/>
        <v>INSERT INTO location (location_id,location_type_code,parent_location_id,location_name,description,address,created_by,updated_by,created_dtm,updated_dtm,revision_count)</v>
      </c>
      <c r="O290" t="str">
        <f t="shared" si="17"/>
        <v xml:space="preserve"> VALUES </v>
      </c>
      <c r="P290" t="str">
        <f t="shared" si="15"/>
        <v>(uuid_generate_v4(),'COURTROOM',null,'PORTCOQUITLAMHR002','Port Coquitlam - HR002','address','test','test',now(),now(),0);</v>
      </c>
    </row>
    <row r="291" spans="1:16" x14ac:dyDescent="0.2">
      <c r="A291">
        <v>193</v>
      </c>
      <c r="B291" t="s">
        <v>13</v>
      </c>
      <c r="C291" t="s">
        <v>261</v>
      </c>
      <c r="D291" t="s">
        <v>15</v>
      </c>
      <c r="E291" t="s">
        <v>491</v>
      </c>
      <c r="F291" s="2" t="s">
        <v>853</v>
      </c>
      <c r="G291" t="s">
        <v>7</v>
      </c>
      <c r="H291" t="s">
        <v>16</v>
      </c>
      <c r="I291" t="s">
        <v>16</v>
      </c>
      <c r="J291" t="s">
        <v>17</v>
      </c>
      <c r="K291" t="s">
        <v>17</v>
      </c>
      <c r="L291">
        <f>0</f>
        <v>0</v>
      </c>
      <c r="N291" s="1" t="str">
        <f t="shared" si="16"/>
        <v>INSERT INTO location (location_id,location_type_code,parent_location_id,location_name,description,address,created_by,updated_by,created_dtm,updated_dtm,revision_count)</v>
      </c>
      <c r="O291" t="str">
        <f t="shared" si="17"/>
        <v xml:space="preserve"> VALUES </v>
      </c>
      <c r="P291" t="str">
        <f t="shared" si="15"/>
        <v>(uuid_generate_v4(),'COURTROOM',null,'PORTHARDY1','Port Hardy - 1','address','test','test',now(),now(),0);</v>
      </c>
    </row>
    <row r="292" spans="1:16" x14ac:dyDescent="0.2">
      <c r="A292">
        <v>194</v>
      </c>
      <c r="B292" t="s">
        <v>13</v>
      </c>
      <c r="C292" t="s">
        <v>261</v>
      </c>
      <c r="D292" t="s">
        <v>15</v>
      </c>
      <c r="E292" t="s">
        <v>492</v>
      </c>
      <c r="F292" s="2" t="s">
        <v>854</v>
      </c>
      <c r="G292" t="s">
        <v>7</v>
      </c>
      <c r="H292" t="s">
        <v>16</v>
      </c>
      <c r="I292" t="s">
        <v>16</v>
      </c>
      <c r="J292" t="s">
        <v>17</v>
      </c>
      <c r="K292" t="s">
        <v>17</v>
      </c>
      <c r="L292">
        <f>0</f>
        <v>0</v>
      </c>
      <c r="N292" s="1" t="str">
        <f t="shared" si="16"/>
        <v>INSERT INTO location (location_id,location_type_code,parent_location_id,location_name,description,address,created_by,updated_by,created_dtm,updated_dtm,revision_count)</v>
      </c>
      <c r="O292" t="str">
        <f t="shared" si="17"/>
        <v xml:space="preserve"> VALUES </v>
      </c>
      <c r="P292" t="str">
        <f t="shared" si="15"/>
        <v>(uuid_generate_v4(),'COURTROOM',null,'POWELLRIVER104','Powell River - 104','address','test','test',now(),now(),0);</v>
      </c>
    </row>
    <row r="293" spans="1:16" x14ac:dyDescent="0.2">
      <c r="A293">
        <v>195</v>
      </c>
      <c r="B293" t="s">
        <v>13</v>
      </c>
      <c r="C293" t="s">
        <v>261</v>
      </c>
      <c r="D293" t="s">
        <v>15</v>
      </c>
      <c r="E293" t="s">
        <v>493</v>
      </c>
      <c r="F293" s="2" t="s">
        <v>855</v>
      </c>
      <c r="G293" t="s">
        <v>7</v>
      </c>
      <c r="H293" t="s">
        <v>16</v>
      </c>
      <c r="I293" t="s">
        <v>16</v>
      </c>
      <c r="J293" t="s">
        <v>17</v>
      </c>
      <c r="K293" t="s">
        <v>17</v>
      </c>
      <c r="L293">
        <f>0</f>
        <v>0</v>
      </c>
      <c r="N293" s="1" t="str">
        <f t="shared" si="16"/>
        <v>INSERT INTO location (location_id,location_type_code,parent_location_id,location_name,description,address,created_by,updated_by,created_dtm,updated_dtm,revision_count)</v>
      </c>
      <c r="O293" t="str">
        <f t="shared" si="17"/>
        <v xml:space="preserve"> VALUES </v>
      </c>
      <c r="P293" t="str">
        <f t="shared" ref="P293:P356" si="18">"("&amp;B293&amp;",'"&amp;C293&amp;"',"&amp;D293&amp;",'"&amp;E293&amp;"','"&amp;F293&amp;"','"&amp;G293&amp;"','"&amp;H293&amp;"','"&amp;I293&amp;"',"&amp;J293&amp;","&amp;K293&amp;","&amp;L293&amp;");"</f>
        <v>(uuid_generate_v4(),'COURTROOM',null,'POWELLRIVER111','Powell River - 111','address','test','test',now(),now(),0);</v>
      </c>
    </row>
    <row r="294" spans="1:16" x14ac:dyDescent="0.2">
      <c r="A294">
        <v>196</v>
      </c>
      <c r="B294" t="s">
        <v>13</v>
      </c>
      <c r="C294" t="s">
        <v>261</v>
      </c>
      <c r="D294" t="s">
        <v>15</v>
      </c>
      <c r="E294" t="s">
        <v>494</v>
      </c>
      <c r="F294" s="2" t="s">
        <v>856</v>
      </c>
      <c r="G294" t="s">
        <v>7</v>
      </c>
      <c r="H294" t="s">
        <v>16</v>
      </c>
      <c r="I294" t="s">
        <v>16</v>
      </c>
      <c r="J294" t="s">
        <v>17</v>
      </c>
      <c r="K294" t="s">
        <v>17</v>
      </c>
      <c r="L294">
        <f>0</f>
        <v>0</v>
      </c>
      <c r="N294" s="1" t="str">
        <f t="shared" si="16"/>
        <v>INSERT INTO location (location_id,location_type_code,parent_location_id,location_name,description,address,created_by,updated_by,created_dtm,updated_dtm,revision_count)</v>
      </c>
      <c r="O294" t="str">
        <f t="shared" si="17"/>
        <v xml:space="preserve"> VALUES </v>
      </c>
      <c r="P294" t="str">
        <f t="shared" si="18"/>
        <v>(uuid_generate_v4(),'COURTROOM',null,'POWELLRIVER112','Powell River - 112','address','test','test',now(),now(),0);</v>
      </c>
    </row>
    <row r="295" spans="1:16" x14ac:dyDescent="0.2">
      <c r="A295">
        <v>197</v>
      </c>
      <c r="B295" t="s">
        <v>13</v>
      </c>
      <c r="C295" t="s">
        <v>261</v>
      </c>
      <c r="D295" t="s">
        <v>15</v>
      </c>
      <c r="E295" t="s">
        <v>495</v>
      </c>
      <c r="F295" s="2" t="s">
        <v>857</v>
      </c>
      <c r="G295" t="s">
        <v>7</v>
      </c>
      <c r="H295" t="s">
        <v>16</v>
      </c>
      <c r="I295" t="s">
        <v>16</v>
      </c>
      <c r="J295" t="s">
        <v>17</v>
      </c>
      <c r="K295" t="s">
        <v>17</v>
      </c>
      <c r="L295">
        <f>0</f>
        <v>0</v>
      </c>
      <c r="N295" s="1" t="str">
        <f t="shared" si="16"/>
        <v>INSERT INTO location (location_id,location_type_code,parent_location_id,location_name,description,address,created_by,updated_by,created_dtm,updated_dtm,revision_count)</v>
      </c>
      <c r="O295" t="str">
        <f t="shared" si="17"/>
        <v xml:space="preserve"> VALUES </v>
      </c>
      <c r="P295" t="str">
        <f t="shared" si="18"/>
        <v>(uuid_generate_v4(),'COURTROOM',null,'PRINCEGEORGE101','Prince George - 101','address','test','test',now(),now(),0);</v>
      </c>
    </row>
    <row r="296" spans="1:16" x14ac:dyDescent="0.2">
      <c r="A296">
        <v>198</v>
      </c>
      <c r="B296" t="s">
        <v>13</v>
      </c>
      <c r="C296" t="s">
        <v>261</v>
      </c>
      <c r="D296" t="s">
        <v>15</v>
      </c>
      <c r="E296" t="s">
        <v>496</v>
      </c>
      <c r="F296" s="2" t="s">
        <v>858</v>
      </c>
      <c r="G296" t="s">
        <v>7</v>
      </c>
      <c r="H296" t="s">
        <v>16</v>
      </c>
      <c r="I296" t="s">
        <v>16</v>
      </c>
      <c r="J296" t="s">
        <v>17</v>
      </c>
      <c r="K296" t="s">
        <v>17</v>
      </c>
      <c r="L296">
        <f>0</f>
        <v>0</v>
      </c>
      <c r="N296" s="1" t="str">
        <f t="shared" si="16"/>
        <v>INSERT INTO location (location_id,location_type_code,parent_location_id,location_name,description,address,created_by,updated_by,created_dtm,updated_dtm,revision_count)</v>
      </c>
      <c r="O296" t="str">
        <f t="shared" si="17"/>
        <v xml:space="preserve"> VALUES </v>
      </c>
      <c r="P296" t="str">
        <f t="shared" si="18"/>
        <v>(uuid_generate_v4(),'COURTROOM',null,'PRINCEGEORGE102','Prince George - 102','address','test','test',now(),now(),0);</v>
      </c>
    </row>
    <row r="297" spans="1:16" x14ac:dyDescent="0.2">
      <c r="A297">
        <v>199</v>
      </c>
      <c r="B297" t="s">
        <v>13</v>
      </c>
      <c r="C297" t="s">
        <v>261</v>
      </c>
      <c r="D297" t="s">
        <v>15</v>
      </c>
      <c r="E297" t="s">
        <v>497</v>
      </c>
      <c r="F297" s="2" t="s">
        <v>859</v>
      </c>
      <c r="G297" t="s">
        <v>7</v>
      </c>
      <c r="H297" t="s">
        <v>16</v>
      </c>
      <c r="I297" t="s">
        <v>16</v>
      </c>
      <c r="J297" t="s">
        <v>17</v>
      </c>
      <c r="K297" t="s">
        <v>17</v>
      </c>
      <c r="L297">
        <f>0</f>
        <v>0</v>
      </c>
      <c r="N297" s="1" t="str">
        <f t="shared" si="16"/>
        <v>INSERT INTO location (location_id,location_type_code,parent_location_id,location_name,description,address,created_by,updated_by,created_dtm,updated_dtm,revision_count)</v>
      </c>
      <c r="O297" t="str">
        <f t="shared" si="17"/>
        <v xml:space="preserve"> VALUES </v>
      </c>
      <c r="P297" t="str">
        <f t="shared" si="18"/>
        <v>(uuid_generate_v4(),'COURTROOM',null,'PRINCEGEORGE103','Prince George - 103','address','test','test',now(),now(),0);</v>
      </c>
    </row>
    <row r="298" spans="1:16" x14ac:dyDescent="0.2">
      <c r="A298">
        <v>200</v>
      </c>
      <c r="B298" t="s">
        <v>13</v>
      </c>
      <c r="C298" t="s">
        <v>261</v>
      </c>
      <c r="D298" t="s">
        <v>15</v>
      </c>
      <c r="E298" t="s">
        <v>498</v>
      </c>
      <c r="F298" s="2" t="s">
        <v>860</v>
      </c>
      <c r="G298" t="s">
        <v>7</v>
      </c>
      <c r="H298" t="s">
        <v>16</v>
      </c>
      <c r="I298" t="s">
        <v>16</v>
      </c>
      <c r="J298" t="s">
        <v>17</v>
      </c>
      <c r="K298" t="s">
        <v>17</v>
      </c>
      <c r="L298">
        <f>0</f>
        <v>0</v>
      </c>
      <c r="N298" s="1" t="str">
        <f t="shared" si="16"/>
        <v>INSERT INTO location (location_id,location_type_code,parent_location_id,location_name,description,address,created_by,updated_by,created_dtm,updated_dtm,revision_count)</v>
      </c>
      <c r="O298" t="str">
        <f t="shared" si="17"/>
        <v xml:space="preserve"> VALUES </v>
      </c>
      <c r="P298" t="str">
        <f t="shared" si="18"/>
        <v>(uuid_generate_v4(),'COURTROOM',null,'PRINCEGEORGE104','Prince George - 104','address','test','test',now(),now(),0);</v>
      </c>
    </row>
    <row r="299" spans="1:16" x14ac:dyDescent="0.2">
      <c r="A299">
        <v>201</v>
      </c>
      <c r="B299" t="s">
        <v>13</v>
      </c>
      <c r="C299" t="s">
        <v>261</v>
      </c>
      <c r="D299" t="s">
        <v>15</v>
      </c>
      <c r="E299" t="s">
        <v>499</v>
      </c>
      <c r="F299" s="2" t="s">
        <v>861</v>
      </c>
      <c r="G299" t="s">
        <v>7</v>
      </c>
      <c r="H299" t="s">
        <v>16</v>
      </c>
      <c r="I299" t="s">
        <v>16</v>
      </c>
      <c r="J299" t="s">
        <v>17</v>
      </c>
      <c r="K299" t="s">
        <v>17</v>
      </c>
      <c r="L299">
        <f>0</f>
        <v>0</v>
      </c>
      <c r="N299" s="1" t="str">
        <f t="shared" si="16"/>
        <v>INSERT INTO location (location_id,location_type_code,parent_location_id,location_name,description,address,created_by,updated_by,created_dtm,updated_dtm,revision_count)</v>
      </c>
      <c r="O299" t="str">
        <f t="shared" si="17"/>
        <v xml:space="preserve"> VALUES </v>
      </c>
      <c r="P299" t="str">
        <f t="shared" si="18"/>
        <v>(uuid_generate_v4(),'COURTROOM',null,'PRINCEGEORGE111','Prince George - 111','address','test','test',now(),now(),0);</v>
      </c>
    </row>
    <row r="300" spans="1:16" x14ac:dyDescent="0.2">
      <c r="A300">
        <v>202</v>
      </c>
      <c r="B300" t="s">
        <v>13</v>
      </c>
      <c r="C300" t="s">
        <v>261</v>
      </c>
      <c r="D300" t="s">
        <v>15</v>
      </c>
      <c r="E300" t="s">
        <v>500</v>
      </c>
      <c r="F300" s="2" t="s">
        <v>862</v>
      </c>
      <c r="G300" t="s">
        <v>7</v>
      </c>
      <c r="H300" t="s">
        <v>16</v>
      </c>
      <c r="I300" t="s">
        <v>16</v>
      </c>
      <c r="J300" t="s">
        <v>17</v>
      </c>
      <c r="K300" t="s">
        <v>17</v>
      </c>
      <c r="L300">
        <f>0</f>
        <v>0</v>
      </c>
      <c r="N300" s="1" t="str">
        <f t="shared" si="16"/>
        <v>INSERT INTO location (location_id,location_type_code,parent_location_id,location_name,description,address,created_by,updated_by,created_dtm,updated_dtm,revision_count)</v>
      </c>
      <c r="O300" t="str">
        <f t="shared" si="17"/>
        <v xml:space="preserve"> VALUES </v>
      </c>
      <c r="P300" t="str">
        <f t="shared" si="18"/>
        <v>(uuid_generate_v4(),'COURTROOM',null,'PRINCEGEORGE305','Prince George - 305','address','test','test',now(),now(),0);</v>
      </c>
    </row>
    <row r="301" spans="1:16" x14ac:dyDescent="0.2">
      <c r="A301">
        <v>203</v>
      </c>
      <c r="B301" t="s">
        <v>13</v>
      </c>
      <c r="C301" t="s">
        <v>261</v>
      </c>
      <c r="D301" t="s">
        <v>15</v>
      </c>
      <c r="E301" t="s">
        <v>501</v>
      </c>
      <c r="F301" s="2" t="s">
        <v>863</v>
      </c>
      <c r="G301" t="s">
        <v>7</v>
      </c>
      <c r="H301" t="s">
        <v>16</v>
      </c>
      <c r="I301" t="s">
        <v>16</v>
      </c>
      <c r="J301" t="s">
        <v>17</v>
      </c>
      <c r="K301" t="s">
        <v>17</v>
      </c>
      <c r="L301">
        <f>0</f>
        <v>0</v>
      </c>
      <c r="N301" s="1" t="str">
        <f t="shared" si="16"/>
        <v>INSERT INTO location (location_id,location_type_code,parent_location_id,location_name,description,address,created_by,updated_by,created_dtm,updated_dtm,revision_count)</v>
      </c>
      <c r="O301" t="str">
        <f t="shared" si="17"/>
        <v xml:space="preserve"> VALUES </v>
      </c>
      <c r="P301" t="str">
        <f t="shared" si="18"/>
        <v>(uuid_generate_v4(),'COURTROOM',null,'PRINCEGEORGE306','Prince George - 306','address','test','test',now(),now(),0);</v>
      </c>
    </row>
    <row r="302" spans="1:16" x14ac:dyDescent="0.2">
      <c r="A302">
        <v>204</v>
      </c>
      <c r="B302" t="s">
        <v>13</v>
      </c>
      <c r="C302" t="s">
        <v>261</v>
      </c>
      <c r="D302" t="s">
        <v>15</v>
      </c>
      <c r="E302" t="s">
        <v>502</v>
      </c>
      <c r="F302" s="2" t="s">
        <v>864</v>
      </c>
      <c r="G302" t="s">
        <v>7</v>
      </c>
      <c r="H302" t="s">
        <v>16</v>
      </c>
      <c r="I302" t="s">
        <v>16</v>
      </c>
      <c r="J302" t="s">
        <v>17</v>
      </c>
      <c r="K302" t="s">
        <v>17</v>
      </c>
      <c r="L302">
        <f>0</f>
        <v>0</v>
      </c>
      <c r="N302" s="1" t="str">
        <f t="shared" si="16"/>
        <v>INSERT INTO location (location_id,location_type_code,parent_location_id,location_name,description,address,created_by,updated_by,created_dtm,updated_dtm,revision_count)</v>
      </c>
      <c r="O302" t="str">
        <f t="shared" si="17"/>
        <v xml:space="preserve"> VALUES </v>
      </c>
      <c r="P302" t="str">
        <f t="shared" si="18"/>
        <v>(uuid_generate_v4(),'COURTROOM',null,'PRINCEGEORGE307','Prince George - 307','address','test','test',now(),now(),0);</v>
      </c>
    </row>
    <row r="303" spans="1:16" x14ac:dyDescent="0.2">
      <c r="A303">
        <v>205</v>
      </c>
      <c r="B303" t="s">
        <v>13</v>
      </c>
      <c r="C303" t="s">
        <v>261</v>
      </c>
      <c r="D303" t="s">
        <v>15</v>
      </c>
      <c r="E303" t="s">
        <v>503</v>
      </c>
      <c r="F303" s="2" t="s">
        <v>865</v>
      </c>
      <c r="G303" t="s">
        <v>7</v>
      </c>
      <c r="H303" t="s">
        <v>16</v>
      </c>
      <c r="I303" t="s">
        <v>16</v>
      </c>
      <c r="J303" t="s">
        <v>17</v>
      </c>
      <c r="K303" t="s">
        <v>17</v>
      </c>
      <c r="L303">
        <f>0</f>
        <v>0</v>
      </c>
      <c r="N303" s="1" t="str">
        <f t="shared" si="16"/>
        <v>INSERT INTO location (location_id,location_type_code,parent_location_id,location_name,description,address,created_by,updated_by,created_dtm,updated_dtm,revision_count)</v>
      </c>
      <c r="O303" t="str">
        <f t="shared" si="17"/>
        <v xml:space="preserve"> VALUES </v>
      </c>
      <c r="P303" t="str">
        <f t="shared" si="18"/>
        <v>(uuid_generate_v4(),'COURTROOM',null,'PRINCEGEORGE308','Prince George - 308','address','test','test',now(),now(),0);</v>
      </c>
    </row>
    <row r="304" spans="1:16" x14ac:dyDescent="0.2">
      <c r="A304">
        <v>206</v>
      </c>
      <c r="B304" t="s">
        <v>13</v>
      </c>
      <c r="C304" t="s">
        <v>261</v>
      </c>
      <c r="D304" t="s">
        <v>15</v>
      </c>
      <c r="E304" t="s">
        <v>504</v>
      </c>
      <c r="F304" s="2" t="s">
        <v>866</v>
      </c>
      <c r="G304" t="s">
        <v>7</v>
      </c>
      <c r="H304" t="s">
        <v>16</v>
      </c>
      <c r="I304" t="s">
        <v>16</v>
      </c>
      <c r="J304" t="s">
        <v>17</v>
      </c>
      <c r="K304" t="s">
        <v>17</v>
      </c>
      <c r="L304">
        <f>0</f>
        <v>0</v>
      </c>
      <c r="N304" s="1" t="str">
        <f t="shared" si="16"/>
        <v>INSERT INTO location (location_id,location_type_code,parent_location_id,location_name,description,address,created_by,updated_by,created_dtm,updated_dtm,revision_count)</v>
      </c>
      <c r="O304" t="str">
        <f t="shared" si="17"/>
        <v xml:space="preserve"> VALUES </v>
      </c>
      <c r="P304" t="str">
        <f t="shared" si="18"/>
        <v>(uuid_generate_v4(),'COURTROOM',null,'PRINCEGEORGE309','Prince George - 309','address','test','test',now(),now(),0);</v>
      </c>
    </row>
    <row r="305" spans="1:16" x14ac:dyDescent="0.2">
      <c r="A305">
        <v>207</v>
      </c>
      <c r="B305" t="s">
        <v>13</v>
      </c>
      <c r="C305" t="s">
        <v>261</v>
      </c>
      <c r="D305" t="s">
        <v>15</v>
      </c>
      <c r="E305" t="s">
        <v>505</v>
      </c>
      <c r="F305" s="2" t="s">
        <v>867</v>
      </c>
      <c r="G305" t="s">
        <v>7</v>
      </c>
      <c r="H305" t="s">
        <v>16</v>
      </c>
      <c r="I305" t="s">
        <v>16</v>
      </c>
      <c r="J305" t="s">
        <v>17</v>
      </c>
      <c r="K305" t="s">
        <v>17</v>
      </c>
      <c r="L305">
        <f>0</f>
        <v>0</v>
      </c>
      <c r="N305" s="1" t="str">
        <f t="shared" si="16"/>
        <v>INSERT INTO location (location_id,location_type_code,parent_location_id,location_name,description,address,created_by,updated_by,created_dtm,updated_dtm,revision_count)</v>
      </c>
      <c r="O305" t="str">
        <f t="shared" si="17"/>
        <v xml:space="preserve"> VALUES </v>
      </c>
      <c r="P305" t="str">
        <f t="shared" si="18"/>
        <v>(uuid_generate_v4(),'COURTROOM',null,'PRINCEGEORGE310','Prince George - 310','address','test','test',now(),now(),0);</v>
      </c>
    </row>
    <row r="306" spans="1:16" x14ac:dyDescent="0.2">
      <c r="A306">
        <v>208</v>
      </c>
      <c r="B306" t="s">
        <v>13</v>
      </c>
      <c r="C306" t="s">
        <v>261</v>
      </c>
      <c r="D306" t="s">
        <v>15</v>
      </c>
      <c r="E306" t="s">
        <v>506</v>
      </c>
      <c r="F306" s="2" t="s">
        <v>868</v>
      </c>
      <c r="G306" t="s">
        <v>7</v>
      </c>
      <c r="H306" t="s">
        <v>16</v>
      </c>
      <c r="I306" t="s">
        <v>16</v>
      </c>
      <c r="J306" t="s">
        <v>17</v>
      </c>
      <c r="K306" t="s">
        <v>17</v>
      </c>
      <c r="L306">
        <f>0</f>
        <v>0</v>
      </c>
      <c r="N306" s="1" t="str">
        <f t="shared" si="16"/>
        <v>INSERT INTO location (location_id,location_type_code,parent_location_id,location_name,description,address,created_by,updated_by,created_dtm,updated_dtm,revision_count)</v>
      </c>
      <c r="O306" t="str">
        <f t="shared" si="17"/>
        <v xml:space="preserve"> VALUES </v>
      </c>
      <c r="P306" t="str">
        <f t="shared" si="18"/>
        <v>(uuid_generate_v4(),'COURTROOM',null,'PRINCERUPERT200','Prince Rupert - 200','address','test','test',now(),now(),0);</v>
      </c>
    </row>
    <row r="307" spans="1:16" x14ac:dyDescent="0.2">
      <c r="A307">
        <v>209</v>
      </c>
      <c r="B307" t="s">
        <v>13</v>
      </c>
      <c r="C307" t="s">
        <v>261</v>
      </c>
      <c r="D307" t="s">
        <v>15</v>
      </c>
      <c r="E307" t="s">
        <v>507</v>
      </c>
      <c r="F307" s="2" t="s">
        <v>869</v>
      </c>
      <c r="G307" t="s">
        <v>7</v>
      </c>
      <c r="H307" t="s">
        <v>16</v>
      </c>
      <c r="I307" t="s">
        <v>16</v>
      </c>
      <c r="J307" t="s">
        <v>17</v>
      </c>
      <c r="K307" t="s">
        <v>17</v>
      </c>
      <c r="L307">
        <f>0</f>
        <v>0</v>
      </c>
      <c r="N307" s="1" t="str">
        <f t="shared" si="16"/>
        <v>INSERT INTO location (location_id,location_type_code,parent_location_id,location_name,description,address,created_by,updated_by,created_dtm,updated_dtm,revision_count)</v>
      </c>
      <c r="O307" t="str">
        <f t="shared" si="17"/>
        <v xml:space="preserve"> VALUES </v>
      </c>
      <c r="P307" t="str">
        <f t="shared" si="18"/>
        <v>(uuid_generate_v4(),'COURTROOM',null,'PRINCERUPERT206','Prince Rupert - 206','address','test','test',now(),now(),0);</v>
      </c>
    </row>
    <row r="308" spans="1:16" x14ac:dyDescent="0.2">
      <c r="A308">
        <v>210</v>
      </c>
      <c r="B308" t="s">
        <v>13</v>
      </c>
      <c r="C308" t="s">
        <v>261</v>
      </c>
      <c r="D308" t="s">
        <v>15</v>
      </c>
      <c r="E308" t="s">
        <v>508</v>
      </c>
      <c r="F308" s="2" t="s">
        <v>870</v>
      </c>
      <c r="G308" t="s">
        <v>7</v>
      </c>
      <c r="H308" t="s">
        <v>16</v>
      </c>
      <c r="I308" t="s">
        <v>16</v>
      </c>
      <c r="J308" t="s">
        <v>17</v>
      </c>
      <c r="K308" t="s">
        <v>17</v>
      </c>
      <c r="L308">
        <f>0</f>
        <v>0</v>
      </c>
      <c r="N308" s="1" t="str">
        <f t="shared" si="16"/>
        <v>INSERT INTO location (location_id,location_type_code,parent_location_id,location_name,description,address,created_by,updated_by,created_dtm,updated_dtm,revision_count)</v>
      </c>
      <c r="O308" t="str">
        <f t="shared" si="17"/>
        <v xml:space="preserve"> VALUES </v>
      </c>
      <c r="P308" t="str">
        <f t="shared" si="18"/>
        <v>(uuid_generate_v4(),'COURTROOM',null,'PRINCERUPERT300','Prince Rupert - 300','address','test','test',now(),now(),0);</v>
      </c>
    </row>
    <row r="309" spans="1:16" x14ac:dyDescent="0.2">
      <c r="A309">
        <v>211</v>
      </c>
      <c r="B309" t="s">
        <v>13</v>
      </c>
      <c r="C309" t="s">
        <v>261</v>
      </c>
      <c r="D309" t="s">
        <v>15</v>
      </c>
      <c r="E309" t="s">
        <v>509</v>
      </c>
      <c r="F309" s="2" t="s">
        <v>871</v>
      </c>
      <c r="G309" t="s">
        <v>7</v>
      </c>
      <c r="H309" t="s">
        <v>16</v>
      </c>
      <c r="I309" t="s">
        <v>16</v>
      </c>
      <c r="J309" t="s">
        <v>17</v>
      </c>
      <c r="K309" t="s">
        <v>17</v>
      </c>
      <c r="L309">
        <f>0</f>
        <v>0</v>
      </c>
      <c r="N309" s="1" t="str">
        <f t="shared" si="16"/>
        <v>INSERT INTO location (location_id,location_type_code,parent_location_id,location_name,description,address,created_by,updated_by,created_dtm,updated_dtm,revision_count)</v>
      </c>
      <c r="O309" t="str">
        <f t="shared" si="17"/>
        <v xml:space="preserve"> VALUES </v>
      </c>
      <c r="P309" t="str">
        <f t="shared" si="18"/>
        <v>(uuid_generate_v4(),'COURTROOM',null,'PRINCERUPERT302','Prince Rupert - 302','address','test','test',now(),now(),0);</v>
      </c>
    </row>
    <row r="310" spans="1:16" x14ac:dyDescent="0.2">
      <c r="A310">
        <v>212</v>
      </c>
      <c r="B310" t="s">
        <v>13</v>
      </c>
      <c r="C310" t="s">
        <v>261</v>
      </c>
      <c r="D310" t="s">
        <v>15</v>
      </c>
      <c r="E310" t="s">
        <v>510</v>
      </c>
      <c r="F310" s="2" t="s">
        <v>872</v>
      </c>
      <c r="G310" t="s">
        <v>7</v>
      </c>
      <c r="H310" t="s">
        <v>16</v>
      </c>
      <c r="I310" t="s">
        <v>16</v>
      </c>
      <c r="J310" t="s">
        <v>17</v>
      </c>
      <c r="K310" t="s">
        <v>17</v>
      </c>
      <c r="L310">
        <f>0</f>
        <v>0</v>
      </c>
      <c r="N310" s="1" t="str">
        <f t="shared" si="16"/>
        <v>INSERT INTO location (location_id,location_type_code,parent_location_id,location_name,description,address,created_by,updated_by,created_dtm,updated_dtm,revision_count)</v>
      </c>
      <c r="O310" t="str">
        <f t="shared" si="17"/>
        <v xml:space="preserve"> VALUES </v>
      </c>
      <c r="P310" t="str">
        <f t="shared" si="18"/>
        <v>(uuid_generate_v4(),'COURTROOM',null,'PRINCETON001','Princeton - 001','address','test','test',now(),now(),0);</v>
      </c>
    </row>
    <row r="311" spans="1:16" x14ac:dyDescent="0.2">
      <c r="A311">
        <v>213</v>
      </c>
      <c r="B311" t="s">
        <v>13</v>
      </c>
      <c r="C311" t="s">
        <v>261</v>
      </c>
      <c r="D311" t="s">
        <v>15</v>
      </c>
      <c r="E311" t="s">
        <v>511</v>
      </c>
      <c r="F311" s="2" t="s">
        <v>873</v>
      </c>
      <c r="G311" t="s">
        <v>7</v>
      </c>
      <c r="H311" t="s">
        <v>16</v>
      </c>
      <c r="I311" t="s">
        <v>16</v>
      </c>
      <c r="J311" t="s">
        <v>17</v>
      </c>
      <c r="K311" t="s">
        <v>17</v>
      </c>
      <c r="L311">
        <f>0</f>
        <v>0</v>
      </c>
      <c r="N311" s="1" t="str">
        <f t="shared" si="16"/>
        <v>INSERT INTO location (location_id,location_type_code,parent_location_id,location_name,description,address,created_by,updated_by,created_dtm,updated_dtm,revision_count)</v>
      </c>
      <c r="O311" t="str">
        <f t="shared" si="17"/>
        <v xml:space="preserve"> VALUES </v>
      </c>
      <c r="P311" t="str">
        <f t="shared" si="18"/>
        <v>(uuid_generate_v4(),'COURTROOM',null,'QUEENCHARLOTTECITYCIRCUIT','Queen Charlotte City - Circuit','address','test','test',now(),now(),0);</v>
      </c>
    </row>
    <row r="312" spans="1:16" x14ac:dyDescent="0.2">
      <c r="A312">
        <v>214</v>
      </c>
      <c r="B312" t="s">
        <v>13</v>
      </c>
      <c r="C312" t="s">
        <v>261</v>
      </c>
      <c r="D312" t="s">
        <v>15</v>
      </c>
      <c r="E312" t="s">
        <v>512</v>
      </c>
      <c r="F312" s="2" t="s">
        <v>874</v>
      </c>
      <c r="G312" t="s">
        <v>7</v>
      </c>
      <c r="H312" t="s">
        <v>16</v>
      </c>
      <c r="I312" t="s">
        <v>16</v>
      </c>
      <c r="J312" t="s">
        <v>17</v>
      </c>
      <c r="K312" t="s">
        <v>17</v>
      </c>
      <c r="L312">
        <f>0</f>
        <v>0</v>
      </c>
      <c r="N312" s="1" t="str">
        <f t="shared" si="16"/>
        <v>INSERT INTO location (location_id,location_type_code,parent_location_id,location_name,description,address,created_by,updated_by,created_dtm,updated_dtm,revision_count)</v>
      </c>
      <c r="O312" t="str">
        <f t="shared" si="17"/>
        <v xml:space="preserve"> VALUES </v>
      </c>
      <c r="P312" t="str">
        <f t="shared" si="18"/>
        <v>(uuid_generate_v4(),'COURTROOM',null,'QUESNEL023','Quesnel - 023','address','test','test',now(),now(),0);</v>
      </c>
    </row>
    <row r="313" spans="1:16" x14ac:dyDescent="0.2">
      <c r="A313">
        <v>215</v>
      </c>
      <c r="B313" t="s">
        <v>13</v>
      </c>
      <c r="C313" t="s">
        <v>261</v>
      </c>
      <c r="D313" t="s">
        <v>15</v>
      </c>
      <c r="E313" t="s">
        <v>513</v>
      </c>
      <c r="F313" s="2" t="s">
        <v>875</v>
      </c>
      <c r="G313" t="s">
        <v>7</v>
      </c>
      <c r="H313" t="s">
        <v>16</v>
      </c>
      <c r="I313" t="s">
        <v>16</v>
      </c>
      <c r="J313" t="s">
        <v>17</v>
      </c>
      <c r="K313" t="s">
        <v>17</v>
      </c>
      <c r="L313">
        <f>0</f>
        <v>0</v>
      </c>
      <c r="N313" s="1" t="str">
        <f t="shared" si="16"/>
        <v>INSERT INTO location (location_id,location_type_code,parent_location_id,location_name,description,address,created_by,updated_by,created_dtm,updated_dtm,revision_count)</v>
      </c>
      <c r="O313" t="str">
        <f t="shared" si="17"/>
        <v xml:space="preserve"> VALUES </v>
      </c>
      <c r="P313" t="str">
        <f t="shared" si="18"/>
        <v>(uuid_generate_v4(),'COURTROOM',null,'QUESNEL114','Quesnel - 114','address','test','test',now(),now(),0);</v>
      </c>
    </row>
    <row r="314" spans="1:16" x14ac:dyDescent="0.2">
      <c r="A314">
        <v>216</v>
      </c>
      <c r="B314" t="s">
        <v>13</v>
      </c>
      <c r="C314" t="s">
        <v>261</v>
      </c>
      <c r="D314" t="s">
        <v>15</v>
      </c>
      <c r="E314" t="s">
        <v>514</v>
      </c>
      <c r="F314" s="2" t="s">
        <v>876</v>
      </c>
      <c r="G314" t="s">
        <v>7</v>
      </c>
      <c r="H314" t="s">
        <v>16</v>
      </c>
      <c r="I314" t="s">
        <v>16</v>
      </c>
      <c r="J314" t="s">
        <v>17</v>
      </c>
      <c r="K314" t="s">
        <v>17</v>
      </c>
      <c r="L314">
        <f>0</f>
        <v>0</v>
      </c>
      <c r="N314" s="1" t="str">
        <f t="shared" si="16"/>
        <v>INSERT INTO location (location_id,location_type_code,parent_location_id,location_name,description,address,created_by,updated_by,created_dtm,updated_dtm,revision_count)</v>
      </c>
      <c r="O314" t="str">
        <f t="shared" si="17"/>
        <v xml:space="preserve"> VALUES </v>
      </c>
      <c r="P314" t="str">
        <f t="shared" si="18"/>
        <v>(uuid_generate_v4(),'COURTROOM',null,'QUESNEL115','Quesnel - 115','address','test','test',now(),now(),0);</v>
      </c>
    </row>
    <row r="315" spans="1:16" x14ac:dyDescent="0.2">
      <c r="A315">
        <v>217</v>
      </c>
      <c r="B315" t="s">
        <v>13</v>
      </c>
      <c r="C315" t="s">
        <v>261</v>
      </c>
      <c r="D315" t="s">
        <v>15</v>
      </c>
      <c r="E315" t="s">
        <v>515</v>
      </c>
      <c r="F315" s="2" t="s">
        <v>877</v>
      </c>
      <c r="G315" t="s">
        <v>7</v>
      </c>
      <c r="H315" t="s">
        <v>16</v>
      </c>
      <c r="I315" t="s">
        <v>16</v>
      </c>
      <c r="J315" t="s">
        <v>17</v>
      </c>
      <c r="K315" t="s">
        <v>17</v>
      </c>
      <c r="L315">
        <f>0</f>
        <v>0</v>
      </c>
      <c r="N315" s="1" t="str">
        <f t="shared" si="16"/>
        <v>INSERT INTO location (location_id,location_type_code,parent_location_id,location_name,description,address,created_by,updated_by,created_dtm,updated_dtm,revision_count)</v>
      </c>
      <c r="O315" t="str">
        <f t="shared" si="17"/>
        <v xml:space="preserve"> VALUES </v>
      </c>
      <c r="P315" t="str">
        <f t="shared" si="18"/>
        <v>(uuid_generate_v4(),'COURTROOM',null,'QUESNEL117','Quesnel - 117','address','test','test',now(),now(),0);</v>
      </c>
    </row>
    <row r="316" spans="1:16" x14ac:dyDescent="0.2">
      <c r="A316">
        <v>218</v>
      </c>
      <c r="B316" t="s">
        <v>13</v>
      </c>
      <c r="C316" t="s">
        <v>261</v>
      </c>
      <c r="D316" t="s">
        <v>15</v>
      </c>
      <c r="E316" t="s">
        <v>516</v>
      </c>
      <c r="F316" s="2" t="s">
        <v>878</v>
      </c>
      <c r="G316" t="s">
        <v>7</v>
      </c>
      <c r="H316" t="s">
        <v>16</v>
      </c>
      <c r="I316" t="s">
        <v>16</v>
      </c>
      <c r="J316" t="s">
        <v>17</v>
      </c>
      <c r="K316" t="s">
        <v>17</v>
      </c>
      <c r="L316">
        <f>0</f>
        <v>0</v>
      </c>
      <c r="N316" s="1" t="str">
        <f t="shared" si="16"/>
        <v>INSERT INTO location (location_id,location_type_code,parent_location_id,location_name,description,address,created_by,updated_by,created_dtm,updated_dtm,revision_count)</v>
      </c>
      <c r="O316" t="str">
        <f t="shared" si="17"/>
        <v xml:space="preserve"> VALUES </v>
      </c>
      <c r="P316" t="str">
        <f t="shared" si="18"/>
        <v>(uuid_generate_v4(),'COURTROOM',null,'REVELSTOKE001','Revelstoke - 001','address','test','test',now(),now(),0);</v>
      </c>
    </row>
    <row r="317" spans="1:16" x14ac:dyDescent="0.2">
      <c r="A317">
        <v>219</v>
      </c>
      <c r="B317" t="s">
        <v>13</v>
      </c>
      <c r="C317" t="s">
        <v>261</v>
      </c>
      <c r="D317" t="s">
        <v>15</v>
      </c>
      <c r="E317" t="s">
        <v>517</v>
      </c>
      <c r="F317" s="2" t="s">
        <v>879</v>
      </c>
      <c r="G317" t="s">
        <v>7</v>
      </c>
      <c r="H317" t="s">
        <v>16</v>
      </c>
      <c r="I317" t="s">
        <v>16</v>
      </c>
      <c r="J317" t="s">
        <v>17</v>
      </c>
      <c r="K317" t="s">
        <v>17</v>
      </c>
      <c r="L317">
        <f>0</f>
        <v>0</v>
      </c>
      <c r="N317" s="1" t="str">
        <f t="shared" si="16"/>
        <v>INSERT INTO location (location_id,location_type_code,parent_location_id,location_name,description,address,created_by,updated_by,created_dtm,updated_dtm,revision_count)</v>
      </c>
      <c r="O317" t="str">
        <f t="shared" si="17"/>
        <v xml:space="preserve"> VALUES </v>
      </c>
      <c r="P317" t="str">
        <f t="shared" si="18"/>
        <v>(uuid_generate_v4(),'COURTROOM',null,'RICHMOND102','Richmond - 102','address','test','test',now(),now(),0);</v>
      </c>
    </row>
    <row r="318" spans="1:16" x14ac:dyDescent="0.2">
      <c r="A318">
        <v>220</v>
      </c>
      <c r="B318" t="s">
        <v>13</v>
      </c>
      <c r="C318" t="s">
        <v>261</v>
      </c>
      <c r="D318" t="s">
        <v>15</v>
      </c>
      <c r="E318" t="s">
        <v>518</v>
      </c>
      <c r="F318" s="2" t="s">
        <v>880</v>
      </c>
      <c r="G318" t="s">
        <v>7</v>
      </c>
      <c r="H318" t="s">
        <v>16</v>
      </c>
      <c r="I318" t="s">
        <v>16</v>
      </c>
      <c r="J318" t="s">
        <v>17</v>
      </c>
      <c r="K318" t="s">
        <v>17</v>
      </c>
      <c r="L318">
        <f>0</f>
        <v>0</v>
      </c>
      <c r="N318" s="1" t="str">
        <f t="shared" si="16"/>
        <v>INSERT INTO location (location_id,location_type_code,parent_location_id,location_name,description,address,created_by,updated_by,created_dtm,updated_dtm,revision_count)</v>
      </c>
      <c r="O318" t="str">
        <f t="shared" si="17"/>
        <v xml:space="preserve"> VALUES </v>
      </c>
      <c r="P318" t="str">
        <f t="shared" si="18"/>
        <v>(uuid_generate_v4(),'COURTROOM',null,'RICHMOND104','Richmond - 104','address','test','test',now(),now(),0);</v>
      </c>
    </row>
    <row r="319" spans="1:16" x14ac:dyDescent="0.2">
      <c r="A319">
        <v>221</v>
      </c>
      <c r="B319" t="s">
        <v>13</v>
      </c>
      <c r="C319" t="s">
        <v>261</v>
      </c>
      <c r="D319" t="s">
        <v>15</v>
      </c>
      <c r="E319" t="s">
        <v>519</v>
      </c>
      <c r="F319" s="2" t="s">
        <v>881</v>
      </c>
      <c r="G319" t="s">
        <v>7</v>
      </c>
      <c r="H319" t="s">
        <v>16</v>
      </c>
      <c r="I319" t="s">
        <v>16</v>
      </c>
      <c r="J319" t="s">
        <v>17</v>
      </c>
      <c r="K319" t="s">
        <v>17</v>
      </c>
      <c r="L319">
        <f>0</f>
        <v>0</v>
      </c>
      <c r="N319" s="1" t="str">
        <f t="shared" si="16"/>
        <v>INSERT INTO location (location_id,location_type_code,parent_location_id,location_name,description,address,created_by,updated_by,created_dtm,updated_dtm,revision_count)</v>
      </c>
      <c r="O319" t="str">
        <f t="shared" si="17"/>
        <v xml:space="preserve"> VALUES </v>
      </c>
      <c r="P319" t="str">
        <f t="shared" si="18"/>
        <v>(uuid_generate_v4(),'COURTROOM',null,'RICHMOND107','Richmond - 107','address','test','test',now(),now(),0);</v>
      </c>
    </row>
    <row r="320" spans="1:16" x14ac:dyDescent="0.2">
      <c r="A320">
        <v>222</v>
      </c>
      <c r="B320" t="s">
        <v>13</v>
      </c>
      <c r="C320" t="s">
        <v>261</v>
      </c>
      <c r="D320" t="s">
        <v>15</v>
      </c>
      <c r="E320" t="s">
        <v>520</v>
      </c>
      <c r="F320" s="2" t="s">
        <v>882</v>
      </c>
      <c r="G320" t="s">
        <v>7</v>
      </c>
      <c r="H320" t="s">
        <v>16</v>
      </c>
      <c r="I320" t="s">
        <v>16</v>
      </c>
      <c r="J320" t="s">
        <v>17</v>
      </c>
      <c r="K320" t="s">
        <v>17</v>
      </c>
      <c r="L320">
        <f>0</f>
        <v>0</v>
      </c>
      <c r="N320" s="1" t="str">
        <f t="shared" si="16"/>
        <v>INSERT INTO location (location_id,location_type_code,parent_location_id,location_name,description,address,created_by,updated_by,created_dtm,updated_dtm,revision_count)</v>
      </c>
      <c r="O320" t="str">
        <f t="shared" si="17"/>
        <v xml:space="preserve"> VALUES </v>
      </c>
      <c r="P320" t="str">
        <f t="shared" si="18"/>
        <v>(uuid_generate_v4(),'COURTROOM',null,'RICHMOND101','Richmond - 101','address','test','test',now(),now(),0);</v>
      </c>
    </row>
    <row r="321" spans="1:16" x14ac:dyDescent="0.2">
      <c r="A321">
        <v>223</v>
      </c>
      <c r="B321" t="s">
        <v>13</v>
      </c>
      <c r="C321" t="s">
        <v>261</v>
      </c>
      <c r="D321" t="s">
        <v>15</v>
      </c>
      <c r="E321" t="s">
        <v>521</v>
      </c>
      <c r="F321" s="2" t="s">
        <v>883</v>
      </c>
      <c r="G321" t="s">
        <v>7</v>
      </c>
      <c r="H321" t="s">
        <v>16</v>
      </c>
      <c r="I321" t="s">
        <v>16</v>
      </c>
      <c r="J321" t="s">
        <v>17</v>
      </c>
      <c r="K321" t="s">
        <v>17</v>
      </c>
      <c r="L321">
        <f>0</f>
        <v>0</v>
      </c>
      <c r="N321" s="1" t="str">
        <f t="shared" si="16"/>
        <v>INSERT INTO location (location_id,location_type_code,parent_location_id,location_name,description,address,created_by,updated_by,created_dtm,updated_dtm,revision_count)</v>
      </c>
      <c r="O321" t="str">
        <f t="shared" si="17"/>
        <v xml:space="preserve"> VALUES </v>
      </c>
      <c r="P321" t="str">
        <f t="shared" si="18"/>
        <v>(uuid_generate_v4(),'COURTROOM',null,'RICHMOND103','Richmond - 103','address','test','test',now(),now(),0);</v>
      </c>
    </row>
    <row r="322" spans="1:16" x14ac:dyDescent="0.2">
      <c r="A322">
        <v>224</v>
      </c>
      <c r="B322" t="s">
        <v>13</v>
      </c>
      <c r="C322" t="s">
        <v>261</v>
      </c>
      <c r="D322" t="s">
        <v>15</v>
      </c>
      <c r="E322" t="s">
        <v>522</v>
      </c>
      <c r="F322" s="2" t="s">
        <v>884</v>
      </c>
      <c r="G322" t="s">
        <v>7</v>
      </c>
      <c r="H322" t="s">
        <v>16</v>
      </c>
      <c r="I322" t="s">
        <v>16</v>
      </c>
      <c r="J322" t="s">
        <v>17</v>
      </c>
      <c r="K322" t="s">
        <v>17</v>
      </c>
      <c r="L322">
        <f>0</f>
        <v>0</v>
      </c>
      <c r="N322" s="1" t="str">
        <f t="shared" si="16"/>
        <v>INSERT INTO location (location_id,location_type_code,parent_location_id,location_name,description,address,created_by,updated_by,created_dtm,updated_dtm,revision_count)</v>
      </c>
      <c r="O322" t="str">
        <f t="shared" si="17"/>
        <v xml:space="preserve"> VALUES </v>
      </c>
      <c r="P322" t="str">
        <f t="shared" si="18"/>
        <v>(uuid_generate_v4(),'COURTROOM',null,'RICHMOND105','Richmond - 105','address','test','test',now(),now(),0);</v>
      </c>
    </row>
    <row r="323" spans="1:16" x14ac:dyDescent="0.2">
      <c r="A323">
        <v>225</v>
      </c>
      <c r="B323" t="s">
        <v>13</v>
      </c>
      <c r="C323" t="s">
        <v>261</v>
      </c>
      <c r="D323" t="s">
        <v>15</v>
      </c>
      <c r="E323" t="s">
        <v>523</v>
      </c>
      <c r="F323" s="2" t="s">
        <v>885</v>
      </c>
      <c r="G323" t="s">
        <v>7</v>
      </c>
      <c r="H323" t="s">
        <v>16</v>
      </c>
      <c r="I323" t="s">
        <v>16</v>
      </c>
      <c r="J323" t="s">
        <v>17</v>
      </c>
      <c r="K323" t="s">
        <v>17</v>
      </c>
      <c r="L323">
        <f>0</f>
        <v>0</v>
      </c>
      <c r="N323" s="1" t="str">
        <f t="shared" si="16"/>
        <v>INSERT INTO location (location_id,location_type_code,parent_location_id,location_name,description,address,created_by,updated_by,created_dtm,updated_dtm,revision_count)</v>
      </c>
      <c r="O323" t="str">
        <f t="shared" si="17"/>
        <v xml:space="preserve"> VALUES </v>
      </c>
      <c r="P323" t="str">
        <f t="shared" si="18"/>
        <v>(uuid_generate_v4(),'COURTROOM',null,'RICHMOND106','Richmond - 106','address','test','test',now(),now(),0);</v>
      </c>
    </row>
    <row r="324" spans="1:16" x14ac:dyDescent="0.2">
      <c r="A324">
        <v>226</v>
      </c>
      <c r="B324" t="s">
        <v>13</v>
      </c>
      <c r="C324" t="s">
        <v>261</v>
      </c>
      <c r="D324" t="s">
        <v>15</v>
      </c>
      <c r="E324" t="s">
        <v>524</v>
      </c>
      <c r="F324" s="2" t="s">
        <v>886</v>
      </c>
      <c r="G324" t="s">
        <v>7</v>
      </c>
      <c r="H324" t="s">
        <v>16</v>
      </c>
      <c r="I324" t="s">
        <v>16</v>
      </c>
      <c r="J324" t="s">
        <v>17</v>
      </c>
      <c r="K324" t="s">
        <v>17</v>
      </c>
      <c r="L324">
        <f>0</f>
        <v>0</v>
      </c>
      <c r="N324" s="1" t="str">
        <f t="shared" si="16"/>
        <v>INSERT INTO location (location_id,location_type_code,parent_location_id,location_name,description,address,created_by,updated_by,created_dtm,updated_dtm,revision_count)</v>
      </c>
      <c r="O324" t="str">
        <f t="shared" si="17"/>
        <v xml:space="preserve"> VALUES </v>
      </c>
      <c r="P324" t="str">
        <f t="shared" si="18"/>
        <v>(uuid_generate_v4(),'COURTROOM',null,'RICHMOND108','Richmond - 108','address','test','test',now(),now(),0);</v>
      </c>
    </row>
    <row r="325" spans="1:16" x14ac:dyDescent="0.2">
      <c r="A325">
        <v>227</v>
      </c>
      <c r="B325" t="s">
        <v>13</v>
      </c>
      <c r="C325" t="s">
        <v>261</v>
      </c>
      <c r="D325" t="s">
        <v>15</v>
      </c>
      <c r="E325" t="s">
        <v>525</v>
      </c>
      <c r="F325" s="2" t="s">
        <v>887</v>
      </c>
      <c r="G325" t="s">
        <v>7</v>
      </c>
      <c r="H325" t="s">
        <v>16</v>
      </c>
      <c r="I325" t="s">
        <v>16</v>
      </c>
      <c r="J325" t="s">
        <v>17</v>
      </c>
      <c r="K325" t="s">
        <v>17</v>
      </c>
      <c r="L325">
        <f>0</f>
        <v>0</v>
      </c>
      <c r="N325" s="1" t="str">
        <f t="shared" si="16"/>
        <v>INSERT INTO location (location_id,location_type_code,parent_location_id,location_name,description,address,created_by,updated_by,created_dtm,updated_dtm,revision_count)</v>
      </c>
      <c r="O325" t="str">
        <f t="shared" si="17"/>
        <v xml:space="preserve"> VALUES </v>
      </c>
      <c r="P325" t="str">
        <f t="shared" si="18"/>
        <v>(uuid_generate_v4(),'COURTROOM',null,'RICHMOND201','Richmond - 201','address','test','test',now(),now(),0);</v>
      </c>
    </row>
    <row r="326" spans="1:16" x14ac:dyDescent="0.2">
      <c r="A326">
        <v>228</v>
      </c>
      <c r="B326" t="s">
        <v>13</v>
      </c>
      <c r="C326" t="s">
        <v>261</v>
      </c>
      <c r="D326" t="s">
        <v>15</v>
      </c>
      <c r="E326" t="s">
        <v>526</v>
      </c>
      <c r="F326" s="2" t="s">
        <v>888</v>
      </c>
      <c r="G326" t="s">
        <v>7</v>
      </c>
      <c r="H326" t="s">
        <v>16</v>
      </c>
      <c r="I326" t="s">
        <v>16</v>
      </c>
      <c r="J326" t="s">
        <v>17</v>
      </c>
      <c r="K326" t="s">
        <v>17</v>
      </c>
      <c r="L326">
        <f>0</f>
        <v>0</v>
      </c>
      <c r="N326" s="1" t="str">
        <f t="shared" si="16"/>
        <v>INSERT INTO location (location_id,location_type_code,parent_location_id,location_name,description,address,created_by,updated_by,created_dtm,updated_dtm,revision_count)</v>
      </c>
      <c r="O326" t="str">
        <f t="shared" si="17"/>
        <v xml:space="preserve"> VALUES </v>
      </c>
      <c r="P326" t="str">
        <f t="shared" si="18"/>
        <v>(uuid_generate_v4(),'COURTROOM',null,'ROBSONSQUARE201','Robson Square - 201','address','test','test',now(),now(),0);</v>
      </c>
    </row>
    <row r="327" spans="1:16" x14ac:dyDescent="0.2">
      <c r="A327">
        <v>229</v>
      </c>
      <c r="B327" t="s">
        <v>13</v>
      </c>
      <c r="C327" t="s">
        <v>261</v>
      </c>
      <c r="D327" t="s">
        <v>15</v>
      </c>
      <c r="E327" t="s">
        <v>527</v>
      </c>
      <c r="F327" s="2" t="s">
        <v>889</v>
      </c>
      <c r="G327" t="s">
        <v>7</v>
      </c>
      <c r="H327" t="s">
        <v>16</v>
      </c>
      <c r="I327" t="s">
        <v>16</v>
      </c>
      <c r="J327" t="s">
        <v>17</v>
      </c>
      <c r="K327" t="s">
        <v>17</v>
      </c>
      <c r="L327">
        <f>0</f>
        <v>0</v>
      </c>
      <c r="N327" s="1" t="str">
        <f t="shared" si="16"/>
        <v>INSERT INTO location (location_id,location_type_code,parent_location_id,location_name,description,address,created_by,updated_by,created_dtm,updated_dtm,revision_count)</v>
      </c>
      <c r="O327" t="str">
        <f t="shared" si="17"/>
        <v xml:space="preserve"> VALUES </v>
      </c>
      <c r="P327" t="str">
        <f t="shared" si="18"/>
        <v>(uuid_generate_v4(),'COURTROOM',null,'ROBSONSQUARE202','Robson Square - 202','address','test','test',now(),now(),0);</v>
      </c>
    </row>
    <row r="328" spans="1:16" x14ac:dyDescent="0.2">
      <c r="A328">
        <v>230</v>
      </c>
      <c r="B328" t="s">
        <v>13</v>
      </c>
      <c r="C328" t="s">
        <v>261</v>
      </c>
      <c r="D328" t="s">
        <v>15</v>
      </c>
      <c r="E328" t="s">
        <v>528</v>
      </c>
      <c r="F328" s="2" t="s">
        <v>890</v>
      </c>
      <c r="G328" t="s">
        <v>7</v>
      </c>
      <c r="H328" t="s">
        <v>16</v>
      </c>
      <c r="I328" t="s">
        <v>16</v>
      </c>
      <c r="J328" t="s">
        <v>17</v>
      </c>
      <c r="K328" t="s">
        <v>17</v>
      </c>
      <c r="L328">
        <f>0</f>
        <v>0</v>
      </c>
      <c r="N328" s="1" t="str">
        <f t="shared" si="16"/>
        <v>INSERT INTO location (location_id,location_type_code,parent_location_id,location_name,description,address,created_by,updated_by,created_dtm,updated_dtm,revision_count)</v>
      </c>
      <c r="O328" t="str">
        <f t="shared" si="17"/>
        <v xml:space="preserve"> VALUES </v>
      </c>
      <c r="P328" t="str">
        <f t="shared" si="18"/>
        <v>(uuid_generate_v4(),'COURTROOM',null,'ROBSONSQUARE203','Robson Square - 203','address','test','test',now(),now(),0);</v>
      </c>
    </row>
    <row r="329" spans="1:16" x14ac:dyDescent="0.2">
      <c r="A329">
        <v>231</v>
      </c>
      <c r="B329" t="s">
        <v>13</v>
      </c>
      <c r="C329" t="s">
        <v>261</v>
      </c>
      <c r="D329" t="s">
        <v>15</v>
      </c>
      <c r="E329" t="s">
        <v>529</v>
      </c>
      <c r="F329" s="2" t="s">
        <v>891</v>
      </c>
      <c r="G329" t="s">
        <v>7</v>
      </c>
      <c r="H329" t="s">
        <v>16</v>
      </c>
      <c r="I329" t="s">
        <v>16</v>
      </c>
      <c r="J329" t="s">
        <v>17</v>
      </c>
      <c r="K329" t="s">
        <v>17</v>
      </c>
      <c r="L329">
        <f>0</f>
        <v>0</v>
      </c>
      <c r="N329" s="1" t="str">
        <f t="shared" si="16"/>
        <v>INSERT INTO location (location_id,location_type_code,parent_location_id,location_name,description,address,created_by,updated_by,created_dtm,updated_dtm,revision_count)</v>
      </c>
      <c r="O329" t="str">
        <f t="shared" si="17"/>
        <v xml:space="preserve"> VALUES </v>
      </c>
      <c r="P329" t="str">
        <f t="shared" si="18"/>
        <v>(uuid_generate_v4(),'COURTROOM',null,'ROBSONSQUARE204','Robson Square - 204','address','test','test',now(),now(),0);</v>
      </c>
    </row>
    <row r="330" spans="1:16" x14ac:dyDescent="0.2">
      <c r="A330">
        <v>232</v>
      </c>
      <c r="B330" t="s">
        <v>13</v>
      </c>
      <c r="C330" t="s">
        <v>261</v>
      </c>
      <c r="D330" t="s">
        <v>15</v>
      </c>
      <c r="E330" t="s">
        <v>530</v>
      </c>
      <c r="F330" s="2" t="s">
        <v>892</v>
      </c>
      <c r="G330" t="s">
        <v>7</v>
      </c>
      <c r="H330" t="s">
        <v>16</v>
      </c>
      <c r="I330" t="s">
        <v>16</v>
      </c>
      <c r="J330" t="s">
        <v>17</v>
      </c>
      <c r="K330" t="s">
        <v>17</v>
      </c>
      <c r="L330">
        <f>0</f>
        <v>0</v>
      </c>
      <c r="N330" s="1" t="str">
        <f t="shared" si="16"/>
        <v>INSERT INTO location (location_id,location_type_code,parent_location_id,location_name,description,address,created_by,updated_by,created_dtm,updated_dtm,revision_count)</v>
      </c>
      <c r="O330" t="str">
        <f t="shared" si="17"/>
        <v xml:space="preserve"> VALUES </v>
      </c>
      <c r="P330" t="str">
        <f t="shared" si="18"/>
        <v>(uuid_generate_v4(),'COURTROOM',null,'ROBSONSQUARE101','Robson Square - 101','address','test','test',now(),now(),0);</v>
      </c>
    </row>
    <row r="331" spans="1:16" x14ac:dyDescent="0.2">
      <c r="A331">
        <v>233</v>
      </c>
      <c r="B331" t="s">
        <v>13</v>
      </c>
      <c r="C331" t="s">
        <v>261</v>
      </c>
      <c r="D331" t="s">
        <v>15</v>
      </c>
      <c r="E331" t="s">
        <v>531</v>
      </c>
      <c r="F331" s="2" t="s">
        <v>893</v>
      </c>
      <c r="G331" t="s">
        <v>7</v>
      </c>
      <c r="H331" t="s">
        <v>16</v>
      </c>
      <c r="I331" t="s">
        <v>16</v>
      </c>
      <c r="J331" t="s">
        <v>17</v>
      </c>
      <c r="K331" t="s">
        <v>17</v>
      </c>
      <c r="L331">
        <f>0</f>
        <v>0</v>
      </c>
      <c r="N331" s="1" t="str">
        <f t="shared" si="16"/>
        <v>INSERT INTO location (location_id,location_type_code,parent_location_id,location_name,description,address,created_by,updated_by,created_dtm,updated_dtm,revision_count)</v>
      </c>
      <c r="O331" t="str">
        <f t="shared" si="17"/>
        <v xml:space="preserve"> VALUES </v>
      </c>
      <c r="P331" t="str">
        <f t="shared" si="18"/>
        <v>(uuid_generate_v4(),'COURTROOM',null,'ROBSONSQUARE102','Robson Square - 102','address','test','test',now(),now(),0);</v>
      </c>
    </row>
    <row r="332" spans="1:16" x14ac:dyDescent="0.2">
      <c r="A332">
        <v>234</v>
      </c>
      <c r="B332" t="s">
        <v>13</v>
      </c>
      <c r="C332" t="s">
        <v>261</v>
      </c>
      <c r="D332" t="s">
        <v>15</v>
      </c>
      <c r="E332" t="s">
        <v>532</v>
      </c>
      <c r="F332" s="2" t="s">
        <v>894</v>
      </c>
      <c r="G332" t="s">
        <v>7</v>
      </c>
      <c r="H332" t="s">
        <v>16</v>
      </c>
      <c r="I332" t="s">
        <v>16</v>
      </c>
      <c r="J332" t="s">
        <v>17</v>
      </c>
      <c r="K332" t="s">
        <v>17</v>
      </c>
      <c r="L332">
        <f>0</f>
        <v>0</v>
      </c>
      <c r="N332" s="1" t="str">
        <f t="shared" si="16"/>
        <v>INSERT INTO location (location_id,location_type_code,parent_location_id,location_name,description,address,created_by,updated_by,created_dtm,updated_dtm,revision_count)</v>
      </c>
      <c r="O332" t="str">
        <f t="shared" si="17"/>
        <v xml:space="preserve"> VALUES </v>
      </c>
      <c r="P332" t="str">
        <f t="shared" si="18"/>
        <v>(uuid_generate_v4(),'COURTROOM',null,'ROBSONSQUARE103','Robson Square - 103','address','test','test',now(),now(),0);</v>
      </c>
    </row>
    <row r="333" spans="1:16" x14ac:dyDescent="0.2">
      <c r="A333">
        <v>235</v>
      </c>
      <c r="B333" t="s">
        <v>13</v>
      </c>
      <c r="C333" t="s">
        <v>261</v>
      </c>
      <c r="D333" t="s">
        <v>15</v>
      </c>
      <c r="E333" t="s">
        <v>533</v>
      </c>
      <c r="F333" s="2" t="s">
        <v>895</v>
      </c>
      <c r="G333" t="s">
        <v>7</v>
      </c>
      <c r="H333" t="s">
        <v>16</v>
      </c>
      <c r="I333" t="s">
        <v>16</v>
      </c>
      <c r="J333" t="s">
        <v>17</v>
      </c>
      <c r="K333" t="s">
        <v>17</v>
      </c>
      <c r="L333">
        <f>0</f>
        <v>0</v>
      </c>
      <c r="N333" s="1" t="str">
        <f t="shared" si="16"/>
        <v>INSERT INTO location (location_id,location_type_code,parent_location_id,location_name,description,address,created_by,updated_by,created_dtm,updated_dtm,revision_count)</v>
      </c>
      <c r="O333" t="str">
        <f t="shared" si="17"/>
        <v xml:space="preserve"> VALUES </v>
      </c>
      <c r="P333" t="str">
        <f t="shared" si="18"/>
        <v>(uuid_generate_v4(),'COURTROOM',null,'ROBSONSQUARE104','Robson Square - 104','address','test','test',now(),now(),0);</v>
      </c>
    </row>
    <row r="334" spans="1:16" x14ac:dyDescent="0.2">
      <c r="A334">
        <v>236</v>
      </c>
      <c r="B334" t="s">
        <v>13</v>
      </c>
      <c r="C334" t="s">
        <v>261</v>
      </c>
      <c r="D334" t="s">
        <v>15</v>
      </c>
      <c r="E334" t="s">
        <v>534</v>
      </c>
      <c r="F334" s="2" t="s">
        <v>896</v>
      </c>
      <c r="G334" t="s">
        <v>7</v>
      </c>
      <c r="H334" t="s">
        <v>16</v>
      </c>
      <c r="I334" t="s">
        <v>16</v>
      </c>
      <c r="J334" t="s">
        <v>17</v>
      </c>
      <c r="K334" t="s">
        <v>17</v>
      </c>
      <c r="L334">
        <f>0</f>
        <v>0</v>
      </c>
      <c r="N334" s="1" t="str">
        <f t="shared" si="16"/>
        <v>INSERT INTO location (location_id,location_type_code,parent_location_id,location_name,description,address,created_by,updated_by,created_dtm,updated_dtm,revision_count)</v>
      </c>
      <c r="O334" t="str">
        <f t="shared" si="17"/>
        <v xml:space="preserve"> VALUES </v>
      </c>
      <c r="P334" t="str">
        <f t="shared" si="18"/>
        <v>(uuid_generate_v4(),'COURTROOM',null,'ROBSONSQUARE105','Robson Square - 105','address','test','test',now(),now(),0);</v>
      </c>
    </row>
    <row r="335" spans="1:16" x14ac:dyDescent="0.2">
      <c r="A335">
        <v>237</v>
      </c>
      <c r="B335" t="s">
        <v>13</v>
      </c>
      <c r="C335" t="s">
        <v>261</v>
      </c>
      <c r="D335" t="s">
        <v>15</v>
      </c>
      <c r="E335" t="s">
        <v>535</v>
      </c>
      <c r="F335" s="2" t="s">
        <v>897</v>
      </c>
      <c r="G335" t="s">
        <v>7</v>
      </c>
      <c r="H335" t="s">
        <v>16</v>
      </c>
      <c r="I335" t="s">
        <v>16</v>
      </c>
      <c r="J335" t="s">
        <v>17</v>
      </c>
      <c r="K335" t="s">
        <v>17</v>
      </c>
      <c r="L335">
        <f>0</f>
        <v>0</v>
      </c>
      <c r="N335" s="1" t="str">
        <f t="shared" si="16"/>
        <v>INSERT INTO location (location_id,location_type_code,parent_location_id,location_name,description,address,created_by,updated_by,created_dtm,updated_dtm,revision_count)</v>
      </c>
      <c r="O335" t="str">
        <f t="shared" si="17"/>
        <v xml:space="preserve"> VALUES </v>
      </c>
      <c r="P335" t="str">
        <f t="shared" si="18"/>
        <v>(uuid_generate_v4(),'COURTROOM',null,'ROBSONSQUARE106','Robson Square - 106','address','test','test',now(),now(),0);</v>
      </c>
    </row>
    <row r="336" spans="1:16" x14ac:dyDescent="0.2">
      <c r="A336">
        <v>238</v>
      </c>
      <c r="B336" t="s">
        <v>13</v>
      </c>
      <c r="C336" t="s">
        <v>261</v>
      </c>
      <c r="D336" t="s">
        <v>15</v>
      </c>
      <c r="E336" t="s">
        <v>536</v>
      </c>
      <c r="F336" s="2" t="s">
        <v>898</v>
      </c>
      <c r="G336" t="s">
        <v>7</v>
      </c>
      <c r="H336" t="s">
        <v>16</v>
      </c>
      <c r="I336" t="s">
        <v>16</v>
      </c>
      <c r="J336" t="s">
        <v>17</v>
      </c>
      <c r="K336" t="s">
        <v>17</v>
      </c>
      <c r="L336">
        <f>0</f>
        <v>0</v>
      </c>
      <c r="N336" s="1" t="str">
        <f t="shared" si="16"/>
        <v>INSERT INTO location (location_id,location_type_code,parent_location_id,location_name,description,address,created_by,updated_by,created_dtm,updated_dtm,revision_count)</v>
      </c>
      <c r="O336" t="str">
        <f t="shared" si="17"/>
        <v xml:space="preserve"> VALUES </v>
      </c>
      <c r="P336" t="str">
        <f t="shared" si="18"/>
        <v>(uuid_generate_v4(),'COURTROOM',null,'ROBSONSQUARE107','Robson Square - 107','address','test','test',now(),now(),0);</v>
      </c>
    </row>
    <row r="337" spans="1:16" x14ac:dyDescent="0.2">
      <c r="A337">
        <v>239</v>
      </c>
      <c r="B337" t="s">
        <v>13</v>
      </c>
      <c r="C337" t="s">
        <v>261</v>
      </c>
      <c r="D337" t="s">
        <v>15</v>
      </c>
      <c r="E337" t="s">
        <v>537</v>
      </c>
      <c r="F337" s="2" t="s">
        <v>899</v>
      </c>
      <c r="G337" t="s">
        <v>7</v>
      </c>
      <c r="H337" t="s">
        <v>16</v>
      </c>
      <c r="I337" t="s">
        <v>16</v>
      </c>
      <c r="J337" t="s">
        <v>17</v>
      </c>
      <c r="K337" t="s">
        <v>17</v>
      </c>
      <c r="L337">
        <f>0</f>
        <v>0</v>
      </c>
      <c r="N337" s="1" t="str">
        <f t="shared" si="16"/>
        <v>INSERT INTO location (location_id,location_type_code,parent_location_id,location_name,description,address,created_by,updated_by,created_dtm,updated_dtm,revision_count)</v>
      </c>
      <c r="O337" t="str">
        <f t="shared" si="17"/>
        <v xml:space="preserve"> VALUES </v>
      </c>
      <c r="P337" t="str">
        <f t="shared" si="18"/>
        <v>(uuid_generate_v4(),'COURTROOM',null,'ROBSONSQUARE108','Robson Square - 108','address','test','test',now(),now(),0);</v>
      </c>
    </row>
    <row r="338" spans="1:16" x14ac:dyDescent="0.2">
      <c r="A338">
        <v>240</v>
      </c>
      <c r="B338" t="s">
        <v>13</v>
      </c>
      <c r="C338" t="s">
        <v>261</v>
      </c>
      <c r="D338" t="s">
        <v>15</v>
      </c>
      <c r="E338" t="s">
        <v>538</v>
      </c>
      <c r="F338" s="2" t="s">
        <v>900</v>
      </c>
      <c r="G338" t="s">
        <v>7</v>
      </c>
      <c r="H338" t="s">
        <v>16</v>
      </c>
      <c r="I338" t="s">
        <v>16</v>
      </c>
      <c r="J338" t="s">
        <v>17</v>
      </c>
      <c r="K338" t="s">
        <v>17</v>
      </c>
      <c r="L338">
        <f>0</f>
        <v>0</v>
      </c>
      <c r="N338" s="1" t="str">
        <f t="shared" si="16"/>
        <v>INSERT INTO location (location_id,location_type_code,parent_location_id,location_name,description,address,created_by,updated_by,created_dtm,updated_dtm,revision_count)</v>
      </c>
      <c r="O338" t="str">
        <f t="shared" si="17"/>
        <v xml:space="preserve"> VALUES </v>
      </c>
      <c r="P338" t="str">
        <f t="shared" si="18"/>
        <v>(uuid_generate_v4(),'COURTROOM',null,'ROBSONSQUARE109','Robson Square - 109','address','test','test',now(),now(),0);</v>
      </c>
    </row>
    <row r="339" spans="1:16" x14ac:dyDescent="0.2">
      <c r="A339">
        <v>241</v>
      </c>
      <c r="B339" t="s">
        <v>13</v>
      </c>
      <c r="C339" t="s">
        <v>261</v>
      </c>
      <c r="D339" t="s">
        <v>15</v>
      </c>
      <c r="E339" t="s">
        <v>539</v>
      </c>
      <c r="F339" s="2" t="s">
        <v>901</v>
      </c>
      <c r="G339" t="s">
        <v>7</v>
      </c>
      <c r="H339" t="s">
        <v>16</v>
      </c>
      <c r="I339" t="s">
        <v>16</v>
      </c>
      <c r="J339" t="s">
        <v>17</v>
      </c>
      <c r="K339" t="s">
        <v>17</v>
      </c>
      <c r="L339">
        <f>0</f>
        <v>0</v>
      </c>
      <c r="N339" s="1" t="str">
        <f t="shared" si="16"/>
        <v>INSERT INTO location (location_id,location_type_code,parent_location_id,location_name,description,address,created_by,updated_by,created_dtm,updated_dtm,revision_count)</v>
      </c>
      <c r="O339" t="str">
        <f t="shared" si="17"/>
        <v xml:space="preserve"> VALUES </v>
      </c>
      <c r="P339" t="str">
        <f t="shared" si="18"/>
        <v>(uuid_generate_v4(),'COURTROOM',null,'ROBSONSQUARE110','Robson Square - 110','address','test','test',now(),now(),0);</v>
      </c>
    </row>
    <row r="340" spans="1:16" x14ac:dyDescent="0.2">
      <c r="A340">
        <v>242</v>
      </c>
      <c r="B340" t="s">
        <v>13</v>
      </c>
      <c r="C340" t="s">
        <v>261</v>
      </c>
      <c r="D340" t="s">
        <v>15</v>
      </c>
      <c r="E340" t="s">
        <v>540</v>
      </c>
      <c r="F340" s="2" t="s">
        <v>902</v>
      </c>
      <c r="G340" t="s">
        <v>7</v>
      </c>
      <c r="H340" t="s">
        <v>16</v>
      </c>
      <c r="I340" t="s">
        <v>16</v>
      </c>
      <c r="J340" t="s">
        <v>17</v>
      </c>
      <c r="K340" t="s">
        <v>17</v>
      </c>
      <c r="L340">
        <f>0</f>
        <v>0</v>
      </c>
      <c r="N340" s="1" t="str">
        <f t="shared" si="16"/>
        <v>INSERT INTO location (location_id,location_type_code,parent_location_id,location_name,description,address,created_by,updated_by,created_dtm,updated_dtm,revision_count)</v>
      </c>
      <c r="O340" t="str">
        <f t="shared" si="17"/>
        <v xml:space="preserve"> VALUES </v>
      </c>
      <c r="P340" t="str">
        <f t="shared" si="18"/>
        <v>(uuid_generate_v4(),'COURTROOM',null,'ROBSONSQUARE111','Robson Square - 111','address','test','test',now(),now(),0);</v>
      </c>
    </row>
    <row r="341" spans="1:16" x14ac:dyDescent="0.2">
      <c r="A341">
        <v>243</v>
      </c>
      <c r="B341" t="s">
        <v>13</v>
      </c>
      <c r="C341" t="s">
        <v>261</v>
      </c>
      <c r="D341" t="s">
        <v>15</v>
      </c>
      <c r="E341" t="s">
        <v>541</v>
      </c>
      <c r="F341" s="2" t="s">
        <v>903</v>
      </c>
      <c r="G341" t="s">
        <v>7</v>
      </c>
      <c r="H341" t="s">
        <v>16</v>
      </c>
      <c r="I341" t="s">
        <v>16</v>
      </c>
      <c r="J341" t="s">
        <v>17</v>
      </c>
      <c r="K341" t="s">
        <v>17</v>
      </c>
      <c r="L341">
        <f>0</f>
        <v>0</v>
      </c>
      <c r="N341" s="1" t="str">
        <f t="shared" si="16"/>
        <v>INSERT INTO location (location_id,location_type_code,parent_location_id,location_name,description,address,created_by,updated_by,created_dtm,updated_dtm,revision_count)</v>
      </c>
      <c r="O341" t="str">
        <f t="shared" si="17"/>
        <v xml:space="preserve"> VALUES </v>
      </c>
      <c r="P341" t="str">
        <f t="shared" si="18"/>
        <v>(uuid_generate_v4(),'COURTROOM',null,'ROBSONSQUARE112','Robson Square - 112','address','test','test',now(),now(),0);</v>
      </c>
    </row>
    <row r="342" spans="1:16" x14ac:dyDescent="0.2">
      <c r="A342">
        <v>244</v>
      </c>
      <c r="B342" t="s">
        <v>13</v>
      </c>
      <c r="C342" t="s">
        <v>261</v>
      </c>
      <c r="D342" t="s">
        <v>15</v>
      </c>
      <c r="E342" t="s">
        <v>542</v>
      </c>
      <c r="F342" s="2" t="s">
        <v>904</v>
      </c>
      <c r="G342" t="s">
        <v>7</v>
      </c>
      <c r="H342" t="s">
        <v>16</v>
      </c>
      <c r="I342" t="s">
        <v>16</v>
      </c>
      <c r="J342" t="s">
        <v>17</v>
      </c>
      <c r="K342" t="s">
        <v>17</v>
      </c>
      <c r="L342">
        <f>0</f>
        <v>0</v>
      </c>
      <c r="N342" s="1" t="str">
        <f t="shared" si="16"/>
        <v>INSERT INTO location (location_id,location_type_code,parent_location_id,location_name,description,address,created_by,updated_by,created_dtm,updated_dtm,revision_count)</v>
      </c>
      <c r="O342" t="str">
        <f t="shared" si="17"/>
        <v xml:space="preserve"> VALUES </v>
      </c>
      <c r="P342" t="str">
        <f t="shared" si="18"/>
        <v>(uuid_generate_v4(),'COURTROOM',null,'ROBSONSQUARE115','Robson Square - 115','address','test','test',now(),now(),0);</v>
      </c>
    </row>
    <row r="343" spans="1:16" x14ac:dyDescent="0.2">
      <c r="A343">
        <v>245</v>
      </c>
      <c r="B343" t="s">
        <v>13</v>
      </c>
      <c r="C343" t="s">
        <v>261</v>
      </c>
      <c r="D343" t="s">
        <v>15</v>
      </c>
      <c r="E343" t="s">
        <v>543</v>
      </c>
      <c r="F343" s="2" t="s">
        <v>905</v>
      </c>
      <c r="G343" t="s">
        <v>7</v>
      </c>
      <c r="H343" t="s">
        <v>16</v>
      </c>
      <c r="I343" t="s">
        <v>16</v>
      </c>
      <c r="J343" t="s">
        <v>17</v>
      </c>
      <c r="K343" t="s">
        <v>17</v>
      </c>
      <c r="L343">
        <f>0</f>
        <v>0</v>
      </c>
      <c r="N343" s="1" t="str">
        <f t="shared" si="16"/>
        <v>INSERT INTO location (location_id,location_type_code,parent_location_id,location_name,description,address,created_by,updated_by,created_dtm,updated_dtm,revision_count)</v>
      </c>
      <c r="O343" t="str">
        <f t="shared" si="17"/>
        <v xml:space="preserve"> VALUES </v>
      </c>
      <c r="P343" t="str">
        <f t="shared" si="18"/>
        <v>(uuid_generate_v4(),'COURTROOM',null,'ROSSLAND2','Rossland - 2','address','test','test',now(),now(),0);</v>
      </c>
    </row>
    <row r="344" spans="1:16" x14ac:dyDescent="0.2">
      <c r="A344">
        <v>246</v>
      </c>
      <c r="B344" t="s">
        <v>13</v>
      </c>
      <c r="C344" t="s">
        <v>261</v>
      </c>
      <c r="D344" t="s">
        <v>15</v>
      </c>
      <c r="E344" t="s">
        <v>544</v>
      </c>
      <c r="F344" s="2" t="s">
        <v>906</v>
      </c>
      <c r="G344" t="s">
        <v>7</v>
      </c>
      <c r="H344" t="s">
        <v>16</v>
      </c>
      <c r="I344" t="s">
        <v>16</v>
      </c>
      <c r="J344" t="s">
        <v>17</v>
      </c>
      <c r="K344" t="s">
        <v>17</v>
      </c>
      <c r="L344">
        <f>0</f>
        <v>0</v>
      </c>
      <c r="N344" s="1" t="str">
        <f t="shared" si="16"/>
        <v>INSERT INTO location (location_id,location_type_code,parent_location_id,location_name,description,address,created_by,updated_by,created_dtm,updated_dtm,revision_count)</v>
      </c>
      <c r="O344" t="str">
        <f t="shared" si="17"/>
        <v xml:space="preserve"> VALUES </v>
      </c>
      <c r="P344" t="str">
        <f t="shared" si="18"/>
        <v>(uuid_generate_v4(),'COURTROOM',null,'ROSSLAND001','Rossland - 001','address','test','test',now(),now(),0);</v>
      </c>
    </row>
    <row r="345" spans="1:16" x14ac:dyDescent="0.2">
      <c r="A345">
        <v>247</v>
      </c>
      <c r="B345" t="s">
        <v>13</v>
      </c>
      <c r="C345" t="s">
        <v>261</v>
      </c>
      <c r="D345" t="s">
        <v>15</v>
      </c>
      <c r="E345" t="s">
        <v>545</v>
      </c>
      <c r="F345" s="2" t="s">
        <v>907</v>
      </c>
      <c r="G345" t="s">
        <v>7</v>
      </c>
      <c r="H345" t="s">
        <v>16</v>
      </c>
      <c r="I345" t="s">
        <v>16</v>
      </c>
      <c r="J345" t="s">
        <v>17</v>
      </c>
      <c r="K345" t="s">
        <v>17</v>
      </c>
      <c r="L345">
        <f>0</f>
        <v>0</v>
      </c>
      <c r="N345" s="1" t="str">
        <f t="shared" si="16"/>
        <v>INSERT INTO location (location_id,location_type_code,parent_location_id,location_name,description,address,created_by,updated_by,created_dtm,updated_dtm,revision_count)</v>
      </c>
      <c r="O345" t="str">
        <f t="shared" si="17"/>
        <v xml:space="preserve"> VALUES </v>
      </c>
      <c r="P345" t="str">
        <f t="shared" si="18"/>
        <v>(uuid_generate_v4(),'COURTROOM',null,'ROSSLANDIAR','Rossland - IAR','address','test','test',now(),now(),0);</v>
      </c>
    </row>
    <row r="346" spans="1:16" x14ac:dyDescent="0.2">
      <c r="A346">
        <v>248</v>
      </c>
      <c r="B346" t="s">
        <v>13</v>
      </c>
      <c r="C346" t="s">
        <v>261</v>
      </c>
      <c r="D346" t="s">
        <v>15</v>
      </c>
      <c r="E346" t="s">
        <v>546</v>
      </c>
      <c r="F346" s="2" t="s">
        <v>908</v>
      </c>
      <c r="G346" t="s">
        <v>7</v>
      </c>
      <c r="H346" t="s">
        <v>16</v>
      </c>
      <c r="I346" t="s">
        <v>16</v>
      </c>
      <c r="J346" t="s">
        <v>17</v>
      </c>
      <c r="K346" t="s">
        <v>17</v>
      </c>
      <c r="L346">
        <f>0</f>
        <v>0</v>
      </c>
      <c r="N346" s="1" t="str">
        <f t="shared" si="16"/>
        <v>INSERT INTO location (location_id,location_type_code,parent_location_id,location_name,description,address,created_by,updated_by,created_dtm,updated_dtm,revision_count)</v>
      </c>
      <c r="O346" t="str">
        <f t="shared" si="17"/>
        <v xml:space="preserve"> VALUES </v>
      </c>
      <c r="P346" t="str">
        <f t="shared" si="18"/>
        <v>(uuid_generate_v4(),'COURTROOM',null,'SALMONARM200','Salmon Arm - 200','address','test','test',now(),now(),0);</v>
      </c>
    </row>
    <row r="347" spans="1:16" x14ac:dyDescent="0.2">
      <c r="A347">
        <v>249</v>
      </c>
      <c r="B347" t="s">
        <v>13</v>
      </c>
      <c r="C347" t="s">
        <v>261</v>
      </c>
      <c r="D347" t="s">
        <v>15</v>
      </c>
      <c r="E347" t="s">
        <v>547</v>
      </c>
      <c r="F347" s="2" t="s">
        <v>909</v>
      </c>
      <c r="G347" t="s">
        <v>7</v>
      </c>
      <c r="H347" t="s">
        <v>16</v>
      </c>
      <c r="I347" t="s">
        <v>16</v>
      </c>
      <c r="J347" t="s">
        <v>17</v>
      </c>
      <c r="K347" t="s">
        <v>17</v>
      </c>
      <c r="L347">
        <f>0</f>
        <v>0</v>
      </c>
      <c r="N347" s="1" t="str">
        <f t="shared" si="16"/>
        <v>INSERT INTO location (location_id,location_type_code,parent_location_id,location_name,description,address,created_by,updated_by,created_dtm,updated_dtm,revision_count)</v>
      </c>
      <c r="O347" t="str">
        <f t="shared" si="17"/>
        <v xml:space="preserve"> VALUES </v>
      </c>
      <c r="P347" t="str">
        <f t="shared" si="18"/>
        <v>(uuid_generate_v4(),'COURTROOM',null,'SALMONARM201','Salmon Arm - 201','address','test','test',now(),now(),0);</v>
      </c>
    </row>
    <row r="348" spans="1:16" x14ac:dyDescent="0.2">
      <c r="A348">
        <v>250</v>
      </c>
      <c r="B348" t="s">
        <v>13</v>
      </c>
      <c r="C348" t="s">
        <v>261</v>
      </c>
      <c r="D348" t="s">
        <v>15</v>
      </c>
      <c r="E348" t="s">
        <v>548</v>
      </c>
      <c r="F348" s="2" t="s">
        <v>910</v>
      </c>
      <c r="G348" t="s">
        <v>7</v>
      </c>
      <c r="H348" t="s">
        <v>16</v>
      </c>
      <c r="I348" t="s">
        <v>16</v>
      </c>
      <c r="J348" t="s">
        <v>17</v>
      </c>
      <c r="K348" t="s">
        <v>17</v>
      </c>
      <c r="L348">
        <f>0</f>
        <v>0</v>
      </c>
      <c r="N348" s="1" t="str">
        <f t="shared" ref="N348:N411" si="19">$N$3</f>
        <v>INSERT INTO location (location_id,location_type_code,parent_location_id,location_name,description,address,created_by,updated_by,created_dtm,updated_dtm,revision_count)</v>
      </c>
      <c r="O348" t="str">
        <f t="shared" ref="O348:O411" si="20">$O$3</f>
        <v xml:space="preserve"> VALUES </v>
      </c>
      <c r="P348" t="str">
        <f t="shared" si="18"/>
        <v>(uuid_generate_v4(),'COURTROOM',null,'SALMONARM202','Salmon Arm - 202','address','test','test',now(),now(),0);</v>
      </c>
    </row>
    <row r="349" spans="1:16" x14ac:dyDescent="0.2">
      <c r="A349">
        <v>251</v>
      </c>
      <c r="B349" t="s">
        <v>13</v>
      </c>
      <c r="C349" t="s">
        <v>261</v>
      </c>
      <c r="D349" t="s">
        <v>15</v>
      </c>
      <c r="E349" t="s">
        <v>549</v>
      </c>
      <c r="F349" s="2" t="s">
        <v>911</v>
      </c>
      <c r="G349" t="s">
        <v>7</v>
      </c>
      <c r="H349" t="s">
        <v>16</v>
      </c>
      <c r="I349" t="s">
        <v>16</v>
      </c>
      <c r="J349" t="s">
        <v>17</v>
      </c>
      <c r="K349" t="s">
        <v>17</v>
      </c>
      <c r="L349">
        <f>0</f>
        <v>0</v>
      </c>
      <c r="N349" s="1" t="str">
        <f t="shared" si="19"/>
        <v>INSERT INTO location (location_id,location_type_code,parent_location_id,location_name,description,address,created_by,updated_by,created_dtm,updated_dtm,revision_count)</v>
      </c>
      <c r="O349" t="str">
        <f t="shared" si="20"/>
        <v xml:space="preserve"> VALUES </v>
      </c>
      <c r="P349" t="str">
        <f t="shared" si="18"/>
        <v>(uuid_generate_v4(),'COURTROOM',null,'SECHELT001','Sechelt - 001','address','test','test',now(),now(),0);</v>
      </c>
    </row>
    <row r="350" spans="1:16" x14ac:dyDescent="0.2">
      <c r="A350">
        <v>252</v>
      </c>
      <c r="B350" t="s">
        <v>13</v>
      </c>
      <c r="C350" t="s">
        <v>261</v>
      </c>
      <c r="D350" t="s">
        <v>15</v>
      </c>
      <c r="E350" t="s">
        <v>550</v>
      </c>
      <c r="F350" s="2" t="s">
        <v>912</v>
      </c>
      <c r="G350" t="s">
        <v>7</v>
      </c>
      <c r="H350" t="s">
        <v>16</v>
      </c>
      <c r="I350" t="s">
        <v>16</v>
      </c>
      <c r="J350" t="s">
        <v>17</v>
      </c>
      <c r="K350" t="s">
        <v>17</v>
      </c>
      <c r="L350">
        <f>0</f>
        <v>0</v>
      </c>
      <c r="N350" s="1" t="str">
        <f t="shared" si="19"/>
        <v>INSERT INTO location (location_id,location_type_code,parent_location_id,location_name,description,address,created_by,updated_by,created_dtm,updated_dtm,revision_count)</v>
      </c>
      <c r="O350" t="str">
        <f t="shared" si="20"/>
        <v xml:space="preserve"> VALUES </v>
      </c>
      <c r="P350" t="str">
        <f t="shared" si="18"/>
        <v>(uuid_generate_v4(),'COURTROOM',null,'SECHELT002','Sechelt - 002','address','test','test',now(),now(),0);</v>
      </c>
    </row>
    <row r="351" spans="1:16" x14ac:dyDescent="0.2">
      <c r="A351">
        <v>253</v>
      </c>
      <c r="B351" t="s">
        <v>13</v>
      </c>
      <c r="C351" t="s">
        <v>261</v>
      </c>
      <c r="D351" t="s">
        <v>15</v>
      </c>
      <c r="E351" t="s">
        <v>551</v>
      </c>
      <c r="F351" s="2" t="s">
        <v>913</v>
      </c>
      <c r="G351" t="s">
        <v>7</v>
      </c>
      <c r="H351" t="s">
        <v>16</v>
      </c>
      <c r="I351" t="s">
        <v>16</v>
      </c>
      <c r="J351" t="s">
        <v>17</v>
      </c>
      <c r="K351" t="s">
        <v>17</v>
      </c>
      <c r="L351">
        <f>0</f>
        <v>0</v>
      </c>
      <c r="N351" s="1" t="str">
        <f t="shared" si="19"/>
        <v>INSERT INTO location (location_id,location_type_code,parent_location_id,location_name,description,address,created_by,updated_by,created_dtm,updated_dtm,revision_count)</v>
      </c>
      <c r="O351" t="str">
        <f t="shared" si="20"/>
        <v xml:space="preserve"> VALUES </v>
      </c>
      <c r="P351" t="str">
        <f t="shared" si="18"/>
        <v>(uuid_generate_v4(),'COURTROOM',null,'SIDNEYSIDNEY','Sidney - Sidney','address','test','test',now(),now(),0);</v>
      </c>
    </row>
    <row r="352" spans="1:16" x14ac:dyDescent="0.2">
      <c r="A352">
        <v>254</v>
      </c>
      <c r="B352" t="s">
        <v>13</v>
      </c>
      <c r="C352" t="s">
        <v>261</v>
      </c>
      <c r="D352" t="s">
        <v>15</v>
      </c>
      <c r="E352" t="s">
        <v>552</v>
      </c>
      <c r="F352" s="2" t="s">
        <v>914</v>
      </c>
      <c r="G352" t="s">
        <v>7</v>
      </c>
      <c r="H352" t="s">
        <v>16</v>
      </c>
      <c r="I352" t="s">
        <v>16</v>
      </c>
      <c r="J352" t="s">
        <v>17</v>
      </c>
      <c r="K352" t="s">
        <v>17</v>
      </c>
      <c r="L352">
        <f>0</f>
        <v>0</v>
      </c>
      <c r="N352" s="1" t="str">
        <f t="shared" si="19"/>
        <v>INSERT INTO location (location_id,location_type_code,parent_location_id,location_name,description,address,created_by,updated_by,created_dtm,updated_dtm,revision_count)</v>
      </c>
      <c r="O352" t="str">
        <f t="shared" si="20"/>
        <v xml:space="preserve"> VALUES </v>
      </c>
      <c r="P352" t="str">
        <f t="shared" si="18"/>
        <v>(uuid_generate_v4(),'COURTROOM',null,'SMITHERS153','Smithers - 153','address','test','test',now(),now(),0);</v>
      </c>
    </row>
    <row r="353" spans="1:16" x14ac:dyDescent="0.2">
      <c r="A353">
        <v>255</v>
      </c>
      <c r="B353" t="s">
        <v>13</v>
      </c>
      <c r="C353" t="s">
        <v>261</v>
      </c>
      <c r="D353" t="s">
        <v>15</v>
      </c>
      <c r="E353" t="s">
        <v>553</v>
      </c>
      <c r="F353" s="2" t="s">
        <v>915</v>
      </c>
      <c r="G353" t="s">
        <v>7</v>
      </c>
      <c r="H353" t="s">
        <v>16</v>
      </c>
      <c r="I353" t="s">
        <v>16</v>
      </c>
      <c r="J353" t="s">
        <v>17</v>
      </c>
      <c r="K353" t="s">
        <v>17</v>
      </c>
      <c r="L353">
        <f>0</f>
        <v>0</v>
      </c>
      <c r="N353" s="1" t="str">
        <f t="shared" si="19"/>
        <v>INSERT INTO location (location_id,location_type_code,parent_location_id,location_name,description,address,created_by,updated_by,created_dtm,updated_dtm,revision_count)</v>
      </c>
      <c r="O353" t="str">
        <f t="shared" si="20"/>
        <v xml:space="preserve"> VALUES </v>
      </c>
      <c r="P353" t="str">
        <f t="shared" si="18"/>
        <v>(uuid_generate_v4(),'COURTROOM',null,'SMITHERS159','Smithers - 159','address','test','test',now(),now(),0);</v>
      </c>
    </row>
    <row r="354" spans="1:16" x14ac:dyDescent="0.2">
      <c r="A354">
        <v>256</v>
      </c>
      <c r="B354" t="s">
        <v>13</v>
      </c>
      <c r="C354" t="s">
        <v>261</v>
      </c>
      <c r="D354" t="s">
        <v>15</v>
      </c>
      <c r="E354" t="s">
        <v>554</v>
      </c>
      <c r="F354" s="2" t="s">
        <v>916</v>
      </c>
      <c r="G354" t="s">
        <v>7</v>
      </c>
      <c r="H354" t="s">
        <v>16</v>
      </c>
      <c r="I354" t="s">
        <v>16</v>
      </c>
      <c r="J354" t="s">
        <v>17</v>
      </c>
      <c r="K354" t="s">
        <v>17</v>
      </c>
      <c r="L354">
        <f>0</f>
        <v>0</v>
      </c>
      <c r="N354" s="1" t="str">
        <f t="shared" si="19"/>
        <v>INSERT INTO location (location_id,location_type_code,parent_location_id,location_name,description,address,created_by,updated_by,created_dtm,updated_dtm,revision_count)</v>
      </c>
      <c r="O354" t="str">
        <f t="shared" si="20"/>
        <v xml:space="preserve"> VALUES </v>
      </c>
      <c r="P354" t="str">
        <f t="shared" si="18"/>
        <v>(uuid_generate_v4(),'COURTROOM',null,'SMITHERS101','Smithers - 101','address','test','test',now(),now(),0);</v>
      </c>
    </row>
    <row r="355" spans="1:16" x14ac:dyDescent="0.2">
      <c r="A355">
        <v>257</v>
      </c>
      <c r="B355" t="s">
        <v>13</v>
      </c>
      <c r="C355" t="s">
        <v>261</v>
      </c>
      <c r="D355" t="s">
        <v>15</v>
      </c>
      <c r="E355" t="s">
        <v>555</v>
      </c>
      <c r="F355" s="2" t="s">
        <v>917</v>
      </c>
      <c r="G355" t="s">
        <v>7</v>
      </c>
      <c r="H355" t="s">
        <v>16</v>
      </c>
      <c r="I355" t="s">
        <v>16</v>
      </c>
      <c r="J355" t="s">
        <v>17</v>
      </c>
      <c r="K355" t="s">
        <v>17</v>
      </c>
      <c r="L355">
        <f>0</f>
        <v>0</v>
      </c>
      <c r="N355" s="1" t="str">
        <f t="shared" si="19"/>
        <v>INSERT INTO location (location_id,location_type_code,parent_location_id,location_name,description,address,created_by,updated_by,created_dtm,updated_dtm,revision_count)</v>
      </c>
      <c r="O355" t="str">
        <f t="shared" si="20"/>
        <v xml:space="preserve"> VALUES </v>
      </c>
      <c r="P355" t="str">
        <f t="shared" si="18"/>
        <v>(uuid_generate_v4(),'COURTROOM',null,'SPARWOOD001','Sparwood - 001','address','test','test',now(),now(),0);</v>
      </c>
    </row>
    <row r="356" spans="1:16" x14ac:dyDescent="0.2">
      <c r="A356">
        <v>258</v>
      </c>
      <c r="B356" t="s">
        <v>13</v>
      </c>
      <c r="C356" t="s">
        <v>261</v>
      </c>
      <c r="D356" t="s">
        <v>15</v>
      </c>
      <c r="E356" t="s">
        <v>556</v>
      </c>
      <c r="F356" s="2" t="s">
        <v>918</v>
      </c>
      <c r="G356" t="s">
        <v>7</v>
      </c>
      <c r="H356" t="s">
        <v>16</v>
      </c>
      <c r="I356" t="s">
        <v>16</v>
      </c>
      <c r="J356" t="s">
        <v>17</v>
      </c>
      <c r="K356" t="s">
        <v>17</v>
      </c>
      <c r="L356">
        <f>0</f>
        <v>0</v>
      </c>
      <c r="N356" s="1" t="str">
        <f t="shared" si="19"/>
        <v>INSERT INTO location (location_id,location_type_code,parent_location_id,location_name,description,address,created_by,updated_by,created_dtm,updated_dtm,revision_count)</v>
      </c>
      <c r="O356" t="str">
        <f t="shared" si="20"/>
        <v xml:space="preserve"> VALUES </v>
      </c>
      <c r="P356" t="str">
        <f t="shared" si="18"/>
        <v>(uuid_generate_v4(),'COURTROOM',null,'STEWARTCIRCUIT','Stewart - Circuit','address','test','test',now(),now(),0);</v>
      </c>
    </row>
    <row r="357" spans="1:16" x14ac:dyDescent="0.2">
      <c r="A357">
        <v>259</v>
      </c>
      <c r="B357" t="s">
        <v>13</v>
      </c>
      <c r="C357" t="s">
        <v>261</v>
      </c>
      <c r="D357" t="s">
        <v>15</v>
      </c>
      <c r="E357" t="s">
        <v>557</v>
      </c>
      <c r="F357" s="2" t="s">
        <v>919</v>
      </c>
      <c r="G357" t="s">
        <v>7</v>
      </c>
      <c r="H357" t="s">
        <v>16</v>
      </c>
      <c r="I357" t="s">
        <v>16</v>
      </c>
      <c r="J357" t="s">
        <v>17</v>
      </c>
      <c r="K357" t="s">
        <v>17</v>
      </c>
      <c r="L357">
        <f>0</f>
        <v>0</v>
      </c>
      <c r="N357" s="1" t="str">
        <f t="shared" si="19"/>
        <v>INSERT INTO location (location_id,location_type_code,parent_location_id,location_name,description,address,created_by,updated_by,created_dtm,updated_dtm,revision_count)</v>
      </c>
      <c r="O357" t="str">
        <f t="shared" si="20"/>
        <v xml:space="preserve"> VALUES </v>
      </c>
      <c r="P357" t="str">
        <f t="shared" ref="P357:P420" si="21">"("&amp;B357&amp;",'"&amp;C357&amp;"',"&amp;D357&amp;",'"&amp;E357&amp;"','"&amp;F357&amp;"','"&amp;G357&amp;"','"&amp;H357&amp;"','"&amp;I357&amp;"',"&amp;J357&amp;","&amp;K357&amp;","&amp;L357&amp;");"</f>
        <v>(uuid_generate_v4(),'COURTROOM',null,'SURREY100','Surrey - 100','address','test','test',now(),now(),0);</v>
      </c>
    </row>
    <row r="358" spans="1:16" x14ac:dyDescent="0.2">
      <c r="A358">
        <v>260</v>
      </c>
      <c r="B358" t="s">
        <v>13</v>
      </c>
      <c r="C358" t="s">
        <v>261</v>
      </c>
      <c r="D358" t="s">
        <v>15</v>
      </c>
      <c r="E358" t="s">
        <v>558</v>
      </c>
      <c r="F358" s="2" t="s">
        <v>920</v>
      </c>
      <c r="G358" t="s">
        <v>7</v>
      </c>
      <c r="H358" t="s">
        <v>16</v>
      </c>
      <c r="I358" t="s">
        <v>16</v>
      </c>
      <c r="J358" t="s">
        <v>17</v>
      </c>
      <c r="K358" t="s">
        <v>17</v>
      </c>
      <c r="L358">
        <f>0</f>
        <v>0</v>
      </c>
      <c r="N358" s="1" t="str">
        <f t="shared" si="19"/>
        <v>INSERT INTO location (location_id,location_type_code,parent_location_id,location_name,description,address,created_by,updated_by,created_dtm,updated_dtm,revision_count)</v>
      </c>
      <c r="O358" t="str">
        <f t="shared" si="20"/>
        <v xml:space="preserve"> VALUES </v>
      </c>
      <c r="P358" t="str">
        <f t="shared" si="21"/>
        <v>(uuid_generate_v4(),'COURTROOM',null,'SURREY101','Surrey - 101','address','test','test',now(),now(),0);</v>
      </c>
    </row>
    <row r="359" spans="1:16" x14ac:dyDescent="0.2">
      <c r="A359">
        <v>261</v>
      </c>
      <c r="B359" t="s">
        <v>13</v>
      </c>
      <c r="C359" t="s">
        <v>261</v>
      </c>
      <c r="D359" t="s">
        <v>15</v>
      </c>
      <c r="E359" t="s">
        <v>559</v>
      </c>
      <c r="F359" s="2" t="s">
        <v>921</v>
      </c>
      <c r="G359" t="s">
        <v>7</v>
      </c>
      <c r="H359" t="s">
        <v>16</v>
      </c>
      <c r="I359" t="s">
        <v>16</v>
      </c>
      <c r="J359" t="s">
        <v>17</v>
      </c>
      <c r="K359" t="s">
        <v>17</v>
      </c>
      <c r="L359">
        <f>0</f>
        <v>0</v>
      </c>
      <c r="N359" s="1" t="str">
        <f t="shared" si="19"/>
        <v>INSERT INTO location (location_id,location_type_code,parent_location_id,location_name,description,address,created_by,updated_by,created_dtm,updated_dtm,revision_count)</v>
      </c>
      <c r="O359" t="str">
        <f t="shared" si="20"/>
        <v xml:space="preserve"> VALUES </v>
      </c>
      <c r="P359" t="str">
        <f t="shared" si="21"/>
        <v>(uuid_generate_v4(),'COURTROOM',null,'SURREY102','Surrey - 102','address','test','test',now(),now(),0);</v>
      </c>
    </row>
    <row r="360" spans="1:16" x14ac:dyDescent="0.2">
      <c r="A360">
        <v>262</v>
      </c>
      <c r="B360" t="s">
        <v>13</v>
      </c>
      <c r="C360" t="s">
        <v>261</v>
      </c>
      <c r="D360" t="s">
        <v>15</v>
      </c>
      <c r="E360" t="s">
        <v>560</v>
      </c>
      <c r="F360" s="2" t="s">
        <v>922</v>
      </c>
      <c r="G360" t="s">
        <v>7</v>
      </c>
      <c r="H360" t="s">
        <v>16</v>
      </c>
      <c r="I360" t="s">
        <v>16</v>
      </c>
      <c r="J360" t="s">
        <v>17</v>
      </c>
      <c r="K360" t="s">
        <v>17</v>
      </c>
      <c r="L360">
        <f>0</f>
        <v>0</v>
      </c>
      <c r="N360" s="1" t="str">
        <f t="shared" si="19"/>
        <v>INSERT INTO location (location_id,location_type_code,parent_location_id,location_name,description,address,created_by,updated_by,created_dtm,updated_dtm,revision_count)</v>
      </c>
      <c r="O360" t="str">
        <f t="shared" si="20"/>
        <v xml:space="preserve"> VALUES </v>
      </c>
      <c r="P360" t="str">
        <f t="shared" si="21"/>
        <v>(uuid_generate_v4(),'COURTROOM',null,'SURREY103','Surrey - 103','address','test','test',now(),now(),0);</v>
      </c>
    </row>
    <row r="361" spans="1:16" x14ac:dyDescent="0.2">
      <c r="A361">
        <v>263</v>
      </c>
      <c r="B361" t="s">
        <v>13</v>
      </c>
      <c r="C361" t="s">
        <v>261</v>
      </c>
      <c r="D361" t="s">
        <v>15</v>
      </c>
      <c r="E361" t="s">
        <v>561</v>
      </c>
      <c r="F361" s="2" t="s">
        <v>923</v>
      </c>
      <c r="G361" t="s">
        <v>7</v>
      </c>
      <c r="H361" t="s">
        <v>16</v>
      </c>
      <c r="I361" t="s">
        <v>16</v>
      </c>
      <c r="J361" t="s">
        <v>17</v>
      </c>
      <c r="K361" t="s">
        <v>17</v>
      </c>
      <c r="L361">
        <f>0</f>
        <v>0</v>
      </c>
      <c r="N361" s="1" t="str">
        <f t="shared" si="19"/>
        <v>INSERT INTO location (location_id,location_type_code,parent_location_id,location_name,description,address,created_by,updated_by,created_dtm,updated_dtm,revision_count)</v>
      </c>
      <c r="O361" t="str">
        <f t="shared" si="20"/>
        <v xml:space="preserve"> VALUES </v>
      </c>
      <c r="P361" t="str">
        <f t="shared" si="21"/>
        <v>(uuid_generate_v4(),'COURTROOM',null,'SURREY104','Surrey - 104','address','test','test',now(),now(),0);</v>
      </c>
    </row>
    <row r="362" spans="1:16" x14ac:dyDescent="0.2">
      <c r="A362">
        <v>264</v>
      </c>
      <c r="B362" t="s">
        <v>13</v>
      </c>
      <c r="C362" t="s">
        <v>261</v>
      </c>
      <c r="D362" t="s">
        <v>15</v>
      </c>
      <c r="E362" t="s">
        <v>562</v>
      </c>
      <c r="F362" s="2" t="s">
        <v>924</v>
      </c>
      <c r="G362" t="s">
        <v>7</v>
      </c>
      <c r="H362" t="s">
        <v>16</v>
      </c>
      <c r="I362" t="s">
        <v>16</v>
      </c>
      <c r="J362" t="s">
        <v>17</v>
      </c>
      <c r="K362" t="s">
        <v>17</v>
      </c>
      <c r="L362">
        <f>0</f>
        <v>0</v>
      </c>
      <c r="N362" s="1" t="str">
        <f t="shared" si="19"/>
        <v>INSERT INTO location (location_id,location_type_code,parent_location_id,location_name,description,address,created_by,updated_by,created_dtm,updated_dtm,revision_count)</v>
      </c>
      <c r="O362" t="str">
        <f t="shared" si="20"/>
        <v xml:space="preserve"> VALUES </v>
      </c>
      <c r="P362" t="str">
        <f t="shared" si="21"/>
        <v>(uuid_generate_v4(),'COURTROOM',null,'SURREY105','Surrey - 105','address','test','test',now(),now(),0);</v>
      </c>
    </row>
    <row r="363" spans="1:16" x14ac:dyDescent="0.2">
      <c r="A363">
        <v>265</v>
      </c>
      <c r="B363" t="s">
        <v>13</v>
      </c>
      <c r="C363" t="s">
        <v>261</v>
      </c>
      <c r="D363" t="s">
        <v>15</v>
      </c>
      <c r="E363" t="s">
        <v>563</v>
      </c>
      <c r="F363" s="2" t="s">
        <v>925</v>
      </c>
      <c r="G363" t="s">
        <v>7</v>
      </c>
      <c r="H363" t="s">
        <v>16</v>
      </c>
      <c r="I363" t="s">
        <v>16</v>
      </c>
      <c r="J363" t="s">
        <v>17</v>
      </c>
      <c r="K363" t="s">
        <v>17</v>
      </c>
      <c r="L363">
        <f>0</f>
        <v>0</v>
      </c>
      <c r="N363" s="1" t="str">
        <f t="shared" si="19"/>
        <v>INSERT INTO location (location_id,location_type_code,parent_location_id,location_name,description,address,created_by,updated_by,created_dtm,updated_dtm,revision_count)</v>
      </c>
      <c r="O363" t="str">
        <f t="shared" si="20"/>
        <v xml:space="preserve"> VALUES </v>
      </c>
      <c r="P363" t="str">
        <f t="shared" si="21"/>
        <v>(uuid_generate_v4(),'COURTROOM',null,'SURREY106','Surrey - 106','address','test','test',now(),now(),0);</v>
      </c>
    </row>
    <row r="364" spans="1:16" x14ac:dyDescent="0.2">
      <c r="A364">
        <v>266</v>
      </c>
      <c r="B364" t="s">
        <v>13</v>
      </c>
      <c r="C364" t="s">
        <v>261</v>
      </c>
      <c r="D364" t="s">
        <v>15</v>
      </c>
      <c r="E364" t="s">
        <v>564</v>
      </c>
      <c r="F364" s="2" t="s">
        <v>926</v>
      </c>
      <c r="G364" t="s">
        <v>7</v>
      </c>
      <c r="H364" t="s">
        <v>16</v>
      </c>
      <c r="I364" t="s">
        <v>16</v>
      </c>
      <c r="J364" t="s">
        <v>17</v>
      </c>
      <c r="K364" t="s">
        <v>17</v>
      </c>
      <c r="L364">
        <f>0</f>
        <v>0</v>
      </c>
      <c r="N364" s="1" t="str">
        <f t="shared" si="19"/>
        <v>INSERT INTO location (location_id,location_type_code,parent_location_id,location_name,description,address,created_by,updated_by,created_dtm,updated_dtm,revision_count)</v>
      </c>
      <c r="O364" t="str">
        <f t="shared" si="20"/>
        <v xml:space="preserve"> VALUES </v>
      </c>
      <c r="P364" t="str">
        <f t="shared" si="21"/>
        <v>(uuid_generate_v4(),'COURTROOM',null,'SURREY107','Surrey - 107','address','test','test',now(),now(),0);</v>
      </c>
    </row>
    <row r="365" spans="1:16" x14ac:dyDescent="0.2">
      <c r="A365">
        <v>267</v>
      </c>
      <c r="B365" t="s">
        <v>13</v>
      </c>
      <c r="C365" t="s">
        <v>261</v>
      </c>
      <c r="D365" t="s">
        <v>15</v>
      </c>
      <c r="E365" t="s">
        <v>565</v>
      </c>
      <c r="F365" s="2" t="s">
        <v>927</v>
      </c>
      <c r="G365" t="s">
        <v>7</v>
      </c>
      <c r="H365" t="s">
        <v>16</v>
      </c>
      <c r="I365" t="s">
        <v>16</v>
      </c>
      <c r="J365" t="s">
        <v>17</v>
      </c>
      <c r="K365" t="s">
        <v>17</v>
      </c>
      <c r="L365">
        <f>0</f>
        <v>0</v>
      </c>
      <c r="N365" s="1" t="str">
        <f t="shared" si="19"/>
        <v>INSERT INTO location (location_id,location_type_code,parent_location_id,location_name,description,address,created_by,updated_by,created_dtm,updated_dtm,revision_count)</v>
      </c>
      <c r="O365" t="str">
        <f t="shared" si="20"/>
        <v xml:space="preserve"> VALUES </v>
      </c>
      <c r="P365" t="str">
        <f t="shared" si="21"/>
        <v>(uuid_generate_v4(),'COURTROOM',null,'SURREY300','Surrey - 300','address','test','test',now(),now(),0);</v>
      </c>
    </row>
    <row r="366" spans="1:16" x14ac:dyDescent="0.2">
      <c r="A366">
        <v>268</v>
      </c>
      <c r="B366" t="s">
        <v>13</v>
      </c>
      <c r="C366" t="s">
        <v>261</v>
      </c>
      <c r="D366" t="s">
        <v>15</v>
      </c>
      <c r="E366" t="s">
        <v>566</v>
      </c>
      <c r="F366" s="2" t="s">
        <v>928</v>
      </c>
      <c r="G366" t="s">
        <v>7</v>
      </c>
      <c r="H366" t="s">
        <v>16</v>
      </c>
      <c r="I366" t="s">
        <v>16</v>
      </c>
      <c r="J366" t="s">
        <v>17</v>
      </c>
      <c r="K366" t="s">
        <v>17</v>
      </c>
      <c r="L366">
        <f>0</f>
        <v>0</v>
      </c>
      <c r="N366" s="1" t="str">
        <f t="shared" si="19"/>
        <v>INSERT INTO location (location_id,location_type_code,parent_location_id,location_name,description,address,created_by,updated_by,created_dtm,updated_dtm,revision_count)</v>
      </c>
      <c r="O366" t="str">
        <f t="shared" si="20"/>
        <v xml:space="preserve"> VALUES </v>
      </c>
      <c r="P366" t="str">
        <f t="shared" si="21"/>
        <v>(uuid_generate_v4(),'COURTROOM',null,'SURREY301','Surrey - 301','address','test','test',now(),now(),0);</v>
      </c>
    </row>
    <row r="367" spans="1:16" x14ac:dyDescent="0.2">
      <c r="A367">
        <v>269</v>
      </c>
      <c r="B367" t="s">
        <v>13</v>
      </c>
      <c r="C367" t="s">
        <v>261</v>
      </c>
      <c r="D367" t="s">
        <v>15</v>
      </c>
      <c r="E367" t="s">
        <v>567</v>
      </c>
      <c r="F367" s="2" t="s">
        <v>929</v>
      </c>
      <c r="G367" t="s">
        <v>7</v>
      </c>
      <c r="H367" t="s">
        <v>16</v>
      </c>
      <c r="I367" t="s">
        <v>16</v>
      </c>
      <c r="J367" t="s">
        <v>17</v>
      </c>
      <c r="K367" t="s">
        <v>17</v>
      </c>
      <c r="L367">
        <f>0</f>
        <v>0</v>
      </c>
      <c r="N367" s="1" t="str">
        <f t="shared" si="19"/>
        <v>INSERT INTO location (location_id,location_type_code,parent_location_id,location_name,description,address,created_by,updated_by,created_dtm,updated_dtm,revision_count)</v>
      </c>
      <c r="O367" t="str">
        <f t="shared" si="20"/>
        <v xml:space="preserve"> VALUES </v>
      </c>
      <c r="P367" t="str">
        <f t="shared" si="21"/>
        <v>(uuid_generate_v4(),'COURTROOM',null,'SURREY308','Surrey - 308','address','test','test',now(),now(),0);</v>
      </c>
    </row>
    <row r="368" spans="1:16" x14ac:dyDescent="0.2">
      <c r="A368">
        <v>270</v>
      </c>
      <c r="B368" t="s">
        <v>13</v>
      </c>
      <c r="C368" t="s">
        <v>261</v>
      </c>
      <c r="D368" t="s">
        <v>15</v>
      </c>
      <c r="E368" t="s">
        <v>568</v>
      </c>
      <c r="F368" s="2" t="s">
        <v>930</v>
      </c>
      <c r="G368" t="s">
        <v>7</v>
      </c>
      <c r="H368" t="s">
        <v>16</v>
      </c>
      <c r="I368" t="s">
        <v>16</v>
      </c>
      <c r="J368" t="s">
        <v>17</v>
      </c>
      <c r="K368" t="s">
        <v>17</v>
      </c>
      <c r="L368">
        <f>0</f>
        <v>0</v>
      </c>
      <c r="N368" s="1" t="str">
        <f t="shared" si="19"/>
        <v>INSERT INTO location (location_id,location_type_code,parent_location_id,location_name,description,address,created_by,updated_by,created_dtm,updated_dtm,revision_count)</v>
      </c>
      <c r="O368" t="str">
        <f t="shared" si="20"/>
        <v xml:space="preserve"> VALUES </v>
      </c>
      <c r="P368" t="str">
        <f t="shared" si="21"/>
        <v>(uuid_generate_v4(),'COURTROOM',null,'SURREY309','Surrey - 309','address','test','test',now(),now(),0);</v>
      </c>
    </row>
    <row r="369" spans="1:16" x14ac:dyDescent="0.2">
      <c r="A369">
        <v>271</v>
      </c>
      <c r="B369" t="s">
        <v>13</v>
      </c>
      <c r="C369" t="s">
        <v>261</v>
      </c>
      <c r="D369" t="s">
        <v>15</v>
      </c>
      <c r="E369" t="s">
        <v>569</v>
      </c>
      <c r="F369" s="2" t="s">
        <v>931</v>
      </c>
      <c r="G369" t="s">
        <v>7</v>
      </c>
      <c r="H369" t="s">
        <v>16</v>
      </c>
      <c r="I369" t="s">
        <v>16</v>
      </c>
      <c r="J369" t="s">
        <v>17</v>
      </c>
      <c r="K369" t="s">
        <v>17</v>
      </c>
      <c r="L369">
        <f>0</f>
        <v>0</v>
      </c>
      <c r="N369" s="1" t="str">
        <f t="shared" si="19"/>
        <v>INSERT INTO location (location_id,location_type_code,parent_location_id,location_name,description,address,created_by,updated_by,created_dtm,updated_dtm,revision_count)</v>
      </c>
      <c r="O369" t="str">
        <f t="shared" si="20"/>
        <v xml:space="preserve"> VALUES </v>
      </c>
      <c r="P369" t="str">
        <f t="shared" si="21"/>
        <v>(uuid_generate_v4(),'COURTROOM',null,'SURREY310','Surrey - 310','address','test','test',now(),now(),0);</v>
      </c>
    </row>
    <row r="370" spans="1:16" x14ac:dyDescent="0.2">
      <c r="A370">
        <v>272</v>
      </c>
      <c r="B370" t="s">
        <v>13</v>
      </c>
      <c r="C370" t="s">
        <v>261</v>
      </c>
      <c r="D370" t="s">
        <v>15</v>
      </c>
      <c r="E370" t="s">
        <v>570</v>
      </c>
      <c r="F370" s="2" t="s">
        <v>932</v>
      </c>
      <c r="G370" t="s">
        <v>7</v>
      </c>
      <c r="H370" t="s">
        <v>16</v>
      </c>
      <c r="I370" t="s">
        <v>16</v>
      </c>
      <c r="J370" t="s">
        <v>17</v>
      </c>
      <c r="K370" t="s">
        <v>17</v>
      </c>
      <c r="L370">
        <f>0</f>
        <v>0</v>
      </c>
      <c r="N370" s="1" t="str">
        <f t="shared" si="19"/>
        <v>INSERT INTO location (location_id,location_type_code,parent_location_id,location_name,description,address,created_by,updated_by,created_dtm,updated_dtm,revision_count)</v>
      </c>
      <c r="O370" t="str">
        <f t="shared" si="20"/>
        <v xml:space="preserve"> VALUES </v>
      </c>
      <c r="P370" t="str">
        <f t="shared" si="21"/>
        <v>(uuid_generate_v4(),'COURTROOM',null,'SURREY311','Surrey - 311','address','test','test',now(),now(),0);</v>
      </c>
    </row>
    <row r="371" spans="1:16" x14ac:dyDescent="0.2">
      <c r="A371">
        <v>273</v>
      </c>
      <c r="B371" t="s">
        <v>13</v>
      </c>
      <c r="C371" t="s">
        <v>261</v>
      </c>
      <c r="D371" t="s">
        <v>15</v>
      </c>
      <c r="E371" t="s">
        <v>571</v>
      </c>
      <c r="F371" s="2" t="s">
        <v>933</v>
      </c>
      <c r="G371" t="s">
        <v>7</v>
      </c>
      <c r="H371" t="s">
        <v>16</v>
      </c>
      <c r="I371" t="s">
        <v>16</v>
      </c>
      <c r="J371" t="s">
        <v>17</v>
      </c>
      <c r="K371" t="s">
        <v>17</v>
      </c>
      <c r="L371">
        <f>0</f>
        <v>0</v>
      </c>
      <c r="N371" s="1" t="str">
        <f t="shared" si="19"/>
        <v>INSERT INTO location (location_id,location_type_code,parent_location_id,location_name,description,address,created_by,updated_by,created_dtm,updated_dtm,revision_count)</v>
      </c>
      <c r="O371" t="str">
        <f t="shared" si="20"/>
        <v xml:space="preserve"> VALUES </v>
      </c>
      <c r="P371" t="str">
        <f t="shared" si="21"/>
        <v>(uuid_generate_v4(),'COURTROOM',null,'SURREY312','Surrey - 312','address','test','test',now(),now(),0);</v>
      </c>
    </row>
    <row r="372" spans="1:16" x14ac:dyDescent="0.2">
      <c r="A372">
        <v>274</v>
      </c>
      <c r="B372" t="s">
        <v>13</v>
      </c>
      <c r="C372" t="s">
        <v>261</v>
      </c>
      <c r="D372" t="s">
        <v>15</v>
      </c>
      <c r="E372" t="s">
        <v>572</v>
      </c>
      <c r="F372" s="2" t="s">
        <v>934</v>
      </c>
      <c r="G372" t="s">
        <v>7</v>
      </c>
      <c r="H372" t="s">
        <v>16</v>
      </c>
      <c r="I372" t="s">
        <v>16</v>
      </c>
      <c r="J372" t="s">
        <v>17</v>
      </c>
      <c r="K372" t="s">
        <v>17</v>
      </c>
      <c r="L372">
        <f>0</f>
        <v>0</v>
      </c>
      <c r="N372" s="1" t="str">
        <f t="shared" si="19"/>
        <v>INSERT INTO location (location_id,location_type_code,parent_location_id,location_name,description,address,created_by,updated_by,created_dtm,updated_dtm,revision_count)</v>
      </c>
      <c r="O372" t="str">
        <f t="shared" si="20"/>
        <v xml:space="preserve"> VALUES </v>
      </c>
      <c r="P372" t="str">
        <f t="shared" si="21"/>
        <v>(uuid_generate_v4(),'COURTROOM',null,'SURREY313','Surrey - 313','address','test','test',now(),now(),0);</v>
      </c>
    </row>
    <row r="373" spans="1:16" x14ac:dyDescent="0.2">
      <c r="A373">
        <v>275</v>
      </c>
      <c r="B373" t="s">
        <v>13</v>
      </c>
      <c r="C373" t="s">
        <v>261</v>
      </c>
      <c r="D373" t="s">
        <v>15</v>
      </c>
      <c r="E373" t="s">
        <v>573</v>
      </c>
      <c r="F373" s="2" t="s">
        <v>935</v>
      </c>
      <c r="G373" t="s">
        <v>7</v>
      </c>
      <c r="H373" t="s">
        <v>16</v>
      </c>
      <c r="I373" t="s">
        <v>16</v>
      </c>
      <c r="J373" t="s">
        <v>17</v>
      </c>
      <c r="K373" t="s">
        <v>17</v>
      </c>
      <c r="L373">
        <f>0</f>
        <v>0</v>
      </c>
      <c r="N373" s="1" t="str">
        <f t="shared" si="19"/>
        <v>INSERT INTO location (location_id,location_type_code,parent_location_id,location_name,description,address,created_by,updated_by,created_dtm,updated_dtm,revision_count)</v>
      </c>
      <c r="O373" t="str">
        <f t="shared" si="20"/>
        <v xml:space="preserve"> VALUES </v>
      </c>
      <c r="P373" t="str">
        <f t="shared" si="21"/>
        <v>(uuid_generate_v4(),'COURTROOM',null,'SURREY314','Surrey - 314','address','test','test',now(),now(),0);</v>
      </c>
    </row>
    <row r="374" spans="1:16" x14ac:dyDescent="0.2">
      <c r="A374">
        <v>276</v>
      </c>
      <c r="B374" t="s">
        <v>13</v>
      </c>
      <c r="C374" t="s">
        <v>261</v>
      </c>
      <c r="D374" t="s">
        <v>15</v>
      </c>
      <c r="E374" t="s">
        <v>574</v>
      </c>
      <c r="F374" s="2" t="s">
        <v>936</v>
      </c>
      <c r="G374" t="s">
        <v>7</v>
      </c>
      <c r="H374" t="s">
        <v>16</v>
      </c>
      <c r="I374" t="s">
        <v>16</v>
      </c>
      <c r="J374" t="s">
        <v>17</v>
      </c>
      <c r="K374" t="s">
        <v>17</v>
      </c>
      <c r="L374">
        <f>0</f>
        <v>0</v>
      </c>
      <c r="N374" s="1" t="str">
        <f t="shared" si="19"/>
        <v>INSERT INTO location (location_id,location_type_code,parent_location_id,location_name,description,address,created_by,updated_by,created_dtm,updated_dtm,revision_count)</v>
      </c>
      <c r="O374" t="str">
        <f t="shared" si="20"/>
        <v xml:space="preserve"> VALUES </v>
      </c>
      <c r="P374" t="str">
        <f t="shared" si="21"/>
        <v>(uuid_generate_v4(),'COURTROOM',null,'TERRACE1','Terrace - 1','address','test','test',now(),now(),0);</v>
      </c>
    </row>
    <row r="375" spans="1:16" x14ac:dyDescent="0.2">
      <c r="A375">
        <v>277</v>
      </c>
      <c r="B375" t="s">
        <v>13</v>
      </c>
      <c r="C375" t="s">
        <v>261</v>
      </c>
      <c r="D375" t="s">
        <v>15</v>
      </c>
      <c r="E375" t="s">
        <v>575</v>
      </c>
      <c r="F375" s="2" t="s">
        <v>937</v>
      </c>
      <c r="G375" t="s">
        <v>7</v>
      </c>
      <c r="H375" t="s">
        <v>16</v>
      </c>
      <c r="I375" t="s">
        <v>16</v>
      </c>
      <c r="J375" t="s">
        <v>17</v>
      </c>
      <c r="K375" t="s">
        <v>17</v>
      </c>
      <c r="L375">
        <f>0</f>
        <v>0</v>
      </c>
      <c r="N375" s="1" t="str">
        <f t="shared" si="19"/>
        <v>INSERT INTO location (location_id,location_type_code,parent_location_id,location_name,description,address,created_by,updated_by,created_dtm,updated_dtm,revision_count)</v>
      </c>
      <c r="O375" t="str">
        <f t="shared" si="20"/>
        <v xml:space="preserve"> VALUES </v>
      </c>
      <c r="P375" t="str">
        <f t="shared" si="21"/>
        <v>(uuid_generate_v4(),'COURTROOM',null,'TERRACE3','Terrace - 3','address','test','test',now(),now(),0);</v>
      </c>
    </row>
    <row r="376" spans="1:16" x14ac:dyDescent="0.2">
      <c r="A376">
        <v>278</v>
      </c>
      <c r="B376" t="s">
        <v>13</v>
      </c>
      <c r="C376" t="s">
        <v>261</v>
      </c>
      <c r="D376" t="s">
        <v>15</v>
      </c>
      <c r="E376" t="s">
        <v>576</v>
      </c>
      <c r="F376" s="2" t="s">
        <v>938</v>
      </c>
      <c r="G376" t="s">
        <v>7</v>
      </c>
      <c r="H376" t="s">
        <v>16</v>
      </c>
      <c r="I376" t="s">
        <v>16</v>
      </c>
      <c r="J376" t="s">
        <v>17</v>
      </c>
      <c r="K376" t="s">
        <v>17</v>
      </c>
      <c r="L376">
        <f>0</f>
        <v>0</v>
      </c>
      <c r="N376" s="1" t="str">
        <f t="shared" si="19"/>
        <v>INSERT INTO location (location_id,location_type_code,parent_location_id,location_name,description,address,created_by,updated_by,created_dtm,updated_dtm,revision_count)</v>
      </c>
      <c r="O376" t="str">
        <f t="shared" si="20"/>
        <v xml:space="preserve"> VALUES </v>
      </c>
      <c r="P376" t="str">
        <f t="shared" si="21"/>
        <v>(uuid_generate_v4(),'COURTROOM',null,'TERRACE002','Terrace - 002','address','test','test',now(),now(),0);</v>
      </c>
    </row>
    <row r="377" spans="1:16" x14ac:dyDescent="0.2">
      <c r="A377">
        <v>279</v>
      </c>
      <c r="B377" t="s">
        <v>13</v>
      </c>
      <c r="C377" t="s">
        <v>261</v>
      </c>
      <c r="D377" t="s">
        <v>15</v>
      </c>
      <c r="E377" t="s">
        <v>577</v>
      </c>
      <c r="F377" s="2" t="s">
        <v>939</v>
      </c>
      <c r="G377" t="s">
        <v>7</v>
      </c>
      <c r="H377" t="s">
        <v>16</v>
      </c>
      <c r="I377" t="s">
        <v>16</v>
      </c>
      <c r="J377" t="s">
        <v>17</v>
      </c>
      <c r="K377" t="s">
        <v>17</v>
      </c>
      <c r="L377">
        <f>0</f>
        <v>0</v>
      </c>
      <c r="N377" s="1" t="str">
        <f t="shared" si="19"/>
        <v>INSERT INTO location (location_id,location_type_code,parent_location_id,location_name,description,address,created_by,updated_by,created_dtm,updated_dtm,revision_count)</v>
      </c>
      <c r="O377" t="str">
        <f t="shared" si="20"/>
        <v xml:space="preserve"> VALUES </v>
      </c>
      <c r="P377" t="str">
        <f t="shared" si="21"/>
        <v>(uuid_generate_v4(),'COURTROOM',null,'TERRACEIAR','Terrace - IAR','address','test','test',now(),now(),0);</v>
      </c>
    </row>
    <row r="378" spans="1:16" x14ac:dyDescent="0.2">
      <c r="A378">
        <v>280</v>
      </c>
      <c r="B378" t="s">
        <v>13</v>
      </c>
      <c r="C378" t="s">
        <v>261</v>
      </c>
      <c r="D378" t="s">
        <v>15</v>
      </c>
      <c r="E378" t="s">
        <v>578</v>
      </c>
      <c r="F378" s="2" t="s">
        <v>940</v>
      </c>
      <c r="G378" t="s">
        <v>7</v>
      </c>
      <c r="H378" t="s">
        <v>16</v>
      </c>
      <c r="I378" t="s">
        <v>16</v>
      </c>
      <c r="J378" t="s">
        <v>17</v>
      </c>
      <c r="K378" t="s">
        <v>17</v>
      </c>
      <c r="L378">
        <f>0</f>
        <v>0</v>
      </c>
      <c r="N378" s="1" t="str">
        <f t="shared" si="19"/>
        <v>INSERT INTO location (location_id,location_type_code,parent_location_id,location_name,description,address,created_by,updated_by,created_dtm,updated_dtm,revision_count)</v>
      </c>
      <c r="O378" t="str">
        <f t="shared" si="20"/>
        <v xml:space="preserve"> VALUES </v>
      </c>
      <c r="P378" t="str">
        <f t="shared" si="21"/>
        <v>(uuid_generate_v4(),'COURTROOM',null,'TSEKEHDENECIRCUIT','Tse Keh Dene - Circuit','address','test','test',now(),now(),0);</v>
      </c>
    </row>
    <row r="379" spans="1:16" x14ac:dyDescent="0.2">
      <c r="A379">
        <v>281</v>
      </c>
      <c r="B379" t="s">
        <v>13</v>
      </c>
      <c r="C379" t="s">
        <v>261</v>
      </c>
      <c r="D379" t="s">
        <v>15</v>
      </c>
      <c r="E379" t="s">
        <v>579</v>
      </c>
      <c r="F379" s="2" t="s">
        <v>941</v>
      </c>
      <c r="G379" t="s">
        <v>7</v>
      </c>
      <c r="H379" t="s">
        <v>16</v>
      </c>
      <c r="I379" t="s">
        <v>16</v>
      </c>
      <c r="J379" t="s">
        <v>17</v>
      </c>
      <c r="K379" t="s">
        <v>17</v>
      </c>
      <c r="L379">
        <f>0</f>
        <v>0</v>
      </c>
      <c r="N379" s="1" t="str">
        <f t="shared" si="19"/>
        <v>INSERT INTO location (location_id,location_type_code,parent_location_id,location_name,description,address,created_by,updated_by,created_dtm,updated_dtm,revision_count)</v>
      </c>
      <c r="O379" t="str">
        <f t="shared" si="20"/>
        <v xml:space="preserve"> VALUES </v>
      </c>
      <c r="P379" t="str">
        <f t="shared" si="21"/>
        <v>(uuid_generate_v4(),'COURTROOM',null,'VALEMOUNT001','Valemount - 001','address','test','test',now(),now(),0);</v>
      </c>
    </row>
    <row r="380" spans="1:16" x14ac:dyDescent="0.2">
      <c r="A380">
        <v>282</v>
      </c>
      <c r="B380" t="s">
        <v>13</v>
      </c>
      <c r="C380" t="s">
        <v>261</v>
      </c>
      <c r="D380" t="s">
        <v>15</v>
      </c>
      <c r="E380" t="s">
        <v>580</v>
      </c>
      <c r="F380" s="2" t="s">
        <v>942</v>
      </c>
      <c r="G380" t="s">
        <v>7</v>
      </c>
      <c r="H380" t="s">
        <v>16</v>
      </c>
      <c r="I380" t="s">
        <v>16</v>
      </c>
      <c r="J380" t="s">
        <v>17</v>
      </c>
      <c r="K380" t="s">
        <v>17</v>
      </c>
      <c r="L380">
        <f>0</f>
        <v>0</v>
      </c>
      <c r="N380" s="1" t="str">
        <f t="shared" si="19"/>
        <v>INSERT INTO location (location_id,location_type_code,parent_location_id,location_name,description,address,created_by,updated_by,created_dtm,updated_dtm,revision_count)</v>
      </c>
      <c r="O380" t="str">
        <f t="shared" si="20"/>
        <v xml:space="preserve"> VALUES </v>
      </c>
      <c r="P380" t="str">
        <f t="shared" si="21"/>
        <v>(uuid_generate_v4(),'COURTROOM',null,'VANCOUVERLAWCOURTSVLC20','Vancouver Law Courts (VLC) - 20','address','test','test',now(),now(),0);</v>
      </c>
    </row>
    <row r="381" spans="1:16" x14ac:dyDescent="0.2">
      <c r="A381">
        <v>283</v>
      </c>
      <c r="B381" t="s">
        <v>13</v>
      </c>
      <c r="C381" t="s">
        <v>261</v>
      </c>
      <c r="D381" t="s">
        <v>15</v>
      </c>
      <c r="E381" t="s">
        <v>581</v>
      </c>
      <c r="F381" s="2" t="s">
        <v>943</v>
      </c>
      <c r="G381" t="s">
        <v>7</v>
      </c>
      <c r="H381" t="s">
        <v>16</v>
      </c>
      <c r="I381" t="s">
        <v>16</v>
      </c>
      <c r="J381" t="s">
        <v>17</v>
      </c>
      <c r="K381" t="s">
        <v>17</v>
      </c>
      <c r="L381">
        <f>0</f>
        <v>0</v>
      </c>
      <c r="N381" s="1" t="str">
        <f t="shared" si="19"/>
        <v>INSERT INTO location (location_id,location_type_code,parent_location_id,location_name,description,address,created_by,updated_by,created_dtm,updated_dtm,revision_count)</v>
      </c>
      <c r="O381" t="str">
        <f t="shared" si="20"/>
        <v xml:space="preserve"> VALUES </v>
      </c>
      <c r="P381" t="str">
        <f t="shared" si="21"/>
        <v>(uuid_generate_v4(),'COURTROOM',null,'VANCOUVERLAWCOURTSVLC35','Vancouver Law Courts (VLC) - 35','address','test','test',now(),now(),0);</v>
      </c>
    </row>
    <row r="382" spans="1:16" x14ac:dyDescent="0.2">
      <c r="A382">
        <v>284</v>
      </c>
      <c r="B382" t="s">
        <v>13</v>
      </c>
      <c r="C382" t="s">
        <v>261</v>
      </c>
      <c r="D382" t="s">
        <v>15</v>
      </c>
      <c r="E382" t="s">
        <v>582</v>
      </c>
      <c r="F382" s="2" t="s">
        <v>944</v>
      </c>
      <c r="G382" t="s">
        <v>7</v>
      </c>
      <c r="H382" t="s">
        <v>16</v>
      </c>
      <c r="I382" t="s">
        <v>16</v>
      </c>
      <c r="J382" t="s">
        <v>17</v>
      </c>
      <c r="K382" t="s">
        <v>17</v>
      </c>
      <c r="L382">
        <f>0</f>
        <v>0</v>
      </c>
      <c r="N382" s="1" t="str">
        <f t="shared" si="19"/>
        <v>INSERT INTO location (location_id,location_type_code,parent_location_id,location_name,description,address,created_by,updated_by,created_dtm,updated_dtm,revision_count)</v>
      </c>
      <c r="O382" t="str">
        <f t="shared" si="20"/>
        <v xml:space="preserve"> VALUES </v>
      </c>
      <c r="P382" t="str">
        <f t="shared" si="21"/>
        <v>(uuid_generate_v4(),'COURTROOM',null,'VANCOUVERLAWCOURTSVLC43','Vancouver Law Courts (VLC) - 43','address','test','test',now(),now(),0);</v>
      </c>
    </row>
    <row r="383" spans="1:16" x14ac:dyDescent="0.2">
      <c r="A383">
        <v>285</v>
      </c>
      <c r="B383" t="s">
        <v>13</v>
      </c>
      <c r="C383" t="s">
        <v>261</v>
      </c>
      <c r="D383" t="s">
        <v>15</v>
      </c>
      <c r="E383" t="s">
        <v>583</v>
      </c>
      <c r="F383" s="2" t="s">
        <v>945</v>
      </c>
      <c r="G383" t="s">
        <v>7</v>
      </c>
      <c r="H383" t="s">
        <v>16</v>
      </c>
      <c r="I383" t="s">
        <v>16</v>
      </c>
      <c r="J383" t="s">
        <v>17</v>
      </c>
      <c r="K383" t="s">
        <v>17</v>
      </c>
      <c r="L383">
        <f>0</f>
        <v>0</v>
      </c>
      <c r="N383" s="1" t="str">
        <f t="shared" si="19"/>
        <v>INSERT INTO location (location_id,location_type_code,parent_location_id,location_name,description,address,created_by,updated_by,created_dtm,updated_dtm,revision_count)</v>
      </c>
      <c r="O383" t="str">
        <f t="shared" si="20"/>
        <v xml:space="preserve"> VALUES </v>
      </c>
      <c r="P383" t="str">
        <f t="shared" si="21"/>
        <v>(uuid_generate_v4(),'COURTROOM',null,'VANCOUVERLAWCOURTSVLC44','Vancouver Law Courts (VLC) - 44','address','test','test',now(),now(),0);</v>
      </c>
    </row>
    <row r="384" spans="1:16" x14ac:dyDescent="0.2">
      <c r="A384">
        <v>286</v>
      </c>
      <c r="B384" t="s">
        <v>13</v>
      </c>
      <c r="C384" t="s">
        <v>261</v>
      </c>
      <c r="D384" t="s">
        <v>15</v>
      </c>
      <c r="E384" t="s">
        <v>584</v>
      </c>
      <c r="F384" s="2" t="s">
        <v>946</v>
      </c>
      <c r="G384" t="s">
        <v>7</v>
      </c>
      <c r="H384" t="s">
        <v>16</v>
      </c>
      <c r="I384" t="s">
        <v>16</v>
      </c>
      <c r="J384" t="s">
        <v>17</v>
      </c>
      <c r="K384" t="s">
        <v>17</v>
      </c>
      <c r="L384">
        <f>0</f>
        <v>0</v>
      </c>
      <c r="N384" s="1" t="str">
        <f t="shared" si="19"/>
        <v>INSERT INTO location (location_id,location_type_code,parent_location_id,location_name,description,address,created_by,updated_by,created_dtm,updated_dtm,revision_count)</v>
      </c>
      <c r="O384" t="str">
        <f t="shared" si="20"/>
        <v xml:space="preserve"> VALUES </v>
      </c>
      <c r="P384" t="str">
        <f t="shared" si="21"/>
        <v>(uuid_generate_v4(),'COURTROOM',null,'VANCOUVERLAWCOURTSVLC51','Vancouver Law Courts (VLC) - 51','address','test','test',now(),now(),0);</v>
      </c>
    </row>
    <row r="385" spans="1:16" x14ac:dyDescent="0.2">
      <c r="A385">
        <v>287</v>
      </c>
      <c r="B385" t="s">
        <v>13</v>
      </c>
      <c r="C385" t="s">
        <v>261</v>
      </c>
      <c r="D385" t="s">
        <v>15</v>
      </c>
      <c r="E385" t="s">
        <v>585</v>
      </c>
      <c r="F385" s="2" t="s">
        <v>947</v>
      </c>
      <c r="G385" t="s">
        <v>7</v>
      </c>
      <c r="H385" t="s">
        <v>16</v>
      </c>
      <c r="I385" t="s">
        <v>16</v>
      </c>
      <c r="J385" t="s">
        <v>17</v>
      </c>
      <c r="K385" t="s">
        <v>17</v>
      </c>
      <c r="L385">
        <f>0</f>
        <v>0</v>
      </c>
      <c r="N385" s="1" t="str">
        <f t="shared" si="19"/>
        <v>INSERT INTO location (location_id,location_type_code,parent_location_id,location_name,description,address,created_by,updated_by,created_dtm,updated_dtm,revision_count)</v>
      </c>
      <c r="O385" t="str">
        <f t="shared" si="20"/>
        <v xml:space="preserve"> VALUES </v>
      </c>
      <c r="P385" t="str">
        <f t="shared" si="21"/>
        <v>(uuid_generate_v4(),'COURTROOM',null,'VANCOUVERLAWCOURTSVLC52','Vancouver Law Courts (VLC) - 52','address','test','test',now(),now(),0);</v>
      </c>
    </row>
    <row r="386" spans="1:16" x14ac:dyDescent="0.2">
      <c r="A386">
        <v>288</v>
      </c>
      <c r="B386" t="s">
        <v>13</v>
      </c>
      <c r="C386" t="s">
        <v>261</v>
      </c>
      <c r="D386" t="s">
        <v>15</v>
      </c>
      <c r="E386" t="s">
        <v>586</v>
      </c>
      <c r="F386" s="2" t="s">
        <v>948</v>
      </c>
      <c r="G386" t="s">
        <v>7</v>
      </c>
      <c r="H386" t="s">
        <v>16</v>
      </c>
      <c r="I386" t="s">
        <v>16</v>
      </c>
      <c r="J386" t="s">
        <v>17</v>
      </c>
      <c r="K386" t="s">
        <v>17</v>
      </c>
      <c r="L386">
        <f>0</f>
        <v>0</v>
      </c>
      <c r="N386" s="1" t="str">
        <f t="shared" si="19"/>
        <v>INSERT INTO location (location_id,location_type_code,parent_location_id,location_name,description,address,created_by,updated_by,created_dtm,updated_dtm,revision_count)</v>
      </c>
      <c r="O386" t="str">
        <f t="shared" si="20"/>
        <v xml:space="preserve"> VALUES </v>
      </c>
      <c r="P386" t="str">
        <f t="shared" si="21"/>
        <v>(uuid_generate_v4(),'COURTROOM',null,'VANCOUVERLAWCOURTSVLC53','Vancouver Law Courts (VLC) - 53','address','test','test',now(),now(),0);</v>
      </c>
    </row>
    <row r="387" spans="1:16" x14ac:dyDescent="0.2">
      <c r="A387">
        <v>289</v>
      </c>
      <c r="B387" t="s">
        <v>13</v>
      </c>
      <c r="C387" t="s">
        <v>261</v>
      </c>
      <c r="D387" t="s">
        <v>15</v>
      </c>
      <c r="E387" t="s">
        <v>587</v>
      </c>
      <c r="F387" s="2" t="s">
        <v>949</v>
      </c>
      <c r="G387" t="s">
        <v>7</v>
      </c>
      <c r="H387" t="s">
        <v>16</v>
      </c>
      <c r="I387" t="s">
        <v>16</v>
      </c>
      <c r="J387" t="s">
        <v>17</v>
      </c>
      <c r="K387" t="s">
        <v>17</v>
      </c>
      <c r="L387">
        <f>0</f>
        <v>0</v>
      </c>
      <c r="N387" s="1" t="str">
        <f t="shared" si="19"/>
        <v>INSERT INTO location (location_id,location_type_code,parent_location_id,location_name,description,address,created_by,updated_by,created_dtm,updated_dtm,revision_count)</v>
      </c>
      <c r="O387" t="str">
        <f t="shared" si="20"/>
        <v xml:space="preserve"> VALUES </v>
      </c>
      <c r="P387" t="str">
        <f t="shared" si="21"/>
        <v>(uuid_generate_v4(),'COURTROOM',null,'VANCOUVERLAWCOURTSVLC54','Vancouver Law Courts (VLC) - 54','address','test','test',now(),now(),0);</v>
      </c>
    </row>
    <row r="388" spans="1:16" x14ac:dyDescent="0.2">
      <c r="A388">
        <v>290</v>
      </c>
      <c r="B388" t="s">
        <v>13</v>
      </c>
      <c r="C388" t="s">
        <v>261</v>
      </c>
      <c r="D388" t="s">
        <v>15</v>
      </c>
      <c r="E388" t="s">
        <v>588</v>
      </c>
      <c r="F388" s="2" t="s">
        <v>950</v>
      </c>
      <c r="G388" t="s">
        <v>7</v>
      </c>
      <c r="H388" t="s">
        <v>16</v>
      </c>
      <c r="I388" t="s">
        <v>16</v>
      </c>
      <c r="J388" t="s">
        <v>17</v>
      </c>
      <c r="K388" t="s">
        <v>17</v>
      </c>
      <c r="L388">
        <f>0</f>
        <v>0</v>
      </c>
      <c r="N388" s="1" t="str">
        <f t="shared" si="19"/>
        <v>INSERT INTO location (location_id,location_type_code,parent_location_id,location_name,description,address,created_by,updated_by,created_dtm,updated_dtm,revision_count)</v>
      </c>
      <c r="O388" t="str">
        <f t="shared" si="20"/>
        <v xml:space="preserve"> VALUES </v>
      </c>
      <c r="P388" t="str">
        <f t="shared" si="21"/>
        <v>(uuid_generate_v4(),'COURTROOM',null,'VANCOUVERLAWCOURTSVLC55','Vancouver Law Courts (VLC) - 55','address','test','test',now(),now(),0);</v>
      </c>
    </row>
    <row r="389" spans="1:16" x14ac:dyDescent="0.2">
      <c r="A389">
        <v>291</v>
      </c>
      <c r="B389" t="s">
        <v>13</v>
      </c>
      <c r="C389" t="s">
        <v>261</v>
      </c>
      <c r="D389" t="s">
        <v>15</v>
      </c>
      <c r="E389" t="s">
        <v>589</v>
      </c>
      <c r="F389" s="2" t="s">
        <v>951</v>
      </c>
      <c r="G389" t="s">
        <v>7</v>
      </c>
      <c r="H389" t="s">
        <v>16</v>
      </c>
      <c r="I389" t="s">
        <v>16</v>
      </c>
      <c r="J389" t="s">
        <v>17</v>
      </c>
      <c r="K389" t="s">
        <v>17</v>
      </c>
      <c r="L389">
        <f>0</f>
        <v>0</v>
      </c>
      <c r="N389" s="1" t="str">
        <f t="shared" si="19"/>
        <v>INSERT INTO location (location_id,location_type_code,parent_location_id,location_name,description,address,created_by,updated_by,created_dtm,updated_dtm,revision_count)</v>
      </c>
      <c r="O389" t="str">
        <f t="shared" si="20"/>
        <v xml:space="preserve"> VALUES </v>
      </c>
      <c r="P389" t="str">
        <f t="shared" si="21"/>
        <v>(uuid_generate_v4(),'COURTROOM',null,'VANCOUVERLAWCOURTSVLC65','Vancouver Law Courts (VLC) - 65','address','test','test',now(),now(),0);</v>
      </c>
    </row>
    <row r="390" spans="1:16" x14ac:dyDescent="0.2">
      <c r="A390">
        <v>292</v>
      </c>
      <c r="B390" t="s">
        <v>13</v>
      </c>
      <c r="C390" t="s">
        <v>261</v>
      </c>
      <c r="D390" t="s">
        <v>15</v>
      </c>
      <c r="E390" t="s">
        <v>590</v>
      </c>
      <c r="F390" s="2" t="s">
        <v>952</v>
      </c>
      <c r="G390" t="s">
        <v>7</v>
      </c>
      <c r="H390" t="s">
        <v>16</v>
      </c>
      <c r="I390" t="s">
        <v>16</v>
      </c>
      <c r="J390" t="s">
        <v>17</v>
      </c>
      <c r="K390" t="s">
        <v>17</v>
      </c>
      <c r="L390">
        <f>0</f>
        <v>0</v>
      </c>
      <c r="N390" s="1" t="str">
        <f t="shared" si="19"/>
        <v>INSERT INTO location (location_id,location_type_code,parent_location_id,location_name,description,address,created_by,updated_by,created_dtm,updated_dtm,revision_count)</v>
      </c>
      <c r="O390" t="str">
        <f t="shared" si="20"/>
        <v xml:space="preserve"> VALUES </v>
      </c>
      <c r="P390" t="str">
        <f t="shared" si="21"/>
        <v>(uuid_generate_v4(),'COURTROOM',null,'VANCOUVERLAWCOURTSVLC66','Vancouver Law Courts (VLC) - 66','address','test','test',now(),now(),0);</v>
      </c>
    </row>
    <row r="391" spans="1:16" x14ac:dyDescent="0.2">
      <c r="A391">
        <v>293</v>
      </c>
      <c r="B391" t="s">
        <v>13</v>
      </c>
      <c r="C391" t="s">
        <v>261</v>
      </c>
      <c r="D391" t="s">
        <v>15</v>
      </c>
      <c r="E391" t="s">
        <v>591</v>
      </c>
      <c r="F391" s="2" t="s">
        <v>953</v>
      </c>
      <c r="G391" t="s">
        <v>7</v>
      </c>
      <c r="H391" t="s">
        <v>16</v>
      </c>
      <c r="I391" t="s">
        <v>16</v>
      </c>
      <c r="J391" t="s">
        <v>17</v>
      </c>
      <c r="K391" t="s">
        <v>17</v>
      </c>
      <c r="L391">
        <f>0</f>
        <v>0</v>
      </c>
      <c r="N391" s="1" t="str">
        <f t="shared" si="19"/>
        <v>INSERT INTO location (location_id,location_type_code,parent_location_id,location_name,description,address,created_by,updated_by,created_dtm,updated_dtm,revision_count)</v>
      </c>
      <c r="O391" t="str">
        <f t="shared" si="20"/>
        <v xml:space="preserve"> VALUES </v>
      </c>
      <c r="P391" t="str">
        <f t="shared" si="21"/>
        <v>(uuid_generate_v4(),'COURTROOM',null,'VANCOUVERLAWCOURTSVLC67','Vancouver Law Courts (VLC) - 67','address','test','test',now(),now(),0);</v>
      </c>
    </row>
    <row r="392" spans="1:16" x14ac:dyDescent="0.2">
      <c r="A392">
        <v>294</v>
      </c>
      <c r="B392" t="s">
        <v>13</v>
      </c>
      <c r="C392" t="s">
        <v>261</v>
      </c>
      <c r="D392" t="s">
        <v>15</v>
      </c>
      <c r="E392" t="s">
        <v>592</v>
      </c>
      <c r="F392" s="2" t="s">
        <v>954</v>
      </c>
      <c r="G392" t="s">
        <v>7</v>
      </c>
      <c r="H392" t="s">
        <v>16</v>
      </c>
      <c r="I392" t="s">
        <v>16</v>
      </c>
      <c r="J392" t="s">
        <v>17</v>
      </c>
      <c r="K392" t="s">
        <v>17</v>
      </c>
      <c r="L392">
        <f>0</f>
        <v>0</v>
      </c>
      <c r="N392" s="1" t="str">
        <f t="shared" si="19"/>
        <v>INSERT INTO location (location_id,location_type_code,parent_location_id,location_name,description,address,created_by,updated_by,created_dtm,updated_dtm,revision_count)</v>
      </c>
      <c r="O392" t="str">
        <f t="shared" si="20"/>
        <v xml:space="preserve"> VALUES </v>
      </c>
      <c r="P392" t="str">
        <f t="shared" si="21"/>
        <v>(uuid_generate_v4(),'COURTROOM',null,'VANCOUVERLAWCOURTSVLC10','Vancouver Law Courts (VLC) - 10','address','test','test',now(),now(),0);</v>
      </c>
    </row>
    <row r="393" spans="1:16" x14ac:dyDescent="0.2">
      <c r="A393">
        <v>295</v>
      </c>
      <c r="B393" t="s">
        <v>13</v>
      </c>
      <c r="C393" t="s">
        <v>261</v>
      </c>
      <c r="D393" t="s">
        <v>15</v>
      </c>
      <c r="E393" t="s">
        <v>593</v>
      </c>
      <c r="F393" s="2" t="s">
        <v>955</v>
      </c>
      <c r="G393" t="s">
        <v>7</v>
      </c>
      <c r="H393" t="s">
        <v>16</v>
      </c>
      <c r="I393" t="s">
        <v>16</v>
      </c>
      <c r="J393" t="s">
        <v>17</v>
      </c>
      <c r="K393" t="s">
        <v>17</v>
      </c>
      <c r="L393">
        <f>0</f>
        <v>0</v>
      </c>
      <c r="N393" s="1" t="str">
        <f t="shared" si="19"/>
        <v>INSERT INTO location (location_id,location_type_code,parent_location_id,location_name,description,address,created_by,updated_by,created_dtm,updated_dtm,revision_count)</v>
      </c>
      <c r="O393" t="str">
        <f t="shared" si="20"/>
        <v xml:space="preserve"> VALUES </v>
      </c>
      <c r="P393" t="str">
        <f t="shared" si="21"/>
        <v>(uuid_generate_v4(),'COURTROOM',null,'VANCOUVERLAWCOURTSVLC11','Vancouver Law Courts (VLC) - 11','address','test','test',now(),now(),0);</v>
      </c>
    </row>
    <row r="394" spans="1:16" x14ac:dyDescent="0.2">
      <c r="A394">
        <v>296</v>
      </c>
      <c r="B394" t="s">
        <v>13</v>
      </c>
      <c r="C394" t="s">
        <v>261</v>
      </c>
      <c r="D394" t="s">
        <v>15</v>
      </c>
      <c r="E394" t="s">
        <v>594</v>
      </c>
      <c r="F394" s="2" t="s">
        <v>956</v>
      </c>
      <c r="G394" t="s">
        <v>7</v>
      </c>
      <c r="H394" t="s">
        <v>16</v>
      </c>
      <c r="I394" t="s">
        <v>16</v>
      </c>
      <c r="J394" t="s">
        <v>17</v>
      </c>
      <c r="K394" t="s">
        <v>17</v>
      </c>
      <c r="L394">
        <f>0</f>
        <v>0</v>
      </c>
      <c r="N394" s="1" t="str">
        <f t="shared" si="19"/>
        <v>INSERT INTO location (location_id,location_type_code,parent_location_id,location_name,description,address,created_by,updated_by,created_dtm,updated_dtm,revision_count)</v>
      </c>
      <c r="O394" t="str">
        <f t="shared" si="20"/>
        <v xml:space="preserve"> VALUES </v>
      </c>
      <c r="P394" t="str">
        <f t="shared" si="21"/>
        <v>(uuid_generate_v4(),'COURTROOM',null,'VANCOUVERLAWCOURTSVLC12','Vancouver Law Courts (VLC) - 12','address','test','test',now(),now(),0);</v>
      </c>
    </row>
    <row r="395" spans="1:16" x14ac:dyDescent="0.2">
      <c r="A395">
        <v>297</v>
      </c>
      <c r="B395" t="s">
        <v>13</v>
      </c>
      <c r="C395" t="s">
        <v>261</v>
      </c>
      <c r="D395" t="s">
        <v>15</v>
      </c>
      <c r="E395" t="s">
        <v>595</v>
      </c>
      <c r="F395" s="2" t="s">
        <v>957</v>
      </c>
      <c r="G395" t="s">
        <v>7</v>
      </c>
      <c r="H395" t="s">
        <v>16</v>
      </c>
      <c r="I395" t="s">
        <v>16</v>
      </c>
      <c r="J395" t="s">
        <v>17</v>
      </c>
      <c r="K395" t="s">
        <v>17</v>
      </c>
      <c r="L395">
        <f>0</f>
        <v>0</v>
      </c>
      <c r="N395" s="1" t="str">
        <f t="shared" si="19"/>
        <v>INSERT INTO location (location_id,location_type_code,parent_location_id,location_name,description,address,created_by,updated_by,created_dtm,updated_dtm,revision_count)</v>
      </c>
      <c r="O395" t="str">
        <f t="shared" si="20"/>
        <v xml:space="preserve"> VALUES </v>
      </c>
      <c r="P395" t="str">
        <f t="shared" si="21"/>
        <v>(uuid_generate_v4(),'COURTROOM',null,'VANCOUVERLAWCOURTSVLC14','Vancouver Law Courts (VLC) - 14','address','test','test',now(),now(),0);</v>
      </c>
    </row>
    <row r="396" spans="1:16" x14ac:dyDescent="0.2">
      <c r="A396">
        <v>298</v>
      </c>
      <c r="B396" t="s">
        <v>13</v>
      </c>
      <c r="C396" t="s">
        <v>261</v>
      </c>
      <c r="D396" t="s">
        <v>15</v>
      </c>
      <c r="E396" t="s">
        <v>596</v>
      </c>
      <c r="F396" s="2" t="s">
        <v>958</v>
      </c>
      <c r="G396" t="s">
        <v>7</v>
      </c>
      <c r="H396" t="s">
        <v>16</v>
      </c>
      <c r="I396" t="s">
        <v>16</v>
      </c>
      <c r="J396" t="s">
        <v>17</v>
      </c>
      <c r="K396" t="s">
        <v>17</v>
      </c>
      <c r="L396">
        <f>0</f>
        <v>0</v>
      </c>
      <c r="N396" s="1" t="str">
        <f t="shared" si="19"/>
        <v>INSERT INTO location (location_id,location_type_code,parent_location_id,location_name,description,address,created_by,updated_by,created_dtm,updated_dtm,revision_count)</v>
      </c>
      <c r="O396" t="str">
        <f t="shared" si="20"/>
        <v xml:space="preserve"> VALUES </v>
      </c>
      <c r="P396" t="str">
        <f t="shared" si="21"/>
        <v>(uuid_generate_v4(),'COURTROOM',null,'VANCOUVERLAWCOURTSVLC15','Vancouver Law Courts (VLC) - 15','address','test','test',now(),now(),0);</v>
      </c>
    </row>
    <row r="397" spans="1:16" x14ac:dyDescent="0.2">
      <c r="A397">
        <v>299</v>
      </c>
      <c r="B397" t="s">
        <v>13</v>
      </c>
      <c r="C397" t="s">
        <v>261</v>
      </c>
      <c r="D397" t="s">
        <v>15</v>
      </c>
      <c r="E397" t="s">
        <v>597</v>
      </c>
      <c r="F397" s="2" t="s">
        <v>959</v>
      </c>
      <c r="G397" t="s">
        <v>7</v>
      </c>
      <c r="H397" t="s">
        <v>16</v>
      </c>
      <c r="I397" t="s">
        <v>16</v>
      </c>
      <c r="J397" t="s">
        <v>17</v>
      </c>
      <c r="K397" t="s">
        <v>17</v>
      </c>
      <c r="L397">
        <f>0</f>
        <v>0</v>
      </c>
      <c r="N397" s="1" t="str">
        <f t="shared" si="19"/>
        <v>INSERT INTO location (location_id,location_type_code,parent_location_id,location_name,description,address,created_by,updated_by,created_dtm,updated_dtm,revision_count)</v>
      </c>
      <c r="O397" t="str">
        <f t="shared" si="20"/>
        <v xml:space="preserve"> VALUES </v>
      </c>
      <c r="P397" t="str">
        <f t="shared" si="21"/>
        <v>(uuid_generate_v4(),'COURTROOM',null,'VANCOUVERLAWCOURTSVLC16','Vancouver Law Courts (VLC) - 16','address','test','test',now(),now(),0);</v>
      </c>
    </row>
    <row r="398" spans="1:16" x14ac:dyDescent="0.2">
      <c r="A398">
        <v>300</v>
      </c>
      <c r="B398" t="s">
        <v>13</v>
      </c>
      <c r="C398" t="s">
        <v>261</v>
      </c>
      <c r="D398" t="s">
        <v>15</v>
      </c>
      <c r="E398" t="s">
        <v>598</v>
      </c>
      <c r="F398" s="2" t="s">
        <v>960</v>
      </c>
      <c r="G398" t="s">
        <v>7</v>
      </c>
      <c r="H398" t="s">
        <v>16</v>
      </c>
      <c r="I398" t="s">
        <v>16</v>
      </c>
      <c r="J398" t="s">
        <v>17</v>
      </c>
      <c r="K398" t="s">
        <v>17</v>
      </c>
      <c r="L398">
        <f>0</f>
        <v>0</v>
      </c>
      <c r="N398" s="1" t="str">
        <f t="shared" si="19"/>
        <v>INSERT INTO location (location_id,location_type_code,parent_location_id,location_name,description,address,created_by,updated_by,created_dtm,updated_dtm,revision_count)</v>
      </c>
      <c r="O398" t="str">
        <f t="shared" si="20"/>
        <v xml:space="preserve"> VALUES </v>
      </c>
      <c r="P398" t="str">
        <f t="shared" si="21"/>
        <v>(uuid_generate_v4(),'COURTROOM',null,'VANCOUVERLAWCOURTSVLC17','Vancouver Law Courts (VLC) - 17','address','test','test',now(),now(),0);</v>
      </c>
    </row>
    <row r="399" spans="1:16" x14ac:dyDescent="0.2">
      <c r="A399">
        <v>301</v>
      </c>
      <c r="B399" t="s">
        <v>13</v>
      </c>
      <c r="C399" t="s">
        <v>261</v>
      </c>
      <c r="D399" t="s">
        <v>15</v>
      </c>
      <c r="E399" t="s">
        <v>599</v>
      </c>
      <c r="F399" s="2" t="s">
        <v>961</v>
      </c>
      <c r="G399" t="s">
        <v>7</v>
      </c>
      <c r="H399" t="s">
        <v>16</v>
      </c>
      <c r="I399" t="s">
        <v>16</v>
      </c>
      <c r="J399" t="s">
        <v>17</v>
      </c>
      <c r="K399" t="s">
        <v>17</v>
      </c>
      <c r="L399">
        <f>0</f>
        <v>0</v>
      </c>
      <c r="N399" s="1" t="str">
        <f t="shared" si="19"/>
        <v>INSERT INTO location (location_id,location_type_code,parent_location_id,location_name,description,address,created_by,updated_by,created_dtm,updated_dtm,revision_count)</v>
      </c>
      <c r="O399" t="str">
        <f t="shared" si="20"/>
        <v xml:space="preserve"> VALUES </v>
      </c>
      <c r="P399" t="str">
        <f t="shared" si="21"/>
        <v>(uuid_generate_v4(),'COURTROOM',null,'VANCOUVERLAWCOURTSVLC18','Vancouver Law Courts (VLC) - 18','address','test','test',now(),now(),0);</v>
      </c>
    </row>
    <row r="400" spans="1:16" x14ac:dyDescent="0.2">
      <c r="A400">
        <v>302</v>
      </c>
      <c r="B400" t="s">
        <v>13</v>
      </c>
      <c r="C400" t="s">
        <v>261</v>
      </c>
      <c r="D400" t="s">
        <v>15</v>
      </c>
      <c r="E400" t="s">
        <v>600</v>
      </c>
      <c r="F400" s="2" t="s">
        <v>962</v>
      </c>
      <c r="G400" t="s">
        <v>7</v>
      </c>
      <c r="H400" t="s">
        <v>16</v>
      </c>
      <c r="I400" t="s">
        <v>16</v>
      </c>
      <c r="J400" t="s">
        <v>17</v>
      </c>
      <c r="K400" t="s">
        <v>17</v>
      </c>
      <c r="L400">
        <f>0</f>
        <v>0</v>
      </c>
      <c r="N400" s="1" t="str">
        <f t="shared" si="19"/>
        <v>INSERT INTO location (location_id,location_type_code,parent_location_id,location_name,description,address,created_by,updated_by,created_dtm,updated_dtm,revision_count)</v>
      </c>
      <c r="O400" t="str">
        <f t="shared" si="20"/>
        <v xml:space="preserve"> VALUES </v>
      </c>
      <c r="P400" t="str">
        <f t="shared" si="21"/>
        <v>(uuid_generate_v4(),'COURTROOM',null,'VANCOUVERLAWCOURTSVLC30','Vancouver Law Courts (VLC) - 30','address','test','test',now(),now(),0);</v>
      </c>
    </row>
    <row r="401" spans="1:16" x14ac:dyDescent="0.2">
      <c r="A401">
        <v>303</v>
      </c>
      <c r="B401" t="s">
        <v>13</v>
      </c>
      <c r="C401" t="s">
        <v>261</v>
      </c>
      <c r="D401" t="s">
        <v>15</v>
      </c>
      <c r="E401" t="s">
        <v>601</v>
      </c>
      <c r="F401" s="2" t="s">
        <v>963</v>
      </c>
      <c r="G401" t="s">
        <v>7</v>
      </c>
      <c r="H401" t="s">
        <v>16</v>
      </c>
      <c r="I401" t="s">
        <v>16</v>
      </c>
      <c r="J401" t="s">
        <v>17</v>
      </c>
      <c r="K401" t="s">
        <v>17</v>
      </c>
      <c r="L401">
        <f>0</f>
        <v>0</v>
      </c>
      <c r="N401" s="1" t="str">
        <f t="shared" si="19"/>
        <v>INSERT INTO location (location_id,location_type_code,parent_location_id,location_name,description,address,created_by,updated_by,created_dtm,updated_dtm,revision_count)</v>
      </c>
      <c r="O401" t="str">
        <f t="shared" si="20"/>
        <v xml:space="preserve"> VALUES </v>
      </c>
      <c r="P401" t="str">
        <f t="shared" si="21"/>
        <v>(uuid_generate_v4(),'COURTROOM',null,'VANCOUVERLAWCOURTSVLC301','Vancouver Law Courts (VLC) - 301','address','test','test',now(),now(),0);</v>
      </c>
    </row>
    <row r="402" spans="1:16" x14ac:dyDescent="0.2">
      <c r="A402">
        <v>304</v>
      </c>
      <c r="B402" t="s">
        <v>13</v>
      </c>
      <c r="C402" t="s">
        <v>261</v>
      </c>
      <c r="D402" t="s">
        <v>15</v>
      </c>
      <c r="E402" t="s">
        <v>602</v>
      </c>
      <c r="F402" s="2" t="s">
        <v>964</v>
      </c>
      <c r="G402" t="s">
        <v>7</v>
      </c>
      <c r="H402" t="s">
        <v>16</v>
      </c>
      <c r="I402" t="s">
        <v>16</v>
      </c>
      <c r="J402" t="s">
        <v>17</v>
      </c>
      <c r="K402" t="s">
        <v>17</v>
      </c>
      <c r="L402">
        <f>0</f>
        <v>0</v>
      </c>
      <c r="N402" s="1" t="str">
        <f t="shared" si="19"/>
        <v>INSERT INTO location (location_id,location_type_code,parent_location_id,location_name,description,address,created_by,updated_by,created_dtm,updated_dtm,revision_count)</v>
      </c>
      <c r="O402" t="str">
        <f t="shared" si="20"/>
        <v xml:space="preserve"> VALUES </v>
      </c>
      <c r="P402" t="str">
        <f t="shared" si="21"/>
        <v>(uuid_generate_v4(),'COURTROOM',null,'VANCOUVERLAWCOURTSVLC302','Vancouver Law Courts (VLC) - 302','address','test','test',now(),now(),0);</v>
      </c>
    </row>
    <row r="403" spans="1:16" x14ac:dyDescent="0.2">
      <c r="A403">
        <v>305</v>
      </c>
      <c r="B403" t="s">
        <v>13</v>
      </c>
      <c r="C403" t="s">
        <v>261</v>
      </c>
      <c r="D403" t="s">
        <v>15</v>
      </c>
      <c r="E403" t="s">
        <v>603</v>
      </c>
      <c r="F403" s="2" t="s">
        <v>965</v>
      </c>
      <c r="G403" t="s">
        <v>7</v>
      </c>
      <c r="H403" t="s">
        <v>16</v>
      </c>
      <c r="I403" t="s">
        <v>16</v>
      </c>
      <c r="J403" t="s">
        <v>17</v>
      </c>
      <c r="K403" t="s">
        <v>17</v>
      </c>
      <c r="L403">
        <f>0</f>
        <v>0</v>
      </c>
      <c r="N403" s="1" t="str">
        <f t="shared" si="19"/>
        <v>INSERT INTO location (location_id,location_type_code,parent_location_id,location_name,description,address,created_by,updated_by,created_dtm,updated_dtm,revision_count)</v>
      </c>
      <c r="O403" t="str">
        <f t="shared" si="20"/>
        <v xml:space="preserve"> VALUES </v>
      </c>
      <c r="P403" t="str">
        <f t="shared" si="21"/>
        <v>(uuid_generate_v4(),'COURTROOM',null,'VANCOUVERLAWCOURTSVLC303','Vancouver Law Courts (VLC) - 303','address','test','test',now(),now(),0);</v>
      </c>
    </row>
    <row r="404" spans="1:16" x14ac:dyDescent="0.2">
      <c r="A404">
        <v>306</v>
      </c>
      <c r="B404" t="s">
        <v>13</v>
      </c>
      <c r="C404" t="s">
        <v>261</v>
      </c>
      <c r="D404" t="s">
        <v>15</v>
      </c>
      <c r="E404" t="s">
        <v>604</v>
      </c>
      <c r="F404" s="2" t="s">
        <v>966</v>
      </c>
      <c r="G404" t="s">
        <v>7</v>
      </c>
      <c r="H404" t="s">
        <v>16</v>
      </c>
      <c r="I404" t="s">
        <v>16</v>
      </c>
      <c r="J404" t="s">
        <v>17</v>
      </c>
      <c r="K404" t="s">
        <v>17</v>
      </c>
      <c r="L404">
        <f>0</f>
        <v>0</v>
      </c>
      <c r="N404" s="1" t="str">
        <f t="shared" si="19"/>
        <v>INSERT INTO location (location_id,location_type_code,parent_location_id,location_name,description,address,created_by,updated_by,created_dtm,updated_dtm,revision_count)</v>
      </c>
      <c r="O404" t="str">
        <f t="shared" si="20"/>
        <v xml:space="preserve"> VALUES </v>
      </c>
      <c r="P404" t="str">
        <f t="shared" si="21"/>
        <v>(uuid_generate_v4(),'COURTROOM',null,'VANCOUVERLAWCOURTSVLC31','Vancouver Law Courts (VLC) - 31','address','test','test',now(),now(),0);</v>
      </c>
    </row>
    <row r="405" spans="1:16" x14ac:dyDescent="0.2">
      <c r="A405">
        <v>307</v>
      </c>
      <c r="B405" t="s">
        <v>13</v>
      </c>
      <c r="C405" t="s">
        <v>261</v>
      </c>
      <c r="D405" t="s">
        <v>15</v>
      </c>
      <c r="E405" t="s">
        <v>605</v>
      </c>
      <c r="F405" s="2" t="s">
        <v>967</v>
      </c>
      <c r="G405" t="s">
        <v>7</v>
      </c>
      <c r="H405" t="s">
        <v>16</v>
      </c>
      <c r="I405" t="s">
        <v>16</v>
      </c>
      <c r="J405" t="s">
        <v>17</v>
      </c>
      <c r="K405" t="s">
        <v>17</v>
      </c>
      <c r="L405">
        <f>0</f>
        <v>0</v>
      </c>
      <c r="N405" s="1" t="str">
        <f t="shared" si="19"/>
        <v>INSERT INTO location (location_id,location_type_code,parent_location_id,location_name,description,address,created_by,updated_by,created_dtm,updated_dtm,revision_count)</v>
      </c>
      <c r="O405" t="str">
        <f t="shared" si="20"/>
        <v xml:space="preserve"> VALUES </v>
      </c>
      <c r="P405" t="str">
        <f t="shared" si="21"/>
        <v>(uuid_generate_v4(),'COURTROOM',null,'VANCOUVERLAWCOURTSVLC32','Vancouver Law Courts (VLC) - 32','address','test','test',now(),now(),0);</v>
      </c>
    </row>
    <row r="406" spans="1:16" x14ac:dyDescent="0.2">
      <c r="A406">
        <v>308</v>
      </c>
      <c r="B406" t="s">
        <v>13</v>
      </c>
      <c r="C406" t="s">
        <v>261</v>
      </c>
      <c r="D406" t="s">
        <v>15</v>
      </c>
      <c r="E406" t="s">
        <v>606</v>
      </c>
      <c r="F406" s="2" t="s">
        <v>968</v>
      </c>
      <c r="G406" t="s">
        <v>7</v>
      </c>
      <c r="H406" t="s">
        <v>16</v>
      </c>
      <c r="I406" t="s">
        <v>16</v>
      </c>
      <c r="J406" t="s">
        <v>17</v>
      </c>
      <c r="K406" t="s">
        <v>17</v>
      </c>
      <c r="L406">
        <f>0</f>
        <v>0</v>
      </c>
      <c r="N406" s="1" t="str">
        <f t="shared" si="19"/>
        <v>INSERT INTO location (location_id,location_type_code,parent_location_id,location_name,description,address,created_by,updated_by,created_dtm,updated_dtm,revision_count)</v>
      </c>
      <c r="O406" t="str">
        <f t="shared" si="20"/>
        <v xml:space="preserve"> VALUES </v>
      </c>
      <c r="P406" t="str">
        <f t="shared" si="21"/>
        <v>(uuid_generate_v4(),'COURTROOM',null,'VANCOUVERLAWCOURTSVLC33','Vancouver Law Courts (VLC) - 33','address','test','test',now(),now(),0);</v>
      </c>
    </row>
    <row r="407" spans="1:16" x14ac:dyDescent="0.2">
      <c r="A407">
        <v>309</v>
      </c>
      <c r="B407" t="s">
        <v>13</v>
      </c>
      <c r="C407" t="s">
        <v>261</v>
      </c>
      <c r="D407" t="s">
        <v>15</v>
      </c>
      <c r="E407" t="s">
        <v>607</v>
      </c>
      <c r="F407" s="2" t="s">
        <v>969</v>
      </c>
      <c r="G407" t="s">
        <v>7</v>
      </c>
      <c r="H407" t="s">
        <v>16</v>
      </c>
      <c r="I407" t="s">
        <v>16</v>
      </c>
      <c r="J407" t="s">
        <v>17</v>
      </c>
      <c r="K407" t="s">
        <v>17</v>
      </c>
      <c r="L407">
        <f>0</f>
        <v>0</v>
      </c>
      <c r="N407" s="1" t="str">
        <f t="shared" si="19"/>
        <v>INSERT INTO location (location_id,location_type_code,parent_location_id,location_name,description,address,created_by,updated_by,created_dtm,updated_dtm,revision_count)</v>
      </c>
      <c r="O407" t="str">
        <f t="shared" si="20"/>
        <v xml:space="preserve"> VALUES </v>
      </c>
      <c r="P407" t="str">
        <f t="shared" si="21"/>
        <v>(uuid_generate_v4(),'COURTROOM',null,'VANCOUVERLAWCOURTSVLC34','Vancouver Law Courts (VLC) - 34','address','test','test',now(),now(),0);</v>
      </c>
    </row>
    <row r="408" spans="1:16" x14ac:dyDescent="0.2">
      <c r="A408">
        <v>310</v>
      </c>
      <c r="B408" t="s">
        <v>13</v>
      </c>
      <c r="C408" t="s">
        <v>261</v>
      </c>
      <c r="D408" t="s">
        <v>15</v>
      </c>
      <c r="E408" t="s">
        <v>608</v>
      </c>
      <c r="F408" s="2" t="s">
        <v>970</v>
      </c>
      <c r="G408" t="s">
        <v>7</v>
      </c>
      <c r="H408" t="s">
        <v>16</v>
      </c>
      <c r="I408" t="s">
        <v>16</v>
      </c>
      <c r="J408" t="s">
        <v>17</v>
      </c>
      <c r="K408" t="s">
        <v>17</v>
      </c>
      <c r="L408">
        <f>0</f>
        <v>0</v>
      </c>
      <c r="N408" s="1" t="str">
        <f t="shared" si="19"/>
        <v>INSERT INTO location (location_id,location_type_code,parent_location_id,location_name,description,address,created_by,updated_by,created_dtm,updated_dtm,revision_count)</v>
      </c>
      <c r="O408" t="str">
        <f t="shared" si="20"/>
        <v xml:space="preserve"> VALUES </v>
      </c>
      <c r="P408" t="str">
        <f t="shared" si="21"/>
        <v>(uuid_generate_v4(),'COURTROOM',null,'VANCOUVERLAWCOURTSVLC40','Vancouver Law Courts (VLC) - 40','address','test','test',now(),now(),0);</v>
      </c>
    </row>
    <row r="409" spans="1:16" x14ac:dyDescent="0.2">
      <c r="A409">
        <v>311</v>
      </c>
      <c r="B409" t="s">
        <v>13</v>
      </c>
      <c r="C409" t="s">
        <v>261</v>
      </c>
      <c r="D409" t="s">
        <v>15</v>
      </c>
      <c r="E409" t="s">
        <v>609</v>
      </c>
      <c r="F409" s="2" t="s">
        <v>971</v>
      </c>
      <c r="G409" t="s">
        <v>7</v>
      </c>
      <c r="H409" t="s">
        <v>16</v>
      </c>
      <c r="I409" t="s">
        <v>16</v>
      </c>
      <c r="J409" t="s">
        <v>17</v>
      </c>
      <c r="K409" t="s">
        <v>17</v>
      </c>
      <c r="L409">
        <f>0</f>
        <v>0</v>
      </c>
      <c r="N409" s="1" t="str">
        <f t="shared" si="19"/>
        <v>INSERT INTO location (location_id,location_type_code,parent_location_id,location_name,description,address,created_by,updated_by,created_dtm,updated_dtm,revision_count)</v>
      </c>
      <c r="O409" t="str">
        <f t="shared" si="20"/>
        <v xml:space="preserve"> VALUES </v>
      </c>
      <c r="P409" t="str">
        <f t="shared" si="21"/>
        <v>(uuid_generate_v4(),'COURTROOM',null,'VANCOUVERLAWCOURTSVLC41','Vancouver Law Courts (VLC) - 41','address','test','test',now(),now(),0);</v>
      </c>
    </row>
    <row r="410" spans="1:16" x14ac:dyDescent="0.2">
      <c r="A410">
        <v>312</v>
      </c>
      <c r="B410" t="s">
        <v>13</v>
      </c>
      <c r="C410" t="s">
        <v>261</v>
      </c>
      <c r="D410" t="s">
        <v>15</v>
      </c>
      <c r="E410" t="s">
        <v>610</v>
      </c>
      <c r="F410" s="2" t="s">
        <v>972</v>
      </c>
      <c r="G410" t="s">
        <v>7</v>
      </c>
      <c r="H410" t="s">
        <v>16</v>
      </c>
      <c r="I410" t="s">
        <v>16</v>
      </c>
      <c r="J410" t="s">
        <v>17</v>
      </c>
      <c r="K410" t="s">
        <v>17</v>
      </c>
      <c r="L410">
        <f>0</f>
        <v>0</v>
      </c>
      <c r="N410" s="1" t="str">
        <f t="shared" si="19"/>
        <v>INSERT INTO location (location_id,location_type_code,parent_location_id,location_name,description,address,created_by,updated_by,created_dtm,updated_dtm,revision_count)</v>
      </c>
      <c r="O410" t="str">
        <f t="shared" si="20"/>
        <v xml:space="preserve"> VALUES </v>
      </c>
      <c r="P410" t="str">
        <f t="shared" si="21"/>
        <v>(uuid_generate_v4(),'COURTROOM',null,'VANCOUVERLAWCOURTSVLC42','Vancouver Law Courts (VLC) - 42','address','test','test',now(),now(),0);</v>
      </c>
    </row>
    <row r="411" spans="1:16" x14ac:dyDescent="0.2">
      <c r="A411">
        <v>313</v>
      </c>
      <c r="B411" t="s">
        <v>13</v>
      </c>
      <c r="C411" t="s">
        <v>261</v>
      </c>
      <c r="D411" t="s">
        <v>15</v>
      </c>
      <c r="E411" t="s">
        <v>611</v>
      </c>
      <c r="F411" s="2" t="s">
        <v>973</v>
      </c>
      <c r="G411" t="s">
        <v>7</v>
      </c>
      <c r="H411" t="s">
        <v>16</v>
      </c>
      <c r="I411" t="s">
        <v>16</v>
      </c>
      <c r="J411" t="s">
        <v>17</v>
      </c>
      <c r="K411" t="s">
        <v>17</v>
      </c>
      <c r="L411">
        <f>0</f>
        <v>0</v>
      </c>
      <c r="N411" s="1" t="str">
        <f t="shared" si="19"/>
        <v>INSERT INTO location (location_id,location_type_code,parent_location_id,location_name,description,address,created_by,updated_by,created_dtm,updated_dtm,revision_count)</v>
      </c>
      <c r="O411" t="str">
        <f t="shared" si="20"/>
        <v xml:space="preserve"> VALUES </v>
      </c>
      <c r="P411" t="str">
        <f t="shared" si="21"/>
        <v>(uuid_generate_v4(),'COURTROOM',null,'VANCOUVERLAWCOURTSVLC45','Vancouver Law Courts (VLC) - 45','address','test','test',now(),now(),0);</v>
      </c>
    </row>
    <row r="412" spans="1:16" x14ac:dyDescent="0.2">
      <c r="A412">
        <v>314</v>
      </c>
      <c r="B412" t="s">
        <v>13</v>
      </c>
      <c r="C412" t="s">
        <v>261</v>
      </c>
      <c r="D412" t="s">
        <v>15</v>
      </c>
      <c r="E412" t="s">
        <v>612</v>
      </c>
      <c r="F412" s="2" t="s">
        <v>974</v>
      </c>
      <c r="G412" t="s">
        <v>7</v>
      </c>
      <c r="H412" t="s">
        <v>16</v>
      </c>
      <c r="I412" t="s">
        <v>16</v>
      </c>
      <c r="J412" t="s">
        <v>17</v>
      </c>
      <c r="K412" t="s">
        <v>17</v>
      </c>
      <c r="L412">
        <f>0</f>
        <v>0</v>
      </c>
      <c r="N412" s="1" t="str">
        <f t="shared" ref="N412:N462" si="22">$N$3</f>
        <v>INSERT INTO location (location_id,location_type_code,parent_location_id,location_name,description,address,created_by,updated_by,created_dtm,updated_dtm,revision_count)</v>
      </c>
      <c r="O412" t="str">
        <f t="shared" ref="O412:O462" si="23">$O$3</f>
        <v xml:space="preserve"> VALUES </v>
      </c>
      <c r="P412" t="str">
        <f t="shared" si="21"/>
        <v>(uuid_generate_v4(),'COURTROOM',null,'VANCOUVERLAWCOURTSVLC46','Vancouver Law Courts (VLC) - 46','address','test','test',now(),now(),0);</v>
      </c>
    </row>
    <row r="413" spans="1:16" x14ac:dyDescent="0.2">
      <c r="A413">
        <v>315</v>
      </c>
      <c r="B413" t="s">
        <v>13</v>
      </c>
      <c r="C413" t="s">
        <v>261</v>
      </c>
      <c r="D413" t="s">
        <v>15</v>
      </c>
      <c r="E413" t="s">
        <v>613</v>
      </c>
      <c r="F413" s="2" t="s">
        <v>975</v>
      </c>
      <c r="G413" t="s">
        <v>7</v>
      </c>
      <c r="H413" t="s">
        <v>16</v>
      </c>
      <c r="I413" t="s">
        <v>16</v>
      </c>
      <c r="J413" t="s">
        <v>17</v>
      </c>
      <c r="K413" t="s">
        <v>17</v>
      </c>
      <c r="L413">
        <f>0</f>
        <v>0</v>
      </c>
      <c r="N413" s="1" t="str">
        <f t="shared" si="22"/>
        <v>INSERT INTO location (location_id,location_type_code,parent_location_id,location_name,description,address,created_by,updated_by,created_dtm,updated_dtm,revision_count)</v>
      </c>
      <c r="O413" t="str">
        <f t="shared" si="23"/>
        <v xml:space="preserve"> VALUES </v>
      </c>
      <c r="P413" t="str">
        <f t="shared" si="21"/>
        <v>(uuid_generate_v4(),'COURTROOM',null,'VANCOUVERLAWCOURTSVLC50','Vancouver Law Courts (VLC) - 50','address','test','test',now(),now(),0);</v>
      </c>
    </row>
    <row r="414" spans="1:16" x14ac:dyDescent="0.2">
      <c r="A414">
        <v>316</v>
      </c>
      <c r="B414" t="s">
        <v>13</v>
      </c>
      <c r="C414" t="s">
        <v>261</v>
      </c>
      <c r="D414" t="s">
        <v>15</v>
      </c>
      <c r="E414" t="s">
        <v>614</v>
      </c>
      <c r="F414" s="2" t="s">
        <v>976</v>
      </c>
      <c r="G414" t="s">
        <v>7</v>
      </c>
      <c r="H414" t="s">
        <v>16</v>
      </c>
      <c r="I414" t="s">
        <v>16</v>
      </c>
      <c r="J414" t="s">
        <v>17</v>
      </c>
      <c r="K414" t="s">
        <v>17</v>
      </c>
      <c r="L414">
        <f>0</f>
        <v>0</v>
      </c>
      <c r="N414" s="1" t="str">
        <f t="shared" si="22"/>
        <v>INSERT INTO location (location_id,location_type_code,parent_location_id,location_name,description,address,created_by,updated_by,created_dtm,updated_dtm,revision_count)</v>
      </c>
      <c r="O414" t="str">
        <f t="shared" si="23"/>
        <v xml:space="preserve"> VALUES </v>
      </c>
      <c r="P414" t="str">
        <f t="shared" si="21"/>
        <v>(uuid_generate_v4(),'COURTROOM',null,'VANCOUVERLAWCOURTSVLC62','Vancouver Law Courts (VLC) - 62','address','test','test',now(),now(),0);</v>
      </c>
    </row>
    <row r="415" spans="1:16" x14ac:dyDescent="0.2">
      <c r="A415">
        <v>317</v>
      </c>
      <c r="B415" t="s">
        <v>13</v>
      </c>
      <c r="C415" t="s">
        <v>261</v>
      </c>
      <c r="D415" t="s">
        <v>15</v>
      </c>
      <c r="E415" t="s">
        <v>615</v>
      </c>
      <c r="F415" s="2" t="s">
        <v>977</v>
      </c>
      <c r="G415" t="s">
        <v>7</v>
      </c>
      <c r="H415" t="s">
        <v>16</v>
      </c>
      <c r="I415" t="s">
        <v>16</v>
      </c>
      <c r="J415" t="s">
        <v>17</v>
      </c>
      <c r="K415" t="s">
        <v>17</v>
      </c>
      <c r="L415">
        <f>0</f>
        <v>0</v>
      </c>
      <c r="N415" s="1" t="str">
        <f t="shared" si="22"/>
        <v>INSERT INTO location (location_id,location_type_code,parent_location_id,location_name,description,address,created_by,updated_by,created_dtm,updated_dtm,revision_count)</v>
      </c>
      <c r="O415" t="str">
        <f t="shared" si="23"/>
        <v xml:space="preserve"> VALUES </v>
      </c>
      <c r="P415" t="str">
        <f t="shared" si="21"/>
        <v>(uuid_generate_v4(),'COURTROOM',null,'VANCOUVERLAWCOURTSVLC63','Vancouver Law Courts (VLC) - 63','address','test','test',now(),now(),0);</v>
      </c>
    </row>
    <row r="416" spans="1:16" x14ac:dyDescent="0.2">
      <c r="A416">
        <v>318</v>
      </c>
      <c r="B416" t="s">
        <v>13</v>
      </c>
      <c r="C416" t="s">
        <v>261</v>
      </c>
      <c r="D416" t="s">
        <v>15</v>
      </c>
      <c r="E416" t="s">
        <v>616</v>
      </c>
      <c r="F416" s="2" t="s">
        <v>978</v>
      </c>
      <c r="G416" t="s">
        <v>7</v>
      </c>
      <c r="H416" t="s">
        <v>16</v>
      </c>
      <c r="I416" t="s">
        <v>16</v>
      </c>
      <c r="J416" t="s">
        <v>17</v>
      </c>
      <c r="K416" t="s">
        <v>17</v>
      </c>
      <c r="L416">
        <f>0</f>
        <v>0</v>
      </c>
      <c r="N416" s="1" t="str">
        <f t="shared" si="22"/>
        <v>INSERT INTO location (location_id,location_type_code,parent_location_id,location_name,description,address,created_by,updated_by,created_dtm,updated_dtm,revision_count)</v>
      </c>
      <c r="O416" t="str">
        <f t="shared" si="23"/>
        <v xml:space="preserve"> VALUES </v>
      </c>
      <c r="P416" t="str">
        <f t="shared" si="21"/>
        <v>(uuid_generate_v4(),'COURTROOM',null,'VANCOUVERLAWCOURTSVLC64','Vancouver Law Courts (VLC) - 64','address','test','test',now(),now(),0);</v>
      </c>
    </row>
    <row r="417" spans="1:16" x14ac:dyDescent="0.2">
      <c r="A417">
        <v>319</v>
      </c>
      <c r="B417" t="s">
        <v>13</v>
      </c>
      <c r="C417" t="s">
        <v>261</v>
      </c>
      <c r="D417" t="s">
        <v>15</v>
      </c>
      <c r="E417" t="s">
        <v>617</v>
      </c>
      <c r="F417" s="2" t="s">
        <v>979</v>
      </c>
      <c r="G417" t="s">
        <v>7</v>
      </c>
      <c r="H417" t="s">
        <v>16</v>
      </c>
      <c r="I417" t="s">
        <v>16</v>
      </c>
      <c r="J417" t="s">
        <v>17</v>
      </c>
      <c r="K417" t="s">
        <v>17</v>
      </c>
      <c r="L417">
        <f>0</f>
        <v>0</v>
      </c>
      <c r="N417" s="1" t="str">
        <f t="shared" si="22"/>
        <v>INSERT INTO location (location_id,location_type_code,parent_location_id,location_name,description,address,created_by,updated_by,created_dtm,updated_dtm,revision_count)</v>
      </c>
      <c r="O417" t="str">
        <f t="shared" si="23"/>
        <v xml:space="preserve"> VALUES </v>
      </c>
      <c r="P417" t="str">
        <f t="shared" si="21"/>
        <v>(uuid_generate_v4(),'COURTROOM',null,'VANCOUVERLAWCOURTSVLC71','Vancouver Law Courts (VLC) - 71','address','test','test',now(),now(),0);</v>
      </c>
    </row>
    <row r="418" spans="1:16" x14ac:dyDescent="0.2">
      <c r="A418">
        <v>320</v>
      </c>
      <c r="B418" t="s">
        <v>13</v>
      </c>
      <c r="C418" t="s">
        <v>261</v>
      </c>
      <c r="D418" t="s">
        <v>15</v>
      </c>
      <c r="E418" t="s">
        <v>618</v>
      </c>
      <c r="F418" s="2" t="s">
        <v>980</v>
      </c>
      <c r="G418" t="s">
        <v>7</v>
      </c>
      <c r="H418" t="s">
        <v>16</v>
      </c>
      <c r="I418" t="s">
        <v>16</v>
      </c>
      <c r="J418" t="s">
        <v>17</v>
      </c>
      <c r="K418" t="s">
        <v>17</v>
      </c>
      <c r="L418">
        <f>0</f>
        <v>0</v>
      </c>
      <c r="N418" s="1" t="str">
        <f t="shared" si="22"/>
        <v>INSERT INTO location (location_id,location_type_code,parent_location_id,location_name,description,address,created_by,updated_by,created_dtm,updated_dtm,revision_count)</v>
      </c>
      <c r="O418" t="str">
        <f t="shared" si="23"/>
        <v xml:space="preserve"> VALUES </v>
      </c>
      <c r="P418" t="str">
        <f t="shared" si="21"/>
        <v>(uuid_generate_v4(),'COURTROOM',null,'VANCOUVERLAWCOURTSVLC72','Vancouver Law Courts (VLC) - 72','address','test','test',now(),now(),0);</v>
      </c>
    </row>
    <row r="419" spans="1:16" x14ac:dyDescent="0.2">
      <c r="A419">
        <v>321</v>
      </c>
      <c r="B419" t="s">
        <v>13</v>
      </c>
      <c r="C419" t="s">
        <v>261</v>
      </c>
      <c r="D419" t="s">
        <v>15</v>
      </c>
      <c r="E419" t="s">
        <v>619</v>
      </c>
      <c r="F419" s="2" t="s">
        <v>981</v>
      </c>
      <c r="G419" t="s">
        <v>7</v>
      </c>
      <c r="H419" t="s">
        <v>16</v>
      </c>
      <c r="I419" t="s">
        <v>16</v>
      </c>
      <c r="J419" t="s">
        <v>17</v>
      </c>
      <c r="K419" t="s">
        <v>17</v>
      </c>
      <c r="L419">
        <f>0</f>
        <v>0</v>
      </c>
      <c r="N419" s="1" t="str">
        <f t="shared" si="22"/>
        <v>INSERT INTO location (location_id,location_type_code,parent_location_id,location_name,description,address,created_by,updated_by,created_dtm,updated_dtm,revision_count)</v>
      </c>
      <c r="O419" t="str">
        <f t="shared" si="23"/>
        <v xml:space="preserve"> VALUES </v>
      </c>
      <c r="P419" t="str">
        <f t="shared" si="21"/>
        <v>(uuid_generate_v4(),'COURTROOM',null,'VANCOUVERLAWCOURTSVLC73','Vancouver Law Courts (VLC) - 73','address','test','test',now(),now(),0);</v>
      </c>
    </row>
    <row r="420" spans="1:16" x14ac:dyDescent="0.2">
      <c r="A420">
        <v>322</v>
      </c>
      <c r="B420" t="s">
        <v>13</v>
      </c>
      <c r="C420" t="s">
        <v>261</v>
      </c>
      <c r="D420" t="s">
        <v>15</v>
      </c>
      <c r="E420" t="s">
        <v>620</v>
      </c>
      <c r="F420" s="2" t="s">
        <v>982</v>
      </c>
      <c r="G420" t="s">
        <v>7</v>
      </c>
      <c r="H420" t="s">
        <v>16</v>
      </c>
      <c r="I420" t="s">
        <v>16</v>
      </c>
      <c r="J420" t="s">
        <v>17</v>
      </c>
      <c r="K420" t="s">
        <v>17</v>
      </c>
      <c r="L420">
        <f>0</f>
        <v>0</v>
      </c>
      <c r="N420" s="1" t="str">
        <f t="shared" si="22"/>
        <v>INSERT INTO location (location_id,location_type_code,parent_location_id,location_name,description,address,created_by,updated_by,created_dtm,updated_dtm,revision_count)</v>
      </c>
      <c r="O420" t="str">
        <f t="shared" si="23"/>
        <v xml:space="preserve"> VALUES </v>
      </c>
      <c r="P420" t="str">
        <f t="shared" si="21"/>
        <v>(uuid_generate_v4(),'COURTROOM',null,'VANCOUVERLAWCOURTSVLC74','Vancouver Law Courts (VLC) - 74','address','test','test',now(),now(),0);</v>
      </c>
    </row>
    <row r="421" spans="1:16" x14ac:dyDescent="0.2">
      <c r="A421">
        <v>323</v>
      </c>
      <c r="B421" t="s">
        <v>13</v>
      </c>
      <c r="C421" t="s">
        <v>261</v>
      </c>
      <c r="D421" t="s">
        <v>15</v>
      </c>
      <c r="E421" t="s">
        <v>621</v>
      </c>
      <c r="F421" s="2" t="s">
        <v>983</v>
      </c>
      <c r="G421" t="s">
        <v>7</v>
      </c>
      <c r="H421" t="s">
        <v>16</v>
      </c>
      <c r="I421" t="s">
        <v>16</v>
      </c>
      <c r="J421" t="s">
        <v>17</v>
      </c>
      <c r="K421" t="s">
        <v>17</v>
      </c>
      <c r="L421">
        <f>0</f>
        <v>0</v>
      </c>
      <c r="N421" s="1" t="str">
        <f t="shared" si="22"/>
        <v>INSERT INTO location (location_id,location_type_code,parent_location_id,location_name,description,address,created_by,updated_by,created_dtm,updated_dtm,revision_count)</v>
      </c>
      <c r="O421" t="str">
        <f t="shared" si="23"/>
        <v xml:space="preserve"> VALUES </v>
      </c>
      <c r="P421" t="str">
        <f t="shared" ref="P421:P462" si="24">"("&amp;B421&amp;",'"&amp;C421&amp;"',"&amp;D421&amp;",'"&amp;E421&amp;"','"&amp;F421&amp;"','"&amp;G421&amp;"','"&amp;H421&amp;"','"&amp;I421&amp;"',"&amp;J421&amp;","&amp;K421&amp;","&amp;L421&amp;");"</f>
        <v>(uuid_generate_v4(),'COURTROOM',null,'VANCOUVERLAWCOURTSVLC75','Vancouver Law Courts (VLC) - 75','address','test','test',now(),now(),0);</v>
      </c>
    </row>
    <row r="422" spans="1:16" x14ac:dyDescent="0.2">
      <c r="A422">
        <v>324</v>
      </c>
      <c r="B422" t="s">
        <v>13</v>
      </c>
      <c r="C422" t="s">
        <v>261</v>
      </c>
      <c r="D422" t="s">
        <v>15</v>
      </c>
      <c r="E422" t="s">
        <v>622</v>
      </c>
      <c r="F422" s="2" t="s">
        <v>984</v>
      </c>
      <c r="G422" t="s">
        <v>7</v>
      </c>
      <c r="H422" t="s">
        <v>16</v>
      </c>
      <c r="I422" t="s">
        <v>16</v>
      </c>
      <c r="J422" t="s">
        <v>17</v>
      </c>
      <c r="K422" t="s">
        <v>17</v>
      </c>
      <c r="L422">
        <f>0</f>
        <v>0</v>
      </c>
      <c r="N422" s="1" t="str">
        <f t="shared" si="22"/>
        <v>INSERT INTO location (location_id,location_type_code,parent_location_id,location_name,description,address,created_by,updated_by,created_dtm,updated_dtm,revision_count)</v>
      </c>
      <c r="O422" t="str">
        <f t="shared" si="23"/>
        <v xml:space="preserve"> VALUES </v>
      </c>
      <c r="P422" t="str">
        <f t="shared" si="24"/>
        <v>(uuid_generate_v4(),'COURTROOM',null,'VANCOUVERLAWCOURTSVLCCC','Vancouver Law Courts (VLC) - CC','address','test','test',now(),now(),0);</v>
      </c>
    </row>
    <row r="423" spans="1:16" x14ac:dyDescent="0.2">
      <c r="A423">
        <v>325</v>
      </c>
      <c r="B423" t="s">
        <v>13</v>
      </c>
      <c r="C423" t="s">
        <v>261</v>
      </c>
      <c r="D423" t="s">
        <v>15</v>
      </c>
      <c r="E423" t="s">
        <v>622</v>
      </c>
      <c r="F423" s="2" t="s">
        <v>984</v>
      </c>
      <c r="G423" t="s">
        <v>7</v>
      </c>
      <c r="H423" t="s">
        <v>16</v>
      </c>
      <c r="I423" t="s">
        <v>16</v>
      </c>
      <c r="J423" t="s">
        <v>17</v>
      </c>
      <c r="K423" t="s">
        <v>17</v>
      </c>
      <c r="L423">
        <f>0</f>
        <v>0</v>
      </c>
      <c r="N423" s="1" t="str">
        <f t="shared" si="22"/>
        <v>INSERT INTO location (location_id,location_type_code,parent_location_id,location_name,description,address,created_by,updated_by,created_dtm,updated_dtm,revision_count)</v>
      </c>
      <c r="O423" t="str">
        <f t="shared" si="23"/>
        <v xml:space="preserve"> VALUES </v>
      </c>
      <c r="P423" t="str">
        <f t="shared" si="24"/>
        <v>(uuid_generate_v4(),'COURTROOM',null,'VANCOUVERLAWCOURTSVLCCC','Vancouver Law Courts (VLC) - CC','address','test','test',now(),now(),0);</v>
      </c>
    </row>
    <row r="424" spans="1:16" x14ac:dyDescent="0.2">
      <c r="A424">
        <v>326</v>
      </c>
      <c r="B424" t="s">
        <v>13</v>
      </c>
      <c r="C424" t="s">
        <v>261</v>
      </c>
      <c r="D424" t="s">
        <v>15</v>
      </c>
      <c r="E424" t="s">
        <v>623</v>
      </c>
      <c r="F424" s="2" t="s">
        <v>985</v>
      </c>
      <c r="G424" t="s">
        <v>7</v>
      </c>
      <c r="H424" t="s">
        <v>16</v>
      </c>
      <c r="I424" t="s">
        <v>16</v>
      </c>
      <c r="J424" t="s">
        <v>17</v>
      </c>
      <c r="K424" t="s">
        <v>17</v>
      </c>
      <c r="L424">
        <f>0</f>
        <v>0</v>
      </c>
      <c r="N424" s="1" t="str">
        <f t="shared" si="22"/>
        <v>INSERT INTO location (location_id,location_type_code,parent_location_id,location_name,description,address,created_by,updated_by,created_dtm,updated_dtm,revision_count)</v>
      </c>
      <c r="O424" t="str">
        <f t="shared" si="23"/>
        <v xml:space="preserve"> VALUES </v>
      </c>
      <c r="P424" t="str">
        <f t="shared" si="24"/>
        <v>(uuid_generate_v4(),'COURTROOM',null,'VANCOUVERLAWCOURTSVLCCOA60','Vancouver Law Courts (VLC) - COA 60 ','address','test','test',now(),now(),0);</v>
      </c>
    </row>
    <row r="425" spans="1:16" x14ac:dyDescent="0.2">
      <c r="A425">
        <v>327</v>
      </c>
      <c r="B425" t="s">
        <v>13</v>
      </c>
      <c r="C425" t="s">
        <v>261</v>
      </c>
      <c r="D425" t="s">
        <v>15</v>
      </c>
      <c r="E425" t="s">
        <v>624</v>
      </c>
      <c r="F425" s="2" t="s">
        <v>986</v>
      </c>
      <c r="G425" t="s">
        <v>7</v>
      </c>
      <c r="H425" t="s">
        <v>16</v>
      </c>
      <c r="I425" t="s">
        <v>16</v>
      </c>
      <c r="J425" t="s">
        <v>17</v>
      </c>
      <c r="K425" t="s">
        <v>17</v>
      </c>
      <c r="L425">
        <f>0</f>
        <v>0</v>
      </c>
      <c r="N425" s="1" t="str">
        <f t="shared" si="22"/>
        <v>INSERT INTO location (location_id,location_type_code,parent_location_id,location_name,description,address,created_by,updated_by,created_dtm,updated_dtm,revision_count)</v>
      </c>
      <c r="O425" t="str">
        <f t="shared" si="23"/>
        <v xml:space="preserve"> VALUES </v>
      </c>
      <c r="P425" t="str">
        <f t="shared" si="24"/>
        <v>(uuid_generate_v4(),'COURTROOM',null,'VANCOUVERLAWCOURTSVLCCOA61','Vancouver Law Courts (VLC) - COA 61 ','address','test','test',now(),now(),0);</v>
      </c>
    </row>
    <row r="426" spans="1:16" x14ac:dyDescent="0.2">
      <c r="A426">
        <v>328</v>
      </c>
      <c r="B426" t="s">
        <v>13</v>
      </c>
      <c r="C426" t="s">
        <v>261</v>
      </c>
      <c r="D426" t="s">
        <v>15</v>
      </c>
      <c r="E426" t="s">
        <v>625</v>
      </c>
      <c r="F426" s="2" t="s">
        <v>987</v>
      </c>
      <c r="G426" t="s">
        <v>7</v>
      </c>
      <c r="H426" t="s">
        <v>16</v>
      </c>
      <c r="I426" t="s">
        <v>16</v>
      </c>
      <c r="J426" t="s">
        <v>17</v>
      </c>
      <c r="K426" t="s">
        <v>17</v>
      </c>
      <c r="L426">
        <f>0</f>
        <v>0</v>
      </c>
      <c r="N426" s="1" t="str">
        <f t="shared" si="22"/>
        <v>INSERT INTO location (location_id,location_type_code,parent_location_id,location_name,description,address,created_by,updated_by,created_dtm,updated_dtm,revision_count)</v>
      </c>
      <c r="O426" t="str">
        <f t="shared" si="23"/>
        <v xml:space="preserve"> VALUES </v>
      </c>
      <c r="P426" t="str">
        <f t="shared" si="24"/>
        <v>(uuid_generate_v4(),'COURTROOM',null,'VANCOUVERLAWCOURTSVLCCOA70','Vancouver Law Courts (VLC) - COA 70','address','test','test',now(),now(),0);</v>
      </c>
    </row>
    <row r="427" spans="1:16" x14ac:dyDescent="0.2">
      <c r="A427">
        <v>329</v>
      </c>
      <c r="B427" t="s">
        <v>13</v>
      </c>
      <c r="C427" t="s">
        <v>261</v>
      </c>
      <c r="D427" t="s">
        <v>15</v>
      </c>
      <c r="E427" t="s">
        <v>626</v>
      </c>
      <c r="F427" s="2" t="s">
        <v>988</v>
      </c>
      <c r="G427" t="s">
        <v>7</v>
      </c>
      <c r="H427" t="s">
        <v>16</v>
      </c>
      <c r="I427" t="s">
        <v>16</v>
      </c>
      <c r="J427" t="s">
        <v>17</v>
      </c>
      <c r="K427" t="s">
        <v>17</v>
      </c>
      <c r="L427">
        <f>0</f>
        <v>0</v>
      </c>
      <c r="N427" s="1" t="str">
        <f t="shared" si="22"/>
        <v>INSERT INTO location (location_id,location_type_code,parent_location_id,location_name,description,address,created_by,updated_by,created_dtm,updated_dtm,revision_count)</v>
      </c>
      <c r="O427" t="str">
        <f t="shared" si="23"/>
        <v xml:space="preserve"> VALUES </v>
      </c>
      <c r="P427" t="str">
        <f t="shared" si="24"/>
        <v>(uuid_generate_v4(),'COURTROOM',null,'VANCOUVERLAWCOURTSVLCCONFROOM1','Vancouver Law Courts (VLC) - Conf Room 1','address','test','test',now(),now(),0);</v>
      </c>
    </row>
    <row r="428" spans="1:16" x14ac:dyDescent="0.2">
      <c r="A428">
        <v>330</v>
      </c>
      <c r="B428" t="s">
        <v>13</v>
      </c>
      <c r="C428" t="s">
        <v>261</v>
      </c>
      <c r="D428" t="s">
        <v>15</v>
      </c>
      <c r="E428" t="s">
        <v>627</v>
      </c>
      <c r="F428" s="2" t="s">
        <v>989</v>
      </c>
      <c r="G428" t="s">
        <v>7</v>
      </c>
      <c r="H428" t="s">
        <v>16</v>
      </c>
      <c r="I428" t="s">
        <v>16</v>
      </c>
      <c r="J428" t="s">
        <v>17</v>
      </c>
      <c r="K428" t="s">
        <v>17</v>
      </c>
      <c r="L428">
        <f>0</f>
        <v>0</v>
      </c>
      <c r="N428" s="1" t="str">
        <f t="shared" si="22"/>
        <v>INSERT INTO location (location_id,location_type_code,parent_location_id,location_name,description,address,created_by,updated_by,created_dtm,updated_dtm,revision_count)</v>
      </c>
      <c r="O428" t="str">
        <f t="shared" si="23"/>
        <v xml:space="preserve"> VALUES </v>
      </c>
      <c r="P428" t="str">
        <f t="shared" si="24"/>
        <v>(uuid_generate_v4(),'COURTROOM',null,'VANCOUVERLAWCOURTSVLCHR1','Vancouver Law Courts (VLC) - HR1','address','test','test',now(),now(),0);</v>
      </c>
    </row>
    <row r="429" spans="1:16" x14ac:dyDescent="0.2">
      <c r="A429">
        <v>331</v>
      </c>
      <c r="B429" t="s">
        <v>13</v>
      </c>
      <c r="C429" t="s">
        <v>261</v>
      </c>
      <c r="D429" t="s">
        <v>15</v>
      </c>
      <c r="E429" t="s">
        <v>628</v>
      </c>
      <c r="F429" s="2" t="s">
        <v>990</v>
      </c>
      <c r="G429" t="s">
        <v>7</v>
      </c>
      <c r="H429" t="s">
        <v>16</v>
      </c>
      <c r="I429" t="s">
        <v>16</v>
      </c>
      <c r="J429" t="s">
        <v>17</v>
      </c>
      <c r="K429" t="s">
        <v>17</v>
      </c>
      <c r="L429">
        <f>0</f>
        <v>0</v>
      </c>
      <c r="N429" s="1" t="str">
        <f t="shared" si="22"/>
        <v>INSERT INTO location (location_id,location_type_code,parent_location_id,location_name,description,address,created_by,updated_by,created_dtm,updated_dtm,revision_count)</v>
      </c>
      <c r="O429" t="str">
        <f t="shared" si="23"/>
        <v xml:space="preserve"> VALUES </v>
      </c>
      <c r="P429" t="str">
        <f t="shared" si="24"/>
        <v>(uuid_generate_v4(),'COURTROOM',null,'VANCOUVERLAWCOURTSVLCHR2','Vancouver Law Courts (VLC) - HR2','address','test','test',now(),now(),0);</v>
      </c>
    </row>
    <row r="430" spans="1:16" x14ac:dyDescent="0.2">
      <c r="A430">
        <v>332</v>
      </c>
      <c r="B430" t="s">
        <v>13</v>
      </c>
      <c r="C430" t="s">
        <v>261</v>
      </c>
      <c r="D430" t="s">
        <v>15</v>
      </c>
      <c r="E430" t="s">
        <v>629</v>
      </c>
      <c r="F430" s="2" t="s">
        <v>991</v>
      </c>
      <c r="G430" t="s">
        <v>7</v>
      </c>
      <c r="H430" t="s">
        <v>16</v>
      </c>
      <c r="I430" t="s">
        <v>16</v>
      </c>
      <c r="J430" t="s">
        <v>17</v>
      </c>
      <c r="K430" t="s">
        <v>17</v>
      </c>
      <c r="L430">
        <f>0</f>
        <v>0</v>
      </c>
      <c r="N430" s="1" t="str">
        <f t="shared" si="22"/>
        <v>INSERT INTO location (location_id,location_type_code,parent_location_id,location_name,description,address,created_by,updated_by,created_dtm,updated_dtm,revision_count)</v>
      </c>
      <c r="O430" t="str">
        <f t="shared" si="23"/>
        <v xml:space="preserve"> VALUES </v>
      </c>
      <c r="P430" t="str">
        <f t="shared" si="24"/>
        <v>(uuid_generate_v4(),'COURTROOM',null,'VANCOUVERLAWCOURTSVLCHR3','Vancouver Law Courts (VLC) - HR3','address','test','test',now(),now(),0);</v>
      </c>
    </row>
    <row r="431" spans="1:16" x14ac:dyDescent="0.2">
      <c r="A431">
        <v>333</v>
      </c>
      <c r="B431" t="s">
        <v>13</v>
      </c>
      <c r="C431" t="s">
        <v>261</v>
      </c>
      <c r="D431" t="s">
        <v>15</v>
      </c>
      <c r="E431" t="s">
        <v>630</v>
      </c>
      <c r="F431" s="2" t="s">
        <v>992</v>
      </c>
      <c r="G431" t="s">
        <v>7</v>
      </c>
      <c r="H431" t="s">
        <v>16</v>
      </c>
      <c r="I431" t="s">
        <v>16</v>
      </c>
      <c r="J431" t="s">
        <v>17</v>
      </c>
      <c r="K431" t="s">
        <v>17</v>
      </c>
      <c r="L431">
        <f>0</f>
        <v>0</v>
      </c>
      <c r="N431" s="1" t="str">
        <f t="shared" si="22"/>
        <v>INSERT INTO location (location_id,location_type_code,parent_location_id,location_name,description,address,created_by,updated_by,created_dtm,updated_dtm,revision_count)</v>
      </c>
      <c r="O431" t="str">
        <f t="shared" si="23"/>
        <v xml:space="preserve"> VALUES </v>
      </c>
      <c r="P431" t="str">
        <f t="shared" si="24"/>
        <v>(uuid_generate_v4(),'COURTROOM',null,'VANDERHOOF001','Vanderhoof - 001','address','test','test',now(),now(),0);</v>
      </c>
    </row>
    <row r="432" spans="1:16" x14ac:dyDescent="0.2">
      <c r="A432">
        <v>334</v>
      </c>
      <c r="B432" t="s">
        <v>13</v>
      </c>
      <c r="C432" t="s">
        <v>261</v>
      </c>
      <c r="D432" t="s">
        <v>15</v>
      </c>
      <c r="E432" t="s">
        <v>631</v>
      </c>
      <c r="F432" s="2" t="s">
        <v>993</v>
      </c>
      <c r="G432" t="s">
        <v>7</v>
      </c>
      <c r="H432" t="s">
        <v>16</v>
      </c>
      <c r="I432" t="s">
        <v>16</v>
      </c>
      <c r="J432" t="s">
        <v>17</v>
      </c>
      <c r="K432" t="s">
        <v>17</v>
      </c>
      <c r="L432">
        <f>0</f>
        <v>0</v>
      </c>
      <c r="N432" s="1" t="str">
        <f t="shared" si="22"/>
        <v>INSERT INTO location (location_id,location_type_code,parent_location_id,location_name,description,address,created_by,updated_by,created_dtm,updated_dtm,revision_count)</v>
      </c>
      <c r="O432" t="str">
        <f t="shared" si="23"/>
        <v xml:space="preserve"> VALUES </v>
      </c>
      <c r="P432" t="str">
        <f t="shared" si="24"/>
        <v>(uuid_generate_v4(),'COURTROOM',null,'VERNON301','Vernon - 301','address','test','test',now(),now(),0);</v>
      </c>
    </row>
    <row r="433" spans="1:16" x14ac:dyDescent="0.2">
      <c r="A433">
        <v>335</v>
      </c>
      <c r="B433" t="s">
        <v>13</v>
      </c>
      <c r="C433" t="s">
        <v>261</v>
      </c>
      <c r="D433" t="s">
        <v>15</v>
      </c>
      <c r="E433" t="s">
        <v>632</v>
      </c>
      <c r="F433" s="2" t="s">
        <v>994</v>
      </c>
      <c r="G433" t="s">
        <v>7</v>
      </c>
      <c r="H433" t="s">
        <v>16</v>
      </c>
      <c r="I433" t="s">
        <v>16</v>
      </c>
      <c r="J433" t="s">
        <v>17</v>
      </c>
      <c r="K433" t="s">
        <v>17</v>
      </c>
      <c r="L433">
        <f>0</f>
        <v>0</v>
      </c>
      <c r="N433" s="1" t="str">
        <f t="shared" si="22"/>
        <v>INSERT INTO location (location_id,location_type_code,parent_location_id,location_name,description,address,created_by,updated_by,created_dtm,updated_dtm,revision_count)</v>
      </c>
      <c r="O433" t="str">
        <f t="shared" si="23"/>
        <v xml:space="preserve"> VALUES </v>
      </c>
      <c r="P433" t="str">
        <f t="shared" si="24"/>
        <v>(uuid_generate_v4(),'COURTROOM',null,'VERNON101','Vernon - 101','address','test','test',now(),now(),0);</v>
      </c>
    </row>
    <row r="434" spans="1:16" x14ac:dyDescent="0.2">
      <c r="A434">
        <v>336</v>
      </c>
      <c r="B434" t="s">
        <v>13</v>
      </c>
      <c r="C434" t="s">
        <v>261</v>
      </c>
      <c r="D434" t="s">
        <v>15</v>
      </c>
      <c r="E434" t="s">
        <v>633</v>
      </c>
      <c r="F434" s="2" t="s">
        <v>995</v>
      </c>
      <c r="G434" t="s">
        <v>7</v>
      </c>
      <c r="H434" t="s">
        <v>16</v>
      </c>
      <c r="I434" t="s">
        <v>16</v>
      </c>
      <c r="J434" t="s">
        <v>17</v>
      </c>
      <c r="K434" t="s">
        <v>17</v>
      </c>
      <c r="L434">
        <f>0</f>
        <v>0</v>
      </c>
      <c r="N434" s="1" t="str">
        <f t="shared" si="22"/>
        <v>INSERT INTO location (location_id,location_type_code,parent_location_id,location_name,description,address,created_by,updated_by,created_dtm,updated_dtm,revision_count)</v>
      </c>
      <c r="O434" t="str">
        <f t="shared" si="23"/>
        <v xml:space="preserve"> VALUES </v>
      </c>
      <c r="P434" t="str">
        <f t="shared" si="24"/>
        <v>(uuid_generate_v4(),'COURTROOM',null,'VERNON201','Vernon - 201','address','test','test',now(),now(),0);</v>
      </c>
    </row>
    <row r="435" spans="1:16" x14ac:dyDescent="0.2">
      <c r="A435">
        <v>337</v>
      </c>
      <c r="B435" t="s">
        <v>13</v>
      </c>
      <c r="C435" t="s">
        <v>261</v>
      </c>
      <c r="D435" t="s">
        <v>15</v>
      </c>
      <c r="E435" t="s">
        <v>634</v>
      </c>
      <c r="F435" s="2" t="s">
        <v>996</v>
      </c>
      <c r="G435" t="s">
        <v>7</v>
      </c>
      <c r="H435" t="s">
        <v>16</v>
      </c>
      <c r="I435" t="s">
        <v>16</v>
      </c>
      <c r="J435" t="s">
        <v>17</v>
      </c>
      <c r="K435" t="s">
        <v>17</v>
      </c>
      <c r="L435">
        <f>0</f>
        <v>0</v>
      </c>
      <c r="N435" s="1" t="str">
        <f t="shared" si="22"/>
        <v>INSERT INTO location (location_id,location_type_code,parent_location_id,location_name,description,address,created_by,updated_by,created_dtm,updated_dtm,revision_count)</v>
      </c>
      <c r="O435" t="str">
        <f t="shared" si="23"/>
        <v xml:space="preserve"> VALUES </v>
      </c>
      <c r="P435" t="str">
        <f t="shared" si="24"/>
        <v>(uuid_generate_v4(),'COURTROOM',null,'VERNON202','Vernon - 202','address','test','test',now(),now(),0);</v>
      </c>
    </row>
    <row r="436" spans="1:16" x14ac:dyDescent="0.2">
      <c r="A436">
        <v>338</v>
      </c>
      <c r="B436" t="s">
        <v>13</v>
      </c>
      <c r="C436" t="s">
        <v>261</v>
      </c>
      <c r="D436" t="s">
        <v>15</v>
      </c>
      <c r="E436" t="s">
        <v>635</v>
      </c>
      <c r="F436" s="2" t="s">
        <v>997</v>
      </c>
      <c r="G436" t="s">
        <v>7</v>
      </c>
      <c r="H436" t="s">
        <v>16</v>
      </c>
      <c r="I436" t="s">
        <v>16</v>
      </c>
      <c r="J436" t="s">
        <v>17</v>
      </c>
      <c r="K436" t="s">
        <v>17</v>
      </c>
      <c r="L436">
        <f>0</f>
        <v>0</v>
      </c>
      <c r="N436" s="1" t="str">
        <f t="shared" si="22"/>
        <v>INSERT INTO location (location_id,location_type_code,parent_location_id,location_name,description,address,created_by,updated_by,created_dtm,updated_dtm,revision_count)</v>
      </c>
      <c r="O436" t="str">
        <f t="shared" si="23"/>
        <v xml:space="preserve"> VALUES </v>
      </c>
      <c r="P436" t="str">
        <f t="shared" si="24"/>
        <v>(uuid_generate_v4(),'COURTROOM',null,'VERNON302','Vernon - 302','address','test','test',now(),now(),0);</v>
      </c>
    </row>
    <row r="437" spans="1:16" x14ac:dyDescent="0.2">
      <c r="A437">
        <v>339</v>
      </c>
      <c r="B437" t="s">
        <v>13</v>
      </c>
      <c r="C437" t="s">
        <v>261</v>
      </c>
      <c r="D437" t="s">
        <v>15</v>
      </c>
      <c r="E437" t="s">
        <v>636</v>
      </c>
      <c r="F437" s="2" t="s">
        <v>998</v>
      </c>
      <c r="G437" t="s">
        <v>7</v>
      </c>
      <c r="H437" t="s">
        <v>16</v>
      </c>
      <c r="I437" t="s">
        <v>16</v>
      </c>
      <c r="J437" t="s">
        <v>17</v>
      </c>
      <c r="K437" t="s">
        <v>17</v>
      </c>
      <c r="L437">
        <f>0</f>
        <v>0</v>
      </c>
      <c r="N437" s="1" t="str">
        <f t="shared" si="22"/>
        <v>INSERT INTO location (location_id,location_type_code,parent_location_id,location_name,description,address,created_by,updated_by,created_dtm,updated_dtm,revision_count)</v>
      </c>
      <c r="O437" t="str">
        <f t="shared" si="23"/>
        <v xml:space="preserve"> VALUES </v>
      </c>
      <c r="P437" t="str">
        <f t="shared" si="24"/>
        <v>(uuid_generate_v4(),'COURTROOM',null,'VICTORIA101','Victoria - 101','address','test','test',now(),now(),0);</v>
      </c>
    </row>
    <row r="438" spans="1:16" x14ac:dyDescent="0.2">
      <c r="A438">
        <v>340</v>
      </c>
      <c r="B438" t="s">
        <v>13</v>
      </c>
      <c r="C438" t="s">
        <v>261</v>
      </c>
      <c r="D438" t="s">
        <v>15</v>
      </c>
      <c r="E438" t="s">
        <v>637</v>
      </c>
      <c r="F438" s="2" t="s">
        <v>999</v>
      </c>
      <c r="G438" t="s">
        <v>7</v>
      </c>
      <c r="H438" t="s">
        <v>16</v>
      </c>
      <c r="I438" t="s">
        <v>16</v>
      </c>
      <c r="J438" t="s">
        <v>17</v>
      </c>
      <c r="K438" t="s">
        <v>17</v>
      </c>
      <c r="L438">
        <f>0</f>
        <v>0</v>
      </c>
      <c r="N438" s="1" t="str">
        <f t="shared" si="22"/>
        <v>INSERT INTO location (location_id,location_type_code,parent_location_id,location_name,description,address,created_by,updated_by,created_dtm,updated_dtm,revision_count)</v>
      </c>
      <c r="O438" t="str">
        <f t="shared" si="23"/>
        <v xml:space="preserve"> VALUES </v>
      </c>
      <c r="P438" t="str">
        <f t="shared" si="24"/>
        <v>(uuid_generate_v4(),'COURTROOM',null,'VICTORIA301','Victoria - 301','address','test','test',now(),now(),0);</v>
      </c>
    </row>
    <row r="439" spans="1:16" x14ac:dyDescent="0.2">
      <c r="A439">
        <v>341</v>
      </c>
      <c r="B439" t="s">
        <v>13</v>
      </c>
      <c r="C439" t="s">
        <v>261</v>
      </c>
      <c r="D439" t="s">
        <v>15</v>
      </c>
      <c r="E439" t="s">
        <v>638</v>
      </c>
      <c r="F439" s="2" t="s">
        <v>1000</v>
      </c>
      <c r="G439" t="s">
        <v>7</v>
      </c>
      <c r="H439" t="s">
        <v>16</v>
      </c>
      <c r="I439" t="s">
        <v>16</v>
      </c>
      <c r="J439" t="s">
        <v>17</v>
      </c>
      <c r="K439" t="s">
        <v>17</v>
      </c>
      <c r="L439">
        <f>0</f>
        <v>0</v>
      </c>
      <c r="N439" s="1" t="str">
        <f t="shared" si="22"/>
        <v>INSERT INTO location (location_id,location_type_code,parent_location_id,location_name,description,address,created_by,updated_by,created_dtm,updated_dtm,revision_count)</v>
      </c>
      <c r="O439" t="str">
        <f t="shared" si="23"/>
        <v xml:space="preserve"> VALUES </v>
      </c>
      <c r="P439" t="str">
        <f t="shared" si="24"/>
        <v>(uuid_generate_v4(),'COURTROOM',null,'VICTORIA302','Victoria - 302','address','test','test',now(),now(),0);</v>
      </c>
    </row>
    <row r="440" spans="1:16" x14ac:dyDescent="0.2">
      <c r="A440">
        <v>342</v>
      </c>
      <c r="B440" t="s">
        <v>13</v>
      </c>
      <c r="C440" t="s">
        <v>261</v>
      </c>
      <c r="D440" t="s">
        <v>15</v>
      </c>
      <c r="E440" t="s">
        <v>639</v>
      </c>
      <c r="F440" s="2" t="s">
        <v>1001</v>
      </c>
      <c r="G440" t="s">
        <v>7</v>
      </c>
      <c r="H440" t="s">
        <v>16</v>
      </c>
      <c r="I440" t="s">
        <v>16</v>
      </c>
      <c r="J440" t="s">
        <v>17</v>
      </c>
      <c r="K440" t="s">
        <v>17</v>
      </c>
      <c r="L440">
        <f>0</f>
        <v>0</v>
      </c>
      <c r="N440" s="1" t="str">
        <f t="shared" si="22"/>
        <v>INSERT INTO location (location_id,location_type_code,parent_location_id,location_name,description,address,created_by,updated_by,created_dtm,updated_dtm,revision_count)</v>
      </c>
      <c r="O440" t="str">
        <f t="shared" si="23"/>
        <v xml:space="preserve"> VALUES </v>
      </c>
      <c r="P440" t="str">
        <f t="shared" si="24"/>
        <v>(uuid_generate_v4(),'COURTROOM',null,'VICTORIA401','Victoria - 401','address','test','test',now(),now(),0);</v>
      </c>
    </row>
    <row r="441" spans="1:16" x14ac:dyDescent="0.2">
      <c r="A441">
        <v>343</v>
      </c>
      <c r="B441" t="s">
        <v>13</v>
      </c>
      <c r="C441" t="s">
        <v>261</v>
      </c>
      <c r="D441" t="s">
        <v>15</v>
      </c>
      <c r="E441" t="s">
        <v>640</v>
      </c>
      <c r="F441" s="2" t="s">
        <v>1002</v>
      </c>
      <c r="G441" t="s">
        <v>7</v>
      </c>
      <c r="H441" t="s">
        <v>16</v>
      </c>
      <c r="I441" t="s">
        <v>16</v>
      </c>
      <c r="J441" t="s">
        <v>17</v>
      </c>
      <c r="K441" t="s">
        <v>17</v>
      </c>
      <c r="L441">
        <f>0</f>
        <v>0</v>
      </c>
      <c r="N441" s="1" t="str">
        <f t="shared" si="22"/>
        <v>INSERT INTO location (location_id,location_type_code,parent_location_id,location_name,description,address,created_by,updated_by,created_dtm,updated_dtm,revision_count)</v>
      </c>
      <c r="O441" t="str">
        <f t="shared" si="23"/>
        <v xml:space="preserve"> VALUES </v>
      </c>
      <c r="P441" t="str">
        <f t="shared" si="24"/>
        <v>(uuid_generate_v4(),'COURTROOM',null,'VICTORIA402','Victoria - 402','address','test','test',now(),now(),0);</v>
      </c>
    </row>
    <row r="442" spans="1:16" x14ac:dyDescent="0.2">
      <c r="A442">
        <v>344</v>
      </c>
      <c r="B442" t="s">
        <v>13</v>
      </c>
      <c r="C442" t="s">
        <v>261</v>
      </c>
      <c r="D442" t="s">
        <v>15</v>
      </c>
      <c r="E442" t="s">
        <v>641</v>
      </c>
      <c r="F442" s="2" t="s">
        <v>1003</v>
      </c>
      <c r="G442" t="s">
        <v>7</v>
      </c>
      <c r="H442" t="s">
        <v>16</v>
      </c>
      <c r="I442" t="s">
        <v>16</v>
      </c>
      <c r="J442" t="s">
        <v>17</v>
      </c>
      <c r="K442" t="s">
        <v>17</v>
      </c>
      <c r="L442">
        <f>0</f>
        <v>0</v>
      </c>
      <c r="N442" s="1" t="str">
        <f t="shared" si="22"/>
        <v>INSERT INTO location (location_id,location_type_code,parent_location_id,location_name,description,address,created_by,updated_by,created_dtm,updated_dtm,revision_count)</v>
      </c>
      <c r="O442" t="str">
        <f t="shared" si="23"/>
        <v xml:space="preserve"> VALUES </v>
      </c>
      <c r="P442" t="str">
        <f t="shared" si="24"/>
        <v>(uuid_generate_v4(),'COURTROOM',null,'VICTORIA102','Victoria - 102','address','test','test',now(),now(),0);</v>
      </c>
    </row>
    <row r="443" spans="1:16" x14ac:dyDescent="0.2">
      <c r="A443">
        <v>345</v>
      </c>
      <c r="B443" t="s">
        <v>13</v>
      </c>
      <c r="C443" t="s">
        <v>261</v>
      </c>
      <c r="D443" t="s">
        <v>15</v>
      </c>
      <c r="E443" t="s">
        <v>642</v>
      </c>
      <c r="F443" s="2" t="s">
        <v>1004</v>
      </c>
      <c r="G443" t="s">
        <v>7</v>
      </c>
      <c r="H443" t="s">
        <v>16</v>
      </c>
      <c r="I443" t="s">
        <v>16</v>
      </c>
      <c r="J443" t="s">
        <v>17</v>
      </c>
      <c r="K443" t="s">
        <v>17</v>
      </c>
      <c r="L443">
        <f>0</f>
        <v>0</v>
      </c>
      <c r="N443" s="1" t="str">
        <f t="shared" si="22"/>
        <v>INSERT INTO location (location_id,location_type_code,parent_location_id,location_name,description,address,created_by,updated_by,created_dtm,updated_dtm,revision_count)</v>
      </c>
      <c r="O443" t="str">
        <f t="shared" si="23"/>
        <v xml:space="preserve"> VALUES </v>
      </c>
      <c r="P443" t="str">
        <f t="shared" si="24"/>
        <v>(uuid_generate_v4(),'COURTROOM',null,'VICTORIA103','Victoria - 103','address','test','test',now(),now(),0);</v>
      </c>
    </row>
    <row r="444" spans="1:16" x14ac:dyDescent="0.2">
      <c r="A444">
        <v>346</v>
      </c>
      <c r="B444" t="s">
        <v>13</v>
      </c>
      <c r="C444" t="s">
        <v>261</v>
      </c>
      <c r="D444" t="s">
        <v>15</v>
      </c>
      <c r="E444" t="s">
        <v>643</v>
      </c>
      <c r="F444" s="2" t="s">
        <v>1005</v>
      </c>
      <c r="G444" t="s">
        <v>7</v>
      </c>
      <c r="H444" t="s">
        <v>16</v>
      </c>
      <c r="I444" t="s">
        <v>16</v>
      </c>
      <c r="J444" t="s">
        <v>17</v>
      </c>
      <c r="K444" t="s">
        <v>17</v>
      </c>
      <c r="L444">
        <f>0</f>
        <v>0</v>
      </c>
      <c r="N444" s="1" t="str">
        <f t="shared" si="22"/>
        <v>INSERT INTO location (location_id,location_type_code,parent_location_id,location_name,description,address,created_by,updated_by,created_dtm,updated_dtm,revision_count)</v>
      </c>
      <c r="O444" t="str">
        <f t="shared" si="23"/>
        <v xml:space="preserve"> VALUES </v>
      </c>
      <c r="P444" t="str">
        <f t="shared" si="24"/>
        <v>(uuid_generate_v4(),'COURTROOM',null,'VICTORIA104','Victoria - 104','address','test','test',now(),now(),0);</v>
      </c>
    </row>
    <row r="445" spans="1:16" x14ac:dyDescent="0.2">
      <c r="A445">
        <v>347</v>
      </c>
      <c r="B445" t="s">
        <v>13</v>
      </c>
      <c r="C445" t="s">
        <v>261</v>
      </c>
      <c r="D445" t="s">
        <v>15</v>
      </c>
      <c r="E445" t="s">
        <v>644</v>
      </c>
      <c r="F445" s="2" t="s">
        <v>1006</v>
      </c>
      <c r="G445" t="s">
        <v>7</v>
      </c>
      <c r="H445" t="s">
        <v>16</v>
      </c>
      <c r="I445" t="s">
        <v>16</v>
      </c>
      <c r="J445" t="s">
        <v>17</v>
      </c>
      <c r="K445" t="s">
        <v>17</v>
      </c>
      <c r="L445">
        <f>0</f>
        <v>0</v>
      </c>
      <c r="N445" s="1" t="str">
        <f t="shared" si="22"/>
        <v>INSERT INTO location (location_id,location_type_code,parent_location_id,location_name,description,address,created_by,updated_by,created_dtm,updated_dtm,revision_count)</v>
      </c>
      <c r="O445" t="str">
        <f t="shared" si="23"/>
        <v xml:space="preserve"> VALUES </v>
      </c>
      <c r="P445" t="str">
        <f t="shared" si="24"/>
        <v>(uuid_generate_v4(),'COURTROOM',null,'VICTORIA201','Victoria - 201','address','test','test',now(),now(),0);</v>
      </c>
    </row>
    <row r="446" spans="1:16" x14ac:dyDescent="0.2">
      <c r="A446">
        <v>348</v>
      </c>
      <c r="B446" t="s">
        <v>13</v>
      </c>
      <c r="C446" t="s">
        <v>261</v>
      </c>
      <c r="D446" t="s">
        <v>15</v>
      </c>
      <c r="E446" t="s">
        <v>645</v>
      </c>
      <c r="F446" s="2" t="s">
        <v>1007</v>
      </c>
      <c r="G446" t="s">
        <v>7</v>
      </c>
      <c r="H446" t="s">
        <v>16</v>
      </c>
      <c r="I446" t="s">
        <v>16</v>
      </c>
      <c r="J446" t="s">
        <v>17</v>
      </c>
      <c r="K446" t="s">
        <v>17</v>
      </c>
      <c r="L446">
        <f>0</f>
        <v>0</v>
      </c>
      <c r="N446" s="1" t="str">
        <f t="shared" si="22"/>
        <v>INSERT INTO location (location_id,location_type_code,parent_location_id,location_name,description,address,created_by,updated_by,created_dtm,updated_dtm,revision_count)</v>
      </c>
      <c r="O446" t="str">
        <f t="shared" si="23"/>
        <v xml:space="preserve"> VALUES </v>
      </c>
      <c r="P446" t="str">
        <f t="shared" si="24"/>
        <v>(uuid_generate_v4(),'COURTROOM',null,'VICTORIA202','Victoria - 202','address','test','test',now(),now(),0);</v>
      </c>
    </row>
    <row r="447" spans="1:16" x14ac:dyDescent="0.2">
      <c r="A447">
        <v>349</v>
      </c>
      <c r="B447" t="s">
        <v>13</v>
      </c>
      <c r="C447" t="s">
        <v>261</v>
      </c>
      <c r="D447" t="s">
        <v>15</v>
      </c>
      <c r="E447" t="s">
        <v>646</v>
      </c>
      <c r="F447" s="2" t="s">
        <v>1008</v>
      </c>
      <c r="G447" t="s">
        <v>7</v>
      </c>
      <c r="H447" t="s">
        <v>16</v>
      </c>
      <c r="I447" t="s">
        <v>16</v>
      </c>
      <c r="J447" t="s">
        <v>17</v>
      </c>
      <c r="K447" t="s">
        <v>17</v>
      </c>
      <c r="L447">
        <f>0</f>
        <v>0</v>
      </c>
      <c r="N447" s="1" t="str">
        <f t="shared" si="22"/>
        <v>INSERT INTO location (location_id,location_type_code,parent_location_id,location_name,description,address,created_by,updated_by,created_dtm,updated_dtm,revision_count)</v>
      </c>
      <c r="O447" t="str">
        <f t="shared" si="23"/>
        <v xml:space="preserve"> VALUES </v>
      </c>
      <c r="P447" t="str">
        <f t="shared" si="24"/>
        <v>(uuid_generate_v4(),'COURTROOM',null,'VICTORIA203','Victoria - 203','address','test','test',now(),now(),0);</v>
      </c>
    </row>
    <row r="448" spans="1:16" x14ac:dyDescent="0.2">
      <c r="A448">
        <v>350</v>
      </c>
      <c r="B448" t="s">
        <v>13</v>
      </c>
      <c r="C448" t="s">
        <v>261</v>
      </c>
      <c r="D448" t="s">
        <v>15</v>
      </c>
      <c r="E448" t="s">
        <v>647</v>
      </c>
      <c r="F448" s="2" t="s">
        <v>1009</v>
      </c>
      <c r="G448" t="s">
        <v>7</v>
      </c>
      <c r="H448" t="s">
        <v>16</v>
      </c>
      <c r="I448" t="s">
        <v>16</v>
      </c>
      <c r="J448" t="s">
        <v>17</v>
      </c>
      <c r="K448" t="s">
        <v>17</v>
      </c>
      <c r="L448">
        <f>0</f>
        <v>0</v>
      </c>
      <c r="N448" s="1" t="str">
        <f t="shared" si="22"/>
        <v>INSERT INTO location (location_id,location_type_code,parent_location_id,location_name,description,address,created_by,updated_by,created_dtm,updated_dtm,revision_count)</v>
      </c>
      <c r="O448" t="str">
        <f t="shared" si="23"/>
        <v xml:space="preserve"> VALUES </v>
      </c>
      <c r="P448" t="str">
        <f t="shared" si="24"/>
        <v>(uuid_generate_v4(),'COURTROOM',null,'VICTORIA303','Victoria - 303','address','test','test',now(),now(),0);</v>
      </c>
    </row>
    <row r="449" spans="1:16" x14ac:dyDescent="0.2">
      <c r="A449">
        <v>351</v>
      </c>
      <c r="B449" t="s">
        <v>13</v>
      </c>
      <c r="C449" t="s">
        <v>261</v>
      </c>
      <c r="D449" t="s">
        <v>15</v>
      </c>
      <c r="E449" t="s">
        <v>648</v>
      </c>
      <c r="F449" s="2" t="s">
        <v>1010</v>
      </c>
      <c r="G449" t="s">
        <v>7</v>
      </c>
      <c r="H449" t="s">
        <v>16</v>
      </c>
      <c r="I449" t="s">
        <v>16</v>
      </c>
      <c r="J449" t="s">
        <v>17</v>
      </c>
      <c r="K449" t="s">
        <v>17</v>
      </c>
      <c r="L449">
        <f>0</f>
        <v>0</v>
      </c>
      <c r="N449" s="1" t="str">
        <f t="shared" si="22"/>
        <v>INSERT INTO location (location_id,location_type_code,parent_location_id,location_name,description,address,created_by,updated_by,created_dtm,updated_dtm,revision_count)</v>
      </c>
      <c r="O449" t="str">
        <f t="shared" si="23"/>
        <v xml:space="preserve"> VALUES </v>
      </c>
      <c r="P449" t="str">
        <f t="shared" si="24"/>
        <v>(uuid_generate_v4(),'COURTROOM',null,'VICTORIA403','Victoria - 403','address','test','test',now(),now(),0);</v>
      </c>
    </row>
    <row r="450" spans="1:16" x14ac:dyDescent="0.2">
      <c r="A450">
        <v>352</v>
      </c>
      <c r="B450" t="s">
        <v>13</v>
      </c>
      <c r="C450" t="s">
        <v>261</v>
      </c>
      <c r="D450" t="s">
        <v>15</v>
      </c>
      <c r="E450" t="s">
        <v>649</v>
      </c>
      <c r="F450" s="2" t="s">
        <v>1011</v>
      </c>
      <c r="G450" t="s">
        <v>7</v>
      </c>
      <c r="H450" t="s">
        <v>16</v>
      </c>
      <c r="I450" t="s">
        <v>16</v>
      </c>
      <c r="J450" t="s">
        <v>17</v>
      </c>
      <c r="K450" t="s">
        <v>17</v>
      </c>
      <c r="L450">
        <f>0</f>
        <v>0</v>
      </c>
      <c r="N450" s="1" t="str">
        <f t="shared" si="22"/>
        <v>INSERT INTO location (location_id,location_type_code,parent_location_id,location_name,description,address,created_by,updated_by,created_dtm,updated_dtm,revision_count)</v>
      </c>
      <c r="O450" t="str">
        <f t="shared" si="23"/>
        <v xml:space="preserve"> VALUES </v>
      </c>
      <c r="P450" t="str">
        <f t="shared" si="24"/>
        <v>(uuid_generate_v4(),'COURTROOM',null,'VICTORIA404','Victoria - 404','address','test','test',now(),now(),0);</v>
      </c>
    </row>
    <row r="451" spans="1:16" x14ac:dyDescent="0.2">
      <c r="A451">
        <v>353</v>
      </c>
      <c r="B451" t="s">
        <v>13</v>
      </c>
      <c r="C451" t="s">
        <v>261</v>
      </c>
      <c r="D451" t="s">
        <v>15</v>
      </c>
      <c r="E451" t="s">
        <v>650</v>
      </c>
      <c r="F451" s="2" t="s">
        <v>1012</v>
      </c>
      <c r="G451" t="s">
        <v>7</v>
      </c>
      <c r="H451" t="s">
        <v>16</v>
      </c>
      <c r="I451" t="s">
        <v>16</v>
      </c>
      <c r="J451" t="s">
        <v>17</v>
      </c>
      <c r="K451" t="s">
        <v>17</v>
      </c>
      <c r="L451">
        <f>0</f>
        <v>0</v>
      </c>
      <c r="N451" s="1" t="str">
        <f t="shared" si="22"/>
        <v>INSERT INTO location (location_id,location_type_code,parent_location_id,location_name,description,address,created_by,updated_by,created_dtm,updated_dtm,revision_count)</v>
      </c>
      <c r="O451" t="str">
        <f t="shared" si="23"/>
        <v xml:space="preserve"> VALUES </v>
      </c>
      <c r="P451" t="str">
        <f t="shared" si="24"/>
        <v>(uuid_generate_v4(),'COURTROOM',null,'VICTORIA526','Victoria - 526','address','test','test',now(),now(),0);</v>
      </c>
    </row>
    <row r="452" spans="1:16" x14ac:dyDescent="0.2">
      <c r="A452">
        <v>354</v>
      </c>
      <c r="B452" t="s">
        <v>13</v>
      </c>
      <c r="C452" t="s">
        <v>261</v>
      </c>
      <c r="D452" t="s">
        <v>15</v>
      </c>
      <c r="E452" t="s">
        <v>651</v>
      </c>
      <c r="F452" s="2" t="s">
        <v>1013</v>
      </c>
      <c r="G452" t="s">
        <v>7</v>
      </c>
      <c r="H452" t="s">
        <v>16</v>
      </c>
      <c r="I452" t="s">
        <v>16</v>
      </c>
      <c r="J452" t="s">
        <v>17</v>
      </c>
      <c r="K452" t="s">
        <v>17</v>
      </c>
      <c r="L452">
        <f>0</f>
        <v>0</v>
      </c>
      <c r="N452" s="1" t="str">
        <f t="shared" si="22"/>
        <v>INSERT INTO location (location_id,location_type_code,parent_location_id,location_name,description,address,created_by,updated_by,created_dtm,updated_dtm,revision_count)</v>
      </c>
      <c r="O452" t="str">
        <f t="shared" si="23"/>
        <v xml:space="preserve"> VALUES </v>
      </c>
      <c r="P452" t="str">
        <f t="shared" si="24"/>
        <v>(uuid_generate_v4(),'COURTROOM',null,'VICTORIA527','Victoria - 527','address','test','test',now(),now(),0);</v>
      </c>
    </row>
    <row r="453" spans="1:16" x14ac:dyDescent="0.2">
      <c r="A453">
        <v>355</v>
      </c>
      <c r="B453" t="s">
        <v>13</v>
      </c>
      <c r="C453" t="s">
        <v>261</v>
      </c>
      <c r="D453" t="s">
        <v>15</v>
      </c>
      <c r="E453" t="s">
        <v>652</v>
      </c>
      <c r="F453" s="2" t="s">
        <v>1014</v>
      </c>
      <c r="G453" t="s">
        <v>7</v>
      </c>
      <c r="H453" t="s">
        <v>16</v>
      </c>
      <c r="I453" t="s">
        <v>16</v>
      </c>
      <c r="J453" t="s">
        <v>17</v>
      </c>
      <c r="K453" t="s">
        <v>17</v>
      </c>
      <c r="L453">
        <f>0</f>
        <v>0</v>
      </c>
      <c r="N453" s="1" t="str">
        <f t="shared" si="22"/>
        <v>INSERT INTO location (location_id,location_type_code,parent_location_id,location_name,description,address,created_by,updated_by,created_dtm,updated_dtm,revision_count)</v>
      </c>
      <c r="O453" t="str">
        <f t="shared" si="23"/>
        <v xml:space="preserve"> VALUES </v>
      </c>
      <c r="P453" t="str">
        <f t="shared" si="24"/>
        <v>(uuid_generate_v4(),'COURTROOM',null,'VICTORIA533','Victoria - 533','address','test','test',now(),now(),0);</v>
      </c>
    </row>
    <row r="454" spans="1:16" x14ac:dyDescent="0.2">
      <c r="A454">
        <v>356</v>
      </c>
      <c r="B454" t="s">
        <v>13</v>
      </c>
      <c r="C454" t="s">
        <v>261</v>
      </c>
      <c r="D454" t="s">
        <v>15</v>
      </c>
      <c r="E454" t="s">
        <v>653</v>
      </c>
      <c r="F454" s="2" t="s">
        <v>1015</v>
      </c>
      <c r="G454" t="s">
        <v>7</v>
      </c>
      <c r="H454" t="s">
        <v>16</v>
      </c>
      <c r="I454" t="s">
        <v>16</v>
      </c>
      <c r="J454" t="s">
        <v>17</v>
      </c>
      <c r="K454" t="s">
        <v>17</v>
      </c>
      <c r="L454">
        <f>0</f>
        <v>0</v>
      </c>
      <c r="N454" s="1" t="str">
        <f t="shared" si="22"/>
        <v>INSERT INTO location (location_id,location_type_code,parent_location_id,location_name,description,address,created_by,updated_by,created_dtm,updated_dtm,revision_count)</v>
      </c>
      <c r="O454" t="str">
        <f t="shared" si="23"/>
        <v xml:space="preserve"> VALUES </v>
      </c>
      <c r="P454" t="str">
        <f t="shared" si="24"/>
        <v>(uuid_generate_v4(),'COURTROOM',null,'VICTORIA601','Victoria - 601','address','test','test',now(),now(),0);</v>
      </c>
    </row>
    <row r="455" spans="1:16" x14ac:dyDescent="0.2">
      <c r="A455">
        <v>357</v>
      </c>
      <c r="B455" t="s">
        <v>13</v>
      </c>
      <c r="C455" t="s">
        <v>261</v>
      </c>
      <c r="D455" t="s">
        <v>15</v>
      </c>
      <c r="E455" t="s">
        <v>654</v>
      </c>
      <c r="F455" s="2" t="s">
        <v>1016</v>
      </c>
      <c r="G455" t="s">
        <v>7</v>
      </c>
      <c r="H455" t="s">
        <v>16</v>
      </c>
      <c r="I455" t="s">
        <v>16</v>
      </c>
      <c r="J455" t="s">
        <v>17</v>
      </c>
      <c r="K455" t="s">
        <v>17</v>
      </c>
      <c r="L455">
        <f>0</f>
        <v>0</v>
      </c>
      <c r="N455" s="1" t="str">
        <f t="shared" si="22"/>
        <v>INSERT INTO location (location_id,location_type_code,parent_location_id,location_name,description,address,created_by,updated_by,created_dtm,updated_dtm,revision_count)</v>
      </c>
      <c r="O455" t="str">
        <f t="shared" si="23"/>
        <v xml:space="preserve"> VALUES </v>
      </c>
      <c r="P455" t="str">
        <f t="shared" si="24"/>
        <v>(uuid_generate_v4(),'COURTROOM',null,'WESTERNCOMMUNITIES1','Western Communities - 1','address','test','test',now(),now(),0);</v>
      </c>
    </row>
    <row r="456" spans="1:16" x14ac:dyDescent="0.2">
      <c r="A456">
        <v>358</v>
      </c>
      <c r="B456" t="s">
        <v>13</v>
      </c>
      <c r="C456" t="s">
        <v>261</v>
      </c>
      <c r="D456" t="s">
        <v>15</v>
      </c>
      <c r="E456" t="s">
        <v>655</v>
      </c>
      <c r="F456" s="2" t="s">
        <v>1017</v>
      </c>
      <c r="G456" t="s">
        <v>7</v>
      </c>
      <c r="H456" t="s">
        <v>16</v>
      </c>
      <c r="I456" t="s">
        <v>16</v>
      </c>
      <c r="J456" t="s">
        <v>17</v>
      </c>
      <c r="K456" t="s">
        <v>17</v>
      </c>
      <c r="L456">
        <f>0</f>
        <v>0</v>
      </c>
      <c r="N456" s="1" t="str">
        <f t="shared" si="22"/>
        <v>INSERT INTO location (location_id,location_type_code,parent_location_id,location_name,description,address,created_by,updated_by,created_dtm,updated_dtm,revision_count)</v>
      </c>
      <c r="O456" t="str">
        <f t="shared" si="23"/>
        <v xml:space="preserve"> VALUES </v>
      </c>
      <c r="P456" t="str">
        <f t="shared" si="24"/>
        <v>(uuid_generate_v4(),'COURTROOM',null,'WESTERNCOMMUNITIES2','Western Communities - 2','address','test','test',now(),now(),0);</v>
      </c>
    </row>
    <row r="457" spans="1:16" x14ac:dyDescent="0.2">
      <c r="A457">
        <v>359</v>
      </c>
      <c r="B457" t="s">
        <v>13</v>
      </c>
      <c r="C457" t="s">
        <v>261</v>
      </c>
      <c r="D457" t="s">
        <v>15</v>
      </c>
      <c r="E457" t="s">
        <v>656</v>
      </c>
      <c r="F457" s="2" t="s">
        <v>1018</v>
      </c>
      <c r="G457" t="s">
        <v>7</v>
      </c>
      <c r="H457" t="s">
        <v>16</v>
      </c>
      <c r="I457" t="s">
        <v>16</v>
      </c>
      <c r="J457" t="s">
        <v>17</v>
      </c>
      <c r="K457" t="s">
        <v>17</v>
      </c>
      <c r="L457">
        <f>0</f>
        <v>0</v>
      </c>
      <c r="N457" s="1" t="str">
        <f t="shared" si="22"/>
        <v>INSERT INTO location (location_id,location_type_code,parent_location_id,location_name,description,address,created_by,updated_by,created_dtm,updated_dtm,revision_count)</v>
      </c>
      <c r="O457" t="str">
        <f t="shared" si="23"/>
        <v xml:space="preserve"> VALUES </v>
      </c>
      <c r="P457" t="str">
        <f t="shared" si="24"/>
        <v>(uuid_generate_v4(),'COURTROOM',null,'WESTERNCOMMUNITIES001A','Western Communities - 001A','address','test','test',now(),now(),0);</v>
      </c>
    </row>
    <row r="458" spans="1:16" x14ac:dyDescent="0.2">
      <c r="A458">
        <v>360</v>
      </c>
      <c r="B458" t="s">
        <v>13</v>
      </c>
      <c r="C458" t="s">
        <v>261</v>
      </c>
      <c r="D458" t="s">
        <v>15</v>
      </c>
      <c r="E458" t="s">
        <v>657</v>
      </c>
      <c r="F458" s="2" t="s">
        <v>1019</v>
      </c>
      <c r="G458" t="s">
        <v>7</v>
      </c>
      <c r="H458" t="s">
        <v>16</v>
      </c>
      <c r="I458" t="s">
        <v>16</v>
      </c>
      <c r="J458" t="s">
        <v>17</v>
      </c>
      <c r="K458" t="s">
        <v>17</v>
      </c>
      <c r="L458">
        <f>0</f>
        <v>0</v>
      </c>
      <c r="N458" s="1" t="str">
        <f t="shared" si="22"/>
        <v>INSERT INTO location (location_id,location_type_code,parent_location_id,location_name,description,address,created_by,updated_by,created_dtm,updated_dtm,revision_count)</v>
      </c>
      <c r="O458" t="str">
        <f t="shared" si="23"/>
        <v xml:space="preserve"> VALUES </v>
      </c>
      <c r="P458" t="str">
        <f t="shared" si="24"/>
        <v>(uuid_generate_v4(),'COURTROOM',null,'WESTERNCOMMUNITIES004','Western Communities - 004','address','test','test',now(),now(),0);</v>
      </c>
    </row>
    <row r="459" spans="1:16" x14ac:dyDescent="0.2">
      <c r="A459">
        <v>361</v>
      </c>
      <c r="B459" t="s">
        <v>13</v>
      </c>
      <c r="C459" t="s">
        <v>261</v>
      </c>
      <c r="D459" t="s">
        <v>15</v>
      </c>
      <c r="E459" t="s">
        <v>658</v>
      </c>
      <c r="F459" s="2" t="s">
        <v>1020</v>
      </c>
      <c r="G459" t="s">
        <v>7</v>
      </c>
      <c r="H459" t="s">
        <v>16</v>
      </c>
      <c r="I459" t="s">
        <v>16</v>
      </c>
      <c r="J459" t="s">
        <v>17</v>
      </c>
      <c r="K459" t="s">
        <v>17</v>
      </c>
      <c r="L459">
        <f>0</f>
        <v>0</v>
      </c>
      <c r="N459" s="1" t="str">
        <f t="shared" si="22"/>
        <v>INSERT INTO location (location_id,location_type_code,parent_location_id,location_name,description,address,created_by,updated_by,created_dtm,updated_dtm,revision_count)</v>
      </c>
      <c r="O459" t="str">
        <f t="shared" si="23"/>
        <v xml:space="preserve"> VALUES </v>
      </c>
      <c r="P459" t="str">
        <f t="shared" si="24"/>
        <v>(uuid_generate_v4(),'COURTROOM',null,'WILLIAMSLAKE401','Williams Lake - 401','address','test','test',now(),now(),0);</v>
      </c>
    </row>
    <row r="460" spans="1:16" x14ac:dyDescent="0.2">
      <c r="A460">
        <v>362</v>
      </c>
      <c r="B460" t="s">
        <v>13</v>
      </c>
      <c r="C460" t="s">
        <v>261</v>
      </c>
      <c r="D460" t="s">
        <v>15</v>
      </c>
      <c r="E460" t="s">
        <v>659</v>
      </c>
      <c r="F460" s="2" t="s">
        <v>1021</v>
      </c>
      <c r="G460" t="s">
        <v>7</v>
      </c>
      <c r="H460" t="s">
        <v>16</v>
      </c>
      <c r="I460" t="s">
        <v>16</v>
      </c>
      <c r="J460" t="s">
        <v>17</v>
      </c>
      <c r="K460" t="s">
        <v>17</v>
      </c>
      <c r="L460">
        <f>0</f>
        <v>0</v>
      </c>
      <c r="N460" s="1" t="str">
        <f t="shared" si="22"/>
        <v>INSERT INTO location (location_id,location_type_code,parent_location_id,location_name,description,address,created_by,updated_by,created_dtm,updated_dtm,revision_count)</v>
      </c>
      <c r="O460" t="str">
        <f t="shared" si="23"/>
        <v xml:space="preserve"> VALUES </v>
      </c>
      <c r="P460" t="str">
        <f t="shared" si="24"/>
        <v>(uuid_generate_v4(),'COURTROOM',null,'WILLIAMSLAKE112','Williams Lake - 112','address','test','test',now(),now(),0);</v>
      </c>
    </row>
    <row r="461" spans="1:16" x14ac:dyDescent="0.2">
      <c r="A461">
        <v>363</v>
      </c>
      <c r="B461" t="s">
        <v>13</v>
      </c>
      <c r="C461" t="s">
        <v>261</v>
      </c>
      <c r="D461" t="s">
        <v>15</v>
      </c>
      <c r="E461" t="s">
        <v>660</v>
      </c>
      <c r="F461" s="2" t="s">
        <v>1022</v>
      </c>
      <c r="G461" t="s">
        <v>7</v>
      </c>
      <c r="H461" t="s">
        <v>16</v>
      </c>
      <c r="I461" t="s">
        <v>16</v>
      </c>
      <c r="J461" t="s">
        <v>17</v>
      </c>
      <c r="K461" t="s">
        <v>17</v>
      </c>
      <c r="L461">
        <f>0</f>
        <v>0</v>
      </c>
      <c r="N461" s="1" t="str">
        <f t="shared" si="22"/>
        <v>INSERT INTO location (location_id,location_type_code,parent_location_id,location_name,description,address,created_by,updated_by,created_dtm,updated_dtm,revision_count)</v>
      </c>
      <c r="O461" t="str">
        <f t="shared" si="23"/>
        <v xml:space="preserve"> VALUES </v>
      </c>
      <c r="P461" t="str">
        <f t="shared" si="24"/>
        <v>(uuid_generate_v4(),'COURTROOM',null,'WILLIAMSLAKE410','Williams Lake - 410','address','test','test',now(),now(),0);</v>
      </c>
    </row>
    <row r="462" spans="1:16" x14ac:dyDescent="0.2">
      <c r="A462">
        <v>364</v>
      </c>
      <c r="B462" t="s">
        <v>13</v>
      </c>
      <c r="C462" t="s">
        <v>261</v>
      </c>
      <c r="D462" t="s">
        <v>15</v>
      </c>
      <c r="E462" t="s">
        <v>661</v>
      </c>
      <c r="F462" s="2" t="s">
        <v>1023</v>
      </c>
      <c r="G462" t="s">
        <v>7</v>
      </c>
      <c r="H462" t="s">
        <v>16</v>
      </c>
      <c r="I462" t="s">
        <v>16</v>
      </c>
      <c r="J462" t="s">
        <v>17</v>
      </c>
      <c r="K462" t="s">
        <v>17</v>
      </c>
      <c r="L462">
        <f>0</f>
        <v>0</v>
      </c>
      <c r="N462" s="1" t="str">
        <f t="shared" si="22"/>
        <v>INSERT INTO location (location_id,location_type_code,parent_location_id,location_name,description,address,created_by,updated_by,created_dtm,updated_dtm,revision_count)</v>
      </c>
      <c r="O462" t="str">
        <f t="shared" si="23"/>
        <v xml:space="preserve"> VALUES </v>
      </c>
      <c r="P462" t="str">
        <f t="shared" si="24"/>
        <v>(uuid_generate_v4(),'COURTROOM',null,'WILLIAMSLAKE413','Williams Lake - 413','address','test','test',now(),now(),0);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workbookViewId="0">
      <selection activeCell="N3" sqref="N3"/>
    </sheetView>
  </sheetViews>
  <sheetFormatPr baseColWidth="10" defaultRowHeight="16" x14ac:dyDescent="0.2"/>
  <cols>
    <col min="1" max="11" width="16.83203125" customWidth="1"/>
    <col min="12" max="12" width="92" customWidth="1"/>
    <col min="13" max="13" width="8.83203125" customWidth="1"/>
    <col min="14" max="14" width="124.5" customWidth="1"/>
  </cols>
  <sheetData>
    <row r="1" spans="1:14" x14ac:dyDescent="0.2">
      <c r="A1" t="s">
        <v>0</v>
      </c>
      <c r="B1" t="s">
        <v>203</v>
      </c>
    </row>
    <row r="2" spans="1:14" x14ac:dyDescent="0.2">
      <c r="A2" t="s">
        <v>18</v>
      </c>
      <c r="B2" t="s">
        <v>2</v>
      </c>
      <c r="C2" t="s">
        <v>204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210</v>
      </c>
    </row>
    <row r="3" spans="1:14" x14ac:dyDescent="0.2">
      <c r="A3">
        <v>1</v>
      </c>
      <c r="B3" t="str">
        <f>location!E92</f>
        <v>FRASER</v>
      </c>
      <c r="C3" t="s">
        <v>15</v>
      </c>
      <c r="D3" t="s">
        <v>16</v>
      </c>
      <c r="E3" t="s">
        <v>16</v>
      </c>
      <c r="F3" t="s">
        <v>17</v>
      </c>
      <c r="G3" t="s">
        <v>17</v>
      </c>
      <c r="H3">
        <f>0</f>
        <v>0</v>
      </c>
      <c r="J3" t="str">
        <f>"SELECT location_id FROM location WHERE location_type_code = 'REGION' AND location_name = '"&amp;B3&amp;"'"</f>
        <v>SELECT location_id FROM location WHERE location_type_code = 'REGION' AND location_name = 'FRASER'</v>
      </c>
      <c r="K3" s="1" t="s">
        <v>212</v>
      </c>
      <c r="L3" s="1" t="str">
        <f>"INSERT INTO "&amp;$B$1&amp;" ("&amp;$B$2&amp;","&amp;$C$2&amp;","&amp;$D$2&amp;","&amp;$E$2&amp;","&amp;$F$2&amp;","&amp;$G$2&amp;","&amp;$H$2&amp;")"</f>
        <v>INSERT INTO region (location_id,geometry,created_by,updated_by,created_dtm,updated_dtm,revision_count)</v>
      </c>
      <c r="M3" t="str">
        <f>" VALUES "</f>
        <v xml:space="preserve"> VALUES </v>
      </c>
      <c r="N3" t="str">
        <f>"(("&amp;J3&amp;"),"&amp;C3&amp;",'"&amp;D3&amp;"','"&amp;E3&amp;"',"&amp;F3&amp;","&amp;G3&amp;","&amp;H3&amp;");"</f>
        <v>((SELECT location_id FROM location WHERE location_type_code = 'REGION' AND location_name = 'FRASER'),null,'test','test',now(),now(),0);</v>
      </c>
    </row>
    <row r="4" spans="1:14" x14ac:dyDescent="0.2">
      <c r="A4">
        <v>2</v>
      </c>
      <c r="B4" t="str">
        <f>location!E93</f>
        <v>INTERIOR</v>
      </c>
      <c r="C4" t="s">
        <v>15</v>
      </c>
      <c r="D4" t="s">
        <v>16</v>
      </c>
      <c r="E4" t="s">
        <v>16</v>
      </c>
      <c r="F4" t="s">
        <v>17</v>
      </c>
      <c r="G4" t="s">
        <v>17</v>
      </c>
      <c r="H4">
        <f>0</f>
        <v>0</v>
      </c>
      <c r="J4" t="str">
        <f t="shared" ref="J4:J7" si="0">"SELECT location_id FROM location WHERE location_type_code = 'REGION' AND location_name = '"&amp;B4&amp;"'"</f>
        <v>SELECT location_id FROM location WHERE location_type_code = 'REGION' AND location_name = 'INTERIOR'</v>
      </c>
      <c r="K4" s="1" t="s">
        <v>212</v>
      </c>
      <c r="L4" s="1" t="str">
        <f>$L$3</f>
        <v>INSERT INTO region (location_id,geometry,created_by,updated_by,created_dtm,updated_dtm,revision_count)</v>
      </c>
      <c r="M4" t="str">
        <f>$M$3</f>
        <v xml:space="preserve"> VALUES </v>
      </c>
      <c r="N4" t="str">
        <f t="shared" ref="N4:N7" si="1">"(("&amp;J4&amp;"),"&amp;C4&amp;",'"&amp;D4&amp;"','"&amp;E4&amp;"',"&amp;F4&amp;","&amp;G4&amp;","&amp;H4&amp;");"</f>
        <v>((SELECT location_id FROM location WHERE location_type_code = 'REGION' AND location_name = 'INTERIOR'),null,'test','test',now(),now(),0);</v>
      </c>
    </row>
    <row r="5" spans="1:14" x14ac:dyDescent="0.2">
      <c r="A5">
        <v>3</v>
      </c>
      <c r="B5" t="str">
        <f>location!E94</f>
        <v>NORTHERN</v>
      </c>
      <c r="C5" t="s">
        <v>15</v>
      </c>
      <c r="D5" t="s">
        <v>16</v>
      </c>
      <c r="E5" t="s">
        <v>16</v>
      </c>
      <c r="F5" t="s">
        <v>17</v>
      </c>
      <c r="G5" t="s">
        <v>17</v>
      </c>
      <c r="H5">
        <f>0</f>
        <v>0</v>
      </c>
      <c r="J5" t="str">
        <f t="shared" si="0"/>
        <v>SELECT location_id FROM location WHERE location_type_code = 'REGION' AND location_name = 'NORTHERN'</v>
      </c>
      <c r="K5" s="1" t="s">
        <v>212</v>
      </c>
      <c r="L5" s="1" t="str">
        <f>$L$3</f>
        <v>INSERT INTO region (location_id,geometry,created_by,updated_by,created_dtm,updated_dtm,revision_count)</v>
      </c>
      <c r="M5" t="str">
        <f t="shared" ref="M5:M7" si="2">$M$3</f>
        <v xml:space="preserve"> VALUES </v>
      </c>
      <c r="N5" t="str">
        <f t="shared" si="1"/>
        <v>((SELECT location_id FROM location WHERE location_type_code = 'REGION' AND location_name = 'NORTHERN'),null,'test','test',now(),now(),0);</v>
      </c>
    </row>
    <row r="6" spans="1:14" x14ac:dyDescent="0.2">
      <c r="A6">
        <v>4</v>
      </c>
      <c r="B6" t="str">
        <f>location!E95</f>
        <v>VANCENTRE</v>
      </c>
      <c r="C6" t="s">
        <v>15</v>
      </c>
      <c r="D6" t="s">
        <v>16</v>
      </c>
      <c r="E6" t="s">
        <v>16</v>
      </c>
      <c r="F6" t="s">
        <v>17</v>
      </c>
      <c r="G6" t="s">
        <v>17</v>
      </c>
      <c r="H6">
        <f>0</f>
        <v>0</v>
      </c>
      <c r="J6" t="str">
        <f t="shared" si="0"/>
        <v>SELECT location_id FROM location WHERE location_type_code = 'REGION' AND location_name = 'VANCENTRE'</v>
      </c>
      <c r="K6" s="1" t="s">
        <v>212</v>
      </c>
      <c r="L6" s="1" t="str">
        <f>$L$3</f>
        <v>INSERT INTO region (location_id,geometry,created_by,updated_by,created_dtm,updated_dtm,revision_count)</v>
      </c>
      <c r="M6" t="str">
        <f t="shared" si="2"/>
        <v xml:space="preserve"> VALUES </v>
      </c>
      <c r="N6" t="str">
        <f t="shared" si="1"/>
        <v>((SELECT location_id FROM location WHERE location_type_code = 'REGION' AND location_name = 'VANCENTRE'),null,'test','test',now(),now(),0);</v>
      </c>
    </row>
    <row r="7" spans="1:14" x14ac:dyDescent="0.2">
      <c r="A7">
        <v>5</v>
      </c>
      <c r="B7" t="str">
        <f>location!E96</f>
        <v>VANISLAND</v>
      </c>
      <c r="C7" t="s">
        <v>15</v>
      </c>
      <c r="D7" t="s">
        <v>16</v>
      </c>
      <c r="E7" t="s">
        <v>16</v>
      </c>
      <c r="F7" t="s">
        <v>17</v>
      </c>
      <c r="G7" t="s">
        <v>17</v>
      </c>
      <c r="H7">
        <f>0</f>
        <v>0</v>
      </c>
      <c r="J7" t="str">
        <f t="shared" si="0"/>
        <v>SELECT location_id FROM location WHERE location_type_code = 'REGION' AND location_name = 'VANISLAND'</v>
      </c>
      <c r="K7" s="1" t="s">
        <v>212</v>
      </c>
      <c r="L7" s="1" t="str">
        <f>$L$3</f>
        <v>INSERT INTO region (location_id,geometry,created_by,updated_by,created_dtm,updated_dtm,revision_count)</v>
      </c>
      <c r="M7" t="str">
        <f t="shared" si="2"/>
        <v xml:space="preserve"> VALUES </v>
      </c>
      <c r="N7" t="str">
        <f t="shared" si="1"/>
        <v>((SELECT location_id FROM location WHERE location_type_code = 'REGION' AND location_name = 'VANISLAND'),null,'test','test',now(),now(),0);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1"/>
  <sheetViews>
    <sheetView topLeftCell="A59" workbookViewId="0">
      <selection activeCell="B91" sqref="B91"/>
    </sheetView>
  </sheetViews>
  <sheetFormatPr baseColWidth="10" defaultRowHeight="16" x14ac:dyDescent="0.2"/>
  <cols>
    <col min="1" max="1" width="16.83203125" customWidth="1"/>
    <col min="2" max="2" width="29.6640625" customWidth="1"/>
    <col min="3" max="3" width="20.33203125" customWidth="1"/>
    <col min="4" max="4" width="37.1640625" customWidth="1"/>
    <col min="5" max="12" width="16.83203125" customWidth="1"/>
    <col min="13" max="13" width="18" customWidth="1"/>
    <col min="14" max="14" width="21.5" customWidth="1"/>
    <col min="15" max="15" width="16.83203125" customWidth="1"/>
    <col min="16" max="16" width="140.33203125" customWidth="1"/>
    <col min="17" max="17" width="8.6640625" customWidth="1"/>
    <col min="18" max="18" width="255.6640625" customWidth="1"/>
  </cols>
  <sheetData>
    <row r="1" spans="1:18" x14ac:dyDescent="0.2">
      <c r="A1" t="s">
        <v>0</v>
      </c>
      <c r="B1" t="s">
        <v>205</v>
      </c>
    </row>
    <row r="2" spans="1:18" x14ac:dyDescent="0.2">
      <c r="A2" t="s">
        <v>18</v>
      </c>
      <c r="B2" t="s">
        <v>2</v>
      </c>
      <c r="C2" t="s">
        <v>206</v>
      </c>
      <c r="D2" t="s">
        <v>207</v>
      </c>
      <c r="E2" t="s">
        <v>204</v>
      </c>
      <c r="F2" t="s">
        <v>208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210</v>
      </c>
      <c r="N2" t="s">
        <v>211</v>
      </c>
    </row>
    <row r="3" spans="1:18" x14ac:dyDescent="0.2">
      <c r="A3">
        <v>1</v>
      </c>
      <c r="B3" t="str">
        <f>location!E3</f>
        <v>ABBOTSFORD</v>
      </c>
      <c r="C3" t="s">
        <v>209</v>
      </c>
      <c r="D3" t="s">
        <v>246</v>
      </c>
      <c r="E3" t="s">
        <v>15</v>
      </c>
      <c r="F3" t="str">
        <f>location!E92</f>
        <v>FRASER</v>
      </c>
      <c r="G3" t="s">
        <v>16</v>
      </c>
      <c r="H3" t="s">
        <v>16</v>
      </c>
      <c r="I3" t="s">
        <v>17</v>
      </c>
      <c r="J3" t="s">
        <v>17</v>
      </c>
      <c r="K3">
        <f>0</f>
        <v>0</v>
      </c>
      <c r="M3" t="str">
        <f>"SELECT L1.location_id FROM location L1 WHERE L1.location_type_code = 'COURTHOUSE' AND L1.location_name = '"&amp;B3&amp;"'"</f>
        <v>SELECT L1.location_id FROM location L1 WHERE L1.location_type_code = 'COURTHOUSE' AND L1.location_name = 'ABBOTSFORD'</v>
      </c>
      <c r="N3" t="str">
        <f>"SELECT L2.location_id FROM location L2 WHERE L2.location_type_code = 'REGION' AND L2.location_name = '"&amp;F3&amp;"'"</f>
        <v>SELECT L2.location_id FROM location L2 WHERE L2.location_type_code = 'REGION' AND L2.location_name = 'FRASER'</v>
      </c>
      <c r="O3" s="1" t="s">
        <v>212</v>
      </c>
      <c r="P3" s="1" t="str">
        <f>"INSERT INTO "&amp;$B$1&amp;" ("&amp;$B$2&amp;","&amp;$C$2&amp;","&amp;$D$2&amp;","&amp;$E$2&amp;","&amp;$F$2&amp;","&amp;$G$2&amp;","&amp;$H$2&amp;","&amp;$I$2&amp;","&amp;$J$2&amp;","&amp;$K$2&amp;")"</f>
        <v>INSERT INTO courthouse (location_id,courthouse_type_code,org_unit_id,geometry,region_location_id,created_by,updated_by,created_dtm,updated_dtm,revision_count)</v>
      </c>
      <c r="Q3" t="str">
        <f>" VALUES "</f>
        <v xml:space="preserve"> VALUES </v>
      </c>
      <c r="R3" t="str">
        <f>"(("&amp;M3&amp;"),'"&amp;C3&amp;"','"&amp;D3&amp;"',"&amp;E3&amp;",("&amp;N3&amp;"),'"&amp;G3&amp;"','"&amp;H3&amp;"',"&amp;I3&amp;","&amp;J3&amp;","&amp;K3&amp;");"</f>
        <v>((SELECT L1.location_id FROM location L1 WHERE L1.location_type_code = 'COURTHOUSE' AND L1.location_name = 'ABBOTSFORD'),'PROVINCIAL','3a8b614c-a058-4383-b6eb-9bee3d8b5a1a',null,(SELECT L2.location_id FROM location L2 WHERE L2.location_type_code = 'REGION' AND L2.location_name = 'FRASER'),'test','test',now(),now(),0);</v>
      </c>
    </row>
    <row r="4" spans="1:18" x14ac:dyDescent="0.2">
      <c r="A4">
        <v>2</v>
      </c>
      <c r="B4" t="str">
        <f>location!E4</f>
        <v>ALEXISCREEK</v>
      </c>
      <c r="C4" t="s">
        <v>209</v>
      </c>
      <c r="D4" t="s">
        <v>246</v>
      </c>
      <c r="E4" t="s">
        <v>15</v>
      </c>
      <c r="F4" t="s">
        <v>193</v>
      </c>
      <c r="G4" t="s">
        <v>16</v>
      </c>
      <c r="H4" t="s">
        <v>16</v>
      </c>
      <c r="I4" t="s">
        <v>17</v>
      </c>
      <c r="J4" t="s">
        <v>17</v>
      </c>
      <c r="K4">
        <f>0</f>
        <v>0</v>
      </c>
      <c r="M4" t="str">
        <f t="shared" ref="M4:M67" si="0">"SELECT L1.location_id FROM location L1 WHERE L1.location_type_code = 'COURTHOUSE' AND L1.location_name = '"&amp;B4&amp;"'"</f>
        <v>SELECT L1.location_id FROM location L1 WHERE L1.location_type_code = 'COURTHOUSE' AND L1.location_name = 'ALEXISCREEK'</v>
      </c>
      <c r="N4" t="str">
        <f t="shared" ref="N4:N67" si="1">"SELECT L2.location_id FROM location L2 WHERE L2.location_type_code = 'REGION' AND L2.location_name = '"&amp;F4&amp;"'"</f>
        <v>SELECT L2.location_id FROM location L2 WHERE L2.location_type_code = 'REGION' AND L2.location_name = 'FRASER'</v>
      </c>
      <c r="O4" s="1" t="s">
        <v>212</v>
      </c>
      <c r="P4" t="str">
        <f>$P$3</f>
        <v>INSERT INTO courthouse (location_id,courthouse_type_code,org_unit_id,geometry,region_location_id,created_by,updated_by,created_dtm,updated_dtm,revision_count)</v>
      </c>
      <c r="Q4" t="str">
        <f>$Q$3</f>
        <v xml:space="preserve"> VALUES </v>
      </c>
      <c r="R4" t="str">
        <f t="shared" ref="R4:R67" si="2">"(("&amp;M4&amp;"),'"&amp;C4&amp;"','"&amp;D4&amp;"',"&amp;E4&amp;",("&amp;N4&amp;"),'"&amp;G4&amp;"','"&amp;H4&amp;"',"&amp;I4&amp;","&amp;J4&amp;","&amp;K4&amp;");"</f>
        <v>((SELECT L1.location_id FROM location L1 WHERE L1.location_type_code = 'COURTHOUSE' AND L1.location_name = 'ALEXISCREEK'),'PROVINCIAL','3a8b614c-a058-4383-b6eb-9bee3d8b5a1a',null,(SELECT L2.location_id FROM location L2 WHERE L2.location_type_code = 'REGION' AND L2.location_name = 'FRASER'),'test','test',now(),now(),0);</v>
      </c>
    </row>
    <row r="5" spans="1:18" x14ac:dyDescent="0.2">
      <c r="A5">
        <v>3</v>
      </c>
      <c r="B5" t="str">
        <f>location!E5</f>
        <v>ANAHIMLAKE</v>
      </c>
      <c r="C5" t="s">
        <v>209</v>
      </c>
      <c r="D5" t="s">
        <v>246</v>
      </c>
      <c r="E5" t="s">
        <v>15</v>
      </c>
      <c r="F5" t="str">
        <f>location!E94</f>
        <v>NORTHERN</v>
      </c>
      <c r="G5" t="s">
        <v>16</v>
      </c>
      <c r="H5" t="s">
        <v>16</v>
      </c>
      <c r="I5" t="s">
        <v>17</v>
      </c>
      <c r="J5" t="s">
        <v>17</v>
      </c>
      <c r="K5">
        <f>0</f>
        <v>0</v>
      </c>
      <c r="M5" t="str">
        <f t="shared" si="0"/>
        <v>SELECT L1.location_id FROM location L1 WHERE L1.location_type_code = 'COURTHOUSE' AND L1.location_name = 'ANAHIMLAKE'</v>
      </c>
      <c r="N5" t="str">
        <f t="shared" si="1"/>
        <v>SELECT L2.location_id FROM location L2 WHERE L2.location_type_code = 'REGION' AND L2.location_name = 'NORTHERN'</v>
      </c>
      <c r="O5" s="1" t="s">
        <v>212</v>
      </c>
      <c r="P5" t="str">
        <f t="shared" ref="P5:P68" si="3">$P$3</f>
        <v>INSERT INTO courthouse (location_id,courthouse_type_code,org_unit_id,geometry,region_location_id,created_by,updated_by,created_dtm,updated_dtm,revision_count)</v>
      </c>
      <c r="Q5" t="str">
        <f t="shared" ref="Q5:Q68" si="4">$Q$3</f>
        <v xml:space="preserve"> VALUES </v>
      </c>
      <c r="R5" t="str">
        <f t="shared" si="2"/>
        <v>((SELECT L1.location_id FROM location L1 WHERE L1.location_type_code = 'COURTHOUSE' AND L1.location_name = 'ANAHIMLAKE'),'PROVINCIAL','3a8b614c-a058-4383-b6eb-9bee3d8b5a1a',null,(SELECT L2.location_id FROM location L2 WHERE L2.location_type_code = 'REGION' AND L2.location_name = 'NORTHERN'),'test','test',now(),now(),0);</v>
      </c>
    </row>
    <row r="6" spans="1:18" x14ac:dyDescent="0.2">
      <c r="A6">
        <v>4</v>
      </c>
      <c r="B6" t="str">
        <f>location!E6</f>
        <v>ASHCROFT</v>
      </c>
      <c r="C6" t="s">
        <v>209</v>
      </c>
      <c r="D6" t="s">
        <v>246</v>
      </c>
      <c r="E6" t="s">
        <v>15</v>
      </c>
      <c r="F6" t="s">
        <v>195</v>
      </c>
      <c r="G6" t="s">
        <v>16</v>
      </c>
      <c r="H6" t="s">
        <v>16</v>
      </c>
      <c r="I6" t="s">
        <v>17</v>
      </c>
      <c r="J6" t="s">
        <v>17</v>
      </c>
      <c r="K6">
        <f>0</f>
        <v>0</v>
      </c>
      <c r="M6" t="str">
        <f t="shared" si="0"/>
        <v>SELECT L1.location_id FROM location L1 WHERE L1.location_type_code = 'COURTHOUSE' AND L1.location_name = 'ASHCROFT'</v>
      </c>
      <c r="N6" t="str">
        <f t="shared" si="1"/>
        <v>SELECT L2.location_id FROM location L2 WHERE L2.location_type_code = 'REGION' AND L2.location_name = 'INTERIOR'</v>
      </c>
      <c r="O6" s="1" t="s">
        <v>212</v>
      </c>
      <c r="P6" t="str">
        <f t="shared" si="3"/>
        <v>INSERT INTO courthouse (location_id,courthouse_type_code,org_unit_id,geometry,region_location_id,created_by,updated_by,created_dtm,updated_dtm,revision_count)</v>
      </c>
      <c r="Q6" t="str">
        <f t="shared" si="4"/>
        <v xml:space="preserve"> VALUES </v>
      </c>
      <c r="R6" t="str">
        <f t="shared" si="2"/>
        <v>((SELECT L1.location_id FROM location L1 WHERE L1.location_type_code = 'COURTHOUSE' AND L1.location_name = 'ASHCROFT'),'PROVINCIAL','3a8b614c-a058-4383-b6eb-9bee3d8b5a1a',null,(SELECT L2.location_id FROM location L2 WHERE L2.location_type_code = 'REGION' AND L2.location_name = 'INTERIOR'),'test','test',now(),now(),0);</v>
      </c>
    </row>
    <row r="7" spans="1:18" x14ac:dyDescent="0.2">
      <c r="A7">
        <v>5</v>
      </c>
      <c r="B7" t="str">
        <f>location!E7</f>
        <v>ATLIN</v>
      </c>
      <c r="C7" t="s">
        <v>209</v>
      </c>
      <c r="D7" t="s">
        <v>246</v>
      </c>
      <c r="E7" t="s">
        <v>15</v>
      </c>
      <c r="F7" t="s">
        <v>197</v>
      </c>
      <c r="G7" t="s">
        <v>16</v>
      </c>
      <c r="H7" t="s">
        <v>16</v>
      </c>
      <c r="I7" t="s">
        <v>17</v>
      </c>
      <c r="J7" t="s">
        <v>17</v>
      </c>
      <c r="K7">
        <f>0</f>
        <v>0</v>
      </c>
      <c r="M7" t="str">
        <f t="shared" si="0"/>
        <v>SELECT L1.location_id FROM location L1 WHERE L1.location_type_code = 'COURTHOUSE' AND L1.location_name = 'ATLIN'</v>
      </c>
      <c r="N7" t="str">
        <f t="shared" si="1"/>
        <v>SELECT L2.location_id FROM location L2 WHERE L2.location_type_code = 'REGION' AND L2.location_name = 'NORTHERN'</v>
      </c>
      <c r="O7" s="1" t="s">
        <v>212</v>
      </c>
      <c r="P7" t="str">
        <f t="shared" si="3"/>
        <v>INSERT INTO courthouse (location_id,courthouse_type_code,org_unit_id,geometry,region_location_id,created_by,updated_by,created_dtm,updated_dtm,revision_count)</v>
      </c>
      <c r="Q7" t="str">
        <f t="shared" si="4"/>
        <v xml:space="preserve"> VALUES </v>
      </c>
      <c r="R7" t="str">
        <f t="shared" si="2"/>
        <v>((SELECT L1.location_id FROM location L1 WHERE L1.location_type_code = 'COURTHOUSE' AND L1.location_name = 'ATLIN'),'PROVINCIAL','3a8b614c-a058-4383-b6eb-9bee3d8b5a1a',null,(SELECT L2.location_id FROM location L2 WHERE L2.location_type_code = 'REGION' AND L2.location_name = 'NORTHERN'),'test','test',now(),now(),0);</v>
      </c>
    </row>
    <row r="8" spans="1:18" x14ac:dyDescent="0.2">
      <c r="A8">
        <v>6</v>
      </c>
      <c r="B8" t="str">
        <f>location!E8</f>
        <v>BELLABELLA</v>
      </c>
      <c r="C8" t="s">
        <v>209</v>
      </c>
      <c r="D8" t="s">
        <v>246</v>
      </c>
      <c r="E8" t="s">
        <v>15</v>
      </c>
      <c r="F8" t="s">
        <v>197</v>
      </c>
      <c r="G8" t="s">
        <v>16</v>
      </c>
      <c r="H8" t="s">
        <v>16</v>
      </c>
      <c r="I8" t="s">
        <v>17</v>
      </c>
      <c r="J8" t="s">
        <v>17</v>
      </c>
      <c r="K8">
        <f>0</f>
        <v>0</v>
      </c>
      <c r="M8" t="str">
        <f t="shared" si="0"/>
        <v>SELECT L1.location_id FROM location L1 WHERE L1.location_type_code = 'COURTHOUSE' AND L1.location_name = 'BELLABELLA'</v>
      </c>
      <c r="N8" t="str">
        <f t="shared" si="1"/>
        <v>SELECT L2.location_id FROM location L2 WHERE L2.location_type_code = 'REGION' AND L2.location_name = 'NORTHERN'</v>
      </c>
      <c r="O8" s="1" t="s">
        <v>212</v>
      </c>
      <c r="P8" t="str">
        <f t="shared" si="3"/>
        <v>INSERT INTO courthouse (location_id,courthouse_type_code,org_unit_id,geometry,region_location_id,created_by,updated_by,created_dtm,updated_dtm,revision_count)</v>
      </c>
      <c r="Q8" t="str">
        <f t="shared" si="4"/>
        <v xml:space="preserve"> VALUES </v>
      </c>
      <c r="R8" t="str">
        <f t="shared" si="2"/>
        <v>((SELECT L1.location_id FROM location L1 WHERE L1.location_type_code = 'COURTHOUSE' AND L1.location_name = 'BELLABELLA'),'PROVINCIAL','3a8b614c-a058-4383-b6eb-9bee3d8b5a1a',null,(SELECT L2.location_id FROM location L2 WHERE L2.location_type_code = 'REGION' AND L2.location_name = 'NORTHERN'),'test','test',now(),now(),0);</v>
      </c>
    </row>
    <row r="9" spans="1:18" x14ac:dyDescent="0.2">
      <c r="A9">
        <v>7</v>
      </c>
      <c r="B9" t="str">
        <f>location!E9</f>
        <v>BELLACOOLA</v>
      </c>
      <c r="C9" t="s">
        <v>209</v>
      </c>
      <c r="D9" t="s">
        <v>246</v>
      </c>
      <c r="E9" t="s">
        <v>15</v>
      </c>
      <c r="F9" t="s">
        <v>197</v>
      </c>
      <c r="G9" t="s">
        <v>16</v>
      </c>
      <c r="H9" t="s">
        <v>16</v>
      </c>
      <c r="I9" t="s">
        <v>17</v>
      </c>
      <c r="J9" t="s">
        <v>17</v>
      </c>
      <c r="K9">
        <f>0</f>
        <v>0</v>
      </c>
      <c r="M9" t="str">
        <f t="shared" si="0"/>
        <v>SELECT L1.location_id FROM location L1 WHERE L1.location_type_code = 'COURTHOUSE' AND L1.location_name = 'BELLACOOLA'</v>
      </c>
      <c r="N9" t="str">
        <f t="shared" si="1"/>
        <v>SELECT L2.location_id FROM location L2 WHERE L2.location_type_code = 'REGION' AND L2.location_name = 'NORTHERN'</v>
      </c>
      <c r="O9" s="1" t="s">
        <v>212</v>
      </c>
      <c r="P9" t="str">
        <f t="shared" si="3"/>
        <v>INSERT INTO courthouse (location_id,courthouse_type_code,org_unit_id,geometry,region_location_id,created_by,updated_by,created_dtm,updated_dtm,revision_count)</v>
      </c>
      <c r="Q9" t="str">
        <f t="shared" si="4"/>
        <v xml:space="preserve"> VALUES </v>
      </c>
      <c r="R9" t="str">
        <f t="shared" si="2"/>
        <v>((SELECT L1.location_id FROM location L1 WHERE L1.location_type_code = 'COURTHOUSE' AND L1.location_name = 'BELLACOOLA'),'PROVINCIAL','3a8b614c-a058-4383-b6eb-9bee3d8b5a1a',null,(SELECT L2.location_id FROM location L2 WHERE L2.location_type_code = 'REGION' AND L2.location_name = 'NORTHERN'),'test','test',now(),now(),0);</v>
      </c>
    </row>
    <row r="10" spans="1:18" x14ac:dyDescent="0.2">
      <c r="A10">
        <v>8</v>
      </c>
      <c r="B10" t="str">
        <f>location!E10</f>
        <v>BURNSLAKE</v>
      </c>
      <c r="C10" t="s">
        <v>209</v>
      </c>
      <c r="D10" t="s">
        <v>246</v>
      </c>
      <c r="E10" t="s">
        <v>15</v>
      </c>
      <c r="F10" t="s">
        <v>197</v>
      </c>
      <c r="G10" t="s">
        <v>16</v>
      </c>
      <c r="H10" t="s">
        <v>16</v>
      </c>
      <c r="I10" t="s">
        <v>17</v>
      </c>
      <c r="J10" t="s">
        <v>17</v>
      </c>
      <c r="K10">
        <f>0</f>
        <v>0</v>
      </c>
      <c r="M10" t="str">
        <f t="shared" si="0"/>
        <v>SELECT L1.location_id FROM location L1 WHERE L1.location_type_code = 'COURTHOUSE' AND L1.location_name = 'BURNSLAKE'</v>
      </c>
      <c r="N10" t="str">
        <f t="shared" si="1"/>
        <v>SELECT L2.location_id FROM location L2 WHERE L2.location_type_code = 'REGION' AND L2.location_name = 'NORTHERN'</v>
      </c>
      <c r="O10" s="1" t="s">
        <v>212</v>
      </c>
      <c r="P10" t="str">
        <f t="shared" si="3"/>
        <v>INSERT INTO courthouse (location_id,courthouse_type_code,org_unit_id,geometry,region_location_id,created_by,updated_by,created_dtm,updated_dtm,revision_count)</v>
      </c>
      <c r="Q10" t="str">
        <f t="shared" si="4"/>
        <v xml:space="preserve"> VALUES </v>
      </c>
      <c r="R10" t="str">
        <f t="shared" si="2"/>
        <v>((SELECT L1.location_id FROM location L1 WHERE L1.location_type_code = 'COURTHOUSE' AND L1.location_name = 'BURNSLAKE'),'PROVINCIAL','3a8b614c-a058-4383-b6eb-9bee3d8b5a1a',null,(SELECT L2.location_id FROM location L2 WHERE L2.location_type_code = 'REGION' AND L2.location_name = 'NORTHERN'),'test','test',now(),now(),0);</v>
      </c>
    </row>
    <row r="11" spans="1:18" x14ac:dyDescent="0.2">
      <c r="A11">
        <v>9</v>
      </c>
      <c r="B11" t="str">
        <f>location!E11</f>
        <v>CAMPBELLRIVER</v>
      </c>
      <c r="C11" t="s">
        <v>209</v>
      </c>
      <c r="D11" t="s">
        <v>246</v>
      </c>
      <c r="E11" t="s">
        <v>15</v>
      </c>
      <c r="F11" t="s">
        <v>201</v>
      </c>
      <c r="G11" t="s">
        <v>16</v>
      </c>
      <c r="H11" t="s">
        <v>16</v>
      </c>
      <c r="I11" t="s">
        <v>17</v>
      </c>
      <c r="J11" t="s">
        <v>17</v>
      </c>
      <c r="K11">
        <f>0</f>
        <v>0</v>
      </c>
      <c r="M11" t="str">
        <f t="shared" si="0"/>
        <v>SELECT L1.location_id FROM location L1 WHERE L1.location_type_code = 'COURTHOUSE' AND L1.location_name = 'CAMPBELLRIVER'</v>
      </c>
      <c r="N11" t="str">
        <f t="shared" si="1"/>
        <v>SELECT L2.location_id FROM location L2 WHERE L2.location_type_code = 'REGION' AND L2.location_name = 'VANISLAND'</v>
      </c>
      <c r="O11" s="1" t="s">
        <v>212</v>
      </c>
      <c r="P11" t="str">
        <f t="shared" si="3"/>
        <v>INSERT INTO courthouse (location_id,courthouse_type_code,org_unit_id,geometry,region_location_id,created_by,updated_by,created_dtm,updated_dtm,revision_count)</v>
      </c>
      <c r="Q11" t="str">
        <f t="shared" si="4"/>
        <v xml:space="preserve"> VALUES </v>
      </c>
      <c r="R11" t="str">
        <f t="shared" si="2"/>
        <v>((SELECT L1.location_id FROM location L1 WHERE L1.location_type_code = 'COURTHOUSE' AND L1.location_name = 'CAMPBELLRIVER'),'PROVINCIAL','3a8b614c-a058-4383-b6eb-9bee3d8b5a1a',null,(SELECT L2.location_id FROM location L2 WHERE L2.location_type_code = 'REGION' AND L2.location_name = 'VANISLAND'),'test','test',now(),now(),0);</v>
      </c>
    </row>
    <row r="12" spans="1:18" x14ac:dyDescent="0.2">
      <c r="A12">
        <v>10</v>
      </c>
      <c r="B12" t="str">
        <f>location!E12</f>
        <v>CASTLEGAR</v>
      </c>
      <c r="C12" t="s">
        <v>209</v>
      </c>
      <c r="D12" t="s">
        <v>246</v>
      </c>
      <c r="E12" t="s">
        <v>15</v>
      </c>
      <c r="F12" t="s">
        <v>195</v>
      </c>
      <c r="G12" t="s">
        <v>16</v>
      </c>
      <c r="H12" t="s">
        <v>16</v>
      </c>
      <c r="I12" t="s">
        <v>17</v>
      </c>
      <c r="J12" t="s">
        <v>17</v>
      </c>
      <c r="K12">
        <f>0</f>
        <v>0</v>
      </c>
      <c r="M12" t="str">
        <f t="shared" si="0"/>
        <v>SELECT L1.location_id FROM location L1 WHERE L1.location_type_code = 'COURTHOUSE' AND L1.location_name = 'CASTLEGAR'</v>
      </c>
      <c r="N12" t="str">
        <f t="shared" si="1"/>
        <v>SELECT L2.location_id FROM location L2 WHERE L2.location_type_code = 'REGION' AND L2.location_name = 'INTERIOR'</v>
      </c>
      <c r="O12" s="1" t="s">
        <v>212</v>
      </c>
      <c r="P12" t="str">
        <f t="shared" si="3"/>
        <v>INSERT INTO courthouse (location_id,courthouse_type_code,org_unit_id,geometry,region_location_id,created_by,updated_by,created_dtm,updated_dtm,revision_count)</v>
      </c>
      <c r="Q12" t="str">
        <f t="shared" si="4"/>
        <v xml:space="preserve"> VALUES </v>
      </c>
      <c r="R12" t="str">
        <f t="shared" si="2"/>
        <v>((SELECT L1.location_id FROM location L1 WHERE L1.location_type_code = 'COURTHOUSE' AND L1.location_name = 'CASTLEGAR'),'PROVINCIAL','3a8b614c-a058-4383-b6eb-9bee3d8b5a1a',null,(SELECT L2.location_id FROM location L2 WHERE L2.location_type_code = 'REGION' AND L2.location_name = 'INTERIOR'),'test','test',now(),now(),0);</v>
      </c>
    </row>
    <row r="13" spans="1:18" x14ac:dyDescent="0.2">
      <c r="A13">
        <v>11</v>
      </c>
      <c r="B13" t="str">
        <f>location!E13</f>
        <v>CHASE</v>
      </c>
      <c r="C13" t="s">
        <v>209</v>
      </c>
      <c r="D13" t="s">
        <v>246</v>
      </c>
      <c r="E13" t="s">
        <v>15</v>
      </c>
      <c r="F13" t="s">
        <v>193</v>
      </c>
      <c r="G13" t="s">
        <v>16</v>
      </c>
      <c r="H13" t="s">
        <v>16</v>
      </c>
      <c r="I13" t="s">
        <v>17</v>
      </c>
      <c r="J13" t="s">
        <v>17</v>
      </c>
      <c r="K13">
        <f>0</f>
        <v>0</v>
      </c>
      <c r="M13" t="str">
        <f t="shared" si="0"/>
        <v>SELECT L1.location_id FROM location L1 WHERE L1.location_type_code = 'COURTHOUSE' AND L1.location_name = 'CHASE'</v>
      </c>
      <c r="N13" t="str">
        <f t="shared" si="1"/>
        <v>SELECT L2.location_id FROM location L2 WHERE L2.location_type_code = 'REGION' AND L2.location_name = 'FRASER'</v>
      </c>
      <c r="O13" s="1" t="s">
        <v>212</v>
      </c>
      <c r="P13" t="str">
        <f t="shared" si="3"/>
        <v>INSERT INTO courthouse (location_id,courthouse_type_code,org_unit_id,geometry,region_location_id,created_by,updated_by,created_dtm,updated_dtm,revision_count)</v>
      </c>
      <c r="Q13" t="str">
        <f t="shared" si="4"/>
        <v xml:space="preserve"> VALUES </v>
      </c>
      <c r="R13" t="str">
        <f t="shared" si="2"/>
        <v>((SELECT L1.location_id FROM location L1 WHERE L1.location_type_code = 'COURTHOUSE' AND L1.location_name = 'CHASE'),'PROVINCIAL','3a8b614c-a058-4383-b6eb-9bee3d8b5a1a',null,(SELECT L2.location_id FROM location L2 WHERE L2.location_type_code = 'REGION' AND L2.location_name = 'FRASER'),'test','test',now(),now(),0);</v>
      </c>
    </row>
    <row r="14" spans="1:18" x14ac:dyDescent="0.2">
      <c r="A14">
        <v>12</v>
      </c>
      <c r="B14" t="str">
        <f>location!E14</f>
        <v>CHETWYND</v>
      </c>
      <c r="C14" t="s">
        <v>209</v>
      </c>
      <c r="D14" t="s">
        <v>246</v>
      </c>
      <c r="E14" t="s">
        <v>15</v>
      </c>
      <c r="F14" t="s">
        <v>197</v>
      </c>
      <c r="G14" t="s">
        <v>16</v>
      </c>
      <c r="H14" t="s">
        <v>16</v>
      </c>
      <c r="I14" t="s">
        <v>17</v>
      </c>
      <c r="J14" t="s">
        <v>17</v>
      </c>
      <c r="K14">
        <f>0</f>
        <v>0</v>
      </c>
      <c r="M14" t="str">
        <f t="shared" si="0"/>
        <v>SELECT L1.location_id FROM location L1 WHERE L1.location_type_code = 'COURTHOUSE' AND L1.location_name = 'CHETWYND'</v>
      </c>
      <c r="N14" t="str">
        <f t="shared" si="1"/>
        <v>SELECT L2.location_id FROM location L2 WHERE L2.location_type_code = 'REGION' AND L2.location_name = 'NORTHERN'</v>
      </c>
      <c r="O14" s="1" t="s">
        <v>212</v>
      </c>
      <c r="P14" t="str">
        <f t="shared" si="3"/>
        <v>INSERT INTO courthouse (location_id,courthouse_type_code,org_unit_id,geometry,region_location_id,created_by,updated_by,created_dtm,updated_dtm,revision_count)</v>
      </c>
      <c r="Q14" t="str">
        <f t="shared" si="4"/>
        <v xml:space="preserve"> VALUES </v>
      </c>
      <c r="R14" t="str">
        <f t="shared" si="2"/>
        <v>((SELECT L1.location_id FROM location L1 WHERE L1.location_type_code = 'COURTHOUSE' AND L1.location_name = 'CHETWYND'),'PROVINCIAL','3a8b614c-a058-4383-b6eb-9bee3d8b5a1a',null,(SELECT L2.location_id FROM location L2 WHERE L2.location_type_code = 'REGION' AND L2.location_name = 'NORTHERN'),'test','test',now(),now(),0);</v>
      </c>
    </row>
    <row r="15" spans="1:18" x14ac:dyDescent="0.2">
      <c r="A15">
        <v>13</v>
      </c>
      <c r="B15" t="str">
        <f>location!E15</f>
        <v>CHILLIWACK</v>
      </c>
      <c r="C15" t="s">
        <v>209</v>
      </c>
      <c r="D15" t="s">
        <v>246</v>
      </c>
      <c r="E15" t="s">
        <v>15</v>
      </c>
      <c r="F15" t="s">
        <v>199</v>
      </c>
      <c r="G15" t="s">
        <v>16</v>
      </c>
      <c r="H15" t="s">
        <v>16</v>
      </c>
      <c r="I15" t="s">
        <v>17</v>
      </c>
      <c r="J15" t="s">
        <v>17</v>
      </c>
      <c r="K15">
        <f>0</f>
        <v>0</v>
      </c>
      <c r="M15" t="str">
        <f t="shared" si="0"/>
        <v>SELECT L1.location_id FROM location L1 WHERE L1.location_type_code = 'COURTHOUSE' AND L1.location_name = 'CHILLIWACK'</v>
      </c>
      <c r="N15" t="str">
        <f t="shared" si="1"/>
        <v>SELECT L2.location_id FROM location L2 WHERE L2.location_type_code = 'REGION' AND L2.location_name = 'VANCENTRE'</v>
      </c>
      <c r="O15" s="1" t="s">
        <v>212</v>
      </c>
      <c r="P15" t="str">
        <f t="shared" si="3"/>
        <v>INSERT INTO courthouse (location_id,courthouse_type_code,org_unit_id,geometry,region_location_id,created_by,updated_by,created_dtm,updated_dtm,revision_count)</v>
      </c>
      <c r="Q15" t="str">
        <f t="shared" si="4"/>
        <v xml:space="preserve"> VALUES </v>
      </c>
      <c r="R15" t="str">
        <f t="shared" si="2"/>
        <v>((SELECT L1.location_id FROM location L1 WHERE L1.location_type_code = 'COURTHOUSE' AND L1.location_name = 'CHILLIWACK'),'PROVINCIAL','3a8b614c-a058-4383-b6eb-9bee3d8b5a1a',null,(SELECT L2.location_id FROM location L2 WHERE L2.location_type_code = 'REGION' AND L2.location_name = 'VANCENTRE'),'test','test',now(),now(),0);</v>
      </c>
    </row>
    <row r="16" spans="1:18" x14ac:dyDescent="0.2">
      <c r="A16">
        <v>14</v>
      </c>
      <c r="B16" t="str">
        <f>location!E16</f>
        <v>CLEARWATER</v>
      </c>
      <c r="C16" t="s">
        <v>209</v>
      </c>
      <c r="D16" t="s">
        <v>246</v>
      </c>
      <c r="E16" t="s">
        <v>15</v>
      </c>
      <c r="F16" t="s">
        <v>195</v>
      </c>
      <c r="G16" t="s">
        <v>16</v>
      </c>
      <c r="H16" t="s">
        <v>16</v>
      </c>
      <c r="I16" t="s">
        <v>17</v>
      </c>
      <c r="J16" t="s">
        <v>17</v>
      </c>
      <c r="K16">
        <f>0</f>
        <v>0</v>
      </c>
      <c r="M16" t="str">
        <f t="shared" si="0"/>
        <v>SELECT L1.location_id FROM location L1 WHERE L1.location_type_code = 'COURTHOUSE' AND L1.location_name = 'CLEARWATER'</v>
      </c>
      <c r="N16" t="str">
        <f t="shared" si="1"/>
        <v>SELECT L2.location_id FROM location L2 WHERE L2.location_type_code = 'REGION' AND L2.location_name = 'INTERIOR'</v>
      </c>
      <c r="O16" s="1" t="s">
        <v>212</v>
      </c>
      <c r="P16" t="str">
        <f t="shared" si="3"/>
        <v>INSERT INTO courthouse (location_id,courthouse_type_code,org_unit_id,geometry,region_location_id,created_by,updated_by,created_dtm,updated_dtm,revision_count)</v>
      </c>
      <c r="Q16" t="str">
        <f t="shared" si="4"/>
        <v xml:space="preserve"> VALUES </v>
      </c>
      <c r="R16" t="str">
        <f t="shared" si="2"/>
        <v>((SELECT L1.location_id FROM location L1 WHERE L1.location_type_code = 'COURTHOUSE' AND L1.location_name = 'CLEARWATER'),'PROVINCIAL','3a8b614c-a058-4383-b6eb-9bee3d8b5a1a',null,(SELECT L2.location_id FROM location L2 WHERE L2.location_type_code = 'REGION' AND L2.location_name = 'INTERIOR'),'test','test',now(),now(),0);</v>
      </c>
    </row>
    <row r="17" spans="1:18" x14ac:dyDescent="0.2">
      <c r="A17">
        <v>15</v>
      </c>
      <c r="B17" t="str">
        <f>location!E17</f>
        <v>COURTENAY</v>
      </c>
      <c r="C17" t="s">
        <v>209</v>
      </c>
      <c r="D17" t="s">
        <v>246</v>
      </c>
      <c r="E17" t="s">
        <v>15</v>
      </c>
      <c r="F17" t="s">
        <v>201</v>
      </c>
      <c r="G17" t="s">
        <v>16</v>
      </c>
      <c r="H17" t="s">
        <v>16</v>
      </c>
      <c r="I17" t="s">
        <v>17</v>
      </c>
      <c r="J17" t="s">
        <v>17</v>
      </c>
      <c r="K17">
        <f>0</f>
        <v>0</v>
      </c>
      <c r="M17" t="str">
        <f t="shared" si="0"/>
        <v>SELECT L1.location_id FROM location L1 WHERE L1.location_type_code = 'COURTHOUSE' AND L1.location_name = 'COURTENAY'</v>
      </c>
      <c r="N17" t="str">
        <f t="shared" si="1"/>
        <v>SELECT L2.location_id FROM location L2 WHERE L2.location_type_code = 'REGION' AND L2.location_name = 'VANISLAND'</v>
      </c>
      <c r="O17" s="1" t="s">
        <v>212</v>
      </c>
      <c r="P17" t="str">
        <f t="shared" si="3"/>
        <v>INSERT INTO courthouse (location_id,courthouse_type_code,org_unit_id,geometry,region_location_id,created_by,updated_by,created_dtm,updated_dtm,revision_count)</v>
      </c>
      <c r="Q17" t="str">
        <f t="shared" si="4"/>
        <v xml:space="preserve"> VALUES </v>
      </c>
      <c r="R17" t="str">
        <f t="shared" si="2"/>
        <v>((SELECT L1.location_id FROM location L1 WHERE L1.location_type_code = 'COURTHOUSE' AND L1.location_name = 'COURTENAY'),'PROVINCIAL','3a8b614c-a058-4383-b6eb-9bee3d8b5a1a',null,(SELECT L2.location_id FROM location L2 WHERE L2.location_type_code = 'REGION' AND L2.location_name = 'VANISLAND'),'test','test',now(),now(),0);</v>
      </c>
    </row>
    <row r="18" spans="1:18" x14ac:dyDescent="0.2">
      <c r="A18">
        <v>16</v>
      </c>
      <c r="B18" t="str">
        <f>location!E18</f>
        <v>CRANBROOK</v>
      </c>
      <c r="C18" t="s">
        <v>209</v>
      </c>
      <c r="D18" t="s">
        <v>246</v>
      </c>
      <c r="E18" t="s">
        <v>15</v>
      </c>
      <c r="F18" t="s">
        <v>195</v>
      </c>
      <c r="G18" t="s">
        <v>16</v>
      </c>
      <c r="H18" t="s">
        <v>16</v>
      </c>
      <c r="I18" t="s">
        <v>17</v>
      </c>
      <c r="J18" t="s">
        <v>17</v>
      </c>
      <c r="K18">
        <f>0</f>
        <v>0</v>
      </c>
      <c r="M18" t="str">
        <f t="shared" si="0"/>
        <v>SELECT L1.location_id FROM location L1 WHERE L1.location_type_code = 'COURTHOUSE' AND L1.location_name = 'CRANBROOK'</v>
      </c>
      <c r="N18" t="str">
        <f t="shared" si="1"/>
        <v>SELECT L2.location_id FROM location L2 WHERE L2.location_type_code = 'REGION' AND L2.location_name = 'INTERIOR'</v>
      </c>
      <c r="O18" s="1" t="s">
        <v>212</v>
      </c>
      <c r="P18" t="str">
        <f t="shared" si="3"/>
        <v>INSERT INTO courthouse (location_id,courthouse_type_code,org_unit_id,geometry,region_location_id,created_by,updated_by,created_dtm,updated_dtm,revision_count)</v>
      </c>
      <c r="Q18" t="str">
        <f t="shared" si="4"/>
        <v xml:space="preserve"> VALUES </v>
      </c>
      <c r="R18" t="str">
        <f t="shared" si="2"/>
        <v>((SELECT L1.location_id FROM location L1 WHERE L1.location_type_code = 'COURTHOUSE' AND L1.location_name = 'CRANBROOK'),'PROVINCIAL','3a8b614c-a058-4383-b6eb-9bee3d8b5a1a',null,(SELECT L2.location_id FROM location L2 WHERE L2.location_type_code = 'REGION' AND L2.location_name = 'INTERIOR'),'test','test',now(),now(),0);</v>
      </c>
    </row>
    <row r="19" spans="1:18" x14ac:dyDescent="0.2">
      <c r="A19">
        <v>17</v>
      </c>
      <c r="B19" t="str">
        <f>location!E19</f>
        <v>CRESTON</v>
      </c>
      <c r="C19" t="s">
        <v>209</v>
      </c>
      <c r="D19" t="s">
        <v>246</v>
      </c>
      <c r="E19" t="s">
        <v>15</v>
      </c>
      <c r="F19" t="s">
        <v>195</v>
      </c>
      <c r="G19" t="s">
        <v>16</v>
      </c>
      <c r="H19" t="s">
        <v>16</v>
      </c>
      <c r="I19" t="s">
        <v>17</v>
      </c>
      <c r="J19" t="s">
        <v>17</v>
      </c>
      <c r="K19">
        <f>0</f>
        <v>0</v>
      </c>
      <c r="M19" t="str">
        <f t="shared" si="0"/>
        <v>SELECT L1.location_id FROM location L1 WHERE L1.location_type_code = 'COURTHOUSE' AND L1.location_name = 'CRESTON'</v>
      </c>
      <c r="N19" t="str">
        <f t="shared" si="1"/>
        <v>SELECT L2.location_id FROM location L2 WHERE L2.location_type_code = 'REGION' AND L2.location_name = 'INTERIOR'</v>
      </c>
      <c r="O19" s="1" t="s">
        <v>212</v>
      </c>
      <c r="P19" t="str">
        <f t="shared" si="3"/>
        <v>INSERT INTO courthouse (location_id,courthouse_type_code,org_unit_id,geometry,region_location_id,created_by,updated_by,created_dtm,updated_dtm,revision_count)</v>
      </c>
      <c r="Q19" t="str">
        <f t="shared" si="4"/>
        <v xml:space="preserve"> VALUES </v>
      </c>
      <c r="R19" t="str">
        <f t="shared" si="2"/>
        <v>((SELECT L1.location_id FROM location L1 WHERE L1.location_type_code = 'COURTHOUSE' AND L1.location_name = 'CRESTON'),'PROVINCIAL','3a8b614c-a058-4383-b6eb-9bee3d8b5a1a',null,(SELECT L2.location_id FROM location L2 WHERE L2.location_type_code = 'REGION' AND L2.location_name = 'INTERIOR'),'test','test',now(),now(),0);</v>
      </c>
    </row>
    <row r="20" spans="1:18" x14ac:dyDescent="0.2">
      <c r="A20">
        <v>18</v>
      </c>
      <c r="B20" t="str">
        <f>location!E20</f>
        <v>DEASELAKE</v>
      </c>
      <c r="C20" t="s">
        <v>209</v>
      </c>
      <c r="D20" t="s">
        <v>246</v>
      </c>
      <c r="E20" t="s">
        <v>15</v>
      </c>
      <c r="F20" t="s">
        <v>197</v>
      </c>
      <c r="G20" t="s">
        <v>16</v>
      </c>
      <c r="H20" t="s">
        <v>16</v>
      </c>
      <c r="I20" t="s">
        <v>17</v>
      </c>
      <c r="J20" t="s">
        <v>17</v>
      </c>
      <c r="K20">
        <f>0</f>
        <v>0</v>
      </c>
      <c r="M20" t="str">
        <f t="shared" si="0"/>
        <v>SELECT L1.location_id FROM location L1 WHERE L1.location_type_code = 'COURTHOUSE' AND L1.location_name = 'DEASELAKE'</v>
      </c>
      <c r="N20" t="str">
        <f t="shared" si="1"/>
        <v>SELECT L2.location_id FROM location L2 WHERE L2.location_type_code = 'REGION' AND L2.location_name = 'NORTHERN'</v>
      </c>
      <c r="O20" s="1" t="s">
        <v>212</v>
      </c>
      <c r="P20" t="str">
        <f t="shared" si="3"/>
        <v>INSERT INTO courthouse (location_id,courthouse_type_code,org_unit_id,geometry,region_location_id,created_by,updated_by,created_dtm,updated_dtm,revision_count)</v>
      </c>
      <c r="Q20" t="str">
        <f t="shared" si="4"/>
        <v xml:space="preserve"> VALUES </v>
      </c>
      <c r="R20" t="str">
        <f t="shared" si="2"/>
        <v>((SELECT L1.location_id FROM location L1 WHERE L1.location_type_code = 'COURTHOUSE' AND L1.location_name = 'DEASELAKE'),'PROVINCIAL','3a8b614c-a058-4383-b6eb-9bee3d8b5a1a',null,(SELECT L2.location_id FROM location L2 WHERE L2.location_type_code = 'REGION' AND L2.location_name = 'NORTHERN'),'test','test',now(),now(),0);</v>
      </c>
    </row>
    <row r="21" spans="1:18" x14ac:dyDescent="0.2">
      <c r="A21">
        <v>19</v>
      </c>
      <c r="B21" t="str">
        <f>location!E21</f>
        <v>DOWNTOWNCOMMUNITYCOURT</v>
      </c>
      <c r="C21" t="s">
        <v>209</v>
      </c>
      <c r="D21" t="s">
        <v>246</v>
      </c>
      <c r="E21" t="s">
        <v>15</v>
      </c>
      <c r="F21" t="s">
        <v>199</v>
      </c>
      <c r="G21" t="s">
        <v>16</v>
      </c>
      <c r="H21" t="s">
        <v>16</v>
      </c>
      <c r="I21" t="s">
        <v>17</v>
      </c>
      <c r="J21" t="s">
        <v>17</v>
      </c>
      <c r="K21">
        <f>0</f>
        <v>0</v>
      </c>
      <c r="M21" t="str">
        <f t="shared" si="0"/>
        <v>SELECT L1.location_id FROM location L1 WHERE L1.location_type_code = 'COURTHOUSE' AND L1.location_name = 'DOWNTOWNCOMMUNITYCOURT'</v>
      </c>
      <c r="N21" t="str">
        <f t="shared" si="1"/>
        <v>SELECT L2.location_id FROM location L2 WHERE L2.location_type_code = 'REGION' AND L2.location_name = 'VANCENTRE'</v>
      </c>
      <c r="O21" s="1" t="s">
        <v>212</v>
      </c>
      <c r="P21" t="str">
        <f t="shared" si="3"/>
        <v>INSERT INTO courthouse (location_id,courthouse_type_code,org_unit_id,geometry,region_location_id,created_by,updated_by,created_dtm,updated_dtm,revision_count)</v>
      </c>
      <c r="Q21" t="str">
        <f t="shared" si="4"/>
        <v xml:space="preserve"> VALUES </v>
      </c>
      <c r="R21" t="str">
        <f t="shared" si="2"/>
        <v>((SELECT L1.location_id FROM location L1 WHERE L1.location_type_code = 'COURTHOUSE' AND L1.location_name = 'DOWNTOWNCOMMUNITYCOURT'),'PROVINCIAL','3a8b614c-a058-4383-b6eb-9bee3d8b5a1a',null,(SELECT L2.location_id FROM location L2 WHERE L2.location_type_code = 'REGION' AND L2.location_name = 'VANCENTRE'),'test','test',now(),now(),0);</v>
      </c>
    </row>
    <row r="22" spans="1:18" x14ac:dyDescent="0.2">
      <c r="A22">
        <v>20</v>
      </c>
      <c r="B22" t="str">
        <f>location!E22</f>
        <v>DUNCAN</v>
      </c>
      <c r="C22" t="s">
        <v>209</v>
      </c>
      <c r="D22" t="s">
        <v>246</v>
      </c>
      <c r="E22" t="s">
        <v>15</v>
      </c>
      <c r="F22" t="s">
        <v>201</v>
      </c>
      <c r="G22" t="s">
        <v>16</v>
      </c>
      <c r="H22" t="s">
        <v>16</v>
      </c>
      <c r="I22" t="s">
        <v>17</v>
      </c>
      <c r="J22" t="s">
        <v>17</v>
      </c>
      <c r="K22">
        <f>0</f>
        <v>0</v>
      </c>
      <c r="M22" t="str">
        <f t="shared" si="0"/>
        <v>SELECT L1.location_id FROM location L1 WHERE L1.location_type_code = 'COURTHOUSE' AND L1.location_name = 'DUNCAN'</v>
      </c>
      <c r="N22" t="str">
        <f t="shared" si="1"/>
        <v>SELECT L2.location_id FROM location L2 WHERE L2.location_type_code = 'REGION' AND L2.location_name = 'VANISLAND'</v>
      </c>
      <c r="O22" s="1" t="s">
        <v>212</v>
      </c>
      <c r="P22" t="str">
        <f t="shared" si="3"/>
        <v>INSERT INTO courthouse (location_id,courthouse_type_code,org_unit_id,geometry,region_location_id,created_by,updated_by,created_dtm,updated_dtm,revision_count)</v>
      </c>
      <c r="Q22" t="str">
        <f t="shared" si="4"/>
        <v xml:space="preserve"> VALUES </v>
      </c>
      <c r="R22" t="str">
        <f t="shared" si="2"/>
        <v>((SELECT L1.location_id FROM location L1 WHERE L1.location_type_code = 'COURTHOUSE' AND L1.location_name = 'DUNCAN'),'PROVINCIAL','3a8b614c-a058-4383-b6eb-9bee3d8b5a1a',null,(SELECT L2.location_id FROM location L2 WHERE L2.location_type_code = 'REGION' AND L2.location_name = 'VANISLAND'),'test','test',now(),now(),0);</v>
      </c>
    </row>
    <row r="23" spans="1:18" x14ac:dyDescent="0.2">
      <c r="A23">
        <v>21</v>
      </c>
      <c r="B23" t="str">
        <f>location!E23</f>
        <v>FERNIE</v>
      </c>
      <c r="C23" t="s">
        <v>209</v>
      </c>
      <c r="D23" t="s">
        <v>246</v>
      </c>
      <c r="E23" t="s">
        <v>15</v>
      </c>
      <c r="F23" t="s">
        <v>195</v>
      </c>
      <c r="G23" t="s">
        <v>16</v>
      </c>
      <c r="H23" t="s">
        <v>16</v>
      </c>
      <c r="I23" t="s">
        <v>17</v>
      </c>
      <c r="J23" t="s">
        <v>17</v>
      </c>
      <c r="K23">
        <f>0</f>
        <v>0</v>
      </c>
      <c r="M23" t="str">
        <f t="shared" si="0"/>
        <v>SELECT L1.location_id FROM location L1 WHERE L1.location_type_code = 'COURTHOUSE' AND L1.location_name = 'FERNIE'</v>
      </c>
      <c r="N23" t="str">
        <f t="shared" si="1"/>
        <v>SELECT L2.location_id FROM location L2 WHERE L2.location_type_code = 'REGION' AND L2.location_name = 'INTERIOR'</v>
      </c>
      <c r="O23" s="1" t="s">
        <v>212</v>
      </c>
      <c r="P23" t="str">
        <f t="shared" si="3"/>
        <v>INSERT INTO courthouse (location_id,courthouse_type_code,org_unit_id,geometry,region_location_id,created_by,updated_by,created_dtm,updated_dtm,revision_count)</v>
      </c>
      <c r="Q23" t="str">
        <f t="shared" si="4"/>
        <v xml:space="preserve"> VALUES </v>
      </c>
      <c r="R23" t="str">
        <f t="shared" si="2"/>
        <v>((SELECT L1.location_id FROM location L1 WHERE L1.location_type_code = 'COURTHOUSE' AND L1.location_name = 'FERNIE'),'PROVINCIAL','3a8b614c-a058-4383-b6eb-9bee3d8b5a1a',null,(SELECT L2.location_id FROM location L2 WHERE L2.location_type_code = 'REGION' AND L2.location_name = 'INTERIOR'),'test','test',now(),now(),0);</v>
      </c>
    </row>
    <row r="24" spans="1:18" x14ac:dyDescent="0.2">
      <c r="A24">
        <v>22</v>
      </c>
      <c r="B24" t="str">
        <f>location!E24</f>
        <v>FORTSTJAMES</v>
      </c>
      <c r="C24" t="s">
        <v>209</v>
      </c>
      <c r="D24" t="s">
        <v>246</v>
      </c>
      <c r="E24" t="s">
        <v>15</v>
      </c>
      <c r="F24" t="s">
        <v>197</v>
      </c>
      <c r="G24" t="s">
        <v>16</v>
      </c>
      <c r="H24" t="s">
        <v>16</v>
      </c>
      <c r="I24" t="s">
        <v>17</v>
      </c>
      <c r="J24" t="s">
        <v>17</v>
      </c>
      <c r="K24">
        <f>0</f>
        <v>0</v>
      </c>
      <c r="M24" t="str">
        <f t="shared" si="0"/>
        <v>SELECT L1.location_id FROM location L1 WHERE L1.location_type_code = 'COURTHOUSE' AND L1.location_name = 'FORTSTJAMES'</v>
      </c>
      <c r="N24" t="str">
        <f t="shared" si="1"/>
        <v>SELECT L2.location_id FROM location L2 WHERE L2.location_type_code = 'REGION' AND L2.location_name = 'NORTHERN'</v>
      </c>
      <c r="O24" s="1" t="s">
        <v>212</v>
      </c>
      <c r="P24" t="str">
        <f t="shared" si="3"/>
        <v>INSERT INTO courthouse (location_id,courthouse_type_code,org_unit_id,geometry,region_location_id,created_by,updated_by,created_dtm,updated_dtm,revision_count)</v>
      </c>
      <c r="Q24" t="str">
        <f t="shared" si="4"/>
        <v xml:space="preserve"> VALUES </v>
      </c>
      <c r="R24" t="str">
        <f t="shared" si="2"/>
        <v>((SELECT L1.location_id FROM location L1 WHERE L1.location_type_code = 'COURTHOUSE' AND L1.location_name = 'FORTSTJAMES'),'PROVINCIAL','3a8b614c-a058-4383-b6eb-9bee3d8b5a1a',null,(SELECT L2.location_id FROM location L2 WHERE L2.location_type_code = 'REGION' AND L2.location_name = 'NORTHERN'),'test','test',now(),now(),0);</v>
      </c>
    </row>
    <row r="25" spans="1:18" x14ac:dyDescent="0.2">
      <c r="A25">
        <v>23</v>
      </c>
      <c r="B25" t="str">
        <f>location!E25</f>
        <v>FORTSTJOHN</v>
      </c>
      <c r="C25" t="s">
        <v>209</v>
      </c>
      <c r="D25" t="s">
        <v>246</v>
      </c>
      <c r="E25" t="s">
        <v>15</v>
      </c>
      <c r="F25" t="s">
        <v>197</v>
      </c>
      <c r="G25" t="s">
        <v>16</v>
      </c>
      <c r="H25" t="s">
        <v>16</v>
      </c>
      <c r="I25" t="s">
        <v>17</v>
      </c>
      <c r="J25" t="s">
        <v>17</v>
      </c>
      <c r="K25">
        <f>0</f>
        <v>0</v>
      </c>
      <c r="M25" t="str">
        <f t="shared" si="0"/>
        <v>SELECT L1.location_id FROM location L1 WHERE L1.location_type_code = 'COURTHOUSE' AND L1.location_name = 'FORTSTJOHN'</v>
      </c>
      <c r="N25" t="str">
        <f t="shared" si="1"/>
        <v>SELECT L2.location_id FROM location L2 WHERE L2.location_type_code = 'REGION' AND L2.location_name = 'NORTHERN'</v>
      </c>
      <c r="O25" s="1" t="s">
        <v>212</v>
      </c>
      <c r="P25" t="str">
        <f t="shared" si="3"/>
        <v>INSERT INTO courthouse (location_id,courthouse_type_code,org_unit_id,geometry,region_location_id,created_by,updated_by,created_dtm,updated_dtm,revision_count)</v>
      </c>
      <c r="Q25" t="str">
        <f t="shared" si="4"/>
        <v xml:space="preserve"> VALUES </v>
      </c>
      <c r="R25" t="str">
        <f t="shared" si="2"/>
        <v>((SELECT L1.location_id FROM location L1 WHERE L1.location_type_code = 'COURTHOUSE' AND L1.location_name = 'FORTSTJOHN'),'PROVINCIAL','3a8b614c-a058-4383-b6eb-9bee3d8b5a1a',null,(SELECT L2.location_id FROM location L2 WHERE L2.location_type_code = 'REGION' AND L2.location_name = 'NORTHERN'),'test','test',now(),now(),0);</v>
      </c>
    </row>
    <row r="26" spans="1:18" x14ac:dyDescent="0.2">
      <c r="A26">
        <v>24</v>
      </c>
      <c r="B26" t="str">
        <f>location!E26</f>
        <v>FORTWARE</v>
      </c>
      <c r="C26" t="s">
        <v>209</v>
      </c>
      <c r="D26" t="s">
        <v>246</v>
      </c>
      <c r="E26" t="s">
        <v>15</v>
      </c>
      <c r="F26" t="s">
        <v>197</v>
      </c>
      <c r="G26" t="s">
        <v>16</v>
      </c>
      <c r="H26" t="s">
        <v>16</v>
      </c>
      <c r="I26" t="s">
        <v>17</v>
      </c>
      <c r="J26" t="s">
        <v>17</v>
      </c>
      <c r="K26">
        <f>0</f>
        <v>0</v>
      </c>
      <c r="M26" t="str">
        <f t="shared" si="0"/>
        <v>SELECT L1.location_id FROM location L1 WHERE L1.location_type_code = 'COURTHOUSE' AND L1.location_name = 'FORTWARE'</v>
      </c>
      <c r="N26" t="str">
        <f t="shared" si="1"/>
        <v>SELECT L2.location_id FROM location L2 WHERE L2.location_type_code = 'REGION' AND L2.location_name = 'NORTHERN'</v>
      </c>
      <c r="O26" s="1" t="s">
        <v>212</v>
      </c>
      <c r="P26" t="str">
        <f t="shared" si="3"/>
        <v>INSERT INTO courthouse (location_id,courthouse_type_code,org_unit_id,geometry,region_location_id,created_by,updated_by,created_dtm,updated_dtm,revision_count)</v>
      </c>
      <c r="Q26" t="str">
        <f t="shared" si="4"/>
        <v xml:space="preserve"> VALUES </v>
      </c>
      <c r="R26" t="str">
        <f t="shared" si="2"/>
        <v>((SELECT L1.location_id FROM location L1 WHERE L1.location_type_code = 'COURTHOUSE' AND L1.location_name = 'FORTWARE'),'PROVINCIAL','3a8b614c-a058-4383-b6eb-9bee3d8b5a1a',null,(SELECT L2.location_id FROM location L2 WHERE L2.location_type_code = 'REGION' AND L2.location_name = 'NORTHERN'),'test','test',now(),now(),0);</v>
      </c>
    </row>
    <row r="27" spans="1:18" x14ac:dyDescent="0.2">
      <c r="A27">
        <v>25</v>
      </c>
      <c r="B27" t="str">
        <f>location!E27</f>
        <v>FRASERLAKE</v>
      </c>
      <c r="C27" t="s">
        <v>209</v>
      </c>
      <c r="D27" t="s">
        <v>246</v>
      </c>
      <c r="E27" t="s">
        <v>15</v>
      </c>
      <c r="F27" t="s">
        <v>197</v>
      </c>
      <c r="G27" t="s">
        <v>16</v>
      </c>
      <c r="H27" t="s">
        <v>16</v>
      </c>
      <c r="I27" t="s">
        <v>17</v>
      </c>
      <c r="J27" t="s">
        <v>17</v>
      </c>
      <c r="K27">
        <f>0</f>
        <v>0</v>
      </c>
      <c r="M27" t="str">
        <f t="shared" si="0"/>
        <v>SELECT L1.location_id FROM location L1 WHERE L1.location_type_code = 'COURTHOUSE' AND L1.location_name = 'FRASERLAKE'</v>
      </c>
      <c r="N27" t="str">
        <f t="shared" si="1"/>
        <v>SELECT L2.location_id FROM location L2 WHERE L2.location_type_code = 'REGION' AND L2.location_name = 'NORTHERN'</v>
      </c>
      <c r="O27" s="1" t="s">
        <v>212</v>
      </c>
      <c r="P27" t="str">
        <f t="shared" si="3"/>
        <v>INSERT INTO courthouse (location_id,courthouse_type_code,org_unit_id,geometry,region_location_id,created_by,updated_by,created_dtm,updated_dtm,revision_count)</v>
      </c>
      <c r="Q27" t="str">
        <f t="shared" si="4"/>
        <v xml:space="preserve"> VALUES </v>
      </c>
      <c r="R27" t="str">
        <f t="shared" si="2"/>
        <v>((SELECT L1.location_id FROM location L1 WHERE L1.location_type_code = 'COURTHOUSE' AND L1.location_name = 'FRASERLAKE'),'PROVINCIAL','3a8b614c-a058-4383-b6eb-9bee3d8b5a1a',null,(SELECT L2.location_id FROM location L2 WHERE L2.location_type_code = 'REGION' AND L2.location_name = 'NORTHERN'),'test','test',now(),now(),0);</v>
      </c>
    </row>
    <row r="28" spans="1:18" x14ac:dyDescent="0.2">
      <c r="A28">
        <v>26</v>
      </c>
      <c r="B28" t="str">
        <f>location!E28</f>
        <v>GANGES</v>
      </c>
      <c r="C28" t="s">
        <v>209</v>
      </c>
      <c r="D28" t="s">
        <v>246</v>
      </c>
      <c r="E28" t="s">
        <v>15</v>
      </c>
      <c r="F28" t="s">
        <v>193</v>
      </c>
      <c r="G28" t="s">
        <v>16</v>
      </c>
      <c r="H28" t="s">
        <v>16</v>
      </c>
      <c r="I28" t="s">
        <v>17</v>
      </c>
      <c r="J28" t="s">
        <v>17</v>
      </c>
      <c r="K28">
        <f>0</f>
        <v>0</v>
      </c>
      <c r="M28" t="str">
        <f t="shared" si="0"/>
        <v>SELECT L1.location_id FROM location L1 WHERE L1.location_type_code = 'COURTHOUSE' AND L1.location_name = 'GANGES'</v>
      </c>
      <c r="N28" t="str">
        <f t="shared" si="1"/>
        <v>SELECT L2.location_id FROM location L2 WHERE L2.location_type_code = 'REGION' AND L2.location_name = 'FRASER'</v>
      </c>
      <c r="O28" s="1" t="s">
        <v>212</v>
      </c>
      <c r="P28" t="str">
        <f t="shared" si="3"/>
        <v>INSERT INTO courthouse (location_id,courthouse_type_code,org_unit_id,geometry,region_location_id,created_by,updated_by,created_dtm,updated_dtm,revision_count)</v>
      </c>
      <c r="Q28" t="str">
        <f t="shared" si="4"/>
        <v xml:space="preserve"> VALUES </v>
      </c>
      <c r="R28" t="str">
        <f t="shared" si="2"/>
        <v>((SELECT L1.location_id FROM location L1 WHERE L1.location_type_code = 'COURTHOUSE' AND L1.location_name = 'GANGES'),'PROVINCIAL','3a8b614c-a058-4383-b6eb-9bee3d8b5a1a',null,(SELECT L2.location_id FROM location L2 WHERE L2.location_type_code = 'REGION' AND L2.location_name = 'FRASER'),'test','test',now(),now(),0);</v>
      </c>
    </row>
    <row r="29" spans="1:18" x14ac:dyDescent="0.2">
      <c r="A29">
        <v>27</v>
      </c>
      <c r="B29" t="str">
        <f>location!E29</f>
        <v>GOLDEN</v>
      </c>
      <c r="C29" t="s">
        <v>209</v>
      </c>
      <c r="D29" t="s">
        <v>246</v>
      </c>
      <c r="E29" t="s">
        <v>15</v>
      </c>
      <c r="F29" t="s">
        <v>195</v>
      </c>
      <c r="G29" t="s">
        <v>16</v>
      </c>
      <c r="H29" t="s">
        <v>16</v>
      </c>
      <c r="I29" t="s">
        <v>17</v>
      </c>
      <c r="J29" t="s">
        <v>17</v>
      </c>
      <c r="K29">
        <f>0</f>
        <v>0</v>
      </c>
      <c r="M29" t="str">
        <f t="shared" si="0"/>
        <v>SELECT L1.location_id FROM location L1 WHERE L1.location_type_code = 'COURTHOUSE' AND L1.location_name = 'GOLDEN'</v>
      </c>
      <c r="N29" t="str">
        <f t="shared" si="1"/>
        <v>SELECT L2.location_id FROM location L2 WHERE L2.location_type_code = 'REGION' AND L2.location_name = 'INTERIOR'</v>
      </c>
      <c r="O29" s="1" t="s">
        <v>212</v>
      </c>
      <c r="P29" t="str">
        <f t="shared" si="3"/>
        <v>INSERT INTO courthouse (location_id,courthouse_type_code,org_unit_id,geometry,region_location_id,created_by,updated_by,created_dtm,updated_dtm,revision_count)</v>
      </c>
      <c r="Q29" t="str">
        <f t="shared" si="4"/>
        <v xml:space="preserve"> VALUES </v>
      </c>
      <c r="R29" t="str">
        <f t="shared" si="2"/>
        <v>((SELECT L1.location_id FROM location L1 WHERE L1.location_type_code = 'COURTHOUSE' AND L1.location_name = 'GOLDEN'),'PROVINCIAL','3a8b614c-a058-4383-b6eb-9bee3d8b5a1a',null,(SELECT L2.location_id FROM location L2 WHERE L2.location_type_code = 'REGION' AND L2.location_name = 'INTERIOR'),'test','test',now(),now(),0);</v>
      </c>
    </row>
    <row r="30" spans="1:18" x14ac:dyDescent="0.2">
      <c r="A30">
        <v>28</v>
      </c>
      <c r="B30" t="str">
        <f>location!E30</f>
        <v>GOLDRIVER</v>
      </c>
      <c r="C30" t="s">
        <v>209</v>
      </c>
      <c r="D30" t="s">
        <v>246</v>
      </c>
      <c r="E30" t="s">
        <v>15</v>
      </c>
      <c r="F30" t="s">
        <v>201</v>
      </c>
      <c r="G30" t="s">
        <v>16</v>
      </c>
      <c r="H30" t="s">
        <v>16</v>
      </c>
      <c r="I30" t="s">
        <v>17</v>
      </c>
      <c r="J30" t="s">
        <v>17</v>
      </c>
      <c r="K30">
        <f>0</f>
        <v>0</v>
      </c>
      <c r="M30" t="str">
        <f t="shared" si="0"/>
        <v>SELECT L1.location_id FROM location L1 WHERE L1.location_type_code = 'COURTHOUSE' AND L1.location_name = 'GOLDRIVER'</v>
      </c>
      <c r="N30" t="str">
        <f t="shared" si="1"/>
        <v>SELECT L2.location_id FROM location L2 WHERE L2.location_type_code = 'REGION' AND L2.location_name = 'VANISLAND'</v>
      </c>
      <c r="O30" s="1" t="s">
        <v>212</v>
      </c>
      <c r="P30" t="str">
        <f t="shared" si="3"/>
        <v>INSERT INTO courthouse (location_id,courthouse_type_code,org_unit_id,geometry,region_location_id,created_by,updated_by,created_dtm,updated_dtm,revision_count)</v>
      </c>
      <c r="Q30" t="str">
        <f t="shared" si="4"/>
        <v xml:space="preserve"> VALUES </v>
      </c>
      <c r="R30" t="str">
        <f t="shared" si="2"/>
        <v>((SELECT L1.location_id FROM location L1 WHERE L1.location_type_code = 'COURTHOUSE' AND L1.location_name = 'GOLDRIVER'),'PROVINCIAL','3a8b614c-a058-4383-b6eb-9bee3d8b5a1a',null,(SELECT L2.location_id FROM location L2 WHERE L2.location_type_code = 'REGION' AND L2.location_name = 'VANISLAND'),'test','test',now(),now(),0);</v>
      </c>
    </row>
    <row r="31" spans="1:18" x14ac:dyDescent="0.2">
      <c r="A31">
        <v>29</v>
      </c>
      <c r="B31" t="str">
        <f>location!E31</f>
        <v>GOODHOPELAKE</v>
      </c>
      <c r="C31" t="s">
        <v>209</v>
      </c>
      <c r="D31" t="s">
        <v>246</v>
      </c>
      <c r="E31" t="s">
        <v>15</v>
      </c>
      <c r="F31" t="s">
        <v>197</v>
      </c>
      <c r="G31" t="s">
        <v>16</v>
      </c>
      <c r="H31" t="s">
        <v>16</v>
      </c>
      <c r="I31" t="s">
        <v>17</v>
      </c>
      <c r="J31" t="s">
        <v>17</v>
      </c>
      <c r="K31">
        <f>0</f>
        <v>0</v>
      </c>
      <c r="M31" t="str">
        <f t="shared" si="0"/>
        <v>SELECT L1.location_id FROM location L1 WHERE L1.location_type_code = 'COURTHOUSE' AND L1.location_name = 'GOODHOPELAKE'</v>
      </c>
      <c r="N31" t="str">
        <f t="shared" si="1"/>
        <v>SELECT L2.location_id FROM location L2 WHERE L2.location_type_code = 'REGION' AND L2.location_name = 'NORTHERN'</v>
      </c>
      <c r="O31" s="1" t="s">
        <v>212</v>
      </c>
      <c r="P31" t="str">
        <f t="shared" si="3"/>
        <v>INSERT INTO courthouse (location_id,courthouse_type_code,org_unit_id,geometry,region_location_id,created_by,updated_by,created_dtm,updated_dtm,revision_count)</v>
      </c>
      <c r="Q31" t="str">
        <f t="shared" si="4"/>
        <v xml:space="preserve"> VALUES </v>
      </c>
      <c r="R31" t="str">
        <f t="shared" si="2"/>
        <v>((SELECT L1.location_id FROM location L1 WHERE L1.location_type_code = 'COURTHOUSE' AND L1.location_name = 'GOODHOPELAKE'),'PROVINCIAL','3a8b614c-a058-4383-b6eb-9bee3d8b5a1a',null,(SELECT L2.location_id FROM location L2 WHERE L2.location_type_code = 'REGION' AND L2.location_name = 'NORTHERN'),'test','test',now(),now(),0);</v>
      </c>
    </row>
    <row r="32" spans="1:18" x14ac:dyDescent="0.2">
      <c r="A32">
        <v>30</v>
      </c>
      <c r="B32" t="str">
        <f>location!E32</f>
        <v>GRANDFORKS</v>
      </c>
      <c r="C32" t="s">
        <v>209</v>
      </c>
      <c r="D32" t="s">
        <v>246</v>
      </c>
      <c r="E32" t="s">
        <v>15</v>
      </c>
      <c r="F32" t="s">
        <v>195</v>
      </c>
      <c r="G32" t="s">
        <v>16</v>
      </c>
      <c r="H32" t="s">
        <v>16</v>
      </c>
      <c r="I32" t="s">
        <v>17</v>
      </c>
      <c r="J32" t="s">
        <v>17</v>
      </c>
      <c r="K32">
        <f>0</f>
        <v>0</v>
      </c>
      <c r="M32" t="str">
        <f t="shared" si="0"/>
        <v>SELECT L1.location_id FROM location L1 WHERE L1.location_type_code = 'COURTHOUSE' AND L1.location_name = 'GRANDFORKS'</v>
      </c>
      <c r="N32" t="str">
        <f t="shared" si="1"/>
        <v>SELECT L2.location_id FROM location L2 WHERE L2.location_type_code = 'REGION' AND L2.location_name = 'INTERIOR'</v>
      </c>
      <c r="O32" s="1" t="s">
        <v>212</v>
      </c>
      <c r="P32" t="str">
        <f t="shared" si="3"/>
        <v>INSERT INTO courthouse (location_id,courthouse_type_code,org_unit_id,geometry,region_location_id,created_by,updated_by,created_dtm,updated_dtm,revision_count)</v>
      </c>
      <c r="Q32" t="str">
        <f t="shared" si="4"/>
        <v xml:space="preserve"> VALUES </v>
      </c>
      <c r="R32" t="str">
        <f t="shared" si="2"/>
        <v>((SELECT L1.location_id FROM location L1 WHERE L1.location_type_code = 'COURTHOUSE' AND L1.location_name = 'GRANDFORKS'),'PROVINCIAL','3a8b614c-a058-4383-b6eb-9bee3d8b5a1a',null,(SELECT L2.location_id FROM location L2 WHERE L2.location_type_code = 'REGION' AND L2.location_name = 'INTERIOR'),'test','test',now(),now(),0);</v>
      </c>
    </row>
    <row r="33" spans="1:18" x14ac:dyDescent="0.2">
      <c r="A33">
        <v>31</v>
      </c>
      <c r="B33" t="str">
        <f>location!E33</f>
        <v>HAZELTON</v>
      </c>
      <c r="C33" t="s">
        <v>209</v>
      </c>
      <c r="D33" t="s">
        <v>246</v>
      </c>
      <c r="E33" t="s">
        <v>15</v>
      </c>
      <c r="F33" t="s">
        <v>197</v>
      </c>
      <c r="G33" t="s">
        <v>16</v>
      </c>
      <c r="H33" t="s">
        <v>16</v>
      </c>
      <c r="I33" t="s">
        <v>17</v>
      </c>
      <c r="J33" t="s">
        <v>17</v>
      </c>
      <c r="K33">
        <f>0</f>
        <v>0</v>
      </c>
      <c r="M33" t="str">
        <f t="shared" si="0"/>
        <v>SELECT L1.location_id FROM location L1 WHERE L1.location_type_code = 'COURTHOUSE' AND L1.location_name = 'HAZELTON'</v>
      </c>
      <c r="N33" t="str">
        <f t="shared" si="1"/>
        <v>SELECT L2.location_id FROM location L2 WHERE L2.location_type_code = 'REGION' AND L2.location_name = 'NORTHERN'</v>
      </c>
      <c r="O33" s="1" t="s">
        <v>212</v>
      </c>
      <c r="P33" t="str">
        <f t="shared" si="3"/>
        <v>INSERT INTO courthouse (location_id,courthouse_type_code,org_unit_id,geometry,region_location_id,created_by,updated_by,created_dtm,updated_dtm,revision_count)</v>
      </c>
      <c r="Q33" t="str">
        <f t="shared" si="4"/>
        <v xml:space="preserve"> VALUES </v>
      </c>
      <c r="R33" t="str">
        <f t="shared" si="2"/>
        <v>((SELECT L1.location_id FROM location L1 WHERE L1.location_type_code = 'COURTHOUSE' AND L1.location_name = 'HAZELTON'),'PROVINCIAL','3a8b614c-a058-4383-b6eb-9bee3d8b5a1a',null,(SELECT L2.location_id FROM location L2 WHERE L2.location_type_code = 'REGION' AND L2.location_name = 'NORTHERN'),'test','test',now(),now(),0);</v>
      </c>
    </row>
    <row r="34" spans="1:18" x14ac:dyDescent="0.2">
      <c r="A34">
        <v>32</v>
      </c>
      <c r="B34" t="str">
        <f>location!E34</f>
        <v>HOUSTON</v>
      </c>
      <c r="C34" t="s">
        <v>209</v>
      </c>
      <c r="D34" t="s">
        <v>246</v>
      </c>
      <c r="E34" t="s">
        <v>15</v>
      </c>
      <c r="F34" t="s">
        <v>197</v>
      </c>
      <c r="G34" t="s">
        <v>16</v>
      </c>
      <c r="H34" t="s">
        <v>16</v>
      </c>
      <c r="I34" t="s">
        <v>17</v>
      </c>
      <c r="J34" t="s">
        <v>17</v>
      </c>
      <c r="K34">
        <f>0</f>
        <v>0</v>
      </c>
      <c r="M34" t="str">
        <f t="shared" si="0"/>
        <v>SELECT L1.location_id FROM location L1 WHERE L1.location_type_code = 'COURTHOUSE' AND L1.location_name = 'HOUSTON'</v>
      </c>
      <c r="N34" t="str">
        <f t="shared" si="1"/>
        <v>SELECT L2.location_id FROM location L2 WHERE L2.location_type_code = 'REGION' AND L2.location_name = 'NORTHERN'</v>
      </c>
      <c r="O34" s="1" t="s">
        <v>212</v>
      </c>
      <c r="P34" t="str">
        <f t="shared" si="3"/>
        <v>INSERT INTO courthouse (location_id,courthouse_type_code,org_unit_id,geometry,region_location_id,created_by,updated_by,created_dtm,updated_dtm,revision_count)</v>
      </c>
      <c r="Q34" t="str">
        <f t="shared" si="4"/>
        <v xml:space="preserve"> VALUES </v>
      </c>
      <c r="R34" t="str">
        <f t="shared" si="2"/>
        <v>((SELECT L1.location_id FROM location L1 WHERE L1.location_type_code = 'COURTHOUSE' AND L1.location_name = 'HOUSTON'),'PROVINCIAL','3a8b614c-a058-4383-b6eb-9bee3d8b5a1a',null,(SELECT L2.location_id FROM location L2 WHERE L2.location_type_code = 'REGION' AND L2.location_name = 'NORTHERN'),'test','test',now(),now(),0);</v>
      </c>
    </row>
    <row r="35" spans="1:18" x14ac:dyDescent="0.2">
      <c r="A35">
        <v>33</v>
      </c>
      <c r="B35" t="str">
        <f>location!E35</f>
        <v>HUDSONSHOPE</v>
      </c>
      <c r="C35" t="s">
        <v>209</v>
      </c>
      <c r="D35" t="s">
        <v>246</v>
      </c>
      <c r="E35" t="s">
        <v>15</v>
      </c>
      <c r="F35" t="s">
        <v>197</v>
      </c>
      <c r="G35" t="s">
        <v>16</v>
      </c>
      <c r="H35" t="s">
        <v>16</v>
      </c>
      <c r="I35" t="s">
        <v>17</v>
      </c>
      <c r="J35" t="s">
        <v>17</v>
      </c>
      <c r="K35">
        <f>0</f>
        <v>0</v>
      </c>
      <c r="M35" t="str">
        <f t="shared" si="0"/>
        <v>SELECT L1.location_id FROM location L1 WHERE L1.location_type_code = 'COURTHOUSE' AND L1.location_name = 'HUDSONSHOPE'</v>
      </c>
      <c r="N35" t="str">
        <f t="shared" si="1"/>
        <v>SELECT L2.location_id FROM location L2 WHERE L2.location_type_code = 'REGION' AND L2.location_name = 'NORTHERN'</v>
      </c>
      <c r="O35" s="1" t="s">
        <v>212</v>
      </c>
      <c r="P35" t="str">
        <f t="shared" si="3"/>
        <v>INSERT INTO courthouse (location_id,courthouse_type_code,org_unit_id,geometry,region_location_id,created_by,updated_by,created_dtm,updated_dtm,revision_count)</v>
      </c>
      <c r="Q35" t="str">
        <f t="shared" si="4"/>
        <v xml:space="preserve"> VALUES </v>
      </c>
      <c r="R35" t="str">
        <f t="shared" si="2"/>
        <v>((SELECT L1.location_id FROM location L1 WHERE L1.location_type_code = 'COURTHOUSE' AND L1.location_name = 'HUDSONSHOPE'),'PROVINCIAL','3a8b614c-a058-4383-b6eb-9bee3d8b5a1a',null,(SELECT L2.location_id FROM location L2 WHERE L2.location_type_code = 'REGION' AND L2.location_name = 'NORTHERN'),'test','test',now(),now(),0);</v>
      </c>
    </row>
    <row r="36" spans="1:18" x14ac:dyDescent="0.2">
      <c r="A36">
        <v>34</v>
      </c>
      <c r="B36" t="str">
        <f>location!E36</f>
        <v>INVERMERE</v>
      </c>
      <c r="C36" t="s">
        <v>209</v>
      </c>
      <c r="D36" t="s">
        <v>246</v>
      </c>
      <c r="E36" t="s">
        <v>15</v>
      </c>
      <c r="F36" t="s">
        <v>195</v>
      </c>
      <c r="G36" t="s">
        <v>16</v>
      </c>
      <c r="H36" t="s">
        <v>16</v>
      </c>
      <c r="I36" t="s">
        <v>17</v>
      </c>
      <c r="J36" t="s">
        <v>17</v>
      </c>
      <c r="K36">
        <f>0</f>
        <v>0</v>
      </c>
      <c r="M36" t="str">
        <f t="shared" si="0"/>
        <v>SELECT L1.location_id FROM location L1 WHERE L1.location_type_code = 'COURTHOUSE' AND L1.location_name = 'INVERMERE'</v>
      </c>
      <c r="N36" t="str">
        <f t="shared" si="1"/>
        <v>SELECT L2.location_id FROM location L2 WHERE L2.location_type_code = 'REGION' AND L2.location_name = 'INTERIOR'</v>
      </c>
      <c r="O36" s="1" t="s">
        <v>212</v>
      </c>
      <c r="P36" t="str">
        <f t="shared" si="3"/>
        <v>INSERT INTO courthouse (location_id,courthouse_type_code,org_unit_id,geometry,region_location_id,created_by,updated_by,created_dtm,updated_dtm,revision_count)</v>
      </c>
      <c r="Q36" t="str">
        <f t="shared" si="4"/>
        <v xml:space="preserve"> VALUES </v>
      </c>
      <c r="R36" t="str">
        <f t="shared" si="2"/>
        <v>((SELECT L1.location_id FROM location L1 WHERE L1.location_type_code = 'COURTHOUSE' AND L1.location_name = 'INVERMERE'),'PROVINCIAL','3a8b614c-a058-4383-b6eb-9bee3d8b5a1a',null,(SELECT L2.location_id FROM location L2 WHERE L2.location_type_code = 'REGION' AND L2.location_name = 'INTERIOR'),'test','test',now(),now(),0);</v>
      </c>
    </row>
    <row r="37" spans="1:18" x14ac:dyDescent="0.2">
      <c r="A37">
        <v>35</v>
      </c>
      <c r="B37" t="str">
        <f>location!E37</f>
        <v>KAMLOOPS</v>
      </c>
      <c r="C37" t="s">
        <v>209</v>
      </c>
      <c r="D37" t="s">
        <v>246</v>
      </c>
      <c r="E37" t="s">
        <v>15</v>
      </c>
      <c r="F37" t="s">
        <v>195</v>
      </c>
      <c r="G37" t="s">
        <v>16</v>
      </c>
      <c r="H37" t="s">
        <v>16</v>
      </c>
      <c r="I37" t="s">
        <v>17</v>
      </c>
      <c r="J37" t="s">
        <v>17</v>
      </c>
      <c r="K37">
        <f>0</f>
        <v>0</v>
      </c>
      <c r="M37" t="str">
        <f t="shared" si="0"/>
        <v>SELECT L1.location_id FROM location L1 WHERE L1.location_type_code = 'COURTHOUSE' AND L1.location_name = 'KAMLOOPS'</v>
      </c>
      <c r="N37" t="str">
        <f t="shared" si="1"/>
        <v>SELECT L2.location_id FROM location L2 WHERE L2.location_type_code = 'REGION' AND L2.location_name = 'INTERIOR'</v>
      </c>
      <c r="O37" s="1" t="s">
        <v>212</v>
      </c>
      <c r="P37" t="str">
        <f t="shared" si="3"/>
        <v>INSERT INTO courthouse (location_id,courthouse_type_code,org_unit_id,geometry,region_location_id,created_by,updated_by,created_dtm,updated_dtm,revision_count)</v>
      </c>
      <c r="Q37" t="str">
        <f t="shared" si="4"/>
        <v xml:space="preserve"> VALUES </v>
      </c>
      <c r="R37" t="str">
        <f t="shared" si="2"/>
        <v>((SELECT L1.location_id FROM location L1 WHERE L1.location_type_code = 'COURTHOUSE' AND L1.location_name = 'KAMLOOPS'),'PROVINCIAL','3a8b614c-a058-4383-b6eb-9bee3d8b5a1a',null,(SELECT L2.location_id FROM location L2 WHERE L2.location_type_code = 'REGION' AND L2.location_name = 'INTERIOR'),'test','test',now(),now(),0);</v>
      </c>
    </row>
    <row r="38" spans="1:18" x14ac:dyDescent="0.2">
      <c r="A38">
        <v>36</v>
      </c>
      <c r="B38" t="str">
        <f>location!E38</f>
        <v>KELOWNA</v>
      </c>
      <c r="C38" t="s">
        <v>209</v>
      </c>
      <c r="D38" t="s">
        <v>246</v>
      </c>
      <c r="E38" t="s">
        <v>15</v>
      </c>
      <c r="F38" t="s">
        <v>195</v>
      </c>
      <c r="G38" t="s">
        <v>16</v>
      </c>
      <c r="H38" t="s">
        <v>16</v>
      </c>
      <c r="I38" t="s">
        <v>17</v>
      </c>
      <c r="J38" t="s">
        <v>17</v>
      </c>
      <c r="K38">
        <f>0</f>
        <v>0</v>
      </c>
      <c r="M38" t="str">
        <f t="shared" si="0"/>
        <v>SELECT L1.location_id FROM location L1 WHERE L1.location_type_code = 'COURTHOUSE' AND L1.location_name = 'KELOWNA'</v>
      </c>
      <c r="N38" t="str">
        <f t="shared" si="1"/>
        <v>SELECT L2.location_id FROM location L2 WHERE L2.location_type_code = 'REGION' AND L2.location_name = 'INTERIOR'</v>
      </c>
      <c r="O38" s="1" t="s">
        <v>212</v>
      </c>
      <c r="P38" t="str">
        <f t="shared" si="3"/>
        <v>INSERT INTO courthouse (location_id,courthouse_type_code,org_unit_id,geometry,region_location_id,created_by,updated_by,created_dtm,updated_dtm,revision_count)</v>
      </c>
      <c r="Q38" t="str">
        <f t="shared" si="4"/>
        <v xml:space="preserve"> VALUES </v>
      </c>
      <c r="R38" t="str">
        <f t="shared" si="2"/>
        <v>((SELECT L1.location_id FROM location L1 WHERE L1.location_type_code = 'COURTHOUSE' AND L1.location_name = 'KELOWNA'),'PROVINCIAL','3a8b614c-a058-4383-b6eb-9bee3d8b5a1a',null,(SELECT L2.location_id FROM location L2 WHERE L2.location_type_code = 'REGION' AND L2.location_name = 'INTERIOR'),'test','test',now(),now(),0);</v>
      </c>
    </row>
    <row r="39" spans="1:18" x14ac:dyDescent="0.2">
      <c r="A39">
        <v>37</v>
      </c>
      <c r="B39" t="str">
        <f>location!E39</f>
        <v>KITIMAT</v>
      </c>
      <c r="C39" t="s">
        <v>209</v>
      </c>
      <c r="D39" t="s">
        <v>246</v>
      </c>
      <c r="E39" t="s">
        <v>15</v>
      </c>
      <c r="F39" t="s">
        <v>195</v>
      </c>
      <c r="G39" t="s">
        <v>16</v>
      </c>
      <c r="H39" t="s">
        <v>16</v>
      </c>
      <c r="I39" t="s">
        <v>17</v>
      </c>
      <c r="J39" t="s">
        <v>17</v>
      </c>
      <c r="K39">
        <f>0</f>
        <v>0</v>
      </c>
      <c r="M39" t="str">
        <f t="shared" si="0"/>
        <v>SELECT L1.location_id FROM location L1 WHERE L1.location_type_code = 'COURTHOUSE' AND L1.location_name = 'KITIMAT'</v>
      </c>
      <c r="N39" t="str">
        <f t="shared" si="1"/>
        <v>SELECT L2.location_id FROM location L2 WHERE L2.location_type_code = 'REGION' AND L2.location_name = 'INTERIOR'</v>
      </c>
      <c r="O39" s="1" t="s">
        <v>212</v>
      </c>
      <c r="P39" t="str">
        <f t="shared" si="3"/>
        <v>INSERT INTO courthouse (location_id,courthouse_type_code,org_unit_id,geometry,region_location_id,created_by,updated_by,created_dtm,updated_dtm,revision_count)</v>
      </c>
      <c r="Q39" t="str">
        <f t="shared" si="4"/>
        <v xml:space="preserve"> VALUES </v>
      </c>
      <c r="R39" t="str">
        <f t="shared" si="2"/>
        <v>((SELECT L1.location_id FROM location L1 WHERE L1.location_type_code = 'COURTHOUSE' AND L1.location_name = 'KITIMAT'),'PROVINCIAL','3a8b614c-a058-4383-b6eb-9bee3d8b5a1a',null,(SELECT L2.location_id FROM location L2 WHERE L2.location_type_code = 'REGION' AND L2.location_name = 'INTERIOR'),'test','test',now(),now(),0);</v>
      </c>
    </row>
    <row r="40" spans="1:18" x14ac:dyDescent="0.2">
      <c r="A40">
        <v>38</v>
      </c>
      <c r="B40" t="str">
        <f>location!E40</f>
        <v>KLEMTU</v>
      </c>
      <c r="C40" t="s">
        <v>209</v>
      </c>
      <c r="D40" t="s">
        <v>246</v>
      </c>
      <c r="E40" t="s">
        <v>15</v>
      </c>
      <c r="F40" t="s">
        <v>193</v>
      </c>
      <c r="G40" t="s">
        <v>16</v>
      </c>
      <c r="H40" t="s">
        <v>16</v>
      </c>
      <c r="I40" t="s">
        <v>17</v>
      </c>
      <c r="J40" t="s">
        <v>17</v>
      </c>
      <c r="K40">
        <f>0</f>
        <v>0</v>
      </c>
      <c r="M40" t="str">
        <f t="shared" si="0"/>
        <v>SELECT L1.location_id FROM location L1 WHERE L1.location_type_code = 'COURTHOUSE' AND L1.location_name = 'KLEMTU'</v>
      </c>
      <c r="N40" t="str">
        <f t="shared" si="1"/>
        <v>SELECT L2.location_id FROM location L2 WHERE L2.location_type_code = 'REGION' AND L2.location_name = 'FRASER'</v>
      </c>
      <c r="O40" s="1" t="s">
        <v>212</v>
      </c>
      <c r="P40" t="str">
        <f t="shared" si="3"/>
        <v>INSERT INTO courthouse (location_id,courthouse_type_code,org_unit_id,geometry,region_location_id,created_by,updated_by,created_dtm,updated_dtm,revision_count)</v>
      </c>
      <c r="Q40" t="str">
        <f t="shared" si="4"/>
        <v xml:space="preserve"> VALUES </v>
      </c>
      <c r="R40" t="str">
        <f t="shared" si="2"/>
        <v>((SELECT L1.location_id FROM location L1 WHERE L1.location_type_code = 'COURTHOUSE' AND L1.location_name = 'KLEMTU'),'PROVINCIAL','3a8b614c-a058-4383-b6eb-9bee3d8b5a1a',null,(SELECT L2.location_id FROM location L2 WHERE L2.location_type_code = 'REGION' AND L2.location_name = 'FRASER'),'test','test',now(),now(),0);</v>
      </c>
    </row>
    <row r="41" spans="1:18" x14ac:dyDescent="0.2">
      <c r="A41">
        <v>39</v>
      </c>
      <c r="B41" t="str">
        <f>location!E41</f>
        <v>LILLOOET</v>
      </c>
      <c r="C41" t="s">
        <v>209</v>
      </c>
      <c r="D41" t="s">
        <v>246</v>
      </c>
      <c r="E41" t="s">
        <v>15</v>
      </c>
      <c r="F41" t="s">
        <v>193</v>
      </c>
      <c r="G41" t="s">
        <v>16</v>
      </c>
      <c r="H41" t="s">
        <v>16</v>
      </c>
      <c r="I41" t="s">
        <v>17</v>
      </c>
      <c r="J41" t="s">
        <v>17</v>
      </c>
      <c r="K41">
        <f>0</f>
        <v>0</v>
      </c>
      <c r="M41" t="str">
        <f t="shared" si="0"/>
        <v>SELECT L1.location_id FROM location L1 WHERE L1.location_type_code = 'COURTHOUSE' AND L1.location_name = 'LILLOOET'</v>
      </c>
      <c r="N41" t="str">
        <f t="shared" si="1"/>
        <v>SELECT L2.location_id FROM location L2 WHERE L2.location_type_code = 'REGION' AND L2.location_name = 'FRASER'</v>
      </c>
      <c r="O41" s="1" t="s">
        <v>212</v>
      </c>
      <c r="P41" t="str">
        <f t="shared" si="3"/>
        <v>INSERT INTO courthouse (location_id,courthouse_type_code,org_unit_id,geometry,region_location_id,created_by,updated_by,created_dtm,updated_dtm,revision_count)</v>
      </c>
      <c r="Q41" t="str">
        <f t="shared" si="4"/>
        <v xml:space="preserve"> VALUES </v>
      </c>
      <c r="R41" t="str">
        <f t="shared" si="2"/>
        <v>((SELECT L1.location_id FROM location L1 WHERE L1.location_type_code = 'COURTHOUSE' AND L1.location_name = 'LILLOOET'),'PROVINCIAL','3a8b614c-a058-4383-b6eb-9bee3d8b5a1a',null,(SELECT L2.location_id FROM location L2 WHERE L2.location_type_code = 'REGION' AND L2.location_name = 'FRASER'),'test','test',now(),now(),0);</v>
      </c>
    </row>
    <row r="42" spans="1:18" x14ac:dyDescent="0.2">
      <c r="A42">
        <v>40</v>
      </c>
      <c r="B42" t="str">
        <f>location!E42</f>
        <v>LOWERPOST</v>
      </c>
      <c r="C42" t="s">
        <v>209</v>
      </c>
      <c r="D42" t="s">
        <v>246</v>
      </c>
      <c r="E42" t="s">
        <v>15</v>
      </c>
      <c r="F42" t="s">
        <v>197</v>
      </c>
      <c r="G42" t="s">
        <v>16</v>
      </c>
      <c r="H42" t="s">
        <v>16</v>
      </c>
      <c r="I42" t="s">
        <v>17</v>
      </c>
      <c r="J42" t="s">
        <v>17</v>
      </c>
      <c r="K42">
        <f>0</f>
        <v>0</v>
      </c>
      <c r="M42" t="str">
        <f t="shared" si="0"/>
        <v>SELECT L1.location_id FROM location L1 WHERE L1.location_type_code = 'COURTHOUSE' AND L1.location_name = 'LOWERPOST'</v>
      </c>
      <c r="N42" t="str">
        <f t="shared" si="1"/>
        <v>SELECT L2.location_id FROM location L2 WHERE L2.location_type_code = 'REGION' AND L2.location_name = 'NORTHERN'</v>
      </c>
      <c r="O42" s="1" t="s">
        <v>212</v>
      </c>
      <c r="P42" t="str">
        <f t="shared" si="3"/>
        <v>INSERT INTO courthouse (location_id,courthouse_type_code,org_unit_id,geometry,region_location_id,created_by,updated_by,created_dtm,updated_dtm,revision_count)</v>
      </c>
      <c r="Q42" t="str">
        <f t="shared" si="4"/>
        <v xml:space="preserve"> VALUES </v>
      </c>
      <c r="R42" t="str">
        <f t="shared" si="2"/>
        <v>((SELECT L1.location_id FROM location L1 WHERE L1.location_type_code = 'COURTHOUSE' AND L1.location_name = 'LOWERPOST'),'PROVINCIAL','3a8b614c-a058-4383-b6eb-9bee3d8b5a1a',null,(SELECT L2.location_id FROM location L2 WHERE L2.location_type_code = 'REGION' AND L2.location_name = 'NORTHERN'),'test','test',now(),now(),0);</v>
      </c>
    </row>
    <row r="43" spans="1:18" x14ac:dyDescent="0.2">
      <c r="A43">
        <v>41</v>
      </c>
      <c r="B43" t="str">
        <f>location!E43</f>
        <v>MACKENZIE</v>
      </c>
      <c r="C43" t="s">
        <v>209</v>
      </c>
      <c r="D43" t="s">
        <v>246</v>
      </c>
      <c r="E43" t="s">
        <v>15</v>
      </c>
      <c r="F43" t="s">
        <v>197</v>
      </c>
      <c r="G43" t="s">
        <v>16</v>
      </c>
      <c r="H43" t="s">
        <v>16</v>
      </c>
      <c r="I43" t="s">
        <v>17</v>
      </c>
      <c r="J43" t="s">
        <v>17</v>
      </c>
      <c r="K43">
        <f>0</f>
        <v>0</v>
      </c>
      <c r="M43" t="str">
        <f t="shared" si="0"/>
        <v>SELECT L1.location_id FROM location L1 WHERE L1.location_type_code = 'COURTHOUSE' AND L1.location_name = 'MACKENZIE'</v>
      </c>
      <c r="N43" t="str">
        <f t="shared" si="1"/>
        <v>SELECT L2.location_id FROM location L2 WHERE L2.location_type_code = 'REGION' AND L2.location_name = 'NORTHERN'</v>
      </c>
      <c r="O43" s="1" t="s">
        <v>212</v>
      </c>
      <c r="P43" t="str">
        <f t="shared" si="3"/>
        <v>INSERT INTO courthouse (location_id,courthouse_type_code,org_unit_id,geometry,region_location_id,created_by,updated_by,created_dtm,updated_dtm,revision_count)</v>
      </c>
      <c r="Q43" t="str">
        <f t="shared" si="4"/>
        <v xml:space="preserve"> VALUES </v>
      </c>
      <c r="R43" t="str">
        <f t="shared" si="2"/>
        <v>((SELECT L1.location_id FROM location L1 WHERE L1.location_type_code = 'COURTHOUSE' AND L1.location_name = 'MACKENZIE'),'PROVINCIAL','3a8b614c-a058-4383-b6eb-9bee3d8b5a1a',null,(SELECT L2.location_id FROM location L2 WHERE L2.location_type_code = 'REGION' AND L2.location_name = 'NORTHERN'),'test','test',now(),now(),0);</v>
      </c>
    </row>
    <row r="44" spans="1:18" x14ac:dyDescent="0.2">
      <c r="A44">
        <v>42</v>
      </c>
      <c r="B44" t="str">
        <f>location!E44</f>
        <v>MASSET</v>
      </c>
      <c r="C44" t="s">
        <v>209</v>
      </c>
      <c r="D44" t="s">
        <v>246</v>
      </c>
      <c r="E44" t="s">
        <v>15</v>
      </c>
      <c r="F44" t="s">
        <v>193</v>
      </c>
      <c r="G44" t="s">
        <v>16</v>
      </c>
      <c r="H44" t="s">
        <v>16</v>
      </c>
      <c r="I44" t="s">
        <v>17</v>
      </c>
      <c r="J44" t="s">
        <v>17</v>
      </c>
      <c r="K44">
        <f>0</f>
        <v>0</v>
      </c>
      <c r="M44" t="str">
        <f t="shared" si="0"/>
        <v>SELECT L1.location_id FROM location L1 WHERE L1.location_type_code = 'COURTHOUSE' AND L1.location_name = 'MASSET'</v>
      </c>
      <c r="N44" t="str">
        <f t="shared" si="1"/>
        <v>SELECT L2.location_id FROM location L2 WHERE L2.location_type_code = 'REGION' AND L2.location_name = 'FRASER'</v>
      </c>
      <c r="O44" s="1" t="s">
        <v>212</v>
      </c>
      <c r="P44" t="str">
        <f t="shared" si="3"/>
        <v>INSERT INTO courthouse (location_id,courthouse_type_code,org_unit_id,geometry,region_location_id,created_by,updated_by,created_dtm,updated_dtm,revision_count)</v>
      </c>
      <c r="Q44" t="str">
        <f t="shared" si="4"/>
        <v xml:space="preserve"> VALUES </v>
      </c>
      <c r="R44" t="str">
        <f t="shared" si="2"/>
        <v>((SELECT L1.location_id FROM location L1 WHERE L1.location_type_code = 'COURTHOUSE' AND L1.location_name = 'MASSET'),'PROVINCIAL','3a8b614c-a058-4383-b6eb-9bee3d8b5a1a',null,(SELECT L2.location_id FROM location L2 WHERE L2.location_type_code = 'REGION' AND L2.location_name = 'FRASER'),'test','test',now(),now(),0);</v>
      </c>
    </row>
    <row r="45" spans="1:18" x14ac:dyDescent="0.2">
      <c r="A45">
        <v>43</v>
      </c>
      <c r="B45" t="str">
        <f>location!E45</f>
        <v>MCBRIDE</v>
      </c>
      <c r="C45" t="s">
        <v>209</v>
      </c>
      <c r="D45" t="s">
        <v>246</v>
      </c>
      <c r="E45" t="s">
        <v>15</v>
      </c>
      <c r="F45" t="s">
        <v>195</v>
      </c>
      <c r="G45" t="s">
        <v>16</v>
      </c>
      <c r="H45" t="s">
        <v>16</v>
      </c>
      <c r="I45" t="s">
        <v>17</v>
      </c>
      <c r="J45" t="s">
        <v>17</v>
      </c>
      <c r="K45">
        <f>0</f>
        <v>0</v>
      </c>
      <c r="M45" t="str">
        <f t="shared" si="0"/>
        <v>SELECT L1.location_id FROM location L1 WHERE L1.location_type_code = 'COURTHOUSE' AND L1.location_name = 'MCBRIDE'</v>
      </c>
      <c r="N45" t="str">
        <f t="shared" si="1"/>
        <v>SELECT L2.location_id FROM location L2 WHERE L2.location_type_code = 'REGION' AND L2.location_name = 'INTERIOR'</v>
      </c>
      <c r="O45" s="1" t="s">
        <v>212</v>
      </c>
      <c r="P45" t="str">
        <f t="shared" si="3"/>
        <v>INSERT INTO courthouse (location_id,courthouse_type_code,org_unit_id,geometry,region_location_id,created_by,updated_by,created_dtm,updated_dtm,revision_count)</v>
      </c>
      <c r="Q45" t="str">
        <f t="shared" si="4"/>
        <v xml:space="preserve"> VALUES </v>
      </c>
      <c r="R45" t="str">
        <f t="shared" si="2"/>
        <v>((SELECT L1.location_id FROM location L1 WHERE L1.location_type_code = 'COURTHOUSE' AND L1.location_name = 'MCBRIDE'),'PROVINCIAL','3a8b614c-a058-4383-b6eb-9bee3d8b5a1a',null,(SELECT L2.location_id FROM location L2 WHERE L2.location_type_code = 'REGION' AND L2.location_name = 'INTERIOR'),'test','test',now(),now(),0);</v>
      </c>
    </row>
    <row r="46" spans="1:18" x14ac:dyDescent="0.2">
      <c r="A46">
        <v>44</v>
      </c>
      <c r="B46" t="str">
        <f>location!E46</f>
        <v>MERRITT</v>
      </c>
      <c r="C46" t="s">
        <v>209</v>
      </c>
      <c r="D46" t="s">
        <v>246</v>
      </c>
      <c r="E46" t="s">
        <v>15</v>
      </c>
      <c r="F46" t="s">
        <v>193</v>
      </c>
      <c r="G46" t="s">
        <v>16</v>
      </c>
      <c r="H46" t="s">
        <v>16</v>
      </c>
      <c r="I46" t="s">
        <v>17</v>
      </c>
      <c r="J46" t="s">
        <v>17</v>
      </c>
      <c r="K46">
        <f>0</f>
        <v>0</v>
      </c>
      <c r="M46" t="str">
        <f t="shared" si="0"/>
        <v>SELECT L1.location_id FROM location L1 WHERE L1.location_type_code = 'COURTHOUSE' AND L1.location_name = 'MERRITT'</v>
      </c>
      <c r="N46" t="str">
        <f t="shared" si="1"/>
        <v>SELECT L2.location_id FROM location L2 WHERE L2.location_type_code = 'REGION' AND L2.location_name = 'FRASER'</v>
      </c>
      <c r="O46" s="1" t="s">
        <v>212</v>
      </c>
      <c r="P46" t="str">
        <f t="shared" si="3"/>
        <v>INSERT INTO courthouse (location_id,courthouse_type_code,org_unit_id,geometry,region_location_id,created_by,updated_by,created_dtm,updated_dtm,revision_count)</v>
      </c>
      <c r="Q46" t="str">
        <f t="shared" si="4"/>
        <v xml:space="preserve"> VALUES </v>
      </c>
      <c r="R46" t="str">
        <f t="shared" si="2"/>
        <v>((SELECT L1.location_id FROM location L1 WHERE L1.location_type_code = 'COURTHOUSE' AND L1.location_name = 'MERRITT'),'PROVINCIAL','3a8b614c-a058-4383-b6eb-9bee3d8b5a1a',null,(SELECT L2.location_id FROM location L2 WHERE L2.location_type_code = 'REGION' AND L2.location_name = 'FRASER'),'test','test',now(),now(),0);</v>
      </c>
    </row>
    <row r="47" spans="1:18" x14ac:dyDescent="0.2">
      <c r="A47">
        <v>45</v>
      </c>
      <c r="B47" t="str">
        <f>location!E47</f>
        <v>NAKUSP</v>
      </c>
      <c r="C47" t="s">
        <v>209</v>
      </c>
      <c r="D47" t="s">
        <v>246</v>
      </c>
      <c r="E47" t="s">
        <v>15</v>
      </c>
      <c r="F47" t="s">
        <v>195</v>
      </c>
      <c r="G47" t="s">
        <v>16</v>
      </c>
      <c r="H47" t="s">
        <v>16</v>
      </c>
      <c r="I47" t="s">
        <v>17</v>
      </c>
      <c r="J47" t="s">
        <v>17</v>
      </c>
      <c r="K47">
        <f>0</f>
        <v>0</v>
      </c>
      <c r="M47" t="str">
        <f t="shared" si="0"/>
        <v>SELECT L1.location_id FROM location L1 WHERE L1.location_type_code = 'COURTHOUSE' AND L1.location_name = 'NAKUSP'</v>
      </c>
      <c r="N47" t="str">
        <f t="shared" si="1"/>
        <v>SELECT L2.location_id FROM location L2 WHERE L2.location_type_code = 'REGION' AND L2.location_name = 'INTERIOR'</v>
      </c>
      <c r="O47" s="1" t="s">
        <v>212</v>
      </c>
      <c r="P47" t="str">
        <f t="shared" si="3"/>
        <v>INSERT INTO courthouse (location_id,courthouse_type_code,org_unit_id,geometry,region_location_id,created_by,updated_by,created_dtm,updated_dtm,revision_count)</v>
      </c>
      <c r="Q47" t="str">
        <f t="shared" si="4"/>
        <v xml:space="preserve"> VALUES </v>
      </c>
      <c r="R47" t="str">
        <f t="shared" si="2"/>
        <v>((SELECT L1.location_id FROM location L1 WHERE L1.location_type_code = 'COURTHOUSE' AND L1.location_name = 'NAKUSP'),'PROVINCIAL','3a8b614c-a058-4383-b6eb-9bee3d8b5a1a',null,(SELECT L2.location_id FROM location L2 WHERE L2.location_type_code = 'REGION' AND L2.location_name = 'INTERIOR'),'test','test',now(),now(),0);</v>
      </c>
    </row>
    <row r="48" spans="1:18" x14ac:dyDescent="0.2">
      <c r="A48">
        <v>46</v>
      </c>
      <c r="B48" t="str">
        <f>location!E48</f>
        <v>NANAIMO</v>
      </c>
      <c r="C48" t="s">
        <v>209</v>
      </c>
      <c r="D48" t="s">
        <v>246</v>
      </c>
      <c r="E48" t="s">
        <v>15</v>
      </c>
      <c r="F48" t="s">
        <v>201</v>
      </c>
      <c r="G48" t="s">
        <v>16</v>
      </c>
      <c r="H48" t="s">
        <v>16</v>
      </c>
      <c r="I48" t="s">
        <v>17</v>
      </c>
      <c r="J48" t="s">
        <v>17</v>
      </c>
      <c r="K48">
        <f>0</f>
        <v>0</v>
      </c>
      <c r="M48" t="str">
        <f t="shared" si="0"/>
        <v>SELECT L1.location_id FROM location L1 WHERE L1.location_type_code = 'COURTHOUSE' AND L1.location_name = 'NANAIMO'</v>
      </c>
      <c r="N48" t="str">
        <f t="shared" si="1"/>
        <v>SELECT L2.location_id FROM location L2 WHERE L2.location_type_code = 'REGION' AND L2.location_name = 'VANISLAND'</v>
      </c>
      <c r="O48" s="1" t="s">
        <v>212</v>
      </c>
      <c r="P48" t="str">
        <f t="shared" si="3"/>
        <v>INSERT INTO courthouse (location_id,courthouse_type_code,org_unit_id,geometry,region_location_id,created_by,updated_by,created_dtm,updated_dtm,revision_count)</v>
      </c>
      <c r="Q48" t="str">
        <f t="shared" si="4"/>
        <v xml:space="preserve"> VALUES </v>
      </c>
      <c r="R48" t="str">
        <f t="shared" si="2"/>
        <v>((SELECT L1.location_id FROM location L1 WHERE L1.location_type_code = 'COURTHOUSE' AND L1.location_name = 'NANAIMO'),'PROVINCIAL','3a8b614c-a058-4383-b6eb-9bee3d8b5a1a',null,(SELECT L2.location_id FROM location L2 WHERE L2.location_type_code = 'REGION' AND L2.location_name = 'VANISLAND'),'test','test',now(),now(),0);</v>
      </c>
    </row>
    <row r="49" spans="1:18" x14ac:dyDescent="0.2">
      <c r="A49">
        <v>47</v>
      </c>
      <c r="B49" t="str">
        <f>location!E49</f>
        <v>NELSON</v>
      </c>
      <c r="C49" t="s">
        <v>209</v>
      </c>
      <c r="D49" t="s">
        <v>246</v>
      </c>
      <c r="E49" t="s">
        <v>15</v>
      </c>
      <c r="F49" t="s">
        <v>195</v>
      </c>
      <c r="G49" t="s">
        <v>16</v>
      </c>
      <c r="H49" t="s">
        <v>16</v>
      </c>
      <c r="I49" t="s">
        <v>17</v>
      </c>
      <c r="J49" t="s">
        <v>17</v>
      </c>
      <c r="K49">
        <f>0</f>
        <v>0</v>
      </c>
      <c r="M49" t="str">
        <f t="shared" si="0"/>
        <v>SELECT L1.location_id FROM location L1 WHERE L1.location_type_code = 'COURTHOUSE' AND L1.location_name = 'NELSON'</v>
      </c>
      <c r="N49" t="str">
        <f t="shared" si="1"/>
        <v>SELECT L2.location_id FROM location L2 WHERE L2.location_type_code = 'REGION' AND L2.location_name = 'INTERIOR'</v>
      </c>
      <c r="O49" s="1" t="s">
        <v>212</v>
      </c>
      <c r="P49" t="str">
        <f t="shared" si="3"/>
        <v>INSERT INTO courthouse (location_id,courthouse_type_code,org_unit_id,geometry,region_location_id,created_by,updated_by,created_dtm,updated_dtm,revision_count)</v>
      </c>
      <c r="Q49" t="str">
        <f t="shared" si="4"/>
        <v xml:space="preserve"> VALUES </v>
      </c>
      <c r="R49" t="str">
        <f t="shared" si="2"/>
        <v>((SELECT L1.location_id FROM location L1 WHERE L1.location_type_code = 'COURTHOUSE' AND L1.location_name = 'NELSON'),'PROVINCIAL','3a8b614c-a058-4383-b6eb-9bee3d8b5a1a',null,(SELECT L2.location_id FROM location L2 WHERE L2.location_type_code = 'REGION' AND L2.location_name = 'INTERIOR'),'test','test',now(),now(),0);</v>
      </c>
    </row>
    <row r="50" spans="1:18" x14ac:dyDescent="0.2">
      <c r="A50">
        <v>48</v>
      </c>
      <c r="B50" t="str">
        <f>location!E50</f>
        <v>NEWAIYANSH</v>
      </c>
      <c r="C50" t="s">
        <v>209</v>
      </c>
      <c r="D50" t="s">
        <v>246</v>
      </c>
      <c r="E50" t="s">
        <v>15</v>
      </c>
      <c r="F50" t="s">
        <v>197</v>
      </c>
      <c r="G50" t="s">
        <v>16</v>
      </c>
      <c r="H50" t="s">
        <v>16</v>
      </c>
      <c r="I50" t="s">
        <v>17</v>
      </c>
      <c r="J50" t="s">
        <v>17</v>
      </c>
      <c r="K50">
        <f>0</f>
        <v>0</v>
      </c>
      <c r="M50" t="str">
        <f t="shared" si="0"/>
        <v>SELECT L1.location_id FROM location L1 WHERE L1.location_type_code = 'COURTHOUSE' AND L1.location_name = 'NEWAIYANSH'</v>
      </c>
      <c r="N50" t="str">
        <f t="shared" si="1"/>
        <v>SELECT L2.location_id FROM location L2 WHERE L2.location_type_code = 'REGION' AND L2.location_name = 'NORTHERN'</v>
      </c>
      <c r="O50" s="1" t="s">
        <v>212</v>
      </c>
      <c r="P50" t="str">
        <f t="shared" si="3"/>
        <v>INSERT INTO courthouse (location_id,courthouse_type_code,org_unit_id,geometry,region_location_id,created_by,updated_by,created_dtm,updated_dtm,revision_count)</v>
      </c>
      <c r="Q50" t="str">
        <f t="shared" si="4"/>
        <v xml:space="preserve"> VALUES </v>
      </c>
      <c r="R50" t="str">
        <f t="shared" si="2"/>
        <v>((SELECT L1.location_id FROM location L1 WHERE L1.location_type_code = 'COURTHOUSE' AND L1.location_name = 'NEWAIYANSH'),'PROVINCIAL','3a8b614c-a058-4383-b6eb-9bee3d8b5a1a',null,(SELECT L2.location_id FROM location L2 WHERE L2.location_type_code = 'REGION' AND L2.location_name = 'NORTHERN'),'test','test',now(),now(),0);</v>
      </c>
    </row>
    <row r="51" spans="1:18" x14ac:dyDescent="0.2">
      <c r="A51">
        <v>49</v>
      </c>
      <c r="B51" t="str">
        <f>location!E51</f>
        <v>NEWWESTMINSTER</v>
      </c>
      <c r="C51" t="s">
        <v>209</v>
      </c>
      <c r="D51" t="s">
        <v>246</v>
      </c>
      <c r="E51" t="s">
        <v>15</v>
      </c>
      <c r="F51" t="s">
        <v>199</v>
      </c>
      <c r="G51" t="s">
        <v>16</v>
      </c>
      <c r="H51" t="s">
        <v>16</v>
      </c>
      <c r="I51" t="s">
        <v>17</v>
      </c>
      <c r="J51" t="s">
        <v>17</v>
      </c>
      <c r="K51">
        <f>0</f>
        <v>0</v>
      </c>
      <c r="M51" t="str">
        <f t="shared" si="0"/>
        <v>SELECT L1.location_id FROM location L1 WHERE L1.location_type_code = 'COURTHOUSE' AND L1.location_name = 'NEWWESTMINSTER'</v>
      </c>
      <c r="N51" t="str">
        <f t="shared" si="1"/>
        <v>SELECT L2.location_id FROM location L2 WHERE L2.location_type_code = 'REGION' AND L2.location_name = 'VANCENTRE'</v>
      </c>
      <c r="O51" s="1" t="s">
        <v>212</v>
      </c>
      <c r="P51" t="str">
        <f t="shared" si="3"/>
        <v>INSERT INTO courthouse (location_id,courthouse_type_code,org_unit_id,geometry,region_location_id,created_by,updated_by,created_dtm,updated_dtm,revision_count)</v>
      </c>
      <c r="Q51" t="str">
        <f t="shared" si="4"/>
        <v xml:space="preserve"> VALUES </v>
      </c>
      <c r="R51" t="str">
        <f t="shared" si="2"/>
        <v>((SELECT L1.location_id FROM location L1 WHERE L1.location_type_code = 'COURTHOUSE' AND L1.location_name = 'NEWWESTMINSTER'),'PROVINCIAL','3a8b614c-a058-4383-b6eb-9bee3d8b5a1a',null,(SELECT L2.location_id FROM location L2 WHERE L2.location_type_code = 'REGION' AND L2.location_name = 'VANCENTRE'),'test','test',now(),now(),0);</v>
      </c>
    </row>
    <row r="52" spans="1:18" x14ac:dyDescent="0.2">
      <c r="A52">
        <v>50</v>
      </c>
      <c r="B52" t="str">
        <f>location!E52</f>
        <v>NORTHVANCOUVER</v>
      </c>
      <c r="C52" t="s">
        <v>209</v>
      </c>
      <c r="D52" t="s">
        <v>246</v>
      </c>
      <c r="E52" t="s">
        <v>15</v>
      </c>
      <c r="F52" t="s">
        <v>199</v>
      </c>
      <c r="G52" t="s">
        <v>16</v>
      </c>
      <c r="H52" t="s">
        <v>16</v>
      </c>
      <c r="I52" t="s">
        <v>17</v>
      </c>
      <c r="J52" t="s">
        <v>17</v>
      </c>
      <c r="K52">
        <f>0</f>
        <v>0</v>
      </c>
      <c r="M52" t="str">
        <f t="shared" si="0"/>
        <v>SELECT L1.location_id FROM location L1 WHERE L1.location_type_code = 'COURTHOUSE' AND L1.location_name = 'NORTHVANCOUVER'</v>
      </c>
      <c r="N52" t="str">
        <f t="shared" si="1"/>
        <v>SELECT L2.location_id FROM location L2 WHERE L2.location_type_code = 'REGION' AND L2.location_name = 'VANCENTRE'</v>
      </c>
      <c r="O52" s="1" t="s">
        <v>212</v>
      </c>
      <c r="P52" t="str">
        <f t="shared" si="3"/>
        <v>INSERT INTO courthouse (location_id,courthouse_type_code,org_unit_id,geometry,region_location_id,created_by,updated_by,created_dtm,updated_dtm,revision_count)</v>
      </c>
      <c r="Q52" t="str">
        <f t="shared" si="4"/>
        <v xml:space="preserve"> VALUES </v>
      </c>
      <c r="R52" t="str">
        <f t="shared" si="2"/>
        <v>((SELECT L1.location_id FROM location L1 WHERE L1.location_type_code = 'COURTHOUSE' AND L1.location_name = 'NORTHVANCOUVER'),'PROVINCIAL','3a8b614c-a058-4383-b6eb-9bee3d8b5a1a',null,(SELECT L2.location_id FROM location L2 WHERE L2.location_type_code = 'REGION' AND L2.location_name = 'VANCENTRE'),'test','test',now(),now(),0);</v>
      </c>
    </row>
    <row r="53" spans="1:18" x14ac:dyDescent="0.2">
      <c r="A53">
        <v>51</v>
      </c>
      <c r="B53" t="str">
        <f>location!E53</f>
        <v>HUNDREDMILEHOUSE</v>
      </c>
      <c r="C53" t="s">
        <v>209</v>
      </c>
      <c r="D53" t="s">
        <v>246</v>
      </c>
      <c r="E53" t="s">
        <v>15</v>
      </c>
      <c r="F53" t="s">
        <v>197</v>
      </c>
      <c r="G53" t="s">
        <v>16</v>
      </c>
      <c r="H53" t="s">
        <v>16</v>
      </c>
      <c r="I53" t="s">
        <v>17</v>
      </c>
      <c r="J53" t="s">
        <v>17</v>
      </c>
      <c r="K53">
        <f>0</f>
        <v>0</v>
      </c>
      <c r="M53" t="str">
        <f t="shared" si="0"/>
        <v>SELECT L1.location_id FROM location L1 WHERE L1.location_type_code = 'COURTHOUSE' AND L1.location_name = 'HUNDREDMILEHOUSE'</v>
      </c>
      <c r="N53" t="str">
        <f t="shared" si="1"/>
        <v>SELECT L2.location_id FROM location L2 WHERE L2.location_type_code = 'REGION' AND L2.location_name = 'NORTHERN'</v>
      </c>
      <c r="O53" s="1" t="s">
        <v>212</v>
      </c>
      <c r="P53" t="str">
        <f t="shared" si="3"/>
        <v>INSERT INTO courthouse (location_id,courthouse_type_code,org_unit_id,geometry,region_location_id,created_by,updated_by,created_dtm,updated_dtm,revision_count)</v>
      </c>
      <c r="Q53" t="str">
        <f t="shared" si="4"/>
        <v xml:space="preserve"> VALUES </v>
      </c>
      <c r="R53" t="str">
        <f t="shared" si="2"/>
        <v>((SELECT L1.location_id FROM location L1 WHERE L1.location_type_code = 'COURTHOUSE' AND L1.location_name = 'HUNDREDMILEHOUSE'),'PROVINCIAL','3a8b614c-a058-4383-b6eb-9bee3d8b5a1a',null,(SELECT L2.location_id FROM location L2 WHERE L2.location_type_code = 'REGION' AND L2.location_name = 'NORTHERN'),'test','test',now(),now(),0);</v>
      </c>
    </row>
    <row r="54" spans="1:18" x14ac:dyDescent="0.2">
      <c r="A54">
        <v>52</v>
      </c>
      <c r="B54" t="str">
        <f>location!E54</f>
        <v>PEMBERTON</v>
      </c>
      <c r="C54" t="s">
        <v>209</v>
      </c>
      <c r="D54" t="s">
        <v>246</v>
      </c>
      <c r="E54" t="s">
        <v>15</v>
      </c>
      <c r="F54" t="s">
        <v>193</v>
      </c>
      <c r="G54" t="s">
        <v>16</v>
      </c>
      <c r="H54" t="s">
        <v>16</v>
      </c>
      <c r="I54" t="s">
        <v>17</v>
      </c>
      <c r="J54" t="s">
        <v>17</v>
      </c>
      <c r="K54">
        <f>0</f>
        <v>0</v>
      </c>
      <c r="M54" t="str">
        <f t="shared" si="0"/>
        <v>SELECT L1.location_id FROM location L1 WHERE L1.location_type_code = 'COURTHOUSE' AND L1.location_name = 'PEMBERTON'</v>
      </c>
      <c r="N54" t="str">
        <f t="shared" si="1"/>
        <v>SELECT L2.location_id FROM location L2 WHERE L2.location_type_code = 'REGION' AND L2.location_name = 'FRASER'</v>
      </c>
      <c r="O54" s="1" t="s">
        <v>212</v>
      </c>
      <c r="P54" t="str">
        <f t="shared" si="3"/>
        <v>INSERT INTO courthouse (location_id,courthouse_type_code,org_unit_id,geometry,region_location_id,created_by,updated_by,created_dtm,updated_dtm,revision_count)</v>
      </c>
      <c r="Q54" t="str">
        <f t="shared" si="4"/>
        <v xml:space="preserve"> VALUES </v>
      </c>
      <c r="R54" t="str">
        <f t="shared" si="2"/>
        <v>((SELECT L1.location_id FROM location L1 WHERE L1.location_type_code = 'COURTHOUSE' AND L1.location_name = 'PEMBERTON'),'PROVINCIAL','3a8b614c-a058-4383-b6eb-9bee3d8b5a1a',null,(SELECT L2.location_id FROM location L2 WHERE L2.location_type_code = 'REGION' AND L2.location_name = 'FRASER'),'test','test',now(),now(),0);</v>
      </c>
    </row>
    <row r="55" spans="1:18" x14ac:dyDescent="0.2">
      <c r="A55">
        <v>53</v>
      </c>
      <c r="B55" t="str">
        <f>location!E55</f>
        <v>PENTICTON</v>
      </c>
      <c r="C55" t="s">
        <v>209</v>
      </c>
      <c r="D55" t="s">
        <v>246</v>
      </c>
      <c r="E55" t="s">
        <v>15</v>
      </c>
      <c r="F55" t="s">
        <v>195</v>
      </c>
      <c r="G55" t="s">
        <v>16</v>
      </c>
      <c r="H55" t="s">
        <v>16</v>
      </c>
      <c r="I55" t="s">
        <v>17</v>
      </c>
      <c r="J55" t="s">
        <v>17</v>
      </c>
      <c r="K55">
        <f>0</f>
        <v>0</v>
      </c>
      <c r="M55" t="str">
        <f t="shared" si="0"/>
        <v>SELECT L1.location_id FROM location L1 WHERE L1.location_type_code = 'COURTHOUSE' AND L1.location_name = 'PENTICTON'</v>
      </c>
      <c r="N55" t="str">
        <f t="shared" si="1"/>
        <v>SELECT L2.location_id FROM location L2 WHERE L2.location_type_code = 'REGION' AND L2.location_name = 'INTERIOR'</v>
      </c>
      <c r="O55" s="1" t="s">
        <v>212</v>
      </c>
      <c r="P55" t="str">
        <f t="shared" si="3"/>
        <v>INSERT INTO courthouse (location_id,courthouse_type_code,org_unit_id,geometry,region_location_id,created_by,updated_by,created_dtm,updated_dtm,revision_count)</v>
      </c>
      <c r="Q55" t="str">
        <f t="shared" si="4"/>
        <v xml:space="preserve"> VALUES </v>
      </c>
      <c r="R55" t="str">
        <f t="shared" si="2"/>
        <v>((SELECT L1.location_id FROM location L1 WHERE L1.location_type_code = 'COURTHOUSE' AND L1.location_name = 'PENTICTON'),'PROVINCIAL','3a8b614c-a058-4383-b6eb-9bee3d8b5a1a',null,(SELECT L2.location_id FROM location L2 WHERE L2.location_type_code = 'REGION' AND L2.location_name = 'INTERIOR'),'test','test',now(),now(),0);</v>
      </c>
    </row>
    <row r="56" spans="1:18" x14ac:dyDescent="0.2">
      <c r="A56">
        <v>54</v>
      </c>
      <c r="B56" t="str">
        <f>location!E56</f>
        <v>PORTALBERNI</v>
      </c>
      <c r="C56" t="s">
        <v>209</v>
      </c>
      <c r="D56" t="s">
        <v>246</v>
      </c>
      <c r="E56" t="s">
        <v>15</v>
      </c>
      <c r="F56" t="s">
        <v>193</v>
      </c>
      <c r="G56" t="s">
        <v>16</v>
      </c>
      <c r="H56" t="s">
        <v>16</v>
      </c>
      <c r="I56" t="s">
        <v>17</v>
      </c>
      <c r="J56" t="s">
        <v>17</v>
      </c>
      <c r="K56">
        <f>0</f>
        <v>0</v>
      </c>
      <c r="M56" t="str">
        <f t="shared" si="0"/>
        <v>SELECT L1.location_id FROM location L1 WHERE L1.location_type_code = 'COURTHOUSE' AND L1.location_name = 'PORTALBERNI'</v>
      </c>
      <c r="N56" t="str">
        <f t="shared" si="1"/>
        <v>SELECT L2.location_id FROM location L2 WHERE L2.location_type_code = 'REGION' AND L2.location_name = 'FRASER'</v>
      </c>
      <c r="O56" s="1" t="s">
        <v>212</v>
      </c>
      <c r="P56" t="str">
        <f t="shared" si="3"/>
        <v>INSERT INTO courthouse (location_id,courthouse_type_code,org_unit_id,geometry,region_location_id,created_by,updated_by,created_dtm,updated_dtm,revision_count)</v>
      </c>
      <c r="Q56" t="str">
        <f t="shared" si="4"/>
        <v xml:space="preserve"> VALUES </v>
      </c>
      <c r="R56" t="str">
        <f t="shared" si="2"/>
        <v>((SELECT L1.location_id FROM location L1 WHERE L1.location_type_code = 'COURTHOUSE' AND L1.location_name = 'PORTALBERNI'),'PROVINCIAL','3a8b614c-a058-4383-b6eb-9bee3d8b5a1a',null,(SELECT L2.location_id FROM location L2 WHERE L2.location_type_code = 'REGION' AND L2.location_name = 'FRASER'),'test','test',now(),now(),0);</v>
      </c>
    </row>
    <row r="57" spans="1:18" x14ac:dyDescent="0.2">
      <c r="A57">
        <v>55</v>
      </c>
      <c r="B57" t="str">
        <f>location!E57</f>
        <v>PORTCOQUITLAM</v>
      </c>
      <c r="C57" t="s">
        <v>209</v>
      </c>
      <c r="D57" t="s">
        <v>246</v>
      </c>
      <c r="E57" t="s">
        <v>15</v>
      </c>
      <c r="F57" t="s">
        <v>193</v>
      </c>
      <c r="G57" t="s">
        <v>16</v>
      </c>
      <c r="H57" t="s">
        <v>16</v>
      </c>
      <c r="I57" t="s">
        <v>17</v>
      </c>
      <c r="J57" t="s">
        <v>17</v>
      </c>
      <c r="K57">
        <f>0</f>
        <v>0</v>
      </c>
      <c r="M57" t="str">
        <f t="shared" si="0"/>
        <v>SELECT L1.location_id FROM location L1 WHERE L1.location_type_code = 'COURTHOUSE' AND L1.location_name = 'PORTCOQUITLAM'</v>
      </c>
      <c r="N57" t="str">
        <f t="shared" si="1"/>
        <v>SELECT L2.location_id FROM location L2 WHERE L2.location_type_code = 'REGION' AND L2.location_name = 'FRASER'</v>
      </c>
      <c r="O57" s="1" t="s">
        <v>212</v>
      </c>
      <c r="P57" t="str">
        <f t="shared" si="3"/>
        <v>INSERT INTO courthouse (location_id,courthouse_type_code,org_unit_id,geometry,region_location_id,created_by,updated_by,created_dtm,updated_dtm,revision_count)</v>
      </c>
      <c r="Q57" t="str">
        <f t="shared" si="4"/>
        <v xml:space="preserve"> VALUES </v>
      </c>
      <c r="R57" t="str">
        <f t="shared" si="2"/>
        <v>((SELECT L1.location_id FROM location L1 WHERE L1.location_type_code = 'COURTHOUSE' AND L1.location_name = 'PORTCOQUITLAM'),'PROVINCIAL','3a8b614c-a058-4383-b6eb-9bee3d8b5a1a',null,(SELECT L2.location_id FROM location L2 WHERE L2.location_type_code = 'REGION' AND L2.location_name = 'FRASER'),'test','test',now(),now(),0);</v>
      </c>
    </row>
    <row r="58" spans="1:18" x14ac:dyDescent="0.2">
      <c r="A58">
        <v>56</v>
      </c>
      <c r="B58" t="str">
        <f>location!E58</f>
        <v>PORTHARDY</v>
      </c>
      <c r="C58" t="s">
        <v>209</v>
      </c>
      <c r="D58" t="s">
        <v>246</v>
      </c>
      <c r="E58" t="s">
        <v>15</v>
      </c>
      <c r="F58" t="s">
        <v>201</v>
      </c>
      <c r="G58" t="s">
        <v>16</v>
      </c>
      <c r="H58" t="s">
        <v>16</v>
      </c>
      <c r="I58" t="s">
        <v>17</v>
      </c>
      <c r="J58" t="s">
        <v>17</v>
      </c>
      <c r="K58">
        <f>0</f>
        <v>0</v>
      </c>
      <c r="M58" t="str">
        <f t="shared" si="0"/>
        <v>SELECT L1.location_id FROM location L1 WHERE L1.location_type_code = 'COURTHOUSE' AND L1.location_name = 'PORTHARDY'</v>
      </c>
      <c r="N58" t="str">
        <f t="shared" si="1"/>
        <v>SELECT L2.location_id FROM location L2 WHERE L2.location_type_code = 'REGION' AND L2.location_name = 'VANISLAND'</v>
      </c>
      <c r="O58" s="1" t="s">
        <v>212</v>
      </c>
      <c r="P58" t="str">
        <f t="shared" si="3"/>
        <v>INSERT INTO courthouse (location_id,courthouse_type_code,org_unit_id,geometry,region_location_id,created_by,updated_by,created_dtm,updated_dtm,revision_count)</v>
      </c>
      <c r="Q58" t="str">
        <f t="shared" si="4"/>
        <v xml:space="preserve"> VALUES </v>
      </c>
      <c r="R58" t="str">
        <f t="shared" si="2"/>
        <v>((SELECT L1.location_id FROM location L1 WHERE L1.location_type_code = 'COURTHOUSE' AND L1.location_name = 'PORTHARDY'),'PROVINCIAL','3a8b614c-a058-4383-b6eb-9bee3d8b5a1a',null,(SELECT L2.location_id FROM location L2 WHERE L2.location_type_code = 'REGION' AND L2.location_name = 'VANISLAND'),'test','test',now(),now(),0);</v>
      </c>
    </row>
    <row r="59" spans="1:18" x14ac:dyDescent="0.2">
      <c r="A59">
        <v>57</v>
      </c>
      <c r="B59" t="str">
        <f>location!E59</f>
        <v>POWELLRIVER</v>
      </c>
      <c r="C59" t="s">
        <v>209</v>
      </c>
      <c r="D59" t="s">
        <v>246</v>
      </c>
      <c r="E59" t="s">
        <v>15</v>
      </c>
      <c r="F59" t="s">
        <v>193</v>
      </c>
      <c r="G59" t="s">
        <v>16</v>
      </c>
      <c r="H59" t="s">
        <v>16</v>
      </c>
      <c r="I59" t="s">
        <v>17</v>
      </c>
      <c r="J59" t="s">
        <v>17</v>
      </c>
      <c r="K59">
        <f>0</f>
        <v>0</v>
      </c>
      <c r="M59" t="str">
        <f t="shared" si="0"/>
        <v>SELECT L1.location_id FROM location L1 WHERE L1.location_type_code = 'COURTHOUSE' AND L1.location_name = 'POWELLRIVER'</v>
      </c>
      <c r="N59" t="str">
        <f t="shared" si="1"/>
        <v>SELECT L2.location_id FROM location L2 WHERE L2.location_type_code = 'REGION' AND L2.location_name = 'FRASER'</v>
      </c>
      <c r="O59" s="1" t="s">
        <v>212</v>
      </c>
      <c r="P59" t="str">
        <f t="shared" si="3"/>
        <v>INSERT INTO courthouse (location_id,courthouse_type_code,org_unit_id,geometry,region_location_id,created_by,updated_by,created_dtm,updated_dtm,revision_count)</v>
      </c>
      <c r="Q59" t="str">
        <f t="shared" si="4"/>
        <v xml:space="preserve"> VALUES </v>
      </c>
      <c r="R59" t="str">
        <f t="shared" si="2"/>
        <v>((SELECT L1.location_id FROM location L1 WHERE L1.location_type_code = 'COURTHOUSE' AND L1.location_name = 'POWELLRIVER'),'PROVINCIAL','3a8b614c-a058-4383-b6eb-9bee3d8b5a1a',null,(SELECT L2.location_id FROM location L2 WHERE L2.location_type_code = 'REGION' AND L2.location_name = 'FRASER'),'test','test',now(),now(),0);</v>
      </c>
    </row>
    <row r="60" spans="1:18" x14ac:dyDescent="0.2">
      <c r="A60">
        <v>58</v>
      </c>
      <c r="B60" t="str">
        <f>location!E60</f>
        <v>PRINCEGEORGE</v>
      </c>
      <c r="C60" t="s">
        <v>209</v>
      </c>
      <c r="D60" t="s">
        <v>246</v>
      </c>
      <c r="E60" t="s">
        <v>15</v>
      </c>
      <c r="F60" t="s">
        <v>197</v>
      </c>
      <c r="G60" t="s">
        <v>16</v>
      </c>
      <c r="H60" t="s">
        <v>16</v>
      </c>
      <c r="I60" t="s">
        <v>17</v>
      </c>
      <c r="J60" t="s">
        <v>17</v>
      </c>
      <c r="K60">
        <f>0</f>
        <v>0</v>
      </c>
      <c r="M60" t="str">
        <f t="shared" si="0"/>
        <v>SELECT L1.location_id FROM location L1 WHERE L1.location_type_code = 'COURTHOUSE' AND L1.location_name = 'PRINCEGEORGE'</v>
      </c>
      <c r="N60" t="str">
        <f t="shared" si="1"/>
        <v>SELECT L2.location_id FROM location L2 WHERE L2.location_type_code = 'REGION' AND L2.location_name = 'NORTHERN'</v>
      </c>
      <c r="O60" s="1" t="s">
        <v>212</v>
      </c>
      <c r="P60" t="str">
        <f t="shared" si="3"/>
        <v>INSERT INTO courthouse (location_id,courthouse_type_code,org_unit_id,geometry,region_location_id,created_by,updated_by,created_dtm,updated_dtm,revision_count)</v>
      </c>
      <c r="Q60" t="str">
        <f t="shared" si="4"/>
        <v xml:space="preserve"> VALUES </v>
      </c>
      <c r="R60" t="str">
        <f t="shared" si="2"/>
        <v>((SELECT L1.location_id FROM location L1 WHERE L1.location_type_code = 'COURTHOUSE' AND L1.location_name = 'PRINCEGEORGE'),'PROVINCIAL','3a8b614c-a058-4383-b6eb-9bee3d8b5a1a',null,(SELECT L2.location_id FROM location L2 WHERE L2.location_type_code = 'REGION' AND L2.location_name = 'NORTHERN'),'test','test',now(),now(),0);</v>
      </c>
    </row>
    <row r="61" spans="1:18" x14ac:dyDescent="0.2">
      <c r="A61">
        <v>59</v>
      </c>
      <c r="B61" t="str">
        <f>location!E61</f>
        <v>PRINCERUPERT</v>
      </c>
      <c r="C61" t="s">
        <v>209</v>
      </c>
      <c r="D61" t="s">
        <v>246</v>
      </c>
      <c r="E61" t="s">
        <v>15</v>
      </c>
      <c r="F61" t="s">
        <v>201</v>
      </c>
      <c r="G61" t="s">
        <v>16</v>
      </c>
      <c r="H61" t="s">
        <v>16</v>
      </c>
      <c r="I61" t="s">
        <v>17</v>
      </c>
      <c r="J61" t="s">
        <v>17</v>
      </c>
      <c r="K61">
        <f>0</f>
        <v>0</v>
      </c>
      <c r="M61" t="str">
        <f t="shared" si="0"/>
        <v>SELECT L1.location_id FROM location L1 WHERE L1.location_type_code = 'COURTHOUSE' AND L1.location_name = 'PRINCERUPERT'</v>
      </c>
      <c r="N61" t="str">
        <f t="shared" si="1"/>
        <v>SELECT L2.location_id FROM location L2 WHERE L2.location_type_code = 'REGION' AND L2.location_name = 'VANISLAND'</v>
      </c>
      <c r="O61" s="1" t="s">
        <v>212</v>
      </c>
      <c r="P61" t="str">
        <f t="shared" si="3"/>
        <v>INSERT INTO courthouse (location_id,courthouse_type_code,org_unit_id,geometry,region_location_id,created_by,updated_by,created_dtm,updated_dtm,revision_count)</v>
      </c>
      <c r="Q61" t="str">
        <f t="shared" si="4"/>
        <v xml:space="preserve"> VALUES </v>
      </c>
      <c r="R61" t="str">
        <f t="shared" si="2"/>
        <v>((SELECT L1.location_id FROM location L1 WHERE L1.location_type_code = 'COURTHOUSE' AND L1.location_name = 'PRINCERUPERT'),'PROVINCIAL','3a8b614c-a058-4383-b6eb-9bee3d8b5a1a',null,(SELECT L2.location_id FROM location L2 WHERE L2.location_type_code = 'REGION' AND L2.location_name = 'VANISLAND'),'test','test',now(),now(),0);</v>
      </c>
    </row>
    <row r="62" spans="1:18" x14ac:dyDescent="0.2">
      <c r="A62">
        <v>60</v>
      </c>
      <c r="B62" t="str">
        <f>location!E62</f>
        <v>PRINCETON</v>
      </c>
      <c r="C62" t="s">
        <v>209</v>
      </c>
      <c r="D62" t="s">
        <v>246</v>
      </c>
      <c r="E62" t="s">
        <v>15</v>
      </c>
      <c r="F62" t="s">
        <v>195</v>
      </c>
      <c r="G62" t="s">
        <v>16</v>
      </c>
      <c r="H62" t="s">
        <v>16</v>
      </c>
      <c r="I62" t="s">
        <v>17</v>
      </c>
      <c r="J62" t="s">
        <v>17</v>
      </c>
      <c r="K62">
        <f>0</f>
        <v>0</v>
      </c>
      <c r="M62" t="str">
        <f t="shared" si="0"/>
        <v>SELECT L1.location_id FROM location L1 WHERE L1.location_type_code = 'COURTHOUSE' AND L1.location_name = 'PRINCETON'</v>
      </c>
      <c r="N62" t="str">
        <f t="shared" si="1"/>
        <v>SELECT L2.location_id FROM location L2 WHERE L2.location_type_code = 'REGION' AND L2.location_name = 'INTERIOR'</v>
      </c>
      <c r="O62" s="1" t="s">
        <v>212</v>
      </c>
      <c r="P62" t="str">
        <f t="shared" si="3"/>
        <v>INSERT INTO courthouse (location_id,courthouse_type_code,org_unit_id,geometry,region_location_id,created_by,updated_by,created_dtm,updated_dtm,revision_count)</v>
      </c>
      <c r="Q62" t="str">
        <f t="shared" si="4"/>
        <v xml:space="preserve"> VALUES </v>
      </c>
      <c r="R62" t="str">
        <f t="shared" si="2"/>
        <v>((SELECT L1.location_id FROM location L1 WHERE L1.location_type_code = 'COURTHOUSE' AND L1.location_name = 'PRINCETON'),'PROVINCIAL','3a8b614c-a058-4383-b6eb-9bee3d8b5a1a',null,(SELECT L2.location_id FROM location L2 WHERE L2.location_type_code = 'REGION' AND L2.location_name = 'INTERIOR'),'test','test',now(),now(),0);</v>
      </c>
    </row>
    <row r="63" spans="1:18" x14ac:dyDescent="0.2">
      <c r="A63">
        <v>61</v>
      </c>
      <c r="B63" t="str">
        <f>location!E63</f>
        <v>QUEENCHARLOTTE</v>
      </c>
      <c r="C63" t="s">
        <v>209</v>
      </c>
      <c r="D63" t="s">
        <v>246</v>
      </c>
      <c r="E63" t="s">
        <v>15</v>
      </c>
      <c r="F63" t="s">
        <v>193</v>
      </c>
      <c r="G63" t="s">
        <v>16</v>
      </c>
      <c r="H63" t="s">
        <v>16</v>
      </c>
      <c r="I63" t="s">
        <v>17</v>
      </c>
      <c r="J63" t="s">
        <v>17</v>
      </c>
      <c r="K63">
        <f>0</f>
        <v>0</v>
      </c>
      <c r="M63" t="str">
        <f t="shared" si="0"/>
        <v>SELECT L1.location_id FROM location L1 WHERE L1.location_type_code = 'COURTHOUSE' AND L1.location_name = 'QUEENCHARLOTTE'</v>
      </c>
      <c r="N63" t="str">
        <f t="shared" si="1"/>
        <v>SELECT L2.location_id FROM location L2 WHERE L2.location_type_code = 'REGION' AND L2.location_name = 'FRASER'</v>
      </c>
      <c r="O63" s="1" t="s">
        <v>212</v>
      </c>
      <c r="P63" t="str">
        <f t="shared" si="3"/>
        <v>INSERT INTO courthouse (location_id,courthouse_type_code,org_unit_id,geometry,region_location_id,created_by,updated_by,created_dtm,updated_dtm,revision_count)</v>
      </c>
      <c r="Q63" t="str">
        <f t="shared" si="4"/>
        <v xml:space="preserve"> VALUES </v>
      </c>
      <c r="R63" t="str">
        <f t="shared" si="2"/>
        <v>((SELECT L1.location_id FROM location L1 WHERE L1.location_type_code = 'COURTHOUSE' AND L1.location_name = 'QUEENCHARLOTTE'),'PROVINCIAL','3a8b614c-a058-4383-b6eb-9bee3d8b5a1a',null,(SELECT L2.location_id FROM location L2 WHERE L2.location_type_code = 'REGION' AND L2.location_name = 'FRASER'),'test','test',now(),now(),0);</v>
      </c>
    </row>
    <row r="64" spans="1:18" x14ac:dyDescent="0.2">
      <c r="A64">
        <v>62</v>
      </c>
      <c r="B64" t="str">
        <f>location!E64</f>
        <v>QUESNEL</v>
      </c>
      <c r="C64" t="s">
        <v>209</v>
      </c>
      <c r="D64" t="s">
        <v>246</v>
      </c>
      <c r="E64" t="s">
        <v>15</v>
      </c>
      <c r="F64" t="s">
        <v>195</v>
      </c>
      <c r="G64" t="s">
        <v>16</v>
      </c>
      <c r="H64" t="s">
        <v>16</v>
      </c>
      <c r="I64" t="s">
        <v>17</v>
      </c>
      <c r="J64" t="s">
        <v>17</v>
      </c>
      <c r="K64">
        <f>0</f>
        <v>0</v>
      </c>
      <c r="M64" t="str">
        <f t="shared" si="0"/>
        <v>SELECT L1.location_id FROM location L1 WHERE L1.location_type_code = 'COURTHOUSE' AND L1.location_name = 'QUESNEL'</v>
      </c>
      <c r="N64" t="str">
        <f t="shared" si="1"/>
        <v>SELECT L2.location_id FROM location L2 WHERE L2.location_type_code = 'REGION' AND L2.location_name = 'INTERIOR'</v>
      </c>
      <c r="O64" s="1" t="s">
        <v>212</v>
      </c>
      <c r="P64" t="str">
        <f t="shared" si="3"/>
        <v>INSERT INTO courthouse (location_id,courthouse_type_code,org_unit_id,geometry,region_location_id,created_by,updated_by,created_dtm,updated_dtm,revision_count)</v>
      </c>
      <c r="Q64" t="str">
        <f t="shared" si="4"/>
        <v xml:space="preserve"> VALUES </v>
      </c>
      <c r="R64" t="str">
        <f t="shared" si="2"/>
        <v>((SELECT L1.location_id FROM location L1 WHERE L1.location_type_code = 'COURTHOUSE' AND L1.location_name = 'QUESNEL'),'PROVINCIAL','3a8b614c-a058-4383-b6eb-9bee3d8b5a1a',null,(SELECT L2.location_id FROM location L2 WHERE L2.location_type_code = 'REGION' AND L2.location_name = 'INTERIOR'),'test','test',now(),now(),0);</v>
      </c>
    </row>
    <row r="65" spans="1:18" x14ac:dyDescent="0.2">
      <c r="A65">
        <v>63</v>
      </c>
      <c r="B65" t="str">
        <f>location!E65</f>
        <v>REVELSTOKE</v>
      </c>
      <c r="C65" t="s">
        <v>209</v>
      </c>
      <c r="D65" t="s">
        <v>246</v>
      </c>
      <c r="E65" t="s">
        <v>15</v>
      </c>
      <c r="F65" t="s">
        <v>195</v>
      </c>
      <c r="G65" t="s">
        <v>16</v>
      </c>
      <c r="H65" t="s">
        <v>16</v>
      </c>
      <c r="I65" t="s">
        <v>17</v>
      </c>
      <c r="J65" t="s">
        <v>17</v>
      </c>
      <c r="K65">
        <f>0</f>
        <v>0</v>
      </c>
      <c r="M65" t="str">
        <f t="shared" si="0"/>
        <v>SELECT L1.location_id FROM location L1 WHERE L1.location_type_code = 'COURTHOUSE' AND L1.location_name = 'REVELSTOKE'</v>
      </c>
      <c r="N65" t="str">
        <f t="shared" si="1"/>
        <v>SELECT L2.location_id FROM location L2 WHERE L2.location_type_code = 'REGION' AND L2.location_name = 'INTERIOR'</v>
      </c>
      <c r="O65" s="1" t="s">
        <v>212</v>
      </c>
      <c r="P65" t="str">
        <f t="shared" si="3"/>
        <v>INSERT INTO courthouse (location_id,courthouse_type_code,org_unit_id,geometry,region_location_id,created_by,updated_by,created_dtm,updated_dtm,revision_count)</v>
      </c>
      <c r="Q65" t="str">
        <f t="shared" si="4"/>
        <v xml:space="preserve"> VALUES </v>
      </c>
      <c r="R65" t="str">
        <f t="shared" si="2"/>
        <v>((SELECT L1.location_id FROM location L1 WHERE L1.location_type_code = 'COURTHOUSE' AND L1.location_name = 'REVELSTOKE'),'PROVINCIAL','3a8b614c-a058-4383-b6eb-9bee3d8b5a1a',null,(SELECT L2.location_id FROM location L2 WHERE L2.location_type_code = 'REGION' AND L2.location_name = 'INTERIOR'),'test','test',now(),now(),0);</v>
      </c>
    </row>
    <row r="66" spans="1:18" x14ac:dyDescent="0.2">
      <c r="A66">
        <v>64</v>
      </c>
      <c r="B66" t="str">
        <f>location!E66</f>
        <v>RICHMOND</v>
      </c>
      <c r="C66" t="s">
        <v>209</v>
      </c>
      <c r="D66" t="s">
        <v>246</v>
      </c>
      <c r="E66" t="s">
        <v>15</v>
      </c>
      <c r="F66" t="s">
        <v>193</v>
      </c>
      <c r="G66" t="s">
        <v>16</v>
      </c>
      <c r="H66" t="s">
        <v>16</v>
      </c>
      <c r="I66" t="s">
        <v>17</v>
      </c>
      <c r="J66" t="s">
        <v>17</v>
      </c>
      <c r="K66">
        <f>0</f>
        <v>0</v>
      </c>
      <c r="M66" t="str">
        <f t="shared" si="0"/>
        <v>SELECT L1.location_id FROM location L1 WHERE L1.location_type_code = 'COURTHOUSE' AND L1.location_name = 'RICHMOND'</v>
      </c>
      <c r="N66" t="str">
        <f t="shared" si="1"/>
        <v>SELECT L2.location_id FROM location L2 WHERE L2.location_type_code = 'REGION' AND L2.location_name = 'FRASER'</v>
      </c>
      <c r="O66" s="1" t="s">
        <v>212</v>
      </c>
      <c r="P66" t="str">
        <f t="shared" si="3"/>
        <v>INSERT INTO courthouse (location_id,courthouse_type_code,org_unit_id,geometry,region_location_id,created_by,updated_by,created_dtm,updated_dtm,revision_count)</v>
      </c>
      <c r="Q66" t="str">
        <f t="shared" si="4"/>
        <v xml:space="preserve"> VALUES </v>
      </c>
      <c r="R66" t="str">
        <f t="shared" si="2"/>
        <v>((SELECT L1.location_id FROM location L1 WHERE L1.location_type_code = 'COURTHOUSE' AND L1.location_name = 'RICHMOND'),'PROVINCIAL','3a8b614c-a058-4383-b6eb-9bee3d8b5a1a',null,(SELECT L2.location_id FROM location L2 WHERE L2.location_type_code = 'REGION' AND L2.location_name = 'FRASER'),'test','test',now(),now(),0);</v>
      </c>
    </row>
    <row r="67" spans="1:18" x14ac:dyDescent="0.2">
      <c r="A67">
        <v>65</v>
      </c>
      <c r="B67" t="str">
        <f>location!E67</f>
        <v>ROSSLAND</v>
      </c>
      <c r="C67" t="s">
        <v>209</v>
      </c>
      <c r="D67" t="s">
        <v>246</v>
      </c>
      <c r="E67" t="s">
        <v>15</v>
      </c>
      <c r="F67" t="s">
        <v>195</v>
      </c>
      <c r="G67" t="s">
        <v>16</v>
      </c>
      <c r="H67" t="s">
        <v>16</v>
      </c>
      <c r="I67" t="s">
        <v>17</v>
      </c>
      <c r="J67" t="s">
        <v>17</v>
      </c>
      <c r="K67">
        <f>0</f>
        <v>0</v>
      </c>
      <c r="M67" t="str">
        <f t="shared" si="0"/>
        <v>SELECT L1.location_id FROM location L1 WHERE L1.location_type_code = 'COURTHOUSE' AND L1.location_name = 'ROSSLAND'</v>
      </c>
      <c r="N67" t="str">
        <f t="shared" si="1"/>
        <v>SELECT L2.location_id FROM location L2 WHERE L2.location_type_code = 'REGION' AND L2.location_name = 'INTERIOR'</v>
      </c>
      <c r="O67" s="1" t="s">
        <v>212</v>
      </c>
      <c r="P67" t="str">
        <f t="shared" si="3"/>
        <v>INSERT INTO courthouse (location_id,courthouse_type_code,org_unit_id,geometry,region_location_id,created_by,updated_by,created_dtm,updated_dtm,revision_count)</v>
      </c>
      <c r="Q67" t="str">
        <f t="shared" si="4"/>
        <v xml:space="preserve"> VALUES </v>
      </c>
      <c r="R67" t="str">
        <f t="shared" si="2"/>
        <v>((SELECT L1.location_id FROM location L1 WHERE L1.location_type_code = 'COURTHOUSE' AND L1.location_name = 'ROSSLAND'),'PROVINCIAL','3a8b614c-a058-4383-b6eb-9bee3d8b5a1a',null,(SELECT L2.location_id FROM location L2 WHERE L2.location_type_code = 'REGION' AND L2.location_name = 'INTERIOR'),'test','test',now(),now(),0);</v>
      </c>
    </row>
    <row r="68" spans="1:18" x14ac:dyDescent="0.2">
      <c r="A68">
        <v>66</v>
      </c>
      <c r="B68" t="str">
        <f>location!E68</f>
        <v>SALMONARM</v>
      </c>
      <c r="C68" t="s">
        <v>209</v>
      </c>
      <c r="D68" t="s">
        <v>246</v>
      </c>
      <c r="E68" t="s">
        <v>15</v>
      </c>
      <c r="F68" t="s">
        <v>193</v>
      </c>
      <c r="G68" t="s">
        <v>16</v>
      </c>
      <c r="H68" t="s">
        <v>16</v>
      </c>
      <c r="I68" t="s">
        <v>17</v>
      </c>
      <c r="J68" t="s">
        <v>17</v>
      </c>
      <c r="K68">
        <f>0</f>
        <v>0</v>
      </c>
      <c r="M68" t="str">
        <f t="shared" ref="M68:M89" si="5">"SELECT L1.location_id FROM location L1 WHERE L1.location_type_code = 'COURTHOUSE' AND L1.location_name = '"&amp;B68&amp;"'"</f>
        <v>SELECT L1.location_id FROM location L1 WHERE L1.location_type_code = 'COURTHOUSE' AND L1.location_name = 'SALMONARM'</v>
      </c>
      <c r="N68" t="str">
        <f t="shared" ref="N68:N89" si="6">"SELECT L2.location_id FROM location L2 WHERE L2.location_type_code = 'REGION' AND L2.location_name = '"&amp;F68&amp;"'"</f>
        <v>SELECT L2.location_id FROM location L2 WHERE L2.location_type_code = 'REGION' AND L2.location_name = 'FRASER'</v>
      </c>
      <c r="O68" s="1" t="s">
        <v>212</v>
      </c>
      <c r="P68" t="str">
        <f t="shared" si="3"/>
        <v>INSERT INTO courthouse (location_id,courthouse_type_code,org_unit_id,geometry,region_location_id,created_by,updated_by,created_dtm,updated_dtm,revision_count)</v>
      </c>
      <c r="Q68" t="str">
        <f t="shared" si="4"/>
        <v xml:space="preserve"> VALUES </v>
      </c>
      <c r="R68" t="str">
        <f t="shared" ref="R68:R89" si="7">"(("&amp;M68&amp;"),'"&amp;C68&amp;"','"&amp;D68&amp;"',"&amp;E68&amp;",("&amp;N68&amp;"),'"&amp;G68&amp;"','"&amp;H68&amp;"',"&amp;I68&amp;","&amp;J68&amp;","&amp;K68&amp;");"</f>
        <v>((SELECT L1.location_id FROM location L1 WHERE L1.location_type_code = 'COURTHOUSE' AND L1.location_name = 'SALMONARM'),'PROVINCIAL','3a8b614c-a058-4383-b6eb-9bee3d8b5a1a',null,(SELECT L2.location_id FROM location L2 WHERE L2.location_type_code = 'REGION' AND L2.location_name = 'FRASER'),'test','test',now(),now(),0);</v>
      </c>
    </row>
    <row r="69" spans="1:18" x14ac:dyDescent="0.2">
      <c r="A69">
        <v>67</v>
      </c>
      <c r="B69" t="str">
        <f>location!E69</f>
        <v>SECHELT</v>
      </c>
      <c r="C69" t="s">
        <v>209</v>
      </c>
      <c r="D69" t="s">
        <v>246</v>
      </c>
      <c r="E69" t="s">
        <v>15</v>
      </c>
      <c r="F69" t="s">
        <v>193</v>
      </c>
      <c r="G69" t="s">
        <v>16</v>
      </c>
      <c r="H69" t="s">
        <v>16</v>
      </c>
      <c r="I69" t="s">
        <v>17</v>
      </c>
      <c r="J69" t="s">
        <v>17</v>
      </c>
      <c r="K69">
        <f>0</f>
        <v>0</v>
      </c>
      <c r="M69" t="str">
        <f t="shared" si="5"/>
        <v>SELECT L1.location_id FROM location L1 WHERE L1.location_type_code = 'COURTHOUSE' AND L1.location_name = 'SECHELT'</v>
      </c>
      <c r="N69" t="str">
        <f t="shared" si="6"/>
        <v>SELECT L2.location_id FROM location L2 WHERE L2.location_type_code = 'REGION' AND L2.location_name = 'FRASER'</v>
      </c>
      <c r="O69" s="1" t="s">
        <v>212</v>
      </c>
      <c r="P69" t="str">
        <f t="shared" ref="P69:P89" si="8">$P$3</f>
        <v>INSERT INTO courthouse (location_id,courthouse_type_code,org_unit_id,geometry,region_location_id,created_by,updated_by,created_dtm,updated_dtm,revision_count)</v>
      </c>
      <c r="Q69" t="str">
        <f t="shared" ref="Q69:Q89" si="9">$Q$3</f>
        <v xml:space="preserve"> VALUES </v>
      </c>
      <c r="R69" t="str">
        <f t="shared" si="7"/>
        <v>((SELECT L1.location_id FROM location L1 WHERE L1.location_type_code = 'COURTHOUSE' AND L1.location_name = 'SECHELT'),'PROVINCIAL','3a8b614c-a058-4383-b6eb-9bee3d8b5a1a',null,(SELECT L2.location_id FROM location L2 WHERE L2.location_type_code = 'REGION' AND L2.location_name = 'FRASER'),'test','test',now(),now(),0);</v>
      </c>
    </row>
    <row r="70" spans="1:18" x14ac:dyDescent="0.2">
      <c r="A70">
        <v>68</v>
      </c>
      <c r="B70" t="str">
        <f>location!E70</f>
        <v>SIDNEY</v>
      </c>
      <c r="C70" t="s">
        <v>209</v>
      </c>
      <c r="D70" t="s">
        <v>246</v>
      </c>
      <c r="E70" t="s">
        <v>15</v>
      </c>
      <c r="F70" t="s">
        <v>201</v>
      </c>
      <c r="G70" t="s">
        <v>16</v>
      </c>
      <c r="H70" t="s">
        <v>16</v>
      </c>
      <c r="I70" t="s">
        <v>17</v>
      </c>
      <c r="J70" t="s">
        <v>17</v>
      </c>
      <c r="K70">
        <f>0</f>
        <v>0</v>
      </c>
      <c r="M70" t="str">
        <f t="shared" si="5"/>
        <v>SELECT L1.location_id FROM location L1 WHERE L1.location_type_code = 'COURTHOUSE' AND L1.location_name = 'SIDNEY'</v>
      </c>
      <c r="N70" t="str">
        <f t="shared" si="6"/>
        <v>SELECT L2.location_id FROM location L2 WHERE L2.location_type_code = 'REGION' AND L2.location_name = 'VANISLAND'</v>
      </c>
      <c r="O70" s="1" t="s">
        <v>212</v>
      </c>
      <c r="P70" t="str">
        <f t="shared" si="8"/>
        <v>INSERT INTO courthouse (location_id,courthouse_type_code,org_unit_id,geometry,region_location_id,created_by,updated_by,created_dtm,updated_dtm,revision_count)</v>
      </c>
      <c r="Q70" t="str">
        <f t="shared" si="9"/>
        <v xml:space="preserve"> VALUES </v>
      </c>
      <c r="R70" t="str">
        <f t="shared" si="7"/>
        <v>((SELECT L1.location_id FROM location L1 WHERE L1.location_type_code = 'COURTHOUSE' AND L1.location_name = 'SIDNEY'),'PROVINCIAL','3a8b614c-a058-4383-b6eb-9bee3d8b5a1a',null,(SELECT L2.location_id FROM location L2 WHERE L2.location_type_code = 'REGION' AND L2.location_name = 'VANISLAND'),'test','test',now(),now(),0);</v>
      </c>
    </row>
    <row r="71" spans="1:18" x14ac:dyDescent="0.2">
      <c r="A71">
        <v>69</v>
      </c>
      <c r="B71" t="str">
        <f>location!E71</f>
        <v>SMITHERS</v>
      </c>
      <c r="C71" t="s">
        <v>209</v>
      </c>
      <c r="D71" t="s">
        <v>246</v>
      </c>
      <c r="E71" t="s">
        <v>15</v>
      </c>
      <c r="F71" t="s">
        <v>197</v>
      </c>
      <c r="G71" t="s">
        <v>16</v>
      </c>
      <c r="H71" t="s">
        <v>16</v>
      </c>
      <c r="I71" t="s">
        <v>17</v>
      </c>
      <c r="J71" t="s">
        <v>17</v>
      </c>
      <c r="K71">
        <f>0</f>
        <v>0</v>
      </c>
      <c r="M71" t="str">
        <f t="shared" si="5"/>
        <v>SELECT L1.location_id FROM location L1 WHERE L1.location_type_code = 'COURTHOUSE' AND L1.location_name = 'SMITHERS'</v>
      </c>
      <c r="N71" t="str">
        <f t="shared" si="6"/>
        <v>SELECT L2.location_id FROM location L2 WHERE L2.location_type_code = 'REGION' AND L2.location_name = 'NORTHERN'</v>
      </c>
      <c r="O71" s="1" t="s">
        <v>212</v>
      </c>
      <c r="P71" t="str">
        <f t="shared" si="8"/>
        <v>INSERT INTO courthouse (location_id,courthouse_type_code,org_unit_id,geometry,region_location_id,created_by,updated_by,created_dtm,updated_dtm,revision_count)</v>
      </c>
      <c r="Q71" t="str">
        <f t="shared" si="9"/>
        <v xml:space="preserve"> VALUES </v>
      </c>
      <c r="R71" t="str">
        <f t="shared" si="7"/>
        <v>((SELECT L1.location_id FROM location L1 WHERE L1.location_type_code = 'COURTHOUSE' AND L1.location_name = 'SMITHERS'),'PROVINCIAL','3a8b614c-a058-4383-b6eb-9bee3d8b5a1a',null,(SELECT L2.location_id FROM location L2 WHERE L2.location_type_code = 'REGION' AND L2.location_name = 'NORTHERN'),'test','test',now(),now(),0);</v>
      </c>
    </row>
    <row r="72" spans="1:18" x14ac:dyDescent="0.2">
      <c r="A72">
        <v>70</v>
      </c>
      <c r="B72" t="str">
        <f>location!E72</f>
        <v>SPARWOOD</v>
      </c>
      <c r="C72" t="s">
        <v>209</v>
      </c>
      <c r="D72" t="s">
        <v>246</v>
      </c>
      <c r="E72" t="s">
        <v>15</v>
      </c>
      <c r="F72" t="s">
        <v>195</v>
      </c>
      <c r="G72" t="s">
        <v>16</v>
      </c>
      <c r="H72" t="s">
        <v>16</v>
      </c>
      <c r="I72" t="s">
        <v>17</v>
      </c>
      <c r="J72" t="s">
        <v>17</v>
      </c>
      <c r="K72">
        <f>0</f>
        <v>0</v>
      </c>
      <c r="M72" t="str">
        <f t="shared" si="5"/>
        <v>SELECT L1.location_id FROM location L1 WHERE L1.location_type_code = 'COURTHOUSE' AND L1.location_name = 'SPARWOOD'</v>
      </c>
      <c r="N72" t="str">
        <f t="shared" si="6"/>
        <v>SELECT L2.location_id FROM location L2 WHERE L2.location_type_code = 'REGION' AND L2.location_name = 'INTERIOR'</v>
      </c>
      <c r="O72" s="1" t="s">
        <v>212</v>
      </c>
      <c r="P72" t="str">
        <f t="shared" si="8"/>
        <v>INSERT INTO courthouse (location_id,courthouse_type_code,org_unit_id,geometry,region_location_id,created_by,updated_by,created_dtm,updated_dtm,revision_count)</v>
      </c>
      <c r="Q72" t="str">
        <f t="shared" si="9"/>
        <v xml:space="preserve"> VALUES </v>
      </c>
      <c r="R72" t="str">
        <f t="shared" si="7"/>
        <v>((SELECT L1.location_id FROM location L1 WHERE L1.location_type_code = 'COURTHOUSE' AND L1.location_name = 'SPARWOOD'),'PROVINCIAL','3a8b614c-a058-4383-b6eb-9bee3d8b5a1a',null,(SELECT L2.location_id FROM location L2 WHERE L2.location_type_code = 'REGION' AND L2.location_name = 'INTERIOR'),'test','test',now(),now(),0);</v>
      </c>
    </row>
    <row r="73" spans="1:18" x14ac:dyDescent="0.2">
      <c r="A73">
        <v>71</v>
      </c>
      <c r="B73" t="str">
        <f>location!E73</f>
        <v>STEWART</v>
      </c>
      <c r="C73" t="s">
        <v>209</v>
      </c>
      <c r="D73" t="s">
        <v>246</v>
      </c>
      <c r="E73" t="s">
        <v>15</v>
      </c>
      <c r="F73" t="s">
        <v>197</v>
      </c>
      <c r="G73" t="s">
        <v>16</v>
      </c>
      <c r="H73" t="s">
        <v>16</v>
      </c>
      <c r="I73" t="s">
        <v>17</v>
      </c>
      <c r="J73" t="s">
        <v>17</v>
      </c>
      <c r="K73">
        <f>0</f>
        <v>0</v>
      </c>
      <c r="M73" t="str">
        <f t="shared" si="5"/>
        <v>SELECT L1.location_id FROM location L1 WHERE L1.location_type_code = 'COURTHOUSE' AND L1.location_name = 'STEWART'</v>
      </c>
      <c r="N73" t="str">
        <f t="shared" si="6"/>
        <v>SELECT L2.location_id FROM location L2 WHERE L2.location_type_code = 'REGION' AND L2.location_name = 'NORTHERN'</v>
      </c>
      <c r="O73" s="1" t="s">
        <v>212</v>
      </c>
      <c r="P73" t="str">
        <f t="shared" si="8"/>
        <v>INSERT INTO courthouse (location_id,courthouse_type_code,org_unit_id,geometry,region_location_id,created_by,updated_by,created_dtm,updated_dtm,revision_count)</v>
      </c>
      <c r="Q73" t="str">
        <f t="shared" si="9"/>
        <v xml:space="preserve"> VALUES </v>
      </c>
      <c r="R73" t="str">
        <f t="shared" si="7"/>
        <v>((SELECT L1.location_id FROM location L1 WHERE L1.location_type_code = 'COURTHOUSE' AND L1.location_name = 'STEWART'),'PROVINCIAL','3a8b614c-a058-4383-b6eb-9bee3d8b5a1a',null,(SELECT L2.location_id FROM location L2 WHERE L2.location_type_code = 'REGION' AND L2.location_name = 'NORTHERN'),'test','test',now(),now(),0);</v>
      </c>
    </row>
    <row r="74" spans="1:18" x14ac:dyDescent="0.2">
      <c r="A74">
        <v>72</v>
      </c>
      <c r="B74" t="str">
        <f>location!E74</f>
        <v>SURREY</v>
      </c>
      <c r="C74" t="s">
        <v>209</v>
      </c>
      <c r="D74" t="s">
        <v>246</v>
      </c>
      <c r="E74" t="s">
        <v>15</v>
      </c>
      <c r="F74" t="s">
        <v>199</v>
      </c>
      <c r="G74" t="s">
        <v>16</v>
      </c>
      <c r="H74" t="s">
        <v>16</v>
      </c>
      <c r="I74" t="s">
        <v>17</v>
      </c>
      <c r="J74" t="s">
        <v>17</v>
      </c>
      <c r="K74">
        <f>0</f>
        <v>0</v>
      </c>
      <c r="M74" t="str">
        <f t="shared" si="5"/>
        <v>SELECT L1.location_id FROM location L1 WHERE L1.location_type_code = 'COURTHOUSE' AND L1.location_name = 'SURREY'</v>
      </c>
      <c r="N74" t="str">
        <f t="shared" si="6"/>
        <v>SELECT L2.location_id FROM location L2 WHERE L2.location_type_code = 'REGION' AND L2.location_name = 'VANCENTRE'</v>
      </c>
      <c r="O74" s="1" t="s">
        <v>212</v>
      </c>
      <c r="P74" t="str">
        <f t="shared" si="8"/>
        <v>INSERT INTO courthouse (location_id,courthouse_type_code,org_unit_id,geometry,region_location_id,created_by,updated_by,created_dtm,updated_dtm,revision_count)</v>
      </c>
      <c r="Q74" t="str">
        <f t="shared" si="9"/>
        <v xml:space="preserve"> VALUES </v>
      </c>
      <c r="R74" t="str">
        <f t="shared" si="7"/>
        <v>((SELECT L1.location_id FROM location L1 WHERE L1.location_type_code = 'COURTHOUSE' AND L1.location_name = 'SURREY'),'PROVINCIAL','3a8b614c-a058-4383-b6eb-9bee3d8b5a1a',null,(SELECT L2.location_id FROM location L2 WHERE L2.location_type_code = 'REGION' AND L2.location_name = 'VANCENTRE'),'test','test',now(),now(),0);</v>
      </c>
    </row>
    <row r="75" spans="1:18" x14ac:dyDescent="0.2">
      <c r="A75">
        <v>73</v>
      </c>
      <c r="B75" t="str">
        <f>location!E75</f>
        <v>TAHSIS</v>
      </c>
      <c r="C75" t="s">
        <v>209</v>
      </c>
      <c r="D75" t="s">
        <v>246</v>
      </c>
      <c r="E75" t="s">
        <v>15</v>
      </c>
      <c r="F75" t="s">
        <v>201</v>
      </c>
      <c r="G75" t="s">
        <v>16</v>
      </c>
      <c r="H75" t="s">
        <v>16</v>
      </c>
      <c r="I75" t="s">
        <v>17</v>
      </c>
      <c r="J75" t="s">
        <v>17</v>
      </c>
      <c r="K75">
        <f>0</f>
        <v>0</v>
      </c>
      <c r="M75" t="str">
        <f t="shared" si="5"/>
        <v>SELECT L1.location_id FROM location L1 WHERE L1.location_type_code = 'COURTHOUSE' AND L1.location_name = 'TAHSIS'</v>
      </c>
      <c r="N75" t="str">
        <f t="shared" si="6"/>
        <v>SELECT L2.location_id FROM location L2 WHERE L2.location_type_code = 'REGION' AND L2.location_name = 'VANISLAND'</v>
      </c>
      <c r="O75" s="1" t="s">
        <v>212</v>
      </c>
      <c r="P75" t="str">
        <f t="shared" si="8"/>
        <v>INSERT INTO courthouse (location_id,courthouse_type_code,org_unit_id,geometry,region_location_id,created_by,updated_by,created_dtm,updated_dtm,revision_count)</v>
      </c>
      <c r="Q75" t="str">
        <f t="shared" si="9"/>
        <v xml:space="preserve"> VALUES </v>
      </c>
      <c r="R75" t="str">
        <f t="shared" si="7"/>
        <v>((SELECT L1.location_id FROM location L1 WHERE L1.location_type_code = 'COURTHOUSE' AND L1.location_name = 'TAHSIS'),'PROVINCIAL','3a8b614c-a058-4383-b6eb-9bee3d8b5a1a',null,(SELECT L2.location_id FROM location L2 WHERE L2.location_type_code = 'REGION' AND L2.location_name = 'VANISLAND'),'test','test',now(),now(),0);</v>
      </c>
    </row>
    <row r="76" spans="1:18" x14ac:dyDescent="0.2">
      <c r="A76">
        <v>74</v>
      </c>
      <c r="B76" t="str">
        <f>location!E76</f>
        <v>TERRACE</v>
      </c>
      <c r="C76" t="s">
        <v>209</v>
      </c>
      <c r="D76" t="s">
        <v>246</v>
      </c>
      <c r="E76" t="s">
        <v>15</v>
      </c>
      <c r="F76" t="s">
        <v>199</v>
      </c>
      <c r="G76" t="s">
        <v>16</v>
      </c>
      <c r="H76" t="s">
        <v>16</v>
      </c>
      <c r="I76" t="s">
        <v>17</v>
      </c>
      <c r="J76" t="s">
        <v>17</v>
      </c>
      <c r="K76">
        <f>0</f>
        <v>0</v>
      </c>
      <c r="M76" t="str">
        <f t="shared" si="5"/>
        <v>SELECT L1.location_id FROM location L1 WHERE L1.location_type_code = 'COURTHOUSE' AND L1.location_name = 'TERRACE'</v>
      </c>
      <c r="N76" t="str">
        <f t="shared" si="6"/>
        <v>SELECT L2.location_id FROM location L2 WHERE L2.location_type_code = 'REGION' AND L2.location_name = 'VANCENTRE'</v>
      </c>
      <c r="O76" s="1" t="s">
        <v>212</v>
      </c>
      <c r="P76" t="str">
        <f t="shared" si="8"/>
        <v>INSERT INTO courthouse (location_id,courthouse_type_code,org_unit_id,geometry,region_location_id,created_by,updated_by,created_dtm,updated_dtm,revision_count)</v>
      </c>
      <c r="Q76" t="str">
        <f t="shared" si="9"/>
        <v xml:space="preserve"> VALUES </v>
      </c>
      <c r="R76" t="str">
        <f t="shared" si="7"/>
        <v>((SELECT L1.location_id FROM location L1 WHERE L1.location_type_code = 'COURTHOUSE' AND L1.location_name = 'TERRACE'),'PROVINCIAL','3a8b614c-a058-4383-b6eb-9bee3d8b5a1a',null,(SELECT L2.location_id FROM location L2 WHERE L2.location_type_code = 'REGION' AND L2.location_name = 'VANCENTRE'),'test','test',now(),now(),0);</v>
      </c>
    </row>
    <row r="77" spans="1:18" x14ac:dyDescent="0.2">
      <c r="A77">
        <v>75</v>
      </c>
      <c r="B77" t="str">
        <f>location!E77</f>
        <v>TOFINO</v>
      </c>
      <c r="C77" t="s">
        <v>209</v>
      </c>
      <c r="D77" t="s">
        <v>246</v>
      </c>
      <c r="E77" t="s">
        <v>15</v>
      </c>
      <c r="F77" t="s">
        <v>201</v>
      </c>
      <c r="G77" t="s">
        <v>16</v>
      </c>
      <c r="H77" t="s">
        <v>16</v>
      </c>
      <c r="I77" t="s">
        <v>17</v>
      </c>
      <c r="J77" t="s">
        <v>17</v>
      </c>
      <c r="K77">
        <f>0</f>
        <v>0</v>
      </c>
      <c r="M77" t="str">
        <f t="shared" si="5"/>
        <v>SELECT L1.location_id FROM location L1 WHERE L1.location_type_code = 'COURTHOUSE' AND L1.location_name = 'TOFINO'</v>
      </c>
      <c r="N77" t="str">
        <f t="shared" si="6"/>
        <v>SELECT L2.location_id FROM location L2 WHERE L2.location_type_code = 'REGION' AND L2.location_name = 'VANISLAND'</v>
      </c>
      <c r="O77" s="1" t="s">
        <v>212</v>
      </c>
      <c r="P77" t="str">
        <f t="shared" si="8"/>
        <v>INSERT INTO courthouse (location_id,courthouse_type_code,org_unit_id,geometry,region_location_id,created_by,updated_by,created_dtm,updated_dtm,revision_count)</v>
      </c>
      <c r="Q77" t="str">
        <f t="shared" si="9"/>
        <v xml:space="preserve"> VALUES </v>
      </c>
      <c r="R77" t="str">
        <f t="shared" si="7"/>
        <v>((SELECT L1.location_id FROM location L1 WHERE L1.location_type_code = 'COURTHOUSE' AND L1.location_name = 'TOFINO'),'PROVINCIAL','3a8b614c-a058-4383-b6eb-9bee3d8b5a1a',null,(SELECT L2.location_id FROM location L2 WHERE L2.location_type_code = 'REGION' AND L2.location_name = 'VANISLAND'),'test','test',now(),now(),0);</v>
      </c>
    </row>
    <row r="78" spans="1:18" x14ac:dyDescent="0.2">
      <c r="A78">
        <v>76</v>
      </c>
      <c r="B78" t="str">
        <f>location!E78</f>
        <v>TSAYKEHDENE</v>
      </c>
      <c r="C78" t="s">
        <v>209</v>
      </c>
      <c r="D78" t="s">
        <v>246</v>
      </c>
      <c r="E78" t="s">
        <v>15</v>
      </c>
      <c r="F78" t="s">
        <v>197</v>
      </c>
      <c r="G78" t="s">
        <v>16</v>
      </c>
      <c r="H78" t="s">
        <v>16</v>
      </c>
      <c r="I78" t="s">
        <v>17</v>
      </c>
      <c r="J78" t="s">
        <v>17</v>
      </c>
      <c r="K78">
        <f>0</f>
        <v>0</v>
      </c>
      <c r="M78" t="str">
        <f t="shared" si="5"/>
        <v>SELECT L1.location_id FROM location L1 WHERE L1.location_type_code = 'COURTHOUSE' AND L1.location_name = 'TSAYKEHDENE'</v>
      </c>
      <c r="N78" t="str">
        <f t="shared" si="6"/>
        <v>SELECT L2.location_id FROM location L2 WHERE L2.location_type_code = 'REGION' AND L2.location_name = 'NORTHERN'</v>
      </c>
      <c r="O78" s="1" t="s">
        <v>212</v>
      </c>
      <c r="P78" t="str">
        <f t="shared" si="8"/>
        <v>INSERT INTO courthouse (location_id,courthouse_type_code,org_unit_id,geometry,region_location_id,created_by,updated_by,created_dtm,updated_dtm,revision_count)</v>
      </c>
      <c r="Q78" t="str">
        <f t="shared" si="9"/>
        <v xml:space="preserve"> VALUES </v>
      </c>
      <c r="R78" t="str">
        <f t="shared" si="7"/>
        <v>((SELECT L1.location_id FROM location L1 WHERE L1.location_type_code = 'COURTHOUSE' AND L1.location_name = 'TSAYKEHDENE'),'PROVINCIAL','3a8b614c-a058-4383-b6eb-9bee3d8b5a1a',null,(SELECT L2.location_id FROM location L2 WHERE L2.location_type_code = 'REGION' AND L2.location_name = 'NORTHERN'),'test','test',now(),now(),0);</v>
      </c>
    </row>
    <row r="79" spans="1:18" x14ac:dyDescent="0.2">
      <c r="A79">
        <v>77</v>
      </c>
      <c r="B79" t="str">
        <f>location!E79</f>
        <v>TUBLERRIDGE</v>
      </c>
      <c r="C79" t="s">
        <v>209</v>
      </c>
      <c r="D79" t="s">
        <v>246</v>
      </c>
      <c r="E79" t="s">
        <v>15</v>
      </c>
      <c r="F79" t="s">
        <v>195</v>
      </c>
      <c r="G79" t="s">
        <v>16</v>
      </c>
      <c r="H79" t="s">
        <v>16</v>
      </c>
      <c r="I79" t="s">
        <v>17</v>
      </c>
      <c r="J79" t="s">
        <v>17</v>
      </c>
      <c r="K79">
        <f>0</f>
        <v>0</v>
      </c>
      <c r="M79" t="str">
        <f t="shared" si="5"/>
        <v>SELECT L1.location_id FROM location L1 WHERE L1.location_type_code = 'COURTHOUSE' AND L1.location_name = 'TUBLERRIDGE'</v>
      </c>
      <c r="N79" t="str">
        <f t="shared" si="6"/>
        <v>SELECT L2.location_id FROM location L2 WHERE L2.location_type_code = 'REGION' AND L2.location_name = 'INTERIOR'</v>
      </c>
      <c r="O79" s="1" t="s">
        <v>212</v>
      </c>
      <c r="P79" t="str">
        <f t="shared" si="8"/>
        <v>INSERT INTO courthouse (location_id,courthouse_type_code,org_unit_id,geometry,region_location_id,created_by,updated_by,created_dtm,updated_dtm,revision_count)</v>
      </c>
      <c r="Q79" t="str">
        <f t="shared" si="9"/>
        <v xml:space="preserve"> VALUES </v>
      </c>
      <c r="R79" t="str">
        <f t="shared" si="7"/>
        <v>((SELECT L1.location_id FROM location L1 WHERE L1.location_type_code = 'COURTHOUSE' AND L1.location_name = 'TUBLERRIDGE'),'PROVINCIAL','3a8b614c-a058-4383-b6eb-9bee3d8b5a1a',null,(SELECT L2.location_id FROM location L2 WHERE L2.location_type_code = 'REGION' AND L2.location_name = 'INTERIOR'),'test','test',now(),now(),0);</v>
      </c>
    </row>
    <row r="80" spans="1:18" x14ac:dyDescent="0.2">
      <c r="A80">
        <v>78</v>
      </c>
      <c r="B80" t="str">
        <f>location!E80</f>
        <v>UCLULET</v>
      </c>
      <c r="C80" t="s">
        <v>209</v>
      </c>
      <c r="D80" t="s">
        <v>246</v>
      </c>
      <c r="E80" t="s">
        <v>15</v>
      </c>
      <c r="F80" t="s">
        <v>201</v>
      </c>
      <c r="G80" t="s">
        <v>16</v>
      </c>
      <c r="H80" t="s">
        <v>16</v>
      </c>
      <c r="I80" t="s">
        <v>17</v>
      </c>
      <c r="J80" t="s">
        <v>17</v>
      </c>
      <c r="K80">
        <f>0</f>
        <v>0</v>
      </c>
      <c r="M80" t="str">
        <f t="shared" si="5"/>
        <v>SELECT L1.location_id FROM location L1 WHERE L1.location_type_code = 'COURTHOUSE' AND L1.location_name = 'UCLULET'</v>
      </c>
      <c r="N80" t="str">
        <f t="shared" si="6"/>
        <v>SELECT L2.location_id FROM location L2 WHERE L2.location_type_code = 'REGION' AND L2.location_name = 'VANISLAND'</v>
      </c>
      <c r="O80" s="1" t="s">
        <v>212</v>
      </c>
      <c r="P80" t="str">
        <f t="shared" si="8"/>
        <v>INSERT INTO courthouse (location_id,courthouse_type_code,org_unit_id,geometry,region_location_id,created_by,updated_by,created_dtm,updated_dtm,revision_count)</v>
      </c>
      <c r="Q80" t="str">
        <f t="shared" si="9"/>
        <v xml:space="preserve"> VALUES </v>
      </c>
      <c r="R80" t="str">
        <f t="shared" si="7"/>
        <v>((SELECT L1.location_id FROM location L1 WHERE L1.location_type_code = 'COURTHOUSE' AND L1.location_name = 'UCLULET'),'PROVINCIAL','3a8b614c-a058-4383-b6eb-9bee3d8b5a1a',null,(SELECT L2.location_id FROM location L2 WHERE L2.location_type_code = 'REGION' AND L2.location_name = 'VANISLAND'),'test','test',now(),now(),0);</v>
      </c>
    </row>
    <row r="81" spans="1:18" x14ac:dyDescent="0.2">
      <c r="A81">
        <v>79</v>
      </c>
      <c r="B81" t="str">
        <f>location!E81</f>
        <v>VALEMOUNT</v>
      </c>
      <c r="C81" t="s">
        <v>209</v>
      </c>
      <c r="D81" t="s">
        <v>246</v>
      </c>
      <c r="E81" t="s">
        <v>15</v>
      </c>
      <c r="F81" t="s">
        <v>195</v>
      </c>
      <c r="G81" t="s">
        <v>16</v>
      </c>
      <c r="H81" t="s">
        <v>16</v>
      </c>
      <c r="I81" t="s">
        <v>17</v>
      </c>
      <c r="J81" t="s">
        <v>17</v>
      </c>
      <c r="K81">
        <f>0</f>
        <v>0</v>
      </c>
      <c r="M81" t="str">
        <f t="shared" si="5"/>
        <v>SELECT L1.location_id FROM location L1 WHERE L1.location_type_code = 'COURTHOUSE' AND L1.location_name = 'VALEMOUNT'</v>
      </c>
      <c r="N81" t="str">
        <f t="shared" si="6"/>
        <v>SELECT L2.location_id FROM location L2 WHERE L2.location_type_code = 'REGION' AND L2.location_name = 'INTERIOR'</v>
      </c>
      <c r="O81" s="1" t="s">
        <v>212</v>
      </c>
      <c r="P81" t="str">
        <f t="shared" si="8"/>
        <v>INSERT INTO courthouse (location_id,courthouse_type_code,org_unit_id,geometry,region_location_id,created_by,updated_by,created_dtm,updated_dtm,revision_count)</v>
      </c>
      <c r="Q81" t="str">
        <f t="shared" si="9"/>
        <v xml:space="preserve"> VALUES </v>
      </c>
      <c r="R81" t="str">
        <f t="shared" si="7"/>
        <v>((SELECT L1.location_id FROM location L1 WHERE L1.location_type_code = 'COURTHOUSE' AND L1.location_name = 'VALEMOUNT'),'PROVINCIAL','3a8b614c-a058-4383-b6eb-9bee3d8b5a1a',null,(SELECT L2.location_id FROM location L2 WHERE L2.location_type_code = 'REGION' AND L2.location_name = 'INTERIOR'),'test','test',now(),now(),0);</v>
      </c>
    </row>
    <row r="82" spans="1:18" x14ac:dyDescent="0.2">
      <c r="A82">
        <v>80</v>
      </c>
      <c r="B82" t="str">
        <f>location!E82</f>
        <v>VLC</v>
      </c>
      <c r="C82" t="s">
        <v>209</v>
      </c>
      <c r="D82" t="s">
        <v>246</v>
      </c>
      <c r="E82" t="s">
        <v>15</v>
      </c>
      <c r="F82" t="s">
        <v>199</v>
      </c>
      <c r="G82" t="s">
        <v>16</v>
      </c>
      <c r="H82" t="s">
        <v>16</v>
      </c>
      <c r="I82" t="s">
        <v>17</v>
      </c>
      <c r="J82" t="s">
        <v>17</v>
      </c>
      <c r="K82">
        <f>0</f>
        <v>0</v>
      </c>
      <c r="M82" t="str">
        <f t="shared" si="5"/>
        <v>SELECT L1.location_id FROM location L1 WHERE L1.location_type_code = 'COURTHOUSE' AND L1.location_name = 'VLC'</v>
      </c>
      <c r="N82" t="str">
        <f t="shared" si="6"/>
        <v>SELECT L2.location_id FROM location L2 WHERE L2.location_type_code = 'REGION' AND L2.location_name = 'VANCENTRE'</v>
      </c>
      <c r="O82" s="1" t="s">
        <v>212</v>
      </c>
      <c r="P82" t="str">
        <f t="shared" si="8"/>
        <v>INSERT INTO courthouse (location_id,courthouse_type_code,org_unit_id,geometry,region_location_id,created_by,updated_by,created_dtm,updated_dtm,revision_count)</v>
      </c>
      <c r="Q82" t="str">
        <f t="shared" si="9"/>
        <v xml:space="preserve"> VALUES </v>
      </c>
      <c r="R82" t="str">
        <f t="shared" si="7"/>
        <v>((SELECT L1.location_id FROM location L1 WHERE L1.location_type_code = 'COURTHOUSE' AND L1.location_name = 'VLC'),'PROVINCIAL','3a8b614c-a058-4383-b6eb-9bee3d8b5a1a',null,(SELECT L2.location_id FROM location L2 WHERE L2.location_type_code = 'REGION' AND L2.location_name = 'VANCENTRE'),'test','test',now(),now(),0);</v>
      </c>
    </row>
    <row r="83" spans="1:18" x14ac:dyDescent="0.2">
      <c r="A83">
        <v>81</v>
      </c>
      <c r="B83" t="str">
        <f>location!E83</f>
        <v>VANCOUVER</v>
      </c>
      <c r="C83" t="s">
        <v>209</v>
      </c>
      <c r="D83" t="s">
        <v>246</v>
      </c>
      <c r="E83" t="s">
        <v>15</v>
      </c>
      <c r="F83" t="s">
        <v>199</v>
      </c>
      <c r="G83" t="s">
        <v>16</v>
      </c>
      <c r="H83" t="s">
        <v>16</v>
      </c>
      <c r="I83" t="s">
        <v>17</v>
      </c>
      <c r="J83" t="s">
        <v>17</v>
      </c>
      <c r="K83">
        <f>0</f>
        <v>0</v>
      </c>
      <c r="M83" t="str">
        <f t="shared" si="5"/>
        <v>SELECT L1.location_id FROM location L1 WHERE L1.location_type_code = 'COURTHOUSE' AND L1.location_name = 'VANCOUVER'</v>
      </c>
      <c r="N83" t="str">
        <f t="shared" si="6"/>
        <v>SELECT L2.location_id FROM location L2 WHERE L2.location_type_code = 'REGION' AND L2.location_name = 'VANCENTRE'</v>
      </c>
      <c r="O83" s="1" t="s">
        <v>212</v>
      </c>
      <c r="P83" t="str">
        <f t="shared" si="8"/>
        <v>INSERT INTO courthouse (location_id,courthouse_type_code,org_unit_id,geometry,region_location_id,created_by,updated_by,created_dtm,updated_dtm,revision_count)</v>
      </c>
      <c r="Q83" t="str">
        <f t="shared" si="9"/>
        <v xml:space="preserve"> VALUES </v>
      </c>
      <c r="R83" t="str">
        <f t="shared" si="7"/>
        <v>((SELECT L1.location_id FROM location L1 WHERE L1.location_type_code = 'COURTHOUSE' AND L1.location_name = 'VANCOUVER'),'PROVINCIAL','3a8b614c-a058-4383-b6eb-9bee3d8b5a1a',null,(SELECT L2.location_id FROM location L2 WHERE L2.location_type_code = 'REGION' AND L2.location_name = 'VANCENTRE'),'test','test',now(),now(),0);</v>
      </c>
    </row>
    <row r="84" spans="1:18" x14ac:dyDescent="0.2">
      <c r="A84">
        <v>82</v>
      </c>
      <c r="B84" t="str">
        <f>location!E84</f>
        <v>ROBSONSQUARE</v>
      </c>
      <c r="C84" t="s">
        <v>209</v>
      </c>
      <c r="D84" t="s">
        <v>246</v>
      </c>
      <c r="E84" t="s">
        <v>15</v>
      </c>
      <c r="F84" t="s">
        <v>199</v>
      </c>
      <c r="G84" t="s">
        <v>16</v>
      </c>
      <c r="H84" t="s">
        <v>16</v>
      </c>
      <c r="I84" t="s">
        <v>17</v>
      </c>
      <c r="J84" t="s">
        <v>17</v>
      </c>
      <c r="K84">
        <f>0</f>
        <v>0</v>
      </c>
      <c r="M84" t="str">
        <f t="shared" si="5"/>
        <v>SELECT L1.location_id FROM location L1 WHERE L1.location_type_code = 'COURTHOUSE' AND L1.location_name = 'ROBSONSQUARE'</v>
      </c>
      <c r="N84" t="str">
        <f t="shared" si="6"/>
        <v>SELECT L2.location_id FROM location L2 WHERE L2.location_type_code = 'REGION' AND L2.location_name = 'VANCENTRE'</v>
      </c>
      <c r="O84" s="1" t="s">
        <v>212</v>
      </c>
      <c r="P84" t="str">
        <f t="shared" si="8"/>
        <v>INSERT INTO courthouse (location_id,courthouse_type_code,org_unit_id,geometry,region_location_id,created_by,updated_by,created_dtm,updated_dtm,revision_count)</v>
      </c>
      <c r="Q84" t="str">
        <f t="shared" si="9"/>
        <v xml:space="preserve"> VALUES </v>
      </c>
      <c r="R84" t="str">
        <f t="shared" si="7"/>
        <v>((SELECT L1.location_id FROM location L1 WHERE L1.location_type_code = 'COURTHOUSE' AND L1.location_name = 'ROBSONSQUARE'),'PROVINCIAL','3a8b614c-a058-4383-b6eb-9bee3d8b5a1a',null,(SELECT L2.location_id FROM location L2 WHERE L2.location_type_code = 'REGION' AND L2.location_name = 'VANCENTRE'),'test','test',now(),now(),0);</v>
      </c>
    </row>
    <row r="85" spans="1:18" x14ac:dyDescent="0.2">
      <c r="A85">
        <v>83</v>
      </c>
      <c r="B85" t="str">
        <f>location!E85</f>
        <v>VANDERHOOF</v>
      </c>
      <c r="C85" t="s">
        <v>209</v>
      </c>
      <c r="D85" t="s">
        <v>246</v>
      </c>
      <c r="E85" t="s">
        <v>15</v>
      </c>
      <c r="F85" t="s">
        <v>195</v>
      </c>
      <c r="G85" t="s">
        <v>16</v>
      </c>
      <c r="H85" t="s">
        <v>16</v>
      </c>
      <c r="I85" t="s">
        <v>17</v>
      </c>
      <c r="J85" t="s">
        <v>17</v>
      </c>
      <c r="K85">
        <f>0</f>
        <v>0</v>
      </c>
      <c r="M85" t="str">
        <f t="shared" si="5"/>
        <v>SELECT L1.location_id FROM location L1 WHERE L1.location_type_code = 'COURTHOUSE' AND L1.location_name = 'VANDERHOOF'</v>
      </c>
      <c r="N85" t="str">
        <f t="shared" si="6"/>
        <v>SELECT L2.location_id FROM location L2 WHERE L2.location_type_code = 'REGION' AND L2.location_name = 'INTERIOR'</v>
      </c>
      <c r="O85" s="1" t="s">
        <v>212</v>
      </c>
      <c r="P85" t="str">
        <f t="shared" si="8"/>
        <v>INSERT INTO courthouse (location_id,courthouse_type_code,org_unit_id,geometry,region_location_id,created_by,updated_by,created_dtm,updated_dtm,revision_count)</v>
      </c>
      <c r="Q85" t="str">
        <f t="shared" si="9"/>
        <v xml:space="preserve"> VALUES </v>
      </c>
      <c r="R85" t="str">
        <f t="shared" si="7"/>
        <v>((SELECT L1.location_id FROM location L1 WHERE L1.location_type_code = 'COURTHOUSE' AND L1.location_name = 'VANDERHOOF'),'PROVINCIAL','3a8b614c-a058-4383-b6eb-9bee3d8b5a1a',null,(SELECT L2.location_id FROM location L2 WHERE L2.location_type_code = 'REGION' AND L2.location_name = 'INTERIOR'),'test','test',now(),now(),0);</v>
      </c>
    </row>
    <row r="86" spans="1:18" x14ac:dyDescent="0.2">
      <c r="A86">
        <v>84</v>
      </c>
      <c r="B86" t="str">
        <f>location!E86</f>
        <v>VERNON</v>
      </c>
      <c r="C86" t="s">
        <v>209</v>
      </c>
      <c r="D86" t="s">
        <v>246</v>
      </c>
      <c r="E86" t="s">
        <v>15</v>
      </c>
      <c r="F86" t="s">
        <v>195</v>
      </c>
      <c r="G86" t="s">
        <v>16</v>
      </c>
      <c r="H86" t="s">
        <v>16</v>
      </c>
      <c r="I86" t="s">
        <v>17</v>
      </c>
      <c r="J86" t="s">
        <v>17</v>
      </c>
      <c r="K86">
        <f>0</f>
        <v>0</v>
      </c>
      <c r="M86" t="str">
        <f t="shared" si="5"/>
        <v>SELECT L1.location_id FROM location L1 WHERE L1.location_type_code = 'COURTHOUSE' AND L1.location_name = 'VERNON'</v>
      </c>
      <c r="N86" t="str">
        <f t="shared" si="6"/>
        <v>SELECT L2.location_id FROM location L2 WHERE L2.location_type_code = 'REGION' AND L2.location_name = 'INTERIOR'</v>
      </c>
      <c r="O86" s="1" t="s">
        <v>212</v>
      </c>
      <c r="P86" t="str">
        <f t="shared" si="8"/>
        <v>INSERT INTO courthouse (location_id,courthouse_type_code,org_unit_id,geometry,region_location_id,created_by,updated_by,created_dtm,updated_dtm,revision_count)</v>
      </c>
      <c r="Q86" t="str">
        <f t="shared" si="9"/>
        <v xml:space="preserve"> VALUES </v>
      </c>
      <c r="R86" t="str">
        <f t="shared" si="7"/>
        <v>((SELECT L1.location_id FROM location L1 WHERE L1.location_type_code = 'COURTHOUSE' AND L1.location_name = 'VERNON'),'PROVINCIAL','3a8b614c-a058-4383-b6eb-9bee3d8b5a1a',null,(SELECT L2.location_id FROM location L2 WHERE L2.location_type_code = 'REGION' AND L2.location_name = 'INTERIOR'),'test','test',now(),now(),0);</v>
      </c>
    </row>
    <row r="87" spans="1:18" x14ac:dyDescent="0.2">
      <c r="A87">
        <v>85</v>
      </c>
      <c r="B87" t="str">
        <f>location!E87</f>
        <v>VICTORIA</v>
      </c>
      <c r="C87" t="s">
        <v>209</v>
      </c>
      <c r="D87" t="s">
        <v>246</v>
      </c>
      <c r="E87" t="s">
        <v>15</v>
      </c>
      <c r="F87" t="s">
        <v>201</v>
      </c>
      <c r="G87" t="s">
        <v>16</v>
      </c>
      <c r="H87" t="s">
        <v>16</v>
      </c>
      <c r="I87" t="s">
        <v>17</v>
      </c>
      <c r="J87" t="s">
        <v>17</v>
      </c>
      <c r="K87">
        <f>0</f>
        <v>0</v>
      </c>
      <c r="M87" t="str">
        <f t="shared" si="5"/>
        <v>SELECT L1.location_id FROM location L1 WHERE L1.location_type_code = 'COURTHOUSE' AND L1.location_name = 'VICTORIA'</v>
      </c>
      <c r="N87" t="str">
        <f t="shared" si="6"/>
        <v>SELECT L2.location_id FROM location L2 WHERE L2.location_type_code = 'REGION' AND L2.location_name = 'VANISLAND'</v>
      </c>
      <c r="O87" s="1" t="s">
        <v>212</v>
      </c>
      <c r="P87" t="str">
        <f t="shared" si="8"/>
        <v>INSERT INTO courthouse (location_id,courthouse_type_code,org_unit_id,geometry,region_location_id,created_by,updated_by,created_dtm,updated_dtm,revision_count)</v>
      </c>
      <c r="Q87" t="str">
        <f t="shared" si="9"/>
        <v xml:space="preserve"> VALUES </v>
      </c>
      <c r="R87" t="str">
        <f t="shared" si="7"/>
        <v>((SELECT L1.location_id FROM location L1 WHERE L1.location_type_code = 'COURTHOUSE' AND L1.location_name = 'VICTORIA'),'PROVINCIAL','3a8b614c-a058-4383-b6eb-9bee3d8b5a1a',null,(SELECT L2.location_id FROM location L2 WHERE L2.location_type_code = 'REGION' AND L2.location_name = 'VANISLAND'),'test','test',now(),now(),0);</v>
      </c>
    </row>
    <row r="88" spans="1:18" x14ac:dyDescent="0.2">
      <c r="A88">
        <v>86</v>
      </c>
      <c r="B88" t="str">
        <f>location!E88</f>
        <v>WESTERNCOMMUNITIES</v>
      </c>
      <c r="C88" t="s">
        <v>209</v>
      </c>
      <c r="D88" t="s">
        <v>246</v>
      </c>
      <c r="E88" t="s">
        <v>15</v>
      </c>
      <c r="F88" t="s">
        <v>201</v>
      </c>
      <c r="G88" t="s">
        <v>16</v>
      </c>
      <c r="H88" t="s">
        <v>16</v>
      </c>
      <c r="I88" t="s">
        <v>17</v>
      </c>
      <c r="J88" t="s">
        <v>17</v>
      </c>
      <c r="K88">
        <f>0</f>
        <v>0</v>
      </c>
      <c r="M88" t="str">
        <f t="shared" si="5"/>
        <v>SELECT L1.location_id FROM location L1 WHERE L1.location_type_code = 'COURTHOUSE' AND L1.location_name = 'WESTERNCOMMUNITIES'</v>
      </c>
      <c r="N88" t="str">
        <f t="shared" si="6"/>
        <v>SELECT L2.location_id FROM location L2 WHERE L2.location_type_code = 'REGION' AND L2.location_name = 'VANISLAND'</v>
      </c>
      <c r="O88" s="1" t="s">
        <v>212</v>
      </c>
      <c r="P88" t="str">
        <f t="shared" si="8"/>
        <v>INSERT INTO courthouse (location_id,courthouse_type_code,org_unit_id,geometry,region_location_id,created_by,updated_by,created_dtm,updated_dtm,revision_count)</v>
      </c>
      <c r="Q88" t="str">
        <f t="shared" si="9"/>
        <v xml:space="preserve"> VALUES </v>
      </c>
      <c r="R88" t="str">
        <f t="shared" si="7"/>
        <v>((SELECT L1.location_id FROM location L1 WHERE L1.location_type_code = 'COURTHOUSE' AND L1.location_name = 'WESTERNCOMMUNITIES'),'PROVINCIAL','3a8b614c-a058-4383-b6eb-9bee3d8b5a1a',null,(SELECT L2.location_id FROM location L2 WHERE L2.location_type_code = 'REGION' AND L2.location_name = 'VANISLAND'),'test','test',now(),now(),0);</v>
      </c>
    </row>
    <row r="89" spans="1:18" x14ac:dyDescent="0.2">
      <c r="A89">
        <v>87</v>
      </c>
      <c r="B89" t="str">
        <f>location!E89</f>
        <v>WILLIAMSLAKE</v>
      </c>
      <c r="C89" t="s">
        <v>209</v>
      </c>
      <c r="D89" t="s">
        <v>246</v>
      </c>
      <c r="E89" t="s">
        <v>15</v>
      </c>
      <c r="F89" t="s">
        <v>197</v>
      </c>
      <c r="G89" t="s">
        <v>16</v>
      </c>
      <c r="H89" t="s">
        <v>16</v>
      </c>
      <c r="I89" t="s">
        <v>17</v>
      </c>
      <c r="J89" t="s">
        <v>17</v>
      </c>
      <c r="K89">
        <f>0</f>
        <v>0</v>
      </c>
      <c r="M89" t="str">
        <f t="shared" si="5"/>
        <v>SELECT L1.location_id FROM location L1 WHERE L1.location_type_code = 'COURTHOUSE' AND L1.location_name = 'WILLIAMSLAKE'</v>
      </c>
      <c r="N89" t="str">
        <f t="shared" si="6"/>
        <v>SELECT L2.location_id FROM location L2 WHERE L2.location_type_code = 'REGION' AND L2.location_name = 'NORTHERN'</v>
      </c>
      <c r="O89" s="1" t="s">
        <v>212</v>
      </c>
      <c r="P89" t="str">
        <f t="shared" si="8"/>
        <v>INSERT INTO courthouse (location_id,courthouse_type_code,org_unit_id,geometry,region_location_id,created_by,updated_by,created_dtm,updated_dtm,revision_count)</v>
      </c>
      <c r="Q89" t="str">
        <f t="shared" si="9"/>
        <v xml:space="preserve"> VALUES </v>
      </c>
      <c r="R89" t="str">
        <f t="shared" si="7"/>
        <v>((SELECT L1.location_id FROM location L1 WHERE L1.location_type_code = 'COURTHOUSE' AND L1.location_name = 'WILLIAMSLAKE'),'PROVINCIAL','3a8b614c-a058-4383-b6eb-9bee3d8b5a1a',null,(SELECT L2.location_id FROM location L2 WHERE L2.location_type_code = 'REGION' AND L2.location_name = 'NORTHERN'),'test','test',now(),now(),0);</v>
      </c>
    </row>
    <row r="91" spans="1:18" x14ac:dyDescent="0.2">
      <c r="B91" t="s">
        <v>1024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location!$E$92:$E$96</xm:f>
          </x14:formula1>
          <xm:sqref>F3:F89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F8D6-355D-8545-969D-5A551D4BC063}">
  <dimension ref="A1:P368"/>
  <sheetViews>
    <sheetView tabSelected="1" topLeftCell="M1" workbookViewId="0">
      <selection activeCell="N26" sqref="N26"/>
    </sheetView>
  </sheetViews>
  <sheetFormatPr baseColWidth="10" defaultRowHeight="16" x14ac:dyDescent="0.2"/>
  <cols>
    <col min="1" max="1" width="16.83203125" customWidth="1"/>
    <col min="2" max="2" width="36.1640625" customWidth="1"/>
    <col min="3" max="3" width="21.1640625" customWidth="1"/>
    <col min="4" max="4" width="21" customWidth="1"/>
    <col min="5" max="11" width="16.83203125" customWidth="1"/>
    <col min="12" max="12" width="26.1640625" customWidth="1"/>
    <col min="13" max="13" width="16.83203125" customWidth="1"/>
    <col min="14" max="14" width="119.5" customWidth="1"/>
    <col min="15" max="15" width="9" customWidth="1"/>
    <col min="16" max="16" width="255.6640625" customWidth="1"/>
    <col min="17" max="21" width="16.83203125" customWidth="1"/>
  </cols>
  <sheetData>
    <row r="1" spans="1:16" x14ac:dyDescent="0.2">
      <c r="A1" t="s">
        <v>0</v>
      </c>
      <c r="B1" t="s">
        <v>257</v>
      </c>
    </row>
    <row r="2" spans="1:16" x14ac:dyDescent="0.2">
      <c r="A2" t="s">
        <v>18</v>
      </c>
      <c r="B2" t="s">
        <v>2</v>
      </c>
      <c r="C2" t="s">
        <v>258</v>
      </c>
      <c r="D2" t="s">
        <v>259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K2" t="s">
        <v>210</v>
      </c>
      <c r="L2" t="s">
        <v>260</v>
      </c>
    </row>
    <row r="3" spans="1:16" x14ac:dyDescent="0.2">
      <c r="A3">
        <v>1</v>
      </c>
      <c r="B3" t="s">
        <v>300</v>
      </c>
      <c r="C3" s="2">
        <v>1</v>
      </c>
      <c r="E3" t="s">
        <v>16</v>
      </c>
      <c r="F3" t="s">
        <v>16</v>
      </c>
      <c r="G3" t="s">
        <v>17</v>
      </c>
      <c r="H3" t="s">
        <v>17</v>
      </c>
      <c r="I3">
        <f>0</f>
        <v>0</v>
      </c>
      <c r="K3" t="str">
        <f>"SELECT L.location_id FROM location L WHERE L.location_type_code='COURTROOM' AND L.location_name='"&amp;B3&amp;"'"</f>
        <v>SELECT L.location_id FROM location L WHERE L.location_type_code='COURTROOM' AND L.location_name='100MILEHOUSE001'</v>
      </c>
      <c r="L3" t="str">
        <f>"SELECT L.location_id FROM location L WHERE L.location_type_code='COURTHOUSE' AND L.location_name='"&amp;D3&amp;"'"</f>
        <v>SELECT L.location_id FROM location L WHERE L.location_type_code='COURTHOUSE' AND L.location_name=''</v>
      </c>
      <c r="M3" s="1" t="s">
        <v>212</v>
      </c>
      <c r="N3" s="1" t="str">
        <f>"INSERT INTO "&amp;$B$1&amp;" ("&amp;$B$2&amp;","&amp;$C$2&amp;","&amp;$D$2&amp;","&amp;$E$2&amp;","&amp;$F$2&amp;","&amp;$G$2&amp;","&amp;$H$2&amp;","&amp;I2&amp;")"</f>
        <v>INSERT INTO courtroom (location_id,room_number,courthouse_location_id,created_by,updated_by,created_dtm,updated_dtm,revision_count)</v>
      </c>
      <c r="O3" t="str">
        <f>" VALUES "</f>
        <v xml:space="preserve"> VALUES </v>
      </c>
      <c r="P3" t="str">
        <f>"(("&amp;K3&amp;"),'"&amp;C3&amp;"',("&amp;L3&amp;"),'"&amp;E3&amp;"','"&amp;F3&amp;"',"&amp;G3&amp;","&amp;H3&amp;","&amp;I3&amp;");"</f>
        <v>((SELECT L.location_id FROM location L WHERE L.location_type_code='COURTROOM' AND L.location_name='100MILEHOUSE001'),'1',(SELECT L.location_id FROM location L WHERE L.location_type_code='COURTHOUSE' AND L.location_name=''),'test','test',now(),now(),0);</v>
      </c>
    </row>
    <row r="4" spans="1:16" x14ac:dyDescent="0.2">
      <c r="A4">
        <v>2</v>
      </c>
      <c r="B4" t="s">
        <v>301</v>
      </c>
      <c r="C4" s="2">
        <v>303</v>
      </c>
      <c r="D4" t="s">
        <v>178</v>
      </c>
      <c r="E4" t="s">
        <v>16</v>
      </c>
      <c r="F4" t="s">
        <v>16</v>
      </c>
      <c r="G4" t="s">
        <v>17</v>
      </c>
      <c r="H4" t="s">
        <v>17</v>
      </c>
      <c r="I4">
        <f>0</f>
        <v>0</v>
      </c>
      <c r="K4" t="str">
        <f t="shared" ref="K4:K67" si="0">"SELECT L.location_id FROM location L WHERE L.location_type_code='COURTROOM' AND L.location_name='"&amp;B4&amp;"'"</f>
        <v>SELECT L.location_id FROM location L WHERE L.location_type_code='COURTROOM' AND L.location_name='222MAIN303'</v>
      </c>
      <c r="L4" t="str">
        <f t="shared" ref="L4:L67" si="1">"SELECT L.location_id FROM location L WHERE L.location_type_code='COURTHOUSE' AND L.location_name='"&amp;D4&amp;"'"</f>
        <v>SELECT L.location_id FROM location L WHERE L.location_type_code='COURTHOUSE' AND L.location_name='VANCOUVER'</v>
      </c>
      <c r="M4" s="1" t="s">
        <v>212</v>
      </c>
      <c r="N4" t="str">
        <f>$N$3</f>
        <v>INSERT INTO courtroom (location_id,room_number,courthouse_location_id,created_by,updated_by,created_dtm,updated_dtm,revision_count)</v>
      </c>
      <c r="O4" t="str">
        <f>$O$3</f>
        <v xml:space="preserve"> VALUES </v>
      </c>
      <c r="P4" t="str">
        <f t="shared" ref="P4:P67" si="2">"(("&amp;K4&amp;"),'"&amp;C4&amp;"',("&amp;L4&amp;"),'"&amp;E4&amp;"','"&amp;F4&amp;"',"&amp;G4&amp;","&amp;H4&amp;","&amp;I4&amp;");"</f>
        <v>((SELECT L.location_id FROM location L WHERE L.location_type_code='COURTROOM' AND L.location_name='222MAIN303'),'303',(SELECT L.location_id FROM location L WHERE L.location_type_code='COURTHOUSE' AND L.location_name='VANCOUVER'),'test','test',now(),now(),0);</v>
      </c>
    </row>
    <row r="5" spans="1:16" x14ac:dyDescent="0.2">
      <c r="A5">
        <v>3</v>
      </c>
      <c r="B5" t="s">
        <v>302</v>
      </c>
      <c r="C5" s="2">
        <v>100</v>
      </c>
      <c r="D5" t="s">
        <v>178</v>
      </c>
      <c r="E5" t="s">
        <v>16</v>
      </c>
      <c r="F5" t="s">
        <v>16</v>
      </c>
      <c r="G5" t="s">
        <v>17</v>
      </c>
      <c r="H5" t="s">
        <v>17</v>
      </c>
      <c r="I5">
        <f>0</f>
        <v>0</v>
      </c>
      <c r="K5" t="str">
        <f t="shared" si="0"/>
        <v>SELECT L.location_id FROM location L WHERE L.location_type_code='COURTROOM' AND L.location_name='222MAIN100'</v>
      </c>
      <c r="L5" t="str">
        <f t="shared" si="1"/>
        <v>SELECT L.location_id FROM location L WHERE L.location_type_code='COURTHOUSE' AND L.location_name='VANCOUVER'</v>
      </c>
      <c r="M5" s="1" t="s">
        <v>212</v>
      </c>
      <c r="N5" t="str">
        <f t="shared" ref="N5:N68" si="3">$N$3</f>
        <v>INSERT INTO courtroom (location_id,room_number,courthouse_location_id,created_by,updated_by,created_dtm,updated_dtm,revision_count)</v>
      </c>
      <c r="O5" t="str">
        <f t="shared" ref="O5:O68" si="4">$O$3</f>
        <v xml:space="preserve"> VALUES </v>
      </c>
      <c r="P5" t="str">
        <f t="shared" si="2"/>
        <v>((SELECT L.location_id FROM location L WHERE L.location_type_code='COURTROOM' AND L.location_name='222MAIN100'),'100',(SELECT L.location_id FROM location L WHERE L.location_type_code='COURTHOUSE' AND L.location_name='VANCOUVER'),'test','test',now(),now(),0);</v>
      </c>
    </row>
    <row r="6" spans="1:16" x14ac:dyDescent="0.2">
      <c r="A6">
        <v>4</v>
      </c>
      <c r="B6" t="s">
        <v>303</v>
      </c>
      <c r="C6" s="2">
        <v>101</v>
      </c>
      <c r="D6" t="s">
        <v>178</v>
      </c>
      <c r="E6" t="s">
        <v>16</v>
      </c>
      <c r="F6" t="s">
        <v>16</v>
      </c>
      <c r="G6" t="s">
        <v>17</v>
      </c>
      <c r="H6" t="s">
        <v>17</v>
      </c>
      <c r="I6">
        <f>0</f>
        <v>0</v>
      </c>
      <c r="K6" t="str">
        <f t="shared" si="0"/>
        <v>SELECT L.location_id FROM location L WHERE L.location_type_code='COURTROOM' AND L.location_name='222MAIN101'</v>
      </c>
      <c r="L6" t="str">
        <f t="shared" si="1"/>
        <v>SELECT L.location_id FROM location L WHERE L.location_type_code='COURTHOUSE' AND L.location_name='VANCOUVER'</v>
      </c>
      <c r="M6" s="1" t="s">
        <v>212</v>
      </c>
      <c r="N6" t="str">
        <f t="shared" si="3"/>
        <v>INSERT INTO courtroom (location_id,room_number,courthouse_location_id,created_by,updated_by,created_dtm,updated_dtm,revision_count)</v>
      </c>
      <c r="O6" t="str">
        <f t="shared" si="4"/>
        <v xml:space="preserve"> VALUES </v>
      </c>
      <c r="P6" t="str">
        <f t="shared" si="2"/>
        <v>((SELECT L.location_id FROM location L WHERE L.location_type_code='COURTROOM' AND L.location_name='222MAIN101'),'101',(SELECT L.location_id FROM location L WHERE L.location_type_code='COURTHOUSE' AND L.location_name='VANCOUVER'),'test','test',now(),now(),0);</v>
      </c>
    </row>
    <row r="7" spans="1:16" x14ac:dyDescent="0.2">
      <c r="A7">
        <v>5</v>
      </c>
      <c r="B7" t="s">
        <v>304</v>
      </c>
      <c r="C7" s="2">
        <v>102</v>
      </c>
      <c r="D7" t="s">
        <v>178</v>
      </c>
      <c r="E7" t="s">
        <v>16</v>
      </c>
      <c r="F7" t="s">
        <v>16</v>
      </c>
      <c r="G7" t="s">
        <v>17</v>
      </c>
      <c r="H7" t="s">
        <v>17</v>
      </c>
      <c r="I7">
        <f>0</f>
        <v>0</v>
      </c>
      <c r="K7" t="str">
        <f t="shared" si="0"/>
        <v>SELECT L.location_id FROM location L WHERE L.location_type_code='COURTROOM' AND L.location_name='222MAIN102'</v>
      </c>
      <c r="L7" t="str">
        <f t="shared" si="1"/>
        <v>SELECT L.location_id FROM location L WHERE L.location_type_code='COURTHOUSE' AND L.location_name='VANCOUVER'</v>
      </c>
      <c r="M7" s="1" t="s">
        <v>212</v>
      </c>
      <c r="N7" t="str">
        <f t="shared" si="3"/>
        <v>INSERT INTO courtroom (location_id,room_number,courthouse_location_id,created_by,updated_by,created_dtm,updated_dtm,revision_count)</v>
      </c>
      <c r="O7" t="str">
        <f t="shared" si="4"/>
        <v xml:space="preserve"> VALUES </v>
      </c>
      <c r="P7" t="str">
        <f t="shared" si="2"/>
        <v>((SELECT L.location_id FROM location L WHERE L.location_type_code='COURTROOM' AND L.location_name='222MAIN102'),'102',(SELECT L.location_id FROM location L WHERE L.location_type_code='COURTHOUSE' AND L.location_name='VANCOUVER'),'test','test',now(),now(),0);</v>
      </c>
    </row>
    <row r="8" spans="1:16" x14ac:dyDescent="0.2">
      <c r="A8">
        <v>6</v>
      </c>
      <c r="B8" t="s">
        <v>305</v>
      </c>
      <c r="C8" s="2">
        <v>304</v>
      </c>
      <c r="D8" t="s">
        <v>178</v>
      </c>
      <c r="E8" t="s">
        <v>16</v>
      </c>
      <c r="F8" t="s">
        <v>16</v>
      </c>
      <c r="G8" t="s">
        <v>17</v>
      </c>
      <c r="H8" t="s">
        <v>17</v>
      </c>
      <c r="I8">
        <f>0</f>
        <v>0</v>
      </c>
      <c r="K8" t="str">
        <f t="shared" si="0"/>
        <v>SELECT L.location_id FROM location L WHERE L.location_type_code='COURTROOM' AND L.location_name='222MAIN304'</v>
      </c>
      <c r="L8" t="str">
        <f t="shared" si="1"/>
        <v>SELECT L.location_id FROM location L WHERE L.location_type_code='COURTHOUSE' AND L.location_name='VANCOUVER'</v>
      </c>
      <c r="M8" s="1" t="s">
        <v>212</v>
      </c>
      <c r="N8" t="str">
        <f t="shared" si="3"/>
        <v>INSERT INTO courtroom (location_id,room_number,courthouse_location_id,created_by,updated_by,created_dtm,updated_dtm,revision_count)</v>
      </c>
      <c r="O8" t="str">
        <f t="shared" si="4"/>
        <v xml:space="preserve"> VALUES </v>
      </c>
      <c r="P8" t="str">
        <f t="shared" si="2"/>
        <v>((SELECT L.location_id FROM location L WHERE L.location_type_code='COURTROOM' AND L.location_name='222MAIN304'),'304',(SELECT L.location_id FROM location L WHERE L.location_type_code='COURTHOUSE' AND L.location_name='VANCOUVER'),'test','test',now(),now(),0);</v>
      </c>
    </row>
    <row r="9" spans="1:16" x14ac:dyDescent="0.2">
      <c r="A9">
        <v>7</v>
      </c>
      <c r="B9" t="s">
        <v>306</v>
      </c>
      <c r="C9" s="2">
        <v>305</v>
      </c>
      <c r="D9" t="s">
        <v>178</v>
      </c>
      <c r="E9" t="s">
        <v>16</v>
      </c>
      <c r="F9" t="s">
        <v>16</v>
      </c>
      <c r="G9" t="s">
        <v>17</v>
      </c>
      <c r="H9" t="s">
        <v>17</v>
      </c>
      <c r="I9">
        <f>0</f>
        <v>0</v>
      </c>
      <c r="K9" t="str">
        <f t="shared" si="0"/>
        <v>SELECT L.location_id FROM location L WHERE L.location_type_code='COURTROOM' AND L.location_name='222MAIN305'</v>
      </c>
      <c r="L9" t="str">
        <f t="shared" si="1"/>
        <v>SELECT L.location_id FROM location L WHERE L.location_type_code='COURTHOUSE' AND L.location_name='VANCOUVER'</v>
      </c>
      <c r="M9" s="1" t="s">
        <v>212</v>
      </c>
      <c r="N9" t="str">
        <f t="shared" si="3"/>
        <v>INSERT INTO courtroom (location_id,room_number,courthouse_location_id,created_by,updated_by,created_dtm,updated_dtm,revision_count)</v>
      </c>
      <c r="O9" t="str">
        <f t="shared" si="4"/>
        <v xml:space="preserve"> VALUES </v>
      </c>
      <c r="P9" t="str">
        <f t="shared" si="2"/>
        <v>((SELECT L.location_id FROM location L WHERE L.location_type_code='COURTROOM' AND L.location_name='222MAIN305'),'305',(SELECT L.location_id FROM location L WHERE L.location_type_code='COURTHOUSE' AND L.location_name='VANCOUVER'),'test','test',now(),now(),0);</v>
      </c>
    </row>
    <row r="10" spans="1:16" x14ac:dyDescent="0.2">
      <c r="A10">
        <v>8</v>
      </c>
      <c r="B10" t="s">
        <v>307</v>
      </c>
      <c r="C10" s="2">
        <v>306</v>
      </c>
      <c r="D10" t="s">
        <v>178</v>
      </c>
      <c r="E10" t="s">
        <v>16</v>
      </c>
      <c r="F10" t="s">
        <v>16</v>
      </c>
      <c r="G10" t="s">
        <v>17</v>
      </c>
      <c r="H10" t="s">
        <v>17</v>
      </c>
      <c r="I10">
        <f>0</f>
        <v>0</v>
      </c>
      <c r="K10" t="str">
        <f t="shared" si="0"/>
        <v>SELECT L.location_id FROM location L WHERE L.location_type_code='COURTROOM' AND L.location_name='222MAIN306'</v>
      </c>
      <c r="L10" t="str">
        <f t="shared" si="1"/>
        <v>SELECT L.location_id FROM location L WHERE L.location_type_code='COURTHOUSE' AND L.location_name='VANCOUVER'</v>
      </c>
      <c r="M10" s="1" t="s">
        <v>212</v>
      </c>
      <c r="N10" t="str">
        <f t="shared" si="3"/>
        <v>INSERT INTO courtroom (location_id,room_number,courthouse_location_id,created_by,updated_by,created_dtm,updated_dtm,revision_count)</v>
      </c>
      <c r="O10" t="str">
        <f t="shared" si="4"/>
        <v xml:space="preserve"> VALUES </v>
      </c>
      <c r="P10" t="str">
        <f t="shared" si="2"/>
        <v>((SELECT L.location_id FROM location L WHERE L.location_type_code='COURTROOM' AND L.location_name='222MAIN306'),'306',(SELECT L.location_id FROM location L WHERE L.location_type_code='COURTHOUSE' AND L.location_name='VANCOUVER'),'test','test',now(),now(),0);</v>
      </c>
    </row>
    <row r="11" spans="1:16" x14ac:dyDescent="0.2">
      <c r="A11">
        <v>9</v>
      </c>
      <c r="B11" t="s">
        <v>308</v>
      </c>
      <c r="C11" s="2">
        <v>307</v>
      </c>
      <c r="D11" t="s">
        <v>178</v>
      </c>
      <c r="E11" t="s">
        <v>16</v>
      </c>
      <c r="F11" t="s">
        <v>16</v>
      </c>
      <c r="G11" t="s">
        <v>17</v>
      </c>
      <c r="H11" t="s">
        <v>17</v>
      </c>
      <c r="I11">
        <f>0</f>
        <v>0</v>
      </c>
      <c r="K11" t="str">
        <f t="shared" si="0"/>
        <v>SELECT L.location_id FROM location L WHERE L.location_type_code='COURTROOM' AND L.location_name='222MAIN307'</v>
      </c>
      <c r="L11" t="str">
        <f t="shared" si="1"/>
        <v>SELECT L.location_id FROM location L WHERE L.location_type_code='COURTHOUSE' AND L.location_name='VANCOUVER'</v>
      </c>
      <c r="M11" s="1" t="s">
        <v>212</v>
      </c>
      <c r="N11" t="str">
        <f t="shared" si="3"/>
        <v>INSERT INTO courtroom (location_id,room_number,courthouse_location_id,created_by,updated_by,created_dtm,updated_dtm,revision_count)</v>
      </c>
      <c r="O11" t="str">
        <f t="shared" si="4"/>
        <v xml:space="preserve"> VALUES </v>
      </c>
      <c r="P11" t="str">
        <f t="shared" si="2"/>
        <v>((SELECT L.location_id FROM location L WHERE L.location_type_code='COURTROOM' AND L.location_name='222MAIN307'),'307',(SELECT L.location_id FROM location L WHERE L.location_type_code='COURTHOUSE' AND L.location_name='VANCOUVER'),'test','test',now(),now(),0);</v>
      </c>
    </row>
    <row r="12" spans="1:16" x14ac:dyDescent="0.2">
      <c r="A12">
        <v>10</v>
      </c>
      <c r="B12" t="s">
        <v>309</v>
      </c>
      <c r="C12" s="2">
        <v>308</v>
      </c>
      <c r="D12" t="s">
        <v>178</v>
      </c>
      <c r="E12" t="s">
        <v>16</v>
      </c>
      <c r="F12" t="s">
        <v>16</v>
      </c>
      <c r="G12" t="s">
        <v>17</v>
      </c>
      <c r="H12" t="s">
        <v>17</v>
      </c>
      <c r="I12">
        <f>0</f>
        <v>0</v>
      </c>
      <c r="K12" t="str">
        <f t="shared" si="0"/>
        <v>SELECT L.location_id FROM location L WHERE L.location_type_code='COURTROOM' AND L.location_name='222MAIN308'</v>
      </c>
      <c r="L12" t="str">
        <f t="shared" si="1"/>
        <v>SELECT L.location_id FROM location L WHERE L.location_type_code='COURTHOUSE' AND L.location_name='VANCOUVER'</v>
      </c>
      <c r="M12" s="1" t="s">
        <v>212</v>
      </c>
      <c r="N12" t="str">
        <f t="shared" si="3"/>
        <v>INSERT INTO courtroom (location_id,room_number,courthouse_location_id,created_by,updated_by,created_dtm,updated_dtm,revision_count)</v>
      </c>
      <c r="O12" t="str">
        <f t="shared" si="4"/>
        <v xml:space="preserve"> VALUES </v>
      </c>
      <c r="P12" t="str">
        <f t="shared" si="2"/>
        <v>((SELECT L.location_id FROM location L WHERE L.location_type_code='COURTROOM' AND L.location_name='222MAIN308'),'308',(SELECT L.location_id FROM location L WHERE L.location_type_code='COURTHOUSE' AND L.location_name='VANCOUVER'),'test','test',now(),now(),0);</v>
      </c>
    </row>
    <row r="13" spans="1:16" x14ac:dyDescent="0.2">
      <c r="A13">
        <v>11</v>
      </c>
      <c r="B13" t="s">
        <v>310</v>
      </c>
      <c r="C13" s="2">
        <v>309</v>
      </c>
      <c r="D13" t="s">
        <v>178</v>
      </c>
      <c r="E13" t="s">
        <v>16</v>
      </c>
      <c r="F13" t="s">
        <v>16</v>
      </c>
      <c r="G13" t="s">
        <v>17</v>
      </c>
      <c r="H13" t="s">
        <v>17</v>
      </c>
      <c r="I13">
        <f>0</f>
        <v>0</v>
      </c>
      <c r="K13" t="str">
        <f t="shared" si="0"/>
        <v>SELECT L.location_id FROM location L WHERE L.location_type_code='COURTROOM' AND L.location_name='222MAIN309'</v>
      </c>
      <c r="L13" t="str">
        <f t="shared" si="1"/>
        <v>SELECT L.location_id FROM location L WHERE L.location_type_code='COURTHOUSE' AND L.location_name='VANCOUVER'</v>
      </c>
      <c r="M13" s="1" t="s">
        <v>212</v>
      </c>
      <c r="N13" t="str">
        <f t="shared" si="3"/>
        <v>INSERT INTO courtroom (location_id,room_number,courthouse_location_id,created_by,updated_by,created_dtm,updated_dtm,revision_count)</v>
      </c>
      <c r="O13" t="str">
        <f t="shared" si="4"/>
        <v xml:space="preserve"> VALUES </v>
      </c>
      <c r="P13" t="str">
        <f t="shared" si="2"/>
        <v>((SELECT L.location_id FROM location L WHERE L.location_type_code='COURTROOM' AND L.location_name='222MAIN309'),'309',(SELECT L.location_id FROM location L WHERE L.location_type_code='COURTHOUSE' AND L.location_name='VANCOUVER'),'test','test',now(),now(),0);</v>
      </c>
    </row>
    <row r="14" spans="1:16" x14ac:dyDescent="0.2">
      <c r="A14">
        <v>12</v>
      </c>
      <c r="B14" t="s">
        <v>311</v>
      </c>
      <c r="C14" s="2">
        <v>510</v>
      </c>
      <c r="D14" t="s">
        <v>178</v>
      </c>
      <c r="E14" t="s">
        <v>16</v>
      </c>
      <c r="F14" t="s">
        <v>16</v>
      </c>
      <c r="G14" t="s">
        <v>17</v>
      </c>
      <c r="H14" t="s">
        <v>17</v>
      </c>
      <c r="I14">
        <f>0</f>
        <v>0</v>
      </c>
      <c r="K14" t="str">
        <f t="shared" si="0"/>
        <v>SELECT L.location_id FROM location L WHERE L.location_type_code='COURTROOM' AND L.location_name='222MAIN510'</v>
      </c>
      <c r="L14" t="str">
        <f t="shared" si="1"/>
        <v>SELECT L.location_id FROM location L WHERE L.location_type_code='COURTHOUSE' AND L.location_name='VANCOUVER'</v>
      </c>
      <c r="M14" s="1" t="s">
        <v>212</v>
      </c>
      <c r="N14" t="str">
        <f t="shared" si="3"/>
        <v>INSERT INTO courtroom (location_id,room_number,courthouse_location_id,created_by,updated_by,created_dtm,updated_dtm,revision_count)</v>
      </c>
      <c r="O14" t="str">
        <f t="shared" si="4"/>
        <v xml:space="preserve"> VALUES </v>
      </c>
      <c r="P14" t="str">
        <f t="shared" si="2"/>
        <v>((SELECT L.location_id FROM location L WHERE L.location_type_code='COURTROOM' AND L.location_name='222MAIN510'),'510',(SELECT L.location_id FROM location L WHERE L.location_type_code='COURTHOUSE' AND L.location_name='VANCOUVER'),'test','test',now(),now(),0);</v>
      </c>
    </row>
    <row r="15" spans="1:16" x14ac:dyDescent="0.2">
      <c r="A15">
        <v>13</v>
      </c>
      <c r="B15" t="s">
        <v>312</v>
      </c>
      <c r="C15" s="2">
        <v>511</v>
      </c>
      <c r="D15" t="s">
        <v>178</v>
      </c>
      <c r="E15" t="s">
        <v>16</v>
      </c>
      <c r="F15" t="s">
        <v>16</v>
      </c>
      <c r="G15" t="s">
        <v>17</v>
      </c>
      <c r="H15" t="s">
        <v>17</v>
      </c>
      <c r="I15">
        <f>0</f>
        <v>0</v>
      </c>
      <c r="K15" t="str">
        <f t="shared" si="0"/>
        <v>SELECT L.location_id FROM location L WHERE L.location_type_code='COURTROOM' AND L.location_name='222MAIN511'</v>
      </c>
      <c r="L15" t="str">
        <f t="shared" si="1"/>
        <v>SELECT L.location_id FROM location L WHERE L.location_type_code='COURTHOUSE' AND L.location_name='VANCOUVER'</v>
      </c>
      <c r="M15" s="1" t="s">
        <v>212</v>
      </c>
      <c r="N15" t="str">
        <f t="shared" si="3"/>
        <v>INSERT INTO courtroom (location_id,room_number,courthouse_location_id,created_by,updated_by,created_dtm,updated_dtm,revision_count)</v>
      </c>
      <c r="O15" t="str">
        <f t="shared" si="4"/>
        <v xml:space="preserve"> VALUES </v>
      </c>
      <c r="P15" t="str">
        <f t="shared" si="2"/>
        <v>((SELECT L.location_id FROM location L WHERE L.location_type_code='COURTROOM' AND L.location_name='222MAIN511'),'511',(SELECT L.location_id FROM location L WHERE L.location_type_code='COURTHOUSE' AND L.location_name='VANCOUVER'),'test','test',now(),now(),0);</v>
      </c>
    </row>
    <row r="16" spans="1:16" x14ac:dyDescent="0.2">
      <c r="A16">
        <v>14</v>
      </c>
      <c r="B16" t="s">
        <v>313</v>
      </c>
      <c r="C16" s="2">
        <v>512</v>
      </c>
      <c r="D16" t="s">
        <v>178</v>
      </c>
      <c r="E16" t="s">
        <v>16</v>
      </c>
      <c r="F16" t="s">
        <v>16</v>
      </c>
      <c r="G16" t="s">
        <v>17</v>
      </c>
      <c r="H16" t="s">
        <v>17</v>
      </c>
      <c r="I16">
        <f>0</f>
        <v>0</v>
      </c>
      <c r="K16" t="str">
        <f t="shared" si="0"/>
        <v>SELECT L.location_id FROM location L WHERE L.location_type_code='COURTROOM' AND L.location_name='222MAIN512'</v>
      </c>
      <c r="L16" t="str">
        <f t="shared" si="1"/>
        <v>SELECT L.location_id FROM location L WHERE L.location_type_code='COURTHOUSE' AND L.location_name='VANCOUVER'</v>
      </c>
      <c r="M16" s="1" t="s">
        <v>212</v>
      </c>
      <c r="N16" t="str">
        <f t="shared" si="3"/>
        <v>INSERT INTO courtroom (location_id,room_number,courthouse_location_id,created_by,updated_by,created_dtm,updated_dtm,revision_count)</v>
      </c>
      <c r="O16" t="str">
        <f t="shared" si="4"/>
        <v xml:space="preserve"> VALUES </v>
      </c>
      <c r="P16" t="str">
        <f t="shared" si="2"/>
        <v>((SELECT L.location_id FROM location L WHERE L.location_type_code='COURTROOM' AND L.location_name='222MAIN512'),'512',(SELECT L.location_id FROM location L WHERE L.location_type_code='COURTHOUSE' AND L.location_name='VANCOUVER'),'test','test',now(),now(),0);</v>
      </c>
    </row>
    <row r="17" spans="1:16" x14ac:dyDescent="0.2">
      <c r="A17">
        <v>15</v>
      </c>
      <c r="B17" t="s">
        <v>314</v>
      </c>
      <c r="C17" s="2">
        <v>513</v>
      </c>
      <c r="D17" t="s">
        <v>178</v>
      </c>
      <c r="E17" t="s">
        <v>16</v>
      </c>
      <c r="F17" t="s">
        <v>16</v>
      </c>
      <c r="G17" t="s">
        <v>17</v>
      </c>
      <c r="H17" t="s">
        <v>17</v>
      </c>
      <c r="I17">
        <f>0</f>
        <v>0</v>
      </c>
      <c r="K17" t="str">
        <f t="shared" si="0"/>
        <v>SELECT L.location_id FROM location L WHERE L.location_type_code='COURTROOM' AND L.location_name='222MAIN513'</v>
      </c>
      <c r="L17" t="str">
        <f t="shared" si="1"/>
        <v>SELECT L.location_id FROM location L WHERE L.location_type_code='COURTHOUSE' AND L.location_name='VANCOUVER'</v>
      </c>
      <c r="M17" s="1" t="s">
        <v>212</v>
      </c>
      <c r="N17" t="str">
        <f t="shared" si="3"/>
        <v>INSERT INTO courtroom (location_id,room_number,courthouse_location_id,created_by,updated_by,created_dtm,updated_dtm,revision_count)</v>
      </c>
      <c r="O17" t="str">
        <f t="shared" si="4"/>
        <v xml:space="preserve"> VALUES </v>
      </c>
      <c r="P17" t="str">
        <f t="shared" si="2"/>
        <v>((SELECT L.location_id FROM location L WHERE L.location_type_code='COURTROOM' AND L.location_name='222MAIN513'),'513',(SELECT L.location_id FROM location L WHERE L.location_type_code='COURTHOUSE' AND L.location_name='VANCOUVER'),'test','test',now(),now(),0);</v>
      </c>
    </row>
    <row r="18" spans="1:16" x14ac:dyDescent="0.2">
      <c r="A18">
        <v>16</v>
      </c>
      <c r="B18" t="s">
        <v>315</v>
      </c>
      <c r="C18" s="2">
        <v>514</v>
      </c>
      <c r="D18" t="s">
        <v>178</v>
      </c>
      <c r="E18" t="s">
        <v>16</v>
      </c>
      <c r="F18" t="s">
        <v>16</v>
      </c>
      <c r="G18" t="s">
        <v>17</v>
      </c>
      <c r="H18" t="s">
        <v>17</v>
      </c>
      <c r="I18">
        <f>0</f>
        <v>0</v>
      </c>
      <c r="K18" t="str">
        <f t="shared" si="0"/>
        <v>SELECT L.location_id FROM location L WHERE L.location_type_code='COURTROOM' AND L.location_name='222MAIN514'</v>
      </c>
      <c r="L18" t="str">
        <f t="shared" si="1"/>
        <v>SELECT L.location_id FROM location L WHERE L.location_type_code='COURTHOUSE' AND L.location_name='VANCOUVER'</v>
      </c>
      <c r="M18" s="1" t="s">
        <v>212</v>
      </c>
      <c r="N18" t="str">
        <f t="shared" si="3"/>
        <v>INSERT INTO courtroom (location_id,room_number,courthouse_location_id,created_by,updated_by,created_dtm,updated_dtm,revision_count)</v>
      </c>
      <c r="O18" t="str">
        <f t="shared" si="4"/>
        <v xml:space="preserve"> VALUES </v>
      </c>
      <c r="P18" t="str">
        <f t="shared" si="2"/>
        <v>((SELECT L.location_id FROM location L WHERE L.location_type_code='COURTROOM' AND L.location_name='222MAIN514'),'514',(SELECT L.location_id FROM location L WHERE L.location_type_code='COURTHOUSE' AND L.location_name='VANCOUVER'),'test','test',now(),now(),0);</v>
      </c>
    </row>
    <row r="19" spans="1:16" x14ac:dyDescent="0.2">
      <c r="A19">
        <v>17</v>
      </c>
      <c r="B19" t="s">
        <v>316</v>
      </c>
      <c r="C19" s="2">
        <v>515</v>
      </c>
      <c r="D19" t="s">
        <v>178</v>
      </c>
      <c r="E19" t="s">
        <v>16</v>
      </c>
      <c r="F19" t="s">
        <v>16</v>
      </c>
      <c r="G19" t="s">
        <v>17</v>
      </c>
      <c r="H19" t="s">
        <v>17</v>
      </c>
      <c r="I19">
        <f>0</f>
        <v>0</v>
      </c>
      <c r="K19" t="str">
        <f t="shared" si="0"/>
        <v>SELECT L.location_id FROM location L WHERE L.location_type_code='COURTROOM' AND L.location_name='222MAIN515'</v>
      </c>
      <c r="L19" t="str">
        <f t="shared" si="1"/>
        <v>SELECT L.location_id FROM location L WHERE L.location_type_code='COURTHOUSE' AND L.location_name='VANCOUVER'</v>
      </c>
      <c r="M19" s="1" t="s">
        <v>212</v>
      </c>
      <c r="N19" t="str">
        <f t="shared" si="3"/>
        <v>INSERT INTO courtroom (location_id,room_number,courthouse_location_id,created_by,updated_by,created_dtm,updated_dtm,revision_count)</v>
      </c>
      <c r="O19" t="str">
        <f t="shared" si="4"/>
        <v xml:space="preserve"> VALUES </v>
      </c>
      <c r="P19" t="str">
        <f t="shared" si="2"/>
        <v>((SELECT L.location_id FROM location L WHERE L.location_type_code='COURTROOM' AND L.location_name='222MAIN515'),'515',(SELECT L.location_id FROM location L WHERE L.location_type_code='COURTHOUSE' AND L.location_name='VANCOUVER'),'test','test',now(),now(),0);</v>
      </c>
    </row>
    <row r="20" spans="1:16" x14ac:dyDescent="0.2">
      <c r="A20">
        <v>18</v>
      </c>
      <c r="B20" t="s">
        <v>317</v>
      </c>
      <c r="C20" s="2">
        <v>516</v>
      </c>
      <c r="D20" t="s">
        <v>178</v>
      </c>
      <c r="E20" t="s">
        <v>16</v>
      </c>
      <c r="F20" t="s">
        <v>16</v>
      </c>
      <c r="G20" t="s">
        <v>17</v>
      </c>
      <c r="H20" t="s">
        <v>17</v>
      </c>
      <c r="I20">
        <f>0</f>
        <v>0</v>
      </c>
      <c r="K20" t="str">
        <f t="shared" si="0"/>
        <v>SELECT L.location_id FROM location L WHERE L.location_type_code='COURTROOM' AND L.location_name='222MAIN516'</v>
      </c>
      <c r="L20" t="str">
        <f t="shared" si="1"/>
        <v>SELECT L.location_id FROM location L WHERE L.location_type_code='COURTHOUSE' AND L.location_name='VANCOUVER'</v>
      </c>
      <c r="M20" s="1" t="s">
        <v>212</v>
      </c>
      <c r="N20" t="str">
        <f t="shared" si="3"/>
        <v>INSERT INTO courtroom (location_id,room_number,courthouse_location_id,created_by,updated_by,created_dtm,updated_dtm,revision_count)</v>
      </c>
      <c r="O20" t="str">
        <f t="shared" si="4"/>
        <v xml:space="preserve"> VALUES </v>
      </c>
      <c r="P20" t="str">
        <f t="shared" si="2"/>
        <v>((SELECT L.location_id FROM location L WHERE L.location_type_code='COURTROOM' AND L.location_name='222MAIN516'),'516',(SELECT L.location_id FROM location L WHERE L.location_type_code='COURTHOUSE' AND L.location_name='VANCOUVER'),'test','test',now(),now(),0);</v>
      </c>
    </row>
    <row r="21" spans="1:16" x14ac:dyDescent="0.2">
      <c r="A21">
        <v>19</v>
      </c>
      <c r="B21" t="s">
        <v>318</v>
      </c>
      <c r="C21" s="2">
        <v>100</v>
      </c>
      <c r="D21" t="s">
        <v>19</v>
      </c>
      <c r="E21" t="s">
        <v>16</v>
      </c>
      <c r="F21" t="s">
        <v>16</v>
      </c>
      <c r="G21" t="s">
        <v>17</v>
      </c>
      <c r="H21" t="s">
        <v>17</v>
      </c>
      <c r="I21">
        <f>0</f>
        <v>0</v>
      </c>
      <c r="K21" t="str">
        <f t="shared" si="0"/>
        <v>SELECT L.location_id FROM location L WHERE L.location_type_code='COURTROOM' AND L.location_name='ABBOTSFORD100'</v>
      </c>
      <c r="L21" t="str">
        <f t="shared" si="1"/>
        <v>SELECT L.location_id FROM location L WHERE L.location_type_code='COURTHOUSE' AND L.location_name='ABBOTSFORD'</v>
      </c>
      <c r="M21" s="1" t="s">
        <v>212</v>
      </c>
      <c r="N21" t="str">
        <f t="shared" si="3"/>
        <v>INSERT INTO courtroom (location_id,room_number,courthouse_location_id,created_by,updated_by,created_dtm,updated_dtm,revision_count)</v>
      </c>
      <c r="O21" t="str">
        <f t="shared" si="4"/>
        <v xml:space="preserve"> VALUES </v>
      </c>
      <c r="P21" t="str">
        <f t="shared" si="2"/>
        <v>((SELECT L.location_id FROM location L WHERE L.location_type_code='COURTROOM' AND L.location_name='ABBOTSFORD100'),'100',(SELECT L.location_id FROM location L WHERE L.location_type_code='COURTHOUSE' AND L.location_name='ABBOTSFORD'),'test','test',now(),now(),0);</v>
      </c>
    </row>
    <row r="22" spans="1:16" x14ac:dyDescent="0.2">
      <c r="A22">
        <v>20</v>
      </c>
      <c r="B22" t="s">
        <v>319</v>
      </c>
      <c r="C22" s="2">
        <v>101</v>
      </c>
      <c r="D22" t="s">
        <v>19</v>
      </c>
      <c r="E22" t="s">
        <v>16</v>
      </c>
      <c r="F22" t="s">
        <v>16</v>
      </c>
      <c r="G22" t="s">
        <v>17</v>
      </c>
      <c r="H22" t="s">
        <v>17</v>
      </c>
      <c r="I22">
        <f>0</f>
        <v>0</v>
      </c>
      <c r="K22" t="str">
        <f t="shared" si="0"/>
        <v>SELECT L.location_id FROM location L WHERE L.location_type_code='COURTROOM' AND L.location_name='ABBOTSFORD101'</v>
      </c>
      <c r="L22" t="str">
        <f t="shared" si="1"/>
        <v>SELECT L.location_id FROM location L WHERE L.location_type_code='COURTHOUSE' AND L.location_name='ABBOTSFORD'</v>
      </c>
      <c r="M22" s="1" t="s">
        <v>212</v>
      </c>
      <c r="N22" t="str">
        <f t="shared" si="3"/>
        <v>INSERT INTO courtroom (location_id,room_number,courthouse_location_id,created_by,updated_by,created_dtm,updated_dtm,revision_count)</v>
      </c>
      <c r="O22" t="str">
        <f t="shared" si="4"/>
        <v xml:space="preserve"> VALUES </v>
      </c>
      <c r="P22" t="str">
        <f t="shared" si="2"/>
        <v>((SELECT L.location_id FROM location L WHERE L.location_type_code='COURTROOM' AND L.location_name='ABBOTSFORD101'),'101',(SELECT L.location_id FROM location L WHERE L.location_type_code='COURTHOUSE' AND L.location_name='ABBOTSFORD'),'test','test',now(),now(),0);</v>
      </c>
    </row>
    <row r="23" spans="1:16" x14ac:dyDescent="0.2">
      <c r="A23">
        <v>21</v>
      </c>
      <c r="B23" t="s">
        <v>320</v>
      </c>
      <c r="C23" s="2">
        <v>102</v>
      </c>
      <c r="D23" t="s">
        <v>19</v>
      </c>
      <c r="E23" t="s">
        <v>16</v>
      </c>
      <c r="F23" t="s">
        <v>16</v>
      </c>
      <c r="G23" t="s">
        <v>17</v>
      </c>
      <c r="H23" t="s">
        <v>17</v>
      </c>
      <c r="I23">
        <f>0</f>
        <v>0</v>
      </c>
      <c r="K23" t="str">
        <f t="shared" si="0"/>
        <v>SELECT L.location_id FROM location L WHERE L.location_type_code='COURTROOM' AND L.location_name='ABBOTSFORD102'</v>
      </c>
      <c r="L23" t="str">
        <f t="shared" si="1"/>
        <v>SELECT L.location_id FROM location L WHERE L.location_type_code='COURTHOUSE' AND L.location_name='ABBOTSFORD'</v>
      </c>
      <c r="M23" s="1" t="s">
        <v>212</v>
      </c>
      <c r="N23" t="str">
        <f t="shared" si="3"/>
        <v>INSERT INTO courtroom (location_id,room_number,courthouse_location_id,created_by,updated_by,created_dtm,updated_dtm,revision_count)</v>
      </c>
      <c r="O23" t="str">
        <f t="shared" si="4"/>
        <v xml:space="preserve"> VALUES </v>
      </c>
      <c r="P23" t="str">
        <f t="shared" si="2"/>
        <v>((SELECT L.location_id FROM location L WHERE L.location_type_code='COURTROOM' AND L.location_name='ABBOTSFORD102'),'102',(SELECT L.location_id FROM location L WHERE L.location_type_code='COURTHOUSE' AND L.location_name='ABBOTSFORD'),'test','test',now(),now(),0);</v>
      </c>
    </row>
    <row r="24" spans="1:16" x14ac:dyDescent="0.2">
      <c r="A24">
        <v>22</v>
      </c>
      <c r="B24" t="s">
        <v>321</v>
      </c>
      <c r="C24" s="2">
        <v>103</v>
      </c>
      <c r="D24" t="s">
        <v>19</v>
      </c>
      <c r="E24" t="s">
        <v>16</v>
      </c>
      <c r="F24" t="s">
        <v>16</v>
      </c>
      <c r="G24" t="s">
        <v>17</v>
      </c>
      <c r="H24" t="s">
        <v>17</v>
      </c>
      <c r="I24">
        <f>0</f>
        <v>0</v>
      </c>
      <c r="K24" t="str">
        <f t="shared" si="0"/>
        <v>SELECT L.location_id FROM location L WHERE L.location_type_code='COURTROOM' AND L.location_name='ABBOTSFORD103'</v>
      </c>
      <c r="L24" t="str">
        <f t="shared" si="1"/>
        <v>SELECT L.location_id FROM location L WHERE L.location_type_code='COURTHOUSE' AND L.location_name='ABBOTSFORD'</v>
      </c>
      <c r="M24" s="1" t="s">
        <v>212</v>
      </c>
      <c r="N24" t="str">
        <f t="shared" si="3"/>
        <v>INSERT INTO courtroom (location_id,room_number,courthouse_location_id,created_by,updated_by,created_dtm,updated_dtm,revision_count)</v>
      </c>
      <c r="O24" t="str">
        <f t="shared" si="4"/>
        <v xml:space="preserve"> VALUES </v>
      </c>
      <c r="P24" t="str">
        <f t="shared" si="2"/>
        <v>((SELECT L.location_id FROM location L WHERE L.location_type_code='COURTROOM' AND L.location_name='ABBOTSFORD103'),'103',(SELECT L.location_id FROM location L WHERE L.location_type_code='COURTHOUSE' AND L.location_name='ABBOTSFORD'),'test','test',now(),now(),0);</v>
      </c>
    </row>
    <row r="25" spans="1:16" x14ac:dyDescent="0.2">
      <c r="A25">
        <v>23</v>
      </c>
      <c r="B25" t="s">
        <v>322</v>
      </c>
      <c r="C25" s="2">
        <v>104</v>
      </c>
      <c r="D25" t="s">
        <v>19</v>
      </c>
      <c r="E25" t="s">
        <v>16</v>
      </c>
      <c r="F25" t="s">
        <v>16</v>
      </c>
      <c r="G25" t="s">
        <v>17</v>
      </c>
      <c r="H25" t="s">
        <v>17</v>
      </c>
      <c r="I25">
        <f>0</f>
        <v>0</v>
      </c>
      <c r="K25" t="str">
        <f t="shared" si="0"/>
        <v>SELECT L.location_id FROM location L WHERE L.location_type_code='COURTROOM' AND L.location_name='ABBOTSFORD104'</v>
      </c>
      <c r="L25" t="str">
        <f t="shared" si="1"/>
        <v>SELECT L.location_id FROM location L WHERE L.location_type_code='COURTHOUSE' AND L.location_name='ABBOTSFORD'</v>
      </c>
      <c r="M25" s="1" t="s">
        <v>212</v>
      </c>
      <c r="N25" t="str">
        <f t="shared" si="3"/>
        <v>INSERT INTO courtroom (location_id,room_number,courthouse_location_id,created_by,updated_by,created_dtm,updated_dtm,revision_count)</v>
      </c>
      <c r="O25" t="str">
        <f t="shared" si="4"/>
        <v xml:space="preserve"> VALUES </v>
      </c>
      <c r="P25" t="str">
        <f t="shared" si="2"/>
        <v>((SELECT L.location_id FROM location L WHERE L.location_type_code='COURTROOM' AND L.location_name='ABBOTSFORD104'),'104',(SELECT L.location_id FROM location L WHERE L.location_type_code='COURTHOUSE' AND L.location_name='ABBOTSFORD'),'test','test',now(),now(),0);</v>
      </c>
    </row>
    <row r="26" spans="1:16" x14ac:dyDescent="0.2">
      <c r="A26">
        <v>24</v>
      </c>
      <c r="B26" t="s">
        <v>322</v>
      </c>
      <c r="C26" s="2">
        <v>104</v>
      </c>
      <c r="D26" t="s">
        <v>19</v>
      </c>
      <c r="E26" t="s">
        <v>16</v>
      </c>
      <c r="F26" t="s">
        <v>16</v>
      </c>
      <c r="G26" t="s">
        <v>17</v>
      </c>
      <c r="H26" t="s">
        <v>17</v>
      </c>
      <c r="I26">
        <f>0</f>
        <v>0</v>
      </c>
      <c r="K26" t="str">
        <f t="shared" si="0"/>
        <v>SELECT L.location_id FROM location L WHERE L.location_type_code='COURTROOM' AND L.location_name='ABBOTSFORD104'</v>
      </c>
      <c r="L26" t="str">
        <f t="shared" si="1"/>
        <v>SELECT L.location_id FROM location L WHERE L.location_type_code='COURTHOUSE' AND L.location_name='ABBOTSFORD'</v>
      </c>
      <c r="M26" s="1" t="s">
        <v>212</v>
      </c>
      <c r="N26" t="str">
        <f t="shared" si="3"/>
        <v>INSERT INTO courtroom (location_id,room_number,courthouse_location_id,created_by,updated_by,created_dtm,updated_dtm,revision_count)</v>
      </c>
      <c r="O26" t="str">
        <f t="shared" si="4"/>
        <v xml:space="preserve"> VALUES </v>
      </c>
      <c r="P26" t="str">
        <f t="shared" si="2"/>
        <v>((SELECT L.location_id FROM location L WHERE L.location_type_code='COURTROOM' AND L.location_name='ABBOTSFORD104'),'104',(SELECT L.location_id FROM location L WHERE L.location_type_code='COURTHOUSE' AND L.location_name='ABBOTSFORD'),'test','test',now(),now(),0);</v>
      </c>
    </row>
    <row r="27" spans="1:16" x14ac:dyDescent="0.2">
      <c r="A27">
        <v>25</v>
      </c>
      <c r="B27" t="s">
        <v>323</v>
      </c>
      <c r="C27" s="2">
        <v>105</v>
      </c>
      <c r="D27" t="s">
        <v>19</v>
      </c>
      <c r="E27" t="s">
        <v>16</v>
      </c>
      <c r="F27" t="s">
        <v>16</v>
      </c>
      <c r="G27" t="s">
        <v>17</v>
      </c>
      <c r="H27" t="s">
        <v>17</v>
      </c>
      <c r="I27">
        <f>0</f>
        <v>0</v>
      </c>
      <c r="K27" t="str">
        <f t="shared" si="0"/>
        <v>SELECT L.location_id FROM location L WHERE L.location_type_code='COURTROOM' AND L.location_name='ABBOTSFORD105'</v>
      </c>
      <c r="L27" t="str">
        <f t="shared" si="1"/>
        <v>SELECT L.location_id FROM location L WHERE L.location_type_code='COURTHOUSE' AND L.location_name='ABBOTSFORD'</v>
      </c>
      <c r="M27" s="1" t="s">
        <v>212</v>
      </c>
      <c r="N27" t="str">
        <f t="shared" si="3"/>
        <v>INSERT INTO courtroom (location_id,room_number,courthouse_location_id,created_by,updated_by,created_dtm,updated_dtm,revision_count)</v>
      </c>
      <c r="O27" t="str">
        <f t="shared" si="4"/>
        <v xml:space="preserve"> VALUES </v>
      </c>
      <c r="P27" t="str">
        <f t="shared" si="2"/>
        <v>((SELECT L.location_id FROM location L WHERE L.location_type_code='COURTROOM' AND L.location_name='ABBOTSFORD105'),'105',(SELECT L.location_id FROM location L WHERE L.location_type_code='COURTHOUSE' AND L.location_name='ABBOTSFORD'),'test','test',now(),now(),0);</v>
      </c>
    </row>
    <row r="28" spans="1:16" x14ac:dyDescent="0.2">
      <c r="A28">
        <v>26</v>
      </c>
      <c r="B28" t="s">
        <v>324</v>
      </c>
      <c r="C28" s="2">
        <v>106</v>
      </c>
      <c r="D28" t="s">
        <v>19</v>
      </c>
      <c r="E28" t="s">
        <v>16</v>
      </c>
      <c r="F28" t="s">
        <v>16</v>
      </c>
      <c r="G28" t="s">
        <v>17</v>
      </c>
      <c r="H28" t="s">
        <v>17</v>
      </c>
      <c r="I28">
        <f>0</f>
        <v>0</v>
      </c>
      <c r="K28" t="str">
        <f t="shared" si="0"/>
        <v>SELECT L.location_id FROM location L WHERE L.location_type_code='COURTROOM' AND L.location_name='ABBOTSFORD106'</v>
      </c>
      <c r="L28" t="str">
        <f t="shared" si="1"/>
        <v>SELECT L.location_id FROM location L WHERE L.location_type_code='COURTHOUSE' AND L.location_name='ABBOTSFORD'</v>
      </c>
      <c r="M28" s="1" t="s">
        <v>212</v>
      </c>
      <c r="N28" t="str">
        <f t="shared" si="3"/>
        <v>INSERT INTO courtroom (location_id,room_number,courthouse_location_id,created_by,updated_by,created_dtm,updated_dtm,revision_count)</v>
      </c>
      <c r="O28" t="str">
        <f t="shared" si="4"/>
        <v xml:space="preserve"> VALUES </v>
      </c>
      <c r="P28" t="str">
        <f t="shared" si="2"/>
        <v>((SELECT L.location_id FROM location L WHERE L.location_type_code='COURTROOM' AND L.location_name='ABBOTSFORD106'),'106',(SELECT L.location_id FROM location L WHERE L.location_type_code='COURTHOUSE' AND L.location_name='ABBOTSFORD'),'test','test',now(),now(),0);</v>
      </c>
    </row>
    <row r="29" spans="1:16" x14ac:dyDescent="0.2">
      <c r="A29">
        <v>27</v>
      </c>
      <c r="B29" t="s">
        <v>325</v>
      </c>
      <c r="C29" s="2" t="s">
        <v>262</v>
      </c>
      <c r="D29" t="s">
        <v>21</v>
      </c>
      <c r="E29" t="s">
        <v>16</v>
      </c>
      <c r="F29" t="s">
        <v>16</v>
      </c>
      <c r="G29" t="s">
        <v>17</v>
      </c>
      <c r="H29" t="s">
        <v>17</v>
      </c>
      <c r="I29">
        <f>0</f>
        <v>0</v>
      </c>
      <c r="K29" t="str">
        <f t="shared" si="0"/>
        <v>SELECT L.location_id FROM location L WHERE L.location_type_code='COURTROOM' AND L.location_name='ALEXISCREEKCIRCUIT'</v>
      </c>
      <c r="L29" t="str">
        <f t="shared" si="1"/>
        <v>SELECT L.location_id FROM location L WHERE L.location_type_code='COURTHOUSE' AND L.location_name='ALEXISCREEK'</v>
      </c>
      <c r="M29" s="1" t="s">
        <v>212</v>
      </c>
      <c r="N29" t="str">
        <f t="shared" si="3"/>
        <v>INSERT INTO courtroom (location_id,room_number,courthouse_location_id,created_by,updated_by,created_dtm,updated_dtm,revision_count)</v>
      </c>
      <c r="O29" t="str">
        <f t="shared" si="4"/>
        <v xml:space="preserve"> VALUES </v>
      </c>
      <c r="P29" t="str">
        <f t="shared" si="2"/>
        <v>((SELECT L.location_id FROM location L WHERE L.location_type_code='COURTROOM' AND L.location_name='ALEXISCREEKCIRCUIT'),'Circuit',(SELECT L.location_id FROM location L WHERE L.location_type_code='COURTHOUSE' AND L.location_name='ALEXISCREEK'),'test','test',now(),now(),0);</v>
      </c>
    </row>
    <row r="30" spans="1:16" x14ac:dyDescent="0.2">
      <c r="A30">
        <v>28</v>
      </c>
      <c r="B30" t="s">
        <v>326</v>
      </c>
      <c r="C30" s="2" t="s">
        <v>262</v>
      </c>
      <c r="D30" t="s">
        <v>23</v>
      </c>
      <c r="E30" t="s">
        <v>16</v>
      </c>
      <c r="F30" t="s">
        <v>16</v>
      </c>
      <c r="G30" t="s">
        <v>17</v>
      </c>
      <c r="H30" t="s">
        <v>17</v>
      </c>
      <c r="I30">
        <f>0</f>
        <v>0</v>
      </c>
      <c r="K30" t="str">
        <f t="shared" si="0"/>
        <v>SELECT L.location_id FROM location L WHERE L.location_type_code='COURTROOM' AND L.location_name='ANAHIMLAKECIRCUIT'</v>
      </c>
      <c r="L30" t="str">
        <f t="shared" si="1"/>
        <v>SELECT L.location_id FROM location L WHERE L.location_type_code='COURTHOUSE' AND L.location_name='ANAHIMLAKE'</v>
      </c>
      <c r="M30" s="1" t="s">
        <v>212</v>
      </c>
      <c r="N30" t="str">
        <f t="shared" si="3"/>
        <v>INSERT INTO courtroom (location_id,room_number,courthouse_location_id,created_by,updated_by,created_dtm,updated_dtm,revision_count)</v>
      </c>
      <c r="O30" t="str">
        <f t="shared" si="4"/>
        <v xml:space="preserve"> VALUES </v>
      </c>
      <c r="P30" t="str">
        <f t="shared" si="2"/>
        <v>((SELECT L.location_id FROM location L WHERE L.location_type_code='COURTROOM' AND L.location_name='ANAHIMLAKECIRCUIT'),'Circuit',(SELECT L.location_id FROM location L WHERE L.location_type_code='COURTHOUSE' AND L.location_name='ANAHIMLAKE'),'test','test',now(),now(),0);</v>
      </c>
    </row>
    <row r="31" spans="1:16" x14ac:dyDescent="0.2">
      <c r="A31">
        <v>29</v>
      </c>
      <c r="B31" t="s">
        <v>327</v>
      </c>
      <c r="C31" s="2" t="s">
        <v>262</v>
      </c>
      <c r="D31" t="s">
        <v>29</v>
      </c>
      <c r="E31" t="s">
        <v>16</v>
      </c>
      <c r="F31" t="s">
        <v>16</v>
      </c>
      <c r="G31" t="s">
        <v>17</v>
      </c>
      <c r="H31" t="s">
        <v>17</v>
      </c>
      <c r="I31">
        <f>0</f>
        <v>0</v>
      </c>
      <c r="K31" t="str">
        <f t="shared" si="0"/>
        <v>SELECT L.location_id FROM location L WHERE L.location_type_code='COURTROOM' AND L.location_name='BELLABELLACIRCUIT'</v>
      </c>
      <c r="L31" t="str">
        <f t="shared" si="1"/>
        <v>SELECT L.location_id FROM location L WHERE L.location_type_code='COURTHOUSE' AND L.location_name='BELLABELLA'</v>
      </c>
      <c r="M31" s="1" t="s">
        <v>212</v>
      </c>
      <c r="N31" t="str">
        <f t="shared" si="3"/>
        <v>INSERT INTO courtroom (location_id,room_number,courthouse_location_id,created_by,updated_by,created_dtm,updated_dtm,revision_count)</v>
      </c>
      <c r="O31" t="str">
        <f t="shared" si="4"/>
        <v xml:space="preserve"> VALUES </v>
      </c>
      <c r="P31" t="str">
        <f t="shared" si="2"/>
        <v>((SELECT L.location_id FROM location L WHERE L.location_type_code='COURTROOM' AND L.location_name='BELLABELLACIRCUIT'),'Circuit',(SELECT L.location_id FROM location L WHERE L.location_type_code='COURTHOUSE' AND L.location_name='BELLABELLA'),'test','test',now(),now(),0);</v>
      </c>
    </row>
    <row r="32" spans="1:16" x14ac:dyDescent="0.2">
      <c r="A32">
        <v>30</v>
      </c>
      <c r="B32" t="s">
        <v>328</v>
      </c>
      <c r="C32" s="2" t="s">
        <v>262</v>
      </c>
      <c r="D32" t="s">
        <v>31</v>
      </c>
      <c r="E32" t="s">
        <v>16</v>
      </c>
      <c r="F32" t="s">
        <v>16</v>
      </c>
      <c r="G32" t="s">
        <v>17</v>
      </c>
      <c r="H32" t="s">
        <v>17</v>
      </c>
      <c r="I32">
        <f>0</f>
        <v>0</v>
      </c>
      <c r="K32" t="str">
        <f t="shared" si="0"/>
        <v>SELECT L.location_id FROM location L WHERE L.location_type_code='COURTROOM' AND L.location_name='BELLACOOLACIRCUIT'</v>
      </c>
      <c r="L32" t="str">
        <f t="shared" si="1"/>
        <v>SELECT L.location_id FROM location L WHERE L.location_type_code='COURTHOUSE' AND L.location_name='BELLACOOLA'</v>
      </c>
      <c r="M32" s="1" t="s">
        <v>212</v>
      </c>
      <c r="N32" t="str">
        <f t="shared" si="3"/>
        <v>INSERT INTO courtroom (location_id,room_number,courthouse_location_id,created_by,updated_by,created_dtm,updated_dtm,revision_count)</v>
      </c>
      <c r="O32" t="str">
        <f t="shared" si="4"/>
        <v xml:space="preserve"> VALUES </v>
      </c>
      <c r="P32" t="str">
        <f t="shared" si="2"/>
        <v>((SELECT L.location_id FROM location L WHERE L.location_type_code='COURTROOM' AND L.location_name='BELLACOOLACIRCUIT'),'Circuit',(SELECT L.location_id FROM location L WHERE L.location_type_code='COURTHOUSE' AND L.location_name='BELLACOOLA'),'test','test',now(),now(),0);</v>
      </c>
    </row>
    <row r="33" spans="1:16" x14ac:dyDescent="0.2">
      <c r="A33">
        <v>31</v>
      </c>
      <c r="B33" t="s">
        <v>329</v>
      </c>
      <c r="C33" s="2">
        <v>1</v>
      </c>
      <c r="D33" t="s">
        <v>33</v>
      </c>
      <c r="E33" t="s">
        <v>16</v>
      </c>
      <c r="F33" t="s">
        <v>16</v>
      </c>
      <c r="G33" t="s">
        <v>17</v>
      </c>
      <c r="H33" t="s">
        <v>17</v>
      </c>
      <c r="I33">
        <f>0</f>
        <v>0</v>
      </c>
      <c r="K33" t="str">
        <f t="shared" si="0"/>
        <v>SELECT L.location_id FROM location L WHERE L.location_type_code='COURTROOM' AND L.location_name='BURNSLAKE001'</v>
      </c>
      <c r="L33" t="str">
        <f t="shared" si="1"/>
        <v>SELECT L.location_id FROM location L WHERE L.location_type_code='COURTHOUSE' AND L.location_name='BURNSLAKE'</v>
      </c>
      <c r="M33" s="1" t="s">
        <v>212</v>
      </c>
      <c r="N33" t="str">
        <f t="shared" si="3"/>
        <v>INSERT INTO courtroom (location_id,room_number,courthouse_location_id,created_by,updated_by,created_dtm,updated_dtm,revision_count)</v>
      </c>
      <c r="O33" t="str">
        <f t="shared" si="4"/>
        <v xml:space="preserve"> VALUES </v>
      </c>
      <c r="P33" t="str">
        <f t="shared" si="2"/>
        <v>((SELECT L.location_id FROM location L WHERE L.location_type_code='COURTROOM' AND L.location_name='BURNSLAKE001'),'1',(SELECT L.location_id FROM location L WHERE L.location_type_code='COURTHOUSE' AND L.location_name='BURNSLAKE'),'test','test',now(),now(),0);</v>
      </c>
    </row>
    <row r="34" spans="1:16" x14ac:dyDescent="0.2">
      <c r="A34">
        <v>32</v>
      </c>
      <c r="B34" t="s">
        <v>330</v>
      </c>
      <c r="C34" s="2">
        <v>1</v>
      </c>
      <c r="D34" t="s">
        <v>35</v>
      </c>
      <c r="E34" t="s">
        <v>16</v>
      </c>
      <c r="F34" t="s">
        <v>16</v>
      </c>
      <c r="G34" t="s">
        <v>17</v>
      </c>
      <c r="H34" t="s">
        <v>17</v>
      </c>
      <c r="I34">
        <f>0</f>
        <v>0</v>
      </c>
      <c r="K34" t="str">
        <f t="shared" si="0"/>
        <v>SELECT L.location_id FROM location L WHERE L.location_type_code='COURTROOM' AND L.location_name='CAMPBELLRIVER1'</v>
      </c>
      <c r="L34" t="str">
        <f t="shared" si="1"/>
        <v>SELECT L.location_id FROM location L WHERE L.location_type_code='COURTHOUSE' AND L.location_name='CAMPBELLRIVER'</v>
      </c>
      <c r="M34" s="1" t="s">
        <v>212</v>
      </c>
      <c r="N34" t="str">
        <f t="shared" si="3"/>
        <v>INSERT INTO courtroom (location_id,room_number,courthouse_location_id,created_by,updated_by,created_dtm,updated_dtm,revision_count)</v>
      </c>
      <c r="O34" t="str">
        <f t="shared" si="4"/>
        <v xml:space="preserve"> VALUES </v>
      </c>
      <c r="P34" t="str">
        <f t="shared" si="2"/>
        <v>((SELECT L.location_id FROM location L WHERE L.location_type_code='COURTROOM' AND L.location_name='CAMPBELLRIVER1'),'1',(SELECT L.location_id FROM location L WHERE L.location_type_code='COURTHOUSE' AND L.location_name='CAMPBELLRIVER'),'test','test',now(),now(),0);</v>
      </c>
    </row>
    <row r="35" spans="1:16" x14ac:dyDescent="0.2">
      <c r="A35">
        <v>33</v>
      </c>
      <c r="B35" t="s">
        <v>331</v>
      </c>
      <c r="C35" s="2">
        <v>2</v>
      </c>
      <c r="D35" t="s">
        <v>35</v>
      </c>
      <c r="E35" t="s">
        <v>16</v>
      </c>
      <c r="F35" t="s">
        <v>16</v>
      </c>
      <c r="G35" t="s">
        <v>17</v>
      </c>
      <c r="H35" t="s">
        <v>17</v>
      </c>
      <c r="I35">
        <f>0</f>
        <v>0</v>
      </c>
      <c r="K35" t="str">
        <f t="shared" si="0"/>
        <v>SELECT L.location_id FROM location L WHERE L.location_type_code='COURTROOM' AND L.location_name='CAMPBELLRIVER2'</v>
      </c>
      <c r="L35" t="str">
        <f t="shared" si="1"/>
        <v>SELECT L.location_id FROM location L WHERE L.location_type_code='COURTHOUSE' AND L.location_name='CAMPBELLRIVER'</v>
      </c>
      <c r="M35" s="1" t="s">
        <v>212</v>
      </c>
      <c r="N35" t="str">
        <f t="shared" si="3"/>
        <v>INSERT INTO courtroom (location_id,room_number,courthouse_location_id,created_by,updated_by,created_dtm,updated_dtm,revision_count)</v>
      </c>
      <c r="O35" t="str">
        <f t="shared" si="4"/>
        <v xml:space="preserve"> VALUES </v>
      </c>
      <c r="P35" t="str">
        <f t="shared" si="2"/>
        <v>((SELECT L.location_id FROM location L WHERE L.location_type_code='COURTROOM' AND L.location_name='CAMPBELLRIVER2'),'2',(SELECT L.location_id FROM location L WHERE L.location_type_code='COURTHOUSE' AND L.location_name='CAMPBELLRIVER'),'test','test',now(),now(),0);</v>
      </c>
    </row>
    <row r="36" spans="1:16" x14ac:dyDescent="0.2">
      <c r="A36">
        <v>34</v>
      </c>
      <c r="B36" t="s">
        <v>332</v>
      </c>
      <c r="C36" s="2">
        <v>3</v>
      </c>
      <c r="D36" t="s">
        <v>35</v>
      </c>
      <c r="E36" t="s">
        <v>16</v>
      </c>
      <c r="F36" t="s">
        <v>16</v>
      </c>
      <c r="G36" t="s">
        <v>17</v>
      </c>
      <c r="H36" t="s">
        <v>17</v>
      </c>
      <c r="I36">
        <f>0</f>
        <v>0</v>
      </c>
      <c r="K36" t="str">
        <f t="shared" si="0"/>
        <v>SELECT L.location_id FROM location L WHERE L.location_type_code='COURTROOM' AND L.location_name='CAMPBELLRIVER3'</v>
      </c>
      <c r="L36" t="str">
        <f t="shared" si="1"/>
        <v>SELECT L.location_id FROM location L WHERE L.location_type_code='COURTHOUSE' AND L.location_name='CAMPBELLRIVER'</v>
      </c>
      <c r="M36" s="1" t="s">
        <v>212</v>
      </c>
      <c r="N36" t="str">
        <f t="shared" si="3"/>
        <v>INSERT INTO courtroom (location_id,room_number,courthouse_location_id,created_by,updated_by,created_dtm,updated_dtm,revision_count)</v>
      </c>
      <c r="O36" t="str">
        <f t="shared" si="4"/>
        <v xml:space="preserve"> VALUES </v>
      </c>
      <c r="P36" t="str">
        <f t="shared" si="2"/>
        <v>((SELECT L.location_id FROM location L WHERE L.location_type_code='COURTROOM' AND L.location_name='CAMPBELLRIVER3'),'3',(SELECT L.location_id FROM location L WHERE L.location_type_code='COURTHOUSE' AND L.location_name='CAMPBELLRIVER'),'test','test',now(),now(),0);</v>
      </c>
    </row>
    <row r="37" spans="1:16" x14ac:dyDescent="0.2">
      <c r="A37">
        <v>35</v>
      </c>
      <c r="B37" t="s">
        <v>333</v>
      </c>
      <c r="C37" s="2" t="s">
        <v>263</v>
      </c>
      <c r="D37" t="s">
        <v>35</v>
      </c>
      <c r="E37" t="s">
        <v>16</v>
      </c>
      <c r="F37" t="s">
        <v>16</v>
      </c>
      <c r="G37" t="s">
        <v>17</v>
      </c>
      <c r="H37" t="s">
        <v>17</v>
      </c>
      <c r="I37">
        <f>0</f>
        <v>0</v>
      </c>
      <c r="K37" t="str">
        <f t="shared" si="0"/>
        <v>SELECT L.location_id FROM location L WHERE L.location_type_code='COURTROOM' AND L.location_name='CAMPBELLRIVERJPROOM'</v>
      </c>
      <c r="L37" t="str">
        <f t="shared" si="1"/>
        <v>SELECT L.location_id FROM location L WHERE L.location_type_code='COURTHOUSE' AND L.location_name='CAMPBELLRIVER'</v>
      </c>
      <c r="M37" s="1" t="s">
        <v>212</v>
      </c>
      <c r="N37" t="str">
        <f t="shared" si="3"/>
        <v>INSERT INTO courtroom (location_id,room_number,courthouse_location_id,created_by,updated_by,created_dtm,updated_dtm,revision_count)</v>
      </c>
      <c r="O37" t="str">
        <f t="shared" si="4"/>
        <v xml:space="preserve"> VALUES </v>
      </c>
      <c r="P37" t="str">
        <f t="shared" si="2"/>
        <v>((SELECT L.location_id FROM location L WHERE L.location_type_code='COURTROOM' AND L.location_name='CAMPBELLRIVERJPROOM'),'JP Room (no computer)',(SELECT L.location_id FROM location L WHERE L.location_type_code='COURTHOUSE' AND L.location_name='CAMPBELLRIVER'),'test','test',now(),now(),0);</v>
      </c>
    </row>
    <row r="38" spans="1:16" x14ac:dyDescent="0.2">
      <c r="A38">
        <v>36</v>
      </c>
      <c r="B38" t="s">
        <v>334</v>
      </c>
      <c r="C38" s="2">
        <v>1</v>
      </c>
      <c r="D38" t="s">
        <v>37</v>
      </c>
      <c r="E38" t="s">
        <v>16</v>
      </c>
      <c r="F38" t="s">
        <v>16</v>
      </c>
      <c r="G38" t="s">
        <v>17</v>
      </c>
      <c r="H38" t="s">
        <v>17</v>
      </c>
      <c r="I38">
        <f>0</f>
        <v>0</v>
      </c>
      <c r="K38" t="str">
        <f t="shared" si="0"/>
        <v>SELECT L.location_id FROM location L WHERE L.location_type_code='COURTROOM' AND L.location_name='CASTLEGAR001'</v>
      </c>
      <c r="L38" t="str">
        <f t="shared" si="1"/>
        <v>SELECT L.location_id FROM location L WHERE L.location_type_code='COURTHOUSE' AND L.location_name='CASTLEGAR'</v>
      </c>
      <c r="M38" s="1" t="s">
        <v>212</v>
      </c>
      <c r="N38" t="str">
        <f t="shared" si="3"/>
        <v>INSERT INTO courtroom (location_id,room_number,courthouse_location_id,created_by,updated_by,created_dtm,updated_dtm,revision_count)</v>
      </c>
      <c r="O38" t="str">
        <f t="shared" si="4"/>
        <v xml:space="preserve"> VALUES </v>
      </c>
      <c r="P38" t="str">
        <f t="shared" si="2"/>
        <v>((SELECT L.location_id FROM location L WHERE L.location_type_code='COURTROOM' AND L.location_name='CASTLEGAR001'),'1',(SELECT L.location_id FROM location L WHERE L.location_type_code='COURTHOUSE' AND L.location_name='CASTLEGAR'),'test','test',now(),now(),0);</v>
      </c>
    </row>
    <row r="39" spans="1:16" x14ac:dyDescent="0.2">
      <c r="A39">
        <v>37</v>
      </c>
      <c r="B39" t="s">
        <v>335</v>
      </c>
      <c r="C39" s="2" t="s">
        <v>262</v>
      </c>
      <c r="D39" t="s">
        <v>41</v>
      </c>
      <c r="E39" t="s">
        <v>16</v>
      </c>
      <c r="F39" t="s">
        <v>16</v>
      </c>
      <c r="G39" t="s">
        <v>17</v>
      </c>
      <c r="H39" t="s">
        <v>17</v>
      </c>
      <c r="I39">
        <f>0</f>
        <v>0</v>
      </c>
      <c r="K39" t="str">
        <f t="shared" si="0"/>
        <v>SELECT L.location_id FROM location L WHERE L.location_type_code='COURTROOM' AND L.location_name='CHETWYNDCIRCUIT'</v>
      </c>
      <c r="L39" t="str">
        <f t="shared" si="1"/>
        <v>SELECT L.location_id FROM location L WHERE L.location_type_code='COURTHOUSE' AND L.location_name='CHETWYND'</v>
      </c>
      <c r="M39" s="1" t="s">
        <v>212</v>
      </c>
      <c r="N39" t="str">
        <f t="shared" si="3"/>
        <v>INSERT INTO courtroom (location_id,room_number,courthouse_location_id,created_by,updated_by,created_dtm,updated_dtm,revision_count)</v>
      </c>
      <c r="O39" t="str">
        <f t="shared" si="4"/>
        <v xml:space="preserve"> VALUES </v>
      </c>
      <c r="P39" t="str">
        <f t="shared" si="2"/>
        <v>((SELECT L.location_id FROM location L WHERE L.location_type_code='COURTROOM' AND L.location_name='CHETWYNDCIRCUIT'),'Circuit',(SELECT L.location_id FROM location L WHERE L.location_type_code='COURTHOUSE' AND L.location_name='CHETWYND'),'test','test',now(),now(),0);</v>
      </c>
    </row>
    <row r="40" spans="1:16" x14ac:dyDescent="0.2">
      <c r="A40">
        <v>38</v>
      </c>
      <c r="B40" t="s">
        <v>336</v>
      </c>
      <c r="C40" s="2">
        <v>201</v>
      </c>
      <c r="D40" t="s">
        <v>43</v>
      </c>
      <c r="E40" t="s">
        <v>16</v>
      </c>
      <c r="F40" t="s">
        <v>16</v>
      </c>
      <c r="G40" t="s">
        <v>17</v>
      </c>
      <c r="H40" t="s">
        <v>17</v>
      </c>
      <c r="I40">
        <f>0</f>
        <v>0</v>
      </c>
      <c r="K40" t="str">
        <f t="shared" si="0"/>
        <v>SELECT L.location_id FROM location L WHERE L.location_type_code='COURTROOM' AND L.location_name='CHILLIWACK201'</v>
      </c>
      <c r="L40" t="str">
        <f t="shared" si="1"/>
        <v>SELECT L.location_id FROM location L WHERE L.location_type_code='COURTHOUSE' AND L.location_name='CHILLIWACK'</v>
      </c>
      <c r="M40" s="1" t="s">
        <v>212</v>
      </c>
      <c r="N40" t="str">
        <f t="shared" si="3"/>
        <v>INSERT INTO courtroom (location_id,room_number,courthouse_location_id,created_by,updated_by,created_dtm,updated_dtm,revision_count)</v>
      </c>
      <c r="O40" t="str">
        <f t="shared" si="4"/>
        <v xml:space="preserve"> VALUES </v>
      </c>
      <c r="P40" t="str">
        <f t="shared" si="2"/>
        <v>((SELECT L.location_id FROM location L WHERE L.location_type_code='COURTROOM' AND L.location_name='CHILLIWACK201'),'201',(SELECT L.location_id FROM location L WHERE L.location_type_code='COURTHOUSE' AND L.location_name='CHILLIWACK'),'test','test',now(),now(),0);</v>
      </c>
    </row>
    <row r="41" spans="1:16" x14ac:dyDescent="0.2">
      <c r="A41">
        <v>39</v>
      </c>
      <c r="B41" t="s">
        <v>337</v>
      </c>
      <c r="C41" s="2">
        <v>202</v>
      </c>
      <c r="D41" t="s">
        <v>43</v>
      </c>
      <c r="E41" t="s">
        <v>16</v>
      </c>
      <c r="F41" t="s">
        <v>16</v>
      </c>
      <c r="G41" t="s">
        <v>17</v>
      </c>
      <c r="H41" t="s">
        <v>17</v>
      </c>
      <c r="I41">
        <f>0</f>
        <v>0</v>
      </c>
      <c r="K41" t="str">
        <f t="shared" si="0"/>
        <v>SELECT L.location_id FROM location L WHERE L.location_type_code='COURTROOM' AND L.location_name='CHILLIWACK202'</v>
      </c>
      <c r="L41" t="str">
        <f t="shared" si="1"/>
        <v>SELECT L.location_id FROM location L WHERE L.location_type_code='COURTHOUSE' AND L.location_name='CHILLIWACK'</v>
      </c>
      <c r="M41" s="1" t="s">
        <v>212</v>
      </c>
      <c r="N41" t="str">
        <f t="shared" si="3"/>
        <v>INSERT INTO courtroom (location_id,room_number,courthouse_location_id,created_by,updated_by,created_dtm,updated_dtm,revision_count)</v>
      </c>
      <c r="O41" t="str">
        <f t="shared" si="4"/>
        <v xml:space="preserve"> VALUES </v>
      </c>
      <c r="P41" t="str">
        <f t="shared" si="2"/>
        <v>((SELECT L.location_id FROM location L WHERE L.location_type_code='COURTROOM' AND L.location_name='CHILLIWACK202'),'202',(SELECT L.location_id FROM location L WHERE L.location_type_code='COURTHOUSE' AND L.location_name='CHILLIWACK'),'test','test',now(),now(),0);</v>
      </c>
    </row>
    <row r="42" spans="1:16" x14ac:dyDescent="0.2">
      <c r="A42">
        <v>40</v>
      </c>
      <c r="B42" t="s">
        <v>338</v>
      </c>
      <c r="C42" s="2">
        <v>203</v>
      </c>
      <c r="D42" t="s">
        <v>43</v>
      </c>
      <c r="E42" t="s">
        <v>16</v>
      </c>
      <c r="F42" t="s">
        <v>16</v>
      </c>
      <c r="G42" t="s">
        <v>17</v>
      </c>
      <c r="H42" t="s">
        <v>17</v>
      </c>
      <c r="I42">
        <f>0</f>
        <v>0</v>
      </c>
      <c r="K42" t="str">
        <f t="shared" si="0"/>
        <v>SELECT L.location_id FROM location L WHERE L.location_type_code='COURTROOM' AND L.location_name='CHILLIWACK203'</v>
      </c>
      <c r="L42" t="str">
        <f t="shared" si="1"/>
        <v>SELECT L.location_id FROM location L WHERE L.location_type_code='COURTHOUSE' AND L.location_name='CHILLIWACK'</v>
      </c>
      <c r="M42" s="1" t="s">
        <v>212</v>
      </c>
      <c r="N42" t="str">
        <f t="shared" si="3"/>
        <v>INSERT INTO courtroom (location_id,room_number,courthouse_location_id,created_by,updated_by,created_dtm,updated_dtm,revision_count)</v>
      </c>
      <c r="O42" t="str">
        <f t="shared" si="4"/>
        <v xml:space="preserve"> VALUES </v>
      </c>
      <c r="P42" t="str">
        <f t="shared" si="2"/>
        <v>((SELECT L.location_id FROM location L WHERE L.location_type_code='COURTROOM' AND L.location_name='CHILLIWACK203'),'203',(SELECT L.location_id FROM location L WHERE L.location_type_code='COURTHOUSE' AND L.location_name='CHILLIWACK'),'test','test',now(),now(),0);</v>
      </c>
    </row>
    <row r="43" spans="1:16" x14ac:dyDescent="0.2">
      <c r="A43">
        <v>41</v>
      </c>
      <c r="B43" t="s">
        <v>339</v>
      </c>
      <c r="C43" s="2">
        <v>204</v>
      </c>
      <c r="D43" t="s">
        <v>43</v>
      </c>
      <c r="E43" t="s">
        <v>16</v>
      </c>
      <c r="F43" t="s">
        <v>16</v>
      </c>
      <c r="G43" t="s">
        <v>17</v>
      </c>
      <c r="H43" t="s">
        <v>17</v>
      </c>
      <c r="I43">
        <f>0</f>
        <v>0</v>
      </c>
      <c r="K43" t="str">
        <f t="shared" si="0"/>
        <v>SELECT L.location_id FROM location L WHERE L.location_type_code='COURTROOM' AND L.location_name='CHILLIWACK204'</v>
      </c>
      <c r="L43" t="str">
        <f t="shared" si="1"/>
        <v>SELECT L.location_id FROM location L WHERE L.location_type_code='COURTHOUSE' AND L.location_name='CHILLIWACK'</v>
      </c>
      <c r="M43" s="1" t="s">
        <v>212</v>
      </c>
      <c r="N43" t="str">
        <f t="shared" si="3"/>
        <v>INSERT INTO courtroom (location_id,room_number,courthouse_location_id,created_by,updated_by,created_dtm,updated_dtm,revision_count)</v>
      </c>
      <c r="O43" t="str">
        <f t="shared" si="4"/>
        <v xml:space="preserve"> VALUES </v>
      </c>
      <c r="P43" t="str">
        <f t="shared" si="2"/>
        <v>((SELECT L.location_id FROM location L WHERE L.location_type_code='COURTROOM' AND L.location_name='CHILLIWACK204'),'204',(SELECT L.location_id FROM location L WHERE L.location_type_code='COURTHOUSE' AND L.location_name='CHILLIWACK'),'test','test',now(),now(),0);</v>
      </c>
    </row>
    <row r="44" spans="1:16" x14ac:dyDescent="0.2">
      <c r="A44">
        <v>42</v>
      </c>
      <c r="B44" t="s">
        <v>340</v>
      </c>
      <c r="C44" s="2">
        <v>205</v>
      </c>
      <c r="D44" t="s">
        <v>43</v>
      </c>
      <c r="E44" t="s">
        <v>16</v>
      </c>
      <c r="F44" t="s">
        <v>16</v>
      </c>
      <c r="G44" t="s">
        <v>17</v>
      </c>
      <c r="H44" t="s">
        <v>17</v>
      </c>
      <c r="I44">
        <f>0</f>
        <v>0</v>
      </c>
      <c r="K44" t="str">
        <f t="shared" si="0"/>
        <v>SELECT L.location_id FROM location L WHERE L.location_type_code='COURTROOM' AND L.location_name='CHILLIWACK205'</v>
      </c>
      <c r="L44" t="str">
        <f t="shared" si="1"/>
        <v>SELECT L.location_id FROM location L WHERE L.location_type_code='COURTHOUSE' AND L.location_name='CHILLIWACK'</v>
      </c>
      <c r="M44" s="1" t="s">
        <v>212</v>
      </c>
      <c r="N44" t="str">
        <f t="shared" si="3"/>
        <v>INSERT INTO courtroom (location_id,room_number,courthouse_location_id,created_by,updated_by,created_dtm,updated_dtm,revision_count)</v>
      </c>
      <c r="O44" t="str">
        <f t="shared" si="4"/>
        <v xml:space="preserve"> VALUES </v>
      </c>
      <c r="P44" t="str">
        <f t="shared" si="2"/>
        <v>((SELECT L.location_id FROM location L WHERE L.location_type_code='COURTROOM' AND L.location_name='CHILLIWACK205'),'205',(SELECT L.location_id FROM location L WHERE L.location_type_code='COURTHOUSE' AND L.location_name='CHILLIWACK'),'test','test',now(),now(),0);</v>
      </c>
    </row>
    <row r="45" spans="1:16" x14ac:dyDescent="0.2">
      <c r="A45">
        <v>43</v>
      </c>
      <c r="B45" t="s">
        <v>341</v>
      </c>
      <c r="C45" s="2">
        <v>200</v>
      </c>
      <c r="D45" t="s">
        <v>43</v>
      </c>
      <c r="E45" t="s">
        <v>16</v>
      </c>
      <c r="F45" t="s">
        <v>16</v>
      </c>
      <c r="G45" t="s">
        <v>17</v>
      </c>
      <c r="H45" t="s">
        <v>17</v>
      </c>
      <c r="I45">
        <f>0</f>
        <v>0</v>
      </c>
      <c r="K45" t="str">
        <f t="shared" si="0"/>
        <v>SELECT L.location_id FROM location L WHERE L.location_type_code='COURTROOM' AND L.location_name='CHILLIWACK200'</v>
      </c>
      <c r="L45" t="str">
        <f t="shared" si="1"/>
        <v>SELECT L.location_id FROM location L WHERE L.location_type_code='COURTHOUSE' AND L.location_name='CHILLIWACK'</v>
      </c>
      <c r="M45" s="1" t="s">
        <v>212</v>
      </c>
      <c r="N45" t="str">
        <f t="shared" si="3"/>
        <v>INSERT INTO courtroom (location_id,room_number,courthouse_location_id,created_by,updated_by,created_dtm,updated_dtm,revision_count)</v>
      </c>
      <c r="O45" t="str">
        <f t="shared" si="4"/>
        <v xml:space="preserve"> VALUES </v>
      </c>
      <c r="P45" t="str">
        <f t="shared" si="2"/>
        <v>((SELECT L.location_id FROM location L WHERE L.location_type_code='COURTROOM' AND L.location_name='CHILLIWACK200'),'200',(SELECT L.location_id FROM location L WHERE L.location_type_code='COURTHOUSE' AND L.location_name='CHILLIWACK'),'test','test',now(),now(),0);</v>
      </c>
    </row>
    <row r="46" spans="1:16" x14ac:dyDescent="0.2">
      <c r="A46">
        <v>44</v>
      </c>
      <c r="B46" t="s">
        <v>342</v>
      </c>
      <c r="C46" s="2">
        <v>206</v>
      </c>
      <c r="D46" t="s">
        <v>43</v>
      </c>
      <c r="E46" t="s">
        <v>16</v>
      </c>
      <c r="F46" t="s">
        <v>16</v>
      </c>
      <c r="G46" t="s">
        <v>17</v>
      </c>
      <c r="H46" t="s">
        <v>17</v>
      </c>
      <c r="I46">
        <f>0</f>
        <v>0</v>
      </c>
      <c r="K46" t="str">
        <f t="shared" si="0"/>
        <v>SELECT L.location_id FROM location L WHERE L.location_type_code='COURTROOM' AND L.location_name='CHILLIWACK206'</v>
      </c>
      <c r="L46" t="str">
        <f t="shared" si="1"/>
        <v>SELECT L.location_id FROM location L WHERE L.location_type_code='COURTHOUSE' AND L.location_name='CHILLIWACK'</v>
      </c>
      <c r="M46" s="1" t="s">
        <v>212</v>
      </c>
      <c r="N46" t="str">
        <f t="shared" si="3"/>
        <v>INSERT INTO courtroom (location_id,room_number,courthouse_location_id,created_by,updated_by,created_dtm,updated_dtm,revision_count)</v>
      </c>
      <c r="O46" t="str">
        <f t="shared" si="4"/>
        <v xml:space="preserve"> VALUES </v>
      </c>
      <c r="P46" t="str">
        <f t="shared" si="2"/>
        <v>((SELECT L.location_id FROM location L WHERE L.location_type_code='COURTROOM' AND L.location_name='CHILLIWACK206'),'206',(SELECT L.location_id FROM location L WHERE L.location_type_code='COURTHOUSE' AND L.location_name='CHILLIWACK'),'test','test',now(),now(),0);</v>
      </c>
    </row>
    <row r="47" spans="1:16" x14ac:dyDescent="0.2">
      <c r="A47">
        <v>45</v>
      </c>
      <c r="B47" t="s">
        <v>343</v>
      </c>
      <c r="C47" s="2">
        <v>1</v>
      </c>
      <c r="D47" t="s">
        <v>45</v>
      </c>
      <c r="E47" t="s">
        <v>16</v>
      </c>
      <c r="F47" t="s">
        <v>16</v>
      </c>
      <c r="G47" t="s">
        <v>17</v>
      </c>
      <c r="H47" t="s">
        <v>17</v>
      </c>
      <c r="I47">
        <f>0</f>
        <v>0</v>
      </c>
      <c r="K47" t="str">
        <f t="shared" si="0"/>
        <v>SELECT L.location_id FROM location L WHERE L.location_type_code='COURTROOM' AND L.location_name='CLEARWATER001'</v>
      </c>
      <c r="L47" t="str">
        <f t="shared" si="1"/>
        <v>SELECT L.location_id FROM location L WHERE L.location_type_code='COURTHOUSE' AND L.location_name='CLEARWATER'</v>
      </c>
      <c r="M47" s="1" t="s">
        <v>212</v>
      </c>
      <c r="N47" t="str">
        <f t="shared" si="3"/>
        <v>INSERT INTO courtroom (location_id,room_number,courthouse_location_id,created_by,updated_by,created_dtm,updated_dtm,revision_count)</v>
      </c>
      <c r="O47" t="str">
        <f t="shared" si="4"/>
        <v xml:space="preserve"> VALUES </v>
      </c>
      <c r="P47" t="str">
        <f t="shared" si="2"/>
        <v>((SELECT L.location_id FROM location L WHERE L.location_type_code='COURTROOM' AND L.location_name='CLEARWATER001'),'1',(SELECT L.location_id FROM location L WHERE L.location_type_code='COURTHOUSE' AND L.location_name='CLEARWATER'),'test','test',now(),now(),0);</v>
      </c>
    </row>
    <row r="48" spans="1:16" x14ac:dyDescent="0.2">
      <c r="A48">
        <v>46</v>
      </c>
      <c r="B48" t="s">
        <v>344</v>
      </c>
      <c r="C48" s="2">
        <v>200</v>
      </c>
      <c r="D48" t="s">
        <v>47</v>
      </c>
      <c r="E48" t="s">
        <v>16</v>
      </c>
      <c r="F48" t="s">
        <v>16</v>
      </c>
      <c r="G48" t="s">
        <v>17</v>
      </c>
      <c r="H48" t="s">
        <v>17</v>
      </c>
      <c r="I48">
        <f>0</f>
        <v>0</v>
      </c>
      <c r="K48" t="str">
        <f t="shared" si="0"/>
        <v>SELECT L.location_id FROM location L WHERE L.location_type_code='COURTROOM' AND L.location_name='COURTENAY200'</v>
      </c>
      <c r="L48" t="str">
        <f t="shared" si="1"/>
        <v>SELECT L.location_id FROM location L WHERE L.location_type_code='COURTHOUSE' AND L.location_name='COURTENAY'</v>
      </c>
      <c r="M48" s="1" t="s">
        <v>212</v>
      </c>
      <c r="N48" t="str">
        <f t="shared" si="3"/>
        <v>INSERT INTO courtroom (location_id,room_number,courthouse_location_id,created_by,updated_by,created_dtm,updated_dtm,revision_count)</v>
      </c>
      <c r="O48" t="str">
        <f t="shared" si="4"/>
        <v xml:space="preserve"> VALUES </v>
      </c>
      <c r="P48" t="str">
        <f t="shared" si="2"/>
        <v>((SELECT L.location_id FROM location L WHERE L.location_type_code='COURTROOM' AND L.location_name='COURTENAY200'),'200',(SELECT L.location_id FROM location L WHERE L.location_type_code='COURTHOUSE' AND L.location_name='COURTENAY'),'test','test',now(),now(),0);</v>
      </c>
    </row>
    <row r="49" spans="1:16" x14ac:dyDescent="0.2">
      <c r="A49">
        <v>47</v>
      </c>
      <c r="B49" t="s">
        <v>345</v>
      </c>
      <c r="C49" s="2">
        <v>216</v>
      </c>
      <c r="D49" t="s">
        <v>47</v>
      </c>
      <c r="E49" t="s">
        <v>16</v>
      </c>
      <c r="F49" t="s">
        <v>16</v>
      </c>
      <c r="G49" t="s">
        <v>17</v>
      </c>
      <c r="H49" t="s">
        <v>17</v>
      </c>
      <c r="I49">
        <f>0</f>
        <v>0</v>
      </c>
      <c r="K49" t="str">
        <f t="shared" si="0"/>
        <v>SELECT L.location_id FROM location L WHERE L.location_type_code='COURTROOM' AND L.location_name='COURTENAY216'</v>
      </c>
      <c r="L49" t="str">
        <f t="shared" si="1"/>
        <v>SELECT L.location_id FROM location L WHERE L.location_type_code='COURTHOUSE' AND L.location_name='COURTENAY'</v>
      </c>
      <c r="M49" s="1" t="s">
        <v>212</v>
      </c>
      <c r="N49" t="str">
        <f t="shared" si="3"/>
        <v>INSERT INTO courtroom (location_id,room_number,courthouse_location_id,created_by,updated_by,created_dtm,updated_dtm,revision_count)</v>
      </c>
      <c r="O49" t="str">
        <f t="shared" si="4"/>
        <v xml:space="preserve"> VALUES </v>
      </c>
      <c r="P49" t="str">
        <f t="shared" si="2"/>
        <v>((SELECT L.location_id FROM location L WHERE L.location_type_code='COURTROOM' AND L.location_name='COURTENAY216'),'216',(SELECT L.location_id FROM location L WHERE L.location_type_code='COURTHOUSE' AND L.location_name='COURTENAY'),'test','test',now(),now(),0);</v>
      </c>
    </row>
    <row r="50" spans="1:16" x14ac:dyDescent="0.2">
      <c r="A50">
        <v>48</v>
      </c>
      <c r="B50" t="s">
        <v>346</v>
      </c>
      <c r="C50" s="2">
        <v>222</v>
      </c>
      <c r="D50" t="s">
        <v>47</v>
      </c>
      <c r="E50" t="s">
        <v>16</v>
      </c>
      <c r="F50" t="s">
        <v>16</v>
      </c>
      <c r="G50" t="s">
        <v>17</v>
      </c>
      <c r="H50" t="s">
        <v>17</v>
      </c>
      <c r="I50">
        <f>0</f>
        <v>0</v>
      </c>
      <c r="K50" t="str">
        <f t="shared" si="0"/>
        <v>SELECT L.location_id FROM location L WHERE L.location_type_code='COURTROOM' AND L.location_name='COURTENAY222'</v>
      </c>
      <c r="L50" t="str">
        <f t="shared" si="1"/>
        <v>SELECT L.location_id FROM location L WHERE L.location_type_code='COURTHOUSE' AND L.location_name='COURTENAY'</v>
      </c>
      <c r="M50" s="1" t="s">
        <v>212</v>
      </c>
      <c r="N50" t="str">
        <f t="shared" si="3"/>
        <v>INSERT INTO courtroom (location_id,room_number,courthouse_location_id,created_by,updated_by,created_dtm,updated_dtm,revision_count)</v>
      </c>
      <c r="O50" t="str">
        <f t="shared" si="4"/>
        <v xml:space="preserve"> VALUES </v>
      </c>
      <c r="P50" t="str">
        <f t="shared" si="2"/>
        <v>((SELECT L.location_id FROM location L WHERE L.location_type_code='COURTROOM' AND L.location_name='COURTENAY222'),'222',(SELECT L.location_id FROM location L WHERE L.location_type_code='COURTHOUSE' AND L.location_name='COURTENAY'),'test','test',now(),now(),0);</v>
      </c>
    </row>
    <row r="51" spans="1:16" x14ac:dyDescent="0.2">
      <c r="A51">
        <v>49</v>
      </c>
      <c r="B51" t="s">
        <v>347</v>
      </c>
      <c r="C51" s="2">
        <v>143</v>
      </c>
      <c r="D51" t="s">
        <v>49</v>
      </c>
      <c r="E51" t="s">
        <v>16</v>
      </c>
      <c r="F51" t="s">
        <v>16</v>
      </c>
      <c r="G51" t="s">
        <v>17</v>
      </c>
      <c r="H51" t="s">
        <v>17</v>
      </c>
      <c r="I51">
        <f>0</f>
        <v>0</v>
      </c>
      <c r="K51" t="str">
        <f t="shared" si="0"/>
        <v>SELECT L.location_id FROM location L WHERE L.location_type_code='COURTROOM' AND L.location_name='CRANBROOK143'</v>
      </c>
      <c r="L51" t="str">
        <f t="shared" si="1"/>
        <v>SELECT L.location_id FROM location L WHERE L.location_type_code='COURTHOUSE' AND L.location_name='CRANBROOK'</v>
      </c>
      <c r="M51" s="1" t="s">
        <v>212</v>
      </c>
      <c r="N51" t="str">
        <f t="shared" si="3"/>
        <v>INSERT INTO courtroom (location_id,room_number,courthouse_location_id,created_by,updated_by,created_dtm,updated_dtm,revision_count)</v>
      </c>
      <c r="O51" t="str">
        <f t="shared" si="4"/>
        <v xml:space="preserve"> VALUES </v>
      </c>
      <c r="P51" t="str">
        <f t="shared" si="2"/>
        <v>((SELECT L.location_id FROM location L WHERE L.location_type_code='COURTROOM' AND L.location_name='CRANBROOK143'),'143',(SELECT L.location_id FROM location L WHERE L.location_type_code='COURTHOUSE' AND L.location_name='CRANBROOK'),'test','test',now(),now(),0);</v>
      </c>
    </row>
    <row r="52" spans="1:16" x14ac:dyDescent="0.2">
      <c r="A52">
        <v>50</v>
      </c>
      <c r="B52" t="s">
        <v>348</v>
      </c>
      <c r="C52" s="2">
        <v>242</v>
      </c>
      <c r="D52" t="s">
        <v>49</v>
      </c>
      <c r="E52" t="s">
        <v>16</v>
      </c>
      <c r="F52" t="s">
        <v>16</v>
      </c>
      <c r="G52" t="s">
        <v>17</v>
      </c>
      <c r="H52" t="s">
        <v>17</v>
      </c>
      <c r="I52">
        <f>0</f>
        <v>0</v>
      </c>
      <c r="K52" t="str">
        <f t="shared" si="0"/>
        <v>SELECT L.location_id FROM location L WHERE L.location_type_code='COURTROOM' AND L.location_name='CRANBROOK242'</v>
      </c>
      <c r="L52" t="str">
        <f t="shared" si="1"/>
        <v>SELECT L.location_id FROM location L WHERE L.location_type_code='COURTHOUSE' AND L.location_name='CRANBROOK'</v>
      </c>
      <c r="M52" s="1" t="s">
        <v>212</v>
      </c>
      <c r="N52" t="str">
        <f t="shared" si="3"/>
        <v>INSERT INTO courtroom (location_id,room_number,courthouse_location_id,created_by,updated_by,created_dtm,updated_dtm,revision_count)</v>
      </c>
      <c r="O52" t="str">
        <f t="shared" si="4"/>
        <v xml:space="preserve"> VALUES </v>
      </c>
      <c r="P52" t="str">
        <f t="shared" si="2"/>
        <v>((SELECT L.location_id FROM location L WHERE L.location_type_code='COURTROOM' AND L.location_name='CRANBROOK242'),'242',(SELECT L.location_id FROM location L WHERE L.location_type_code='COURTHOUSE' AND L.location_name='CRANBROOK'),'test','test',now(),now(),0);</v>
      </c>
    </row>
    <row r="53" spans="1:16" x14ac:dyDescent="0.2">
      <c r="A53">
        <v>51</v>
      </c>
      <c r="B53" t="s">
        <v>349</v>
      </c>
      <c r="C53" s="2" t="s">
        <v>264</v>
      </c>
      <c r="D53" t="s">
        <v>49</v>
      </c>
      <c r="E53" t="s">
        <v>16</v>
      </c>
      <c r="F53" t="s">
        <v>16</v>
      </c>
      <c r="G53" t="s">
        <v>17</v>
      </c>
      <c r="H53" t="s">
        <v>17</v>
      </c>
      <c r="I53">
        <f>0</f>
        <v>0</v>
      </c>
      <c r="K53" t="str">
        <f t="shared" si="0"/>
        <v>SELECT L.location_id FROM location L WHERE L.location_type_code='COURTROOM' AND L.location_name='CRANBROOK110IAR'</v>
      </c>
      <c r="L53" t="str">
        <f t="shared" si="1"/>
        <v>SELECT L.location_id FROM location L WHERE L.location_type_code='COURTHOUSE' AND L.location_name='CRANBROOK'</v>
      </c>
      <c r="M53" s="1" t="s">
        <v>212</v>
      </c>
      <c r="N53" t="str">
        <f t="shared" si="3"/>
        <v>INSERT INTO courtroom (location_id,room_number,courthouse_location_id,created_by,updated_by,created_dtm,updated_dtm,revision_count)</v>
      </c>
      <c r="O53" t="str">
        <f t="shared" si="4"/>
        <v xml:space="preserve"> VALUES </v>
      </c>
      <c r="P53" t="str">
        <f t="shared" si="2"/>
        <v>((SELECT L.location_id FROM location L WHERE L.location_type_code='COURTROOM' AND L.location_name='CRANBROOK110IAR'),'110 (IAR)',(SELECT L.location_id FROM location L WHERE L.location_type_code='COURTHOUSE' AND L.location_name='CRANBROOK'),'test','test',now(),now(),0);</v>
      </c>
    </row>
    <row r="54" spans="1:16" x14ac:dyDescent="0.2">
      <c r="A54">
        <v>52</v>
      </c>
      <c r="B54" t="s">
        <v>350</v>
      </c>
      <c r="C54" s="2">
        <v>122</v>
      </c>
      <c r="D54" t="s">
        <v>49</v>
      </c>
      <c r="E54" t="s">
        <v>16</v>
      </c>
      <c r="F54" t="s">
        <v>16</v>
      </c>
      <c r="G54" t="s">
        <v>17</v>
      </c>
      <c r="H54" t="s">
        <v>17</v>
      </c>
      <c r="I54">
        <f>0</f>
        <v>0</v>
      </c>
      <c r="K54" t="str">
        <f t="shared" si="0"/>
        <v>SELECT L.location_id FROM location L WHERE L.location_type_code='COURTROOM' AND L.location_name='CRANBROOK122'</v>
      </c>
      <c r="L54" t="str">
        <f t="shared" si="1"/>
        <v>SELECT L.location_id FROM location L WHERE L.location_type_code='COURTHOUSE' AND L.location_name='CRANBROOK'</v>
      </c>
      <c r="M54" s="1" t="s">
        <v>212</v>
      </c>
      <c r="N54" t="str">
        <f t="shared" si="3"/>
        <v>INSERT INTO courtroom (location_id,room_number,courthouse_location_id,created_by,updated_by,created_dtm,updated_dtm,revision_count)</v>
      </c>
      <c r="O54" t="str">
        <f t="shared" si="4"/>
        <v xml:space="preserve"> VALUES </v>
      </c>
      <c r="P54" t="str">
        <f t="shared" si="2"/>
        <v>((SELECT L.location_id FROM location L WHERE L.location_type_code='COURTROOM' AND L.location_name='CRANBROOK122'),'122',(SELECT L.location_id FROM location L WHERE L.location_type_code='COURTHOUSE' AND L.location_name='CRANBROOK'),'test','test',now(),now(),0);</v>
      </c>
    </row>
    <row r="55" spans="1:16" x14ac:dyDescent="0.2">
      <c r="A55">
        <v>53</v>
      </c>
      <c r="B55" t="s">
        <v>351</v>
      </c>
      <c r="C55" s="2">
        <v>224</v>
      </c>
      <c r="D55" t="s">
        <v>49</v>
      </c>
      <c r="E55" t="s">
        <v>16</v>
      </c>
      <c r="F55" t="s">
        <v>16</v>
      </c>
      <c r="G55" t="s">
        <v>17</v>
      </c>
      <c r="H55" t="s">
        <v>17</v>
      </c>
      <c r="I55">
        <f>0</f>
        <v>0</v>
      </c>
      <c r="K55" t="str">
        <f t="shared" si="0"/>
        <v>SELECT L.location_id FROM location L WHERE L.location_type_code='COURTROOM' AND L.location_name='CRANBROOK224'</v>
      </c>
      <c r="L55" t="str">
        <f t="shared" si="1"/>
        <v>SELECT L.location_id FROM location L WHERE L.location_type_code='COURTHOUSE' AND L.location_name='CRANBROOK'</v>
      </c>
      <c r="M55" s="1" t="s">
        <v>212</v>
      </c>
      <c r="N55" t="str">
        <f t="shared" si="3"/>
        <v>INSERT INTO courtroom (location_id,room_number,courthouse_location_id,created_by,updated_by,created_dtm,updated_dtm,revision_count)</v>
      </c>
      <c r="O55" t="str">
        <f t="shared" si="4"/>
        <v xml:space="preserve"> VALUES </v>
      </c>
      <c r="P55" t="str">
        <f t="shared" si="2"/>
        <v>((SELECT L.location_id FROM location L WHERE L.location_type_code='COURTROOM' AND L.location_name='CRANBROOK224'),'224',(SELECT L.location_id FROM location L WHERE L.location_type_code='COURTHOUSE' AND L.location_name='CRANBROOK'),'test','test',now(),now(),0);</v>
      </c>
    </row>
    <row r="56" spans="1:16" x14ac:dyDescent="0.2">
      <c r="A56">
        <v>54</v>
      </c>
      <c r="B56" t="s">
        <v>352</v>
      </c>
      <c r="C56" s="2">
        <v>1</v>
      </c>
      <c r="D56" t="s">
        <v>51</v>
      </c>
      <c r="E56" t="s">
        <v>16</v>
      </c>
      <c r="F56" t="s">
        <v>16</v>
      </c>
      <c r="G56" t="s">
        <v>17</v>
      </c>
      <c r="H56" t="s">
        <v>17</v>
      </c>
      <c r="I56">
        <f>0</f>
        <v>0</v>
      </c>
      <c r="K56" t="str">
        <f t="shared" si="0"/>
        <v>SELECT L.location_id FROM location L WHERE L.location_type_code='COURTROOM' AND L.location_name='CRESTON001'</v>
      </c>
      <c r="L56" t="str">
        <f t="shared" si="1"/>
        <v>SELECT L.location_id FROM location L WHERE L.location_type_code='COURTHOUSE' AND L.location_name='CRESTON'</v>
      </c>
      <c r="M56" s="1" t="s">
        <v>212</v>
      </c>
      <c r="N56" t="str">
        <f t="shared" si="3"/>
        <v>INSERT INTO courtroom (location_id,room_number,courthouse_location_id,created_by,updated_by,created_dtm,updated_dtm,revision_count)</v>
      </c>
      <c r="O56" t="str">
        <f t="shared" si="4"/>
        <v xml:space="preserve"> VALUES </v>
      </c>
      <c r="P56" t="str">
        <f t="shared" si="2"/>
        <v>((SELECT L.location_id FROM location L WHERE L.location_type_code='COURTROOM' AND L.location_name='CRESTON001'),'1',(SELECT L.location_id FROM location L WHERE L.location_type_code='COURTHOUSE' AND L.location_name='CRESTON'),'test','test',now(),now(),0);</v>
      </c>
    </row>
    <row r="57" spans="1:16" x14ac:dyDescent="0.2">
      <c r="A57">
        <v>55</v>
      </c>
      <c r="B57" t="s">
        <v>353</v>
      </c>
      <c r="C57" s="2">
        <v>1</v>
      </c>
      <c r="E57" t="s">
        <v>16</v>
      </c>
      <c r="F57" t="s">
        <v>16</v>
      </c>
      <c r="G57" t="s">
        <v>17</v>
      </c>
      <c r="H57" t="s">
        <v>17</v>
      </c>
      <c r="I57">
        <f>0</f>
        <v>0</v>
      </c>
      <c r="K57" t="str">
        <f t="shared" si="0"/>
        <v>SELECT L.location_id FROM location L WHERE L.location_type_code='COURTROOM' AND L.location_name='DAWSONCREEK1'</v>
      </c>
      <c r="L57" t="str">
        <f t="shared" si="1"/>
        <v>SELECT L.location_id FROM location L WHERE L.location_type_code='COURTHOUSE' AND L.location_name=''</v>
      </c>
      <c r="M57" s="1" t="s">
        <v>212</v>
      </c>
      <c r="N57" t="str">
        <f t="shared" si="3"/>
        <v>INSERT INTO courtroom (location_id,room_number,courthouse_location_id,created_by,updated_by,created_dtm,updated_dtm,revision_count)</v>
      </c>
      <c r="O57" t="str">
        <f t="shared" si="4"/>
        <v xml:space="preserve"> VALUES </v>
      </c>
      <c r="P57" t="str">
        <f t="shared" si="2"/>
        <v>((SELECT L.location_id FROM location L WHERE L.location_type_code='COURTROOM' AND L.location_name='DAWSONCREEK1'),'1',(SELECT L.location_id FROM location L WHERE L.location_type_code='COURTHOUSE' AND L.location_name=''),'test','test',now(),now(),0);</v>
      </c>
    </row>
    <row r="58" spans="1:16" x14ac:dyDescent="0.2">
      <c r="A58">
        <v>56</v>
      </c>
      <c r="B58" t="s">
        <v>354</v>
      </c>
      <c r="C58" s="2">
        <v>2</v>
      </c>
      <c r="E58" t="s">
        <v>16</v>
      </c>
      <c r="F58" t="s">
        <v>16</v>
      </c>
      <c r="G58" t="s">
        <v>17</v>
      </c>
      <c r="H58" t="s">
        <v>17</v>
      </c>
      <c r="I58">
        <f>0</f>
        <v>0</v>
      </c>
      <c r="K58" t="str">
        <f t="shared" si="0"/>
        <v>SELECT L.location_id FROM location L WHERE L.location_type_code='COURTROOM' AND L.location_name='DAWSONCREEK002'</v>
      </c>
      <c r="L58" t="str">
        <f t="shared" si="1"/>
        <v>SELECT L.location_id FROM location L WHERE L.location_type_code='COURTHOUSE' AND L.location_name=''</v>
      </c>
      <c r="M58" s="1" t="s">
        <v>212</v>
      </c>
      <c r="N58" t="str">
        <f t="shared" si="3"/>
        <v>INSERT INTO courtroom (location_id,room_number,courthouse_location_id,created_by,updated_by,created_dtm,updated_dtm,revision_count)</v>
      </c>
      <c r="O58" t="str">
        <f t="shared" si="4"/>
        <v xml:space="preserve"> VALUES </v>
      </c>
      <c r="P58" t="str">
        <f t="shared" si="2"/>
        <v>((SELECT L.location_id FROM location L WHERE L.location_type_code='COURTROOM' AND L.location_name='DAWSONCREEK002'),'2',(SELECT L.location_id FROM location L WHERE L.location_type_code='COURTHOUSE' AND L.location_name=''),'test','test',now(),now(),0);</v>
      </c>
    </row>
    <row r="59" spans="1:16" x14ac:dyDescent="0.2">
      <c r="A59">
        <v>57</v>
      </c>
      <c r="B59" t="s">
        <v>355</v>
      </c>
      <c r="C59" s="2" t="s">
        <v>265</v>
      </c>
      <c r="E59" t="s">
        <v>16</v>
      </c>
      <c r="F59" t="s">
        <v>16</v>
      </c>
      <c r="G59" t="s">
        <v>17</v>
      </c>
      <c r="H59" t="s">
        <v>17</v>
      </c>
      <c r="I59">
        <f>0</f>
        <v>0</v>
      </c>
      <c r="K59" t="str">
        <f t="shared" si="0"/>
        <v>SELECT L.location_id FROM location L WHERE L.location_type_code='COURTROOM' AND L.location_name='DAWSONCREEKCONF'</v>
      </c>
      <c r="L59" t="str">
        <f t="shared" si="1"/>
        <v>SELECT L.location_id FROM location L WHERE L.location_type_code='COURTHOUSE' AND L.location_name=''</v>
      </c>
      <c r="M59" s="1" t="s">
        <v>212</v>
      </c>
      <c r="N59" t="str">
        <f t="shared" si="3"/>
        <v>INSERT INTO courtroom (location_id,room_number,courthouse_location_id,created_by,updated_by,created_dtm,updated_dtm,revision_count)</v>
      </c>
      <c r="O59" t="str">
        <f t="shared" si="4"/>
        <v xml:space="preserve"> VALUES </v>
      </c>
      <c r="P59" t="str">
        <f t="shared" si="2"/>
        <v>((SELECT L.location_id FROM location L WHERE L.location_type_code='COURTROOM' AND L.location_name='DAWSONCREEKCONF'),'Conf',(SELECT L.location_id FROM location L WHERE L.location_type_code='COURTHOUSE' AND L.location_name=''),'test','test',now(),now(),0);</v>
      </c>
    </row>
    <row r="60" spans="1:16" x14ac:dyDescent="0.2">
      <c r="A60">
        <v>58</v>
      </c>
      <c r="B60" t="s">
        <v>356</v>
      </c>
      <c r="C60" s="2" t="s">
        <v>262</v>
      </c>
      <c r="D60" t="s">
        <v>53</v>
      </c>
      <c r="E60" t="s">
        <v>16</v>
      </c>
      <c r="F60" t="s">
        <v>16</v>
      </c>
      <c r="G60" t="s">
        <v>17</v>
      </c>
      <c r="H60" t="s">
        <v>17</v>
      </c>
      <c r="I60">
        <f>0</f>
        <v>0</v>
      </c>
      <c r="K60" t="str">
        <f t="shared" si="0"/>
        <v>SELECT L.location_id FROM location L WHERE L.location_type_code='COURTROOM' AND L.location_name='DEASELAKECIRCUIT'</v>
      </c>
      <c r="L60" t="str">
        <f t="shared" si="1"/>
        <v>SELECT L.location_id FROM location L WHERE L.location_type_code='COURTHOUSE' AND L.location_name='DEASELAKE'</v>
      </c>
      <c r="M60" s="1" t="s">
        <v>212</v>
      </c>
      <c r="N60" t="str">
        <f t="shared" si="3"/>
        <v>INSERT INTO courtroom (location_id,room_number,courthouse_location_id,created_by,updated_by,created_dtm,updated_dtm,revision_count)</v>
      </c>
      <c r="O60" t="str">
        <f t="shared" si="4"/>
        <v xml:space="preserve"> VALUES </v>
      </c>
      <c r="P60" t="str">
        <f t="shared" si="2"/>
        <v>((SELECT L.location_id FROM location L WHERE L.location_type_code='COURTROOM' AND L.location_name='DEASELAKECIRCUIT'),'Circuit',(SELECT L.location_id FROM location L WHERE L.location_type_code='COURTHOUSE' AND L.location_name='DEASELAKE'),'test','test',now(),now(),0);</v>
      </c>
    </row>
    <row r="61" spans="1:16" x14ac:dyDescent="0.2">
      <c r="A61">
        <v>59</v>
      </c>
      <c r="B61" t="s">
        <v>357</v>
      </c>
      <c r="C61" s="2" t="s">
        <v>266</v>
      </c>
      <c r="D61" t="s">
        <v>55</v>
      </c>
      <c r="E61" t="s">
        <v>16</v>
      </c>
      <c r="F61" t="s">
        <v>16</v>
      </c>
      <c r="G61" t="s">
        <v>17</v>
      </c>
      <c r="H61" t="s">
        <v>17</v>
      </c>
      <c r="I61">
        <f>0</f>
        <v>0</v>
      </c>
      <c r="K61" t="str">
        <f t="shared" si="0"/>
        <v>SELECT L.location_id FROM location L WHERE L.location_type_code='COURTROOM' AND L.location_name='DOWNTOWNCOMMUNITYCOURTSDCC1'</v>
      </c>
      <c r="L61" t="str">
        <f t="shared" si="1"/>
        <v>SELECT L.location_id FROM location L WHERE L.location_type_code='COURTHOUSE' AND L.location_name='DOWNTOWNCOMMUNITYCOURT'</v>
      </c>
      <c r="M61" s="1" t="s">
        <v>212</v>
      </c>
      <c r="N61" t="str">
        <f t="shared" si="3"/>
        <v>INSERT INTO courtroom (location_id,room_number,courthouse_location_id,created_by,updated_by,created_dtm,updated_dtm,revision_count)</v>
      </c>
      <c r="O61" t="str">
        <f t="shared" si="4"/>
        <v xml:space="preserve"> VALUES </v>
      </c>
      <c r="P61" t="str">
        <f t="shared" si="2"/>
        <v>((SELECT L.location_id FROM location L WHERE L.location_type_code='COURTROOM' AND L.location_name='DOWNTOWNCOMMUNITYCOURTSDCC1'),'DCC1',(SELECT L.location_id FROM location L WHERE L.location_type_code='COURTHOUSE' AND L.location_name='DOWNTOWNCOMMUNITYCOURT'),'test','test',now(),now(),0);</v>
      </c>
    </row>
    <row r="62" spans="1:16" x14ac:dyDescent="0.2">
      <c r="A62">
        <v>60</v>
      </c>
      <c r="B62" t="s">
        <v>358</v>
      </c>
      <c r="C62" s="2" t="s">
        <v>267</v>
      </c>
      <c r="D62" t="s">
        <v>55</v>
      </c>
      <c r="E62" t="s">
        <v>16</v>
      </c>
      <c r="F62" t="s">
        <v>16</v>
      </c>
      <c r="G62" t="s">
        <v>17</v>
      </c>
      <c r="H62" t="s">
        <v>17</v>
      </c>
      <c r="I62">
        <f>0</f>
        <v>0</v>
      </c>
      <c r="K62" t="str">
        <f t="shared" si="0"/>
        <v>SELECT L.location_id FROM location L WHERE L.location_type_code='COURTROOM' AND L.location_name='DOWNTOWNCOMMUNITYCOURTSDCC2'</v>
      </c>
      <c r="L62" t="str">
        <f t="shared" si="1"/>
        <v>SELECT L.location_id FROM location L WHERE L.location_type_code='COURTHOUSE' AND L.location_name='DOWNTOWNCOMMUNITYCOURT'</v>
      </c>
      <c r="M62" s="1" t="s">
        <v>212</v>
      </c>
      <c r="N62" t="str">
        <f t="shared" si="3"/>
        <v>INSERT INTO courtroom (location_id,room_number,courthouse_location_id,created_by,updated_by,created_dtm,updated_dtm,revision_count)</v>
      </c>
      <c r="O62" t="str">
        <f t="shared" si="4"/>
        <v xml:space="preserve"> VALUES </v>
      </c>
      <c r="P62" t="str">
        <f t="shared" si="2"/>
        <v>((SELECT L.location_id FROM location L WHERE L.location_type_code='COURTROOM' AND L.location_name='DOWNTOWNCOMMUNITYCOURTSDCC2'),'DCC2',(SELECT L.location_id FROM location L WHERE L.location_type_code='COURTHOUSE' AND L.location_name='DOWNTOWNCOMMUNITYCOURT'),'test','test',now(),now(),0);</v>
      </c>
    </row>
    <row r="63" spans="1:16" x14ac:dyDescent="0.2">
      <c r="A63">
        <v>61</v>
      </c>
      <c r="B63" t="s">
        <v>359</v>
      </c>
      <c r="C63" s="2">
        <v>1</v>
      </c>
      <c r="D63" t="s">
        <v>57</v>
      </c>
      <c r="E63" t="s">
        <v>16</v>
      </c>
      <c r="F63" t="s">
        <v>16</v>
      </c>
      <c r="G63" t="s">
        <v>17</v>
      </c>
      <c r="H63" t="s">
        <v>17</v>
      </c>
      <c r="I63">
        <f>0</f>
        <v>0</v>
      </c>
      <c r="K63" t="str">
        <f t="shared" si="0"/>
        <v>SELECT L.location_id FROM location L WHERE L.location_type_code='COURTROOM' AND L.location_name='DUNCAN001'</v>
      </c>
      <c r="L63" t="str">
        <f t="shared" si="1"/>
        <v>SELECT L.location_id FROM location L WHERE L.location_type_code='COURTHOUSE' AND L.location_name='DUNCAN'</v>
      </c>
      <c r="M63" s="1" t="s">
        <v>212</v>
      </c>
      <c r="N63" t="str">
        <f t="shared" si="3"/>
        <v>INSERT INTO courtroom (location_id,room_number,courthouse_location_id,created_by,updated_by,created_dtm,updated_dtm,revision_count)</v>
      </c>
      <c r="O63" t="str">
        <f t="shared" si="4"/>
        <v xml:space="preserve"> VALUES </v>
      </c>
      <c r="P63" t="str">
        <f t="shared" si="2"/>
        <v>((SELECT L.location_id FROM location L WHERE L.location_type_code='COURTROOM' AND L.location_name='DUNCAN001'),'1',(SELECT L.location_id FROM location L WHERE L.location_type_code='COURTHOUSE' AND L.location_name='DUNCAN'),'test','test',now(),now(),0);</v>
      </c>
    </row>
    <row r="64" spans="1:16" x14ac:dyDescent="0.2">
      <c r="A64">
        <v>62</v>
      </c>
      <c r="B64" t="s">
        <v>360</v>
      </c>
      <c r="C64" s="2">
        <v>2</v>
      </c>
      <c r="D64" t="s">
        <v>57</v>
      </c>
      <c r="E64" t="s">
        <v>16</v>
      </c>
      <c r="F64" t="s">
        <v>16</v>
      </c>
      <c r="G64" t="s">
        <v>17</v>
      </c>
      <c r="H64" t="s">
        <v>17</v>
      </c>
      <c r="I64">
        <f>0</f>
        <v>0</v>
      </c>
      <c r="K64" t="str">
        <f t="shared" si="0"/>
        <v>SELECT L.location_id FROM location L WHERE L.location_type_code='COURTROOM' AND L.location_name='DUNCAN002'</v>
      </c>
      <c r="L64" t="str">
        <f t="shared" si="1"/>
        <v>SELECT L.location_id FROM location L WHERE L.location_type_code='COURTHOUSE' AND L.location_name='DUNCAN'</v>
      </c>
      <c r="M64" s="1" t="s">
        <v>212</v>
      </c>
      <c r="N64" t="str">
        <f t="shared" si="3"/>
        <v>INSERT INTO courtroom (location_id,room_number,courthouse_location_id,created_by,updated_by,created_dtm,updated_dtm,revision_count)</v>
      </c>
      <c r="O64" t="str">
        <f t="shared" si="4"/>
        <v xml:space="preserve"> VALUES </v>
      </c>
      <c r="P64" t="str">
        <f t="shared" si="2"/>
        <v>((SELECT L.location_id FROM location L WHERE L.location_type_code='COURTROOM' AND L.location_name='DUNCAN002'),'2',(SELECT L.location_id FROM location L WHERE L.location_type_code='COURTHOUSE' AND L.location_name='DUNCAN'),'test','test',now(),now(),0);</v>
      </c>
    </row>
    <row r="65" spans="1:16" x14ac:dyDescent="0.2">
      <c r="A65">
        <v>63</v>
      </c>
      <c r="B65" t="s">
        <v>361</v>
      </c>
      <c r="C65" s="2">
        <v>3</v>
      </c>
      <c r="D65" t="s">
        <v>57</v>
      </c>
      <c r="E65" t="s">
        <v>16</v>
      </c>
      <c r="F65" t="s">
        <v>16</v>
      </c>
      <c r="G65" t="s">
        <v>17</v>
      </c>
      <c r="H65" t="s">
        <v>17</v>
      </c>
      <c r="I65">
        <f>0</f>
        <v>0</v>
      </c>
      <c r="K65" t="str">
        <f t="shared" si="0"/>
        <v>SELECT L.location_id FROM location L WHERE L.location_type_code='COURTROOM' AND L.location_name='DUNCAN003'</v>
      </c>
      <c r="L65" t="str">
        <f t="shared" si="1"/>
        <v>SELECT L.location_id FROM location L WHERE L.location_type_code='COURTHOUSE' AND L.location_name='DUNCAN'</v>
      </c>
      <c r="M65" s="1" t="s">
        <v>212</v>
      </c>
      <c r="N65" t="str">
        <f t="shared" si="3"/>
        <v>INSERT INTO courtroom (location_id,room_number,courthouse_location_id,created_by,updated_by,created_dtm,updated_dtm,revision_count)</v>
      </c>
      <c r="O65" t="str">
        <f t="shared" si="4"/>
        <v xml:space="preserve"> VALUES </v>
      </c>
      <c r="P65" t="str">
        <f t="shared" si="2"/>
        <v>((SELECT L.location_id FROM location L WHERE L.location_type_code='COURTROOM' AND L.location_name='DUNCAN003'),'3',(SELECT L.location_id FROM location L WHERE L.location_type_code='COURTHOUSE' AND L.location_name='DUNCAN'),'test','test',now(),now(),0);</v>
      </c>
    </row>
    <row r="66" spans="1:16" x14ac:dyDescent="0.2">
      <c r="A66">
        <v>64</v>
      </c>
      <c r="B66" t="s">
        <v>362</v>
      </c>
      <c r="C66" s="2">
        <v>126</v>
      </c>
      <c r="D66" t="s">
        <v>57</v>
      </c>
      <c r="E66" t="s">
        <v>16</v>
      </c>
      <c r="F66" t="s">
        <v>16</v>
      </c>
      <c r="G66" t="s">
        <v>17</v>
      </c>
      <c r="H66" t="s">
        <v>17</v>
      </c>
      <c r="I66">
        <f>0</f>
        <v>0</v>
      </c>
      <c r="K66" t="str">
        <f t="shared" si="0"/>
        <v>SELECT L.location_id FROM location L WHERE L.location_type_code='COURTROOM' AND L.location_name='DUNCAN126'</v>
      </c>
      <c r="L66" t="str">
        <f t="shared" si="1"/>
        <v>SELECT L.location_id FROM location L WHERE L.location_type_code='COURTHOUSE' AND L.location_name='DUNCAN'</v>
      </c>
      <c r="M66" s="1" t="s">
        <v>212</v>
      </c>
      <c r="N66" t="str">
        <f t="shared" si="3"/>
        <v>INSERT INTO courtroom (location_id,room_number,courthouse_location_id,created_by,updated_by,created_dtm,updated_dtm,revision_count)</v>
      </c>
      <c r="O66" t="str">
        <f t="shared" si="4"/>
        <v xml:space="preserve"> VALUES </v>
      </c>
      <c r="P66" t="str">
        <f t="shared" si="2"/>
        <v>((SELECT L.location_id FROM location L WHERE L.location_type_code='COURTROOM' AND L.location_name='DUNCAN126'),'126',(SELECT L.location_id FROM location L WHERE L.location_type_code='COURTHOUSE' AND L.location_name='DUNCAN'),'test','test',now(),now(),0);</v>
      </c>
    </row>
    <row r="67" spans="1:16" x14ac:dyDescent="0.2">
      <c r="A67">
        <v>65</v>
      </c>
      <c r="B67" t="s">
        <v>363</v>
      </c>
      <c r="C67" s="2">
        <v>2</v>
      </c>
      <c r="D67" t="s">
        <v>59</v>
      </c>
      <c r="E67" t="s">
        <v>16</v>
      </c>
      <c r="F67" t="s">
        <v>16</v>
      </c>
      <c r="G67" t="s">
        <v>17</v>
      </c>
      <c r="H67" t="s">
        <v>17</v>
      </c>
      <c r="I67">
        <f>0</f>
        <v>0</v>
      </c>
      <c r="K67" t="str">
        <f t="shared" si="0"/>
        <v>SELECT L.location_id FROM location L WHERE L.location_type_code='COURTROOM' AND L.location_name='FERNIE002'</v>
      </c>
      <c r="L67" t="str">
        <f t="shared" si="1"/>
        <v>SELECT L.location_id FROM location L WHERE L.location_type_code='COURTHOUSE' AND L.location_name='FERNIE'</v>
      </c>
      <c r="M67" s="1" t="s">
        <v>212</v>
      </c>
      <c r="N67" t="str">
        <f t="shared" si="3"/>
        <v>INSERT INTO courtroom (location_id,room_number,courthouse_location_id,created_by,updated_by,created_dtm,updated_dtm,revision_count)</v>
      </c>
      <c r="O67" t="str">
        <f t="shared" si="4"/>
        <v xml:space="preserve"> VALUES </v>
      </c>
      <c r="P67" t="str">
        <f t="shared" si="2"/>
        <v>((SELECT L.location_id FROM location L WHERE L.location_type_code='COURTROOM' AND L.location_name='FERNIE002'),'2',(SELECT L.location_id FROM location L WHERE L.location_type_code='COURTHOUSE' AND L.location_name='FERNIE'),'test','test',now(),now(),0);</v>
      </c>
    </row>
    <row r="68" spans="1:16" x14ac:dyDescent="0.2">
      <c r="A68">
        <v>66</v>
      </c>
      <c r="B68" t="s">
        <v>364</v>
      </c>
      <c r="C68" s="2">
        <v>1</v>
      </c>
      <c r="E68" t="s">
        <v>16</v>
      </c>
      <c r="F68" t="s">
        <v>16</v>
      </c>
      <c r="G68" t="s">
        <v>17</v>
      </c>
      <c r="H68" t="s">
        <v>17</v>
      </c>
      <c r="I68">
        <f>0</f>
        <v>0</v>
      </c>
      <c r="K68" t="str">
        <f t="shared" ref="K68:K131" si="5">"SELECT L.location_id FROM location L WHERE L.location_type_code='COURTROOM' AND L.location_name='"&amp;B68&amp;"'"</f>
        <v>SELECT L.location_id FROM location L WHERE L.location_type_code='COURTROOM' AND L.location_name='FORTNELSON001'</v>
      </c>
      <c r="L68" t="str">
        <f t="shared" ref="L68:L131" si="6">"SELECT L.location_id FROM location L WHERE L.location_type_code='COURTHOUSE' AND L.location_name='"&amp;D68&amp;"'"</f>
        <v>SELECT L.location_id FROM location L WHERE L.location_type_code='COURTHOUSE' AND L.location_name=''</v>
      </c>
      <c r="M68" s="1" t="s">
        <v>212</v>
      </c>
      <c r="N68" t="str">
        <f t="shared" si="3"/>
        <v>INSERT INTO courtroom (location_id,room_number,courthouse_location_id,created_by,updated_by,created_dtm,updated_dtm,revision_count)</v>
      </c>
      <c r="O68" t="str">
        <f t="shared" si="4"/>
        <v xml:space="preserve"> VALUES </v>
      </c>
      <c r="P68" t="str">
        <f t="shared" ref="P68:P131" si="7">"(("&amp;K68&amp;"),'"&amp;C68&amp;"',("&amp;L68&amp;"),'"&amp;E68&amp;"','"&amp;F68&amp;"',"&amp;G68&amp;","&amp;H68&amp;","&amp;I68&amp;");"</f>
        <v>((SELECT L.location_id FROM location L WHERE L.location_type_code='COURTROOM' AND L.location_name='FORTNELSON001'),'1',(SELECT L.location_id FROM location L WHERE L.location_type_code='COURTHOUSE' AND L.location_name=''),'test','test',now(),now(),0);</v>
      </c>
    </row>
    <row r="69" spans="1:16" x14ac:dyDescent="0.2">
      <c r="A69">
        <v>67</v>
      </c>
      <c r="B69" t="s">
        <v>365</v>
      </c>
      <c r="C69" s="2">
        <v>1</v>
      </c>
      <c r="D69" t="s">
        <v>61</v>
      </c>
      <c r="E69" t="s">
        <v>16</v>
      </c>
      <c r="F69" t="s">
        <v>16</v>
      </c>
      <c r="G69" t="s">
        <v>17</v>
      </c>
      <c r="H69" t="s">
        <v>17</v>
      </c>
      <c r="I69">
        <f>0</f>
        <v>0</v>
      </c>
      <c r="K69" t="str">
        <f t="shared" si="5"/>
        <v>SELECT L.location_id FROM location L WHERE L.location_type_code='COURTROOM' AND L.location_name='FORTSTJAMES001'</v>
      </c>
      <c r="L69" t="str">
        <f t="shared" si="6"/>
        <v>SELECT L.location_id FROM location L WHERE L.location_type_code='COURTHOUSE' AND L.location_name='FORTSTJAMES'</v>
      </c>
      <c r="M69" s="1" t="s">
        <v>212</v>
      </c>
      <c r="N69" t="str">
        <f t="shared" ref="N69:N132" si="8">$N$3</f>
        <v>INSERT INTO courtroom (location_id,room_number,courthouse_location_id,created_by,updated_by,created_dtm,updated_dtm,revision_count)</v>
      </c>
      <c r="O69" t="str">
        <f t="shared" ref="O69:O132" si="9">$O$3</f>
        <v xml:space="preserve"> VALUES </v>
      </c>
      <c r="P69" t="str">
        <f t="shared" si="7"/>
        <v>((SELECT L.location_id FROM location L WHERE L.location_type_code='COURTROOM' AND L.location_name='FORTSTJAMES001'),'1',(SELECT L.location_id FROM location L WHERE L.location_type_code='COURTHOUSE' AND L.location_name='FORTSTJAMES'),'test','test',now(),now(),0);</v>
      </c>
    </row>
    <row r="70" spans="1:16" x14ac:dyDescent="0.2">
      <c r="A70">
        <v>68</v>
      </c>
      <c r="B70" t="s">
        <v>366</v>
      </c>
      <c r="C70" s="2">
        <v>2</v>
      </c>
      <c r="D70" t="s">
        <v>63</v>
      </c>
      <c r="E70" t="s">
        <v>16</v>
      </c>
      <c r="F70" t="s">
        <v>16</v>
      </c>
      <c r="G70" t="s">
        <v>17</v>
      </c>
      <c r="H70" t="s">
        <v>17</v>
      </c>
      <c r="I70">
        <f>0</f>
        <v>0</v>
      </c>
      <c r="K70" t="str">
        <f t="shared" si="5"/>
        <v>SELECT L.location_id FROM location L WHERE L.location_type_code='COURTROOM' AND L.location_name='FORTSTJOHN2'</v>
      </c>
      <c r="L70" t="str">
        <f t="shared" si="6"/>
        <v>SELECT L.location_id FROM location L WHERE L.location_type_code='COURTHOUSE' AND L.location_name='FORTSTJOHN'</v>
      </c>
      <c r="M70" s="1" t="s">
        <v>212</v>
      </c>
      <c r="N70" t="str">
        <f t="shared" si="8"/>
        <v>INSERT INTO courtroom (location_id,room_number,courthouse_location_id,created_by,updated_by,created_dtm,updated_dtm,revision_count)</v>
      </c>
      <c r="O70" t="str">
        <f t="shared" si="9"/>
        <v xml:space="preserve"> VALUES </v>
      </c>
      <c r="P70" t="str">
        <f t="shared" si="7"/>
        <v>((SELECT L.location_id FROM location L WHERE L.location_type_code='COURTROOM' AND L.location_name='FORTSTJOHN2'),'2',(SELECT L.location_id FROM location L WHERE L.location_type_code='COURTHOUSE' AND L.location_name='FORTSTJOHN'),'test','test',now(),now(),0);</v>
      </c>
    </row>
    <row r="71" spans="1:16" x14ac:dyDescent="0.2">
      <c r="A71">
        <v>69</v>
      </c>
      <c r="B71" t="s">
        <v>367</v>
      </c>
      <c r="C71" s="2">
        <v>1</v>
      </c>
      <c r="D71" t="s">
        <v>63</v>
      </c>
      <c r="E71" t="s">
        <v>16</v>
      </c>
      <c r="F71" t="s">
        <v>16</v>
      </c>
      <c r="G71" t="s">
        <v>17</v>
      </c>
      <c r="H71" t="s">
        <v>17</v>
      </c>
      <c r="I71">
        <f>0</f>
        <v>0</v>
      </c>
      <c r="K71" t="str">
        <f t="shared" si="5"/>
        <v>SELECT L.location_id FROM location L WHERE L.location_type_code='COURTROOM' AND L.location_name='FORTSTJOHN001'</v>
      </c>
      <c r="L71" t="str">
        <f t="shared" si="6"/>
        <v>SELECT L.location_id FROM location L WHERE L.location_type_code='COURTHOUSE' AND L.location_name='FORTSTJOHN'</v>
      </c>
      <c r="M71" s="1" t="s">
        <v>212</v>
      </c>
      <c r="N71" t="str">
        <f t="shared" si="8"/>
        <v>INSERT INTO courtroom (location_id,room_number,courthouse_location_id,created_by,updated_by,created_dtm,updated_dtm,revision_count)</v>
      </c>
      <c r="O71" t="str">
        <f t="shared" si="9"/>
        <v xml:space="preserve"> VALUES </v>
      </c>
      <c r="P71" t="str">
        <f t="shared" si="7"/>
        <v>((SELECT L.location_id FROM location L WHERE L.location_type_code='COURTROOM' AND L.location_name='FORTSTJOHN001'),'1',(SELECT L.location_id FROM location L WHERE L.location_type_code='COURTHOUSE' AND L.location_name='FORTSTJOHN'),'test','test',now(),now(),0);</v>
      </c>
    </row>
    <row r="72" spans="1:16" x14ac:dyDescent="0.2">
      <c r="A72">
        <v>70</v>
      </c>
      <c r="B72" t="s">
        <v>368</v>
      </c>
      <c r="C72" s="2">
        <v>215</v>
      </c>
      <c r="D72" t="s">
        <v>63</v>
      </c>
      <c r="E72" t="s">
        <v>16</v>
      </c>
      <c r="F72" t="s">
        <v>16</v>
      </c>
      <c r="G72" t="s">
        <v>17</v>
      </c>
      <c r="H72" t="s">
        <v>17</v>
      </c>
      <c r="I72">
        <f>0</f>
        <v>0</v>
      </c>
      <c r="K72" t="str">
        <f t="shared" si="5"/>
        <v>SELECT L.location_id FROM location L WHERE L.location_type_code='COURTROOM' AND L.location_name='FORTSTJOHN215'</v>
      </c>
      <c r="L72" t="str">
        <f t="shared" si="6"/>
        <v>SELECT L.location_id FROM location L WHERE L.location_type_code='COURTHOUSE' AND L.location_name='FORTSTJOHN'</v>
      </c>
      <c r="M72" s="1" t="s">
        <v>212</v>
      </c>
      <c r="N72" t="str">
        <f t="shared" si="8"/>
        <v>INSERT INTO courtroom (location_id,room_number,courthouse_location_id,created_by,updated_by,created_dtm,updated_dtm,revision_count)</v>
      </c>
      <c r="O72" t="str">
        <f t="shared" si="9"/>
        <v xml:space="preserve"> VALUES </v>
      </c>
      <c r="P72" t="str">
        <f t="shared" si="7"/>
        <v>((SELECT L.location_id FROM location L WHERE L.location_type_code='COURTROOM' AND L.location_name='FORTSTJOHN215'),'215',(SELECT L.location_id FROM location L WHERE L.location_type_code='COURTHOUSE' AND L.location_name='FORTSTJOHN'),'test','test',now(),now(),0);</v>
      </c>
    </row>
    <row r="73" spans="1:16" x14ac:dyDescent="0.2">
      <c r="A73">
        <v>71</v>
      </c>
      <c r="B73" t="s">
        <v>369</v>
      </c>
      <c r="C73" s="2" t="s">
        <v>262</v>
      </c>
      <c r="D73" t="s">
        <v>67</v>
      </c>
      <c r="E73" t="s">
        <v>16</v>
      </c>
      <c r="F73" t="s">
        <v>16</v>
      </c>
      <c r="G73" t="s">
        <v>17</v>
      </c>
      <c r="H73" t="s">
        <v>17</v>
      </c>
      <c r="I73">
        <f>0</f>
        <v>0</v>
      </c>
      <c r="K73" t="str">
        <f t="shared" si="5"/>
        <v>SELECT L.location_id FROM location L WHERE L.location_type_code='COURTROOM' AND L.location_name='FRASERLAKECIRCUIT'</v>
      </c>
      <c r="L73" t="str">
        <f t="shared" si="6"/>
        <v>SELECT L.location_id FROM location L WHERE L.location_type_code='COURTHOUSE' AND L.location_name='FRASERLAKE'</v>
      </c>
      <c r="M73" s="1" t="s">
        <v>212</v>
      </c>
      <c r="N73" t="str">
        <f t="shared" si="8"/>
        <v>INSERT INTO courtroom (location_id,room_number,courthouse_location_id,created_by,updated_by,created_dtm,updated_dtm,revision_count)</v>
      </c>
      <c r="O73" t="str">
        <f t="shared" si="9"/>
        <v xml:space="preserve"> VALUES </v>
      </c>
      <c r="P73" t="str">
        <f t="shared" si="7"/>
        <v>((SELECT L.location_id FROM location L WHERE L.location_type_code='COURTROOM' AND L.location_name='FRASERLAKECIRCUIT'),'Circuit',(SELECT L.location_id FROM location L WHERE L.location_type_code='COURTHOUSE' AND L.location_name='FRASERLAKE'),'test','test',now(),now(),0);</v>
      </c>
    </row>
    <row r="74" spans="1:16" x14ac:dyDescent="0.2">
      <c r="A74">
        <v>72</v>
      </c>
      <c r="B74" t="s">
        <v>370</v>
      </c>
      <c r="C74" s="2">
        <v>1</v>
      </c>
      <c r="D74" t="s">
        <v>69</v>
      </c>
      <c r="E74" t="s">
        <v>16</v>
      </c>
      <c r="F74" t="s">
        <v>16</v>
      </c>
      <c r="G74" t="s">
        <v>17</v>
      </c>
      <c r="H74" t="s">
        <v>17</v>
      </c>
      <c r="I74">
        <f>0</f>
        <v>0</v>
      </c>
      <c r="K74" t="str">
        <f t="shared" si="5"/>
        <v>SELECT L.location_id FROM location L WHERE L.location_type_code='COURTROOM' AND L.location_name='GANGES001'</v>
      </c>
      <c r="L74" t="str">
        <f t="shared" si="6"/>
        <v>SELECT L.location_id FROM location L WHERE L.location_type_code='COURTHOUSE' AND L.location_name='GANGES'</v>
      </c>
      <c r="M74" s="1" t="s">
        <v>212</v>
      </c>
      <c r="N74" t="str">
        <f t="shared" si="8"/>
        <v>INSERT INTO courtroom (location_id,room_number,courthouse_location_id,created_by,updated_by,created_dtm,updated_dtm,revision_count)</v>
      </c>
      <c r="O74" t="str">
        <f t="shared" si="9"/>
        <v xml:space="preserve"> VALUES </v>
      </c>
      <c r="P74" t="str">
        <f t="shared" si="7"/>
        <v>((SELECT L.location_id FROM location L WHERE L.location_type_code='COURTROOM' AND L.location_name='GANGES001'),'1',(SELECT L.location_id FROM location L WHERE L.location_type_code='COURTHOUSE' AND L.location_name='GANGES'),'test','test',now(),now(),0);</v>
      </c>
    </row>
    <row r="75" spans="1:16" x14ac:dyDescent="0.2">
      <c r="A75">
        <v>73</v>
      </c>
      <c r="B75" t="s">
        <v>371</v>
      </c>
      <c r="C75" s="2" t="s">
        <v>262</v>
      </c>
      <c r="D75" t="s">
        <v>69</v>
      </c>
      <c r="E75" t="s">
        <v>16</v>
      </c>
      <c r="F75" t="s">
        <v>16</v>
      </c>
      <c r="G75" t="s">
        <v>17</v>
      </c>
      <c r="H75" t="s">
        <v>17</v>
      </c>
      <c r="I75">
        <f>0</f>
        <v>0</v>
      </c>
      <c r="K75" t="str">
        <f t="shared" si="5"/>
        <v>SELECT L.location_id FROM location L WHERE L.location_type_code='COURTROOM' AND L.location_name='GANGESCIRCUIT'</v>
      </c>
      <c r="L75" t="str">
        <f t="shared" si="6"/>
        <v>SELECT L.location_id FROM location L WHERE L.location_type_code='COURTHOUSE' AND L.location_name='GANGES'</v>
      </c>
      <c r="M75" s="1" t="s">
        <v>212</v>
      </c>
      <c r="N75" t="str">
        <f t="shared" si="8"/>
        <v>INSERT INTO courtroom (location_id,room_number,courthouse_location_id,created_by,updated_by,created_dtm,updated_dtm,revision_count)</v>
      </c>
      <c r="O75" t="str">
        <f t="shared" si="9"/>
        <v xml:space="preserve"> VALUES </v>
      </c>
      <c r="P75" t="str">
        <f t="shared" si="7"/>
        <v>((SELECT L.location_id FROM location L WHERE L.location_type_code='COURTROOM' AND L.location_name='GANGESCIRCUIT'),'Circuit',(SELECT L.location_id FROM location L WHERE L.location_type_code='COURTHOUSE' AND L.location_name='GANGES'),'test','test',now(),now(),0);</v>
      </c>
    </row>
    <row r="76" spans="1:16" x14ac:dyDescent="0.2">
      <c r="A76">
        <v>74</v>
      </c>
      <c r="B76" t="s">
        <v>372</v>
      </c>
      <c r="C76" s="2" t="s">
        <v>262</v>
      </c>
      <c r="D76" t="s">
        <v>73</v>
      </c>
      <c r="E76" t="s">
        <v>16</v>
      </c>
      <c r="F76" t="s">
        <v>16</v>
      </c>
      <c r="G76" t="s">
        <v>17</v>
      </c>
      <c r="H76" t="s">
        <v>17</v>
      </c>
      <c r="I76">
        <f>0</f>
        <v>0</v>
      </c>
      <c r="K76" t="str">
        <f t="shared" si="5"/>
        <v>SELECT L.location_id FROM location L WHERE L.location_type_code='COURTROOM' AND L.location_name='GOLDRIVERCIRCUIT'</v>
      </c>
      <c r="L76" t="str">
        <f t="shared" si="6"/>
        <v>SELECT L.location_id FROM location L WHERE L.location_type_code='COURTHOUSE' AND L.location_name='GOLDRIVER'</v>
      </c>
      <c r="M76" s="1" t="s">
        <v>212</v>
      </c>
      <c r="N76" t="str">
        <f t="shared" si="8"/>
        <v>INSERT INTO courtroom (location_id,room_number,courthouse_location_id,created_by,updated_by,created_dtm,updated_dtm,revision_count)</v>
      </c>
      <c r="O76" t="str">
        <f t="shared" si="9"/>
        <v xml:space="preserve"> VALUES </v>
      </c>
      <c r="P76" t="str">
        <f t="shared" si="7"/>
        <v>((SELECT L.location_id FROM location L WHERE L.location_type_code='COURTROOM' AND L.location_name='GOLDRIVERCIRCUIT'),'Circuit',(SELECT L.location_id FROM location L WHERE L.location_type_code='COURTHOUSE' AND L.location_name='GOLDRIVER'),'test','test',now(),now(),0);</v>
      </c>
    </row>
    <row r="77" spans="1:16" x14ac:dyDescent="0.2">
      <c r="A77">
        <v>75</v>
      </c>
      <c r="B77" t="s">
        <v>373</v>
      </c>
      <c r="C77" s="2">
        <v>1</v>
      </c>
      <c r="D77" t="s">
        <v>71</v>
      </c>
      <c r="E77" t="s">
        <v>16</v>
      </c>
      <c r="F77" t="s">
        <v>16</v>
      </c>
      <c r="G77" t="s">
        <v>17</v>
      </c>
      <c r="H77" t="s">
        <v>17</v>
      </c>
      <c r="I77">
        <f>0</f>
        <v>0</v>
      </c>
      <c r="K77" t="str">
        <f t="shared" si="5"/>
        <v>SELECT L.location_id FROM location L WHERE L.location_type_code='COURTROOM' AND L.location_name='GOLDEN1'</v>
      </c>
      <c r="L77" t="str">
        <f t="shared" si="6"/>
        <v>SELECT L.location_id FROM location L WHERE L.location_type_code='COURTHOUSE' AND L.location_name='GOLDEN'</v>
      </c>
      <c r="M77" s="1" t="s">
        <v>212</v>
      </c>
      <c r="N77" t="str">
        <f t="shared" si="8"/>
        <v>INSERT INTO courtroom (location_id,room_number,courthouse_location_id,created_by,updated_by,created_dtm,updated_dtm,revision_count)</v>
      </c>
      <c r="O77" t="str">
        <f t="shared" si="9"/>
        <v xml:space="preserve"> VALUES </v>
      </c>
      <c r="P77" t="str">
        <f t="shared" si="7"/>
        <v>((SELECT L.location_id FROM location L WHERE L.location_type_code='COURTROOM' AND L.location_name='GOLDEN1'),'1',(SELECT L.location_id FROM location L WHERE L.location_type_code='COURTHOUSE' AND L.location_name='GOLDEN'),'test','test',now(),now(),0);</v>
      </c>
    </row>
    <row r="78" spans="1:16" x14ac:dyDescent="0.2">
      <c r="A78">
        <v>76</v>
      </c>
      <c r="B78" t="s">
        <v>374</v>
      </c>
      <c r="C78" s="2" t="s">
        <v>265</v>
      </c>
      <c r="D78" t="s">
        <v>71</v>
      </c>
      <c r="E78" t="s">
        <v>16</v>
      </c>
      <c r="F78" t="s">
        <v>16</v>
      </c>
      <c r="G78" t="s">
        <v>17</v>
      </c>
      <c r="H78" t="s">
        <v>17</v>
      </c>
      <c r="I78">
        <f>0</f>
        <v>0</v>
      </c>
      <c r="K78" t="str">
        <f t="shared" si="5"/>
        <v>SELECT L.location_id FROM location L WHERE L.location_type_code='COURTROOM' AND L.location_name='GOLDENCONF'</v>
      </c>
      <c r="L78" t="str">
        <f t="shared" si="6"/>
        <v>SELECT L.location_id FROM location L WHERE L.location_type_code='COURTHOUSE' AND L.location_name='GOLDEN'</v>
      </c>
      <c r="M78" s="1" t="s">
        <v>212</v>
      </c>
      <c r="N78" t="str">
        <f t="shared" si="8"/>
        <v>INSERT INTO courtroom (location_id,room_number,courthouse_location_id,created_by,updated_by,created_dtm,updated_dtm,revision_count)</v>
      </c>
      <c r="O78" t="str">
        <f t="shared" si="9"/>
        <v xml:space="preserve"> VALUES </v>
      </c>
      <c r="P78" t="str">
        <f t="shared" si="7"/>
        <v>((SELECT L.location_id FROM location L WHERE L.location_type_code='COURTROOM' AND L.location_name='GOLDENCONF'),'Conf',(SELECT L.location_id FROM location L WHERE L.location_type_code='COURTHOUSE' AND L.location_name='GOLDEN'),'test','test',now(),now(),0);</v>
      </c>
    </row>
    <row r="79" spans="1:16" x14ac:dyDescent="0.2">
      <c r="A79">
        <v>77</v>
      </c>
      <c r="B79" t="s">
        <v>375</v>
      </c>
      <c r="C79" s="2" t="s">
        <v>268</v>
      </c>
      <c r="D79" t="s">
        <v>71</v>
      </c>
      <c r="E79" t="s">
        <v>16</v>
      </c>
      <c r="F79" t="s">
        <v>16</v>
      </c>
      <c r="G79" t="s">
        <v>17</v>
      </c>
      <c r="H79" t="s">
        <v>17</v>
      </c>
      <c r="I79">
        <f>0</f>
        <v>0</v>
      </c>
      <c r="K79" t="str">
        <f t="shared" si="5"/>
        <v>SELECT L.location_id FROM location L WHERE L.location_type_code='COURTROOM' AND L.location_name='GOLDENIAR'</v>
      </c>
      <c r="L79" t="str">
        <f t="shared" si="6"/>
        <v>SELECT L.location_id FROM location L WHERE L.location_type_code='COURTHOUSE' AND L.location_name='GOLDEN'</v>
      </c>
      <c r="M79" s="1" t="s">
        <v>212</v>
      </c>
      <c r="N79" t="str">
        <f t="shared" si="8"/>
        <v>INSERT INTO courtroom (location_id,room_number,courthouse_location_id,created_by,updated_by,created_dtm,updated_dtm,revision_count)</v>
      </c>
      <c r="O79" t="str">
        <f t="shared" si="9"/>
        <v xml:space="preserve"> VALUES </v>
      </c>
      <c r="P79" t="str">
        <f t="shared" si="7"/>
        <v>((SELECT L.location_id FROM location L WHERE L.location_type_code='COURTROOM' AND L.location_name='GOLDENIAR'),'IAR',(SELECT L.location_id FROM location L WHERE L.location_type_code='COURTHOUSE' AND L.location_name='GOLDEN'),'test','test',now(),now(),0);</v>
      </c>
    </row>
    <row r="80" spans="1:16" x14ac:dyDescent="0.2">
      <c r="A80">
        <v>78</v>
      </c>
      <c r="B80" t="s">
        <v>376</v>
      </c>
      <c r="C80" s="2" t="s">
        <v>262</v>
      </c>
      <c r="D80" t="s">
        <v>75</v>
      </c>
      <c r="E80" t="s">
        <v>16</v>
      </c>
      <c r="F80" t="s">
        <v>16</v>
      </c>
      <c r="G80" t="s">
        <v>17</v>
      </c>
      <c r="H80" t="s">
        <v>17</v>
      </c>
      <c r="I80">
        <f>0</f>
        <v>0</v>
      </c>
      <c r="K80" t="str">
        <f t="shared" si="5"/>
        <v>SELECT L.location_id FROM location L WHERE L.location_type_code='COURTROOM' AND L.location_name='GOODHOPELAKECIRCUIT'</v>
      </c>
      <c r="L80" t="str">
        <f t="shared" si="6"/>
        <v>SELECT L.location_id FROM location L WHERE L.location_type_code='COURTHOUSE' AND L.location_name='GOODHOPELAKE'</v>
      </c>
      <c r="M80" s="1" t="s">
        <v>212</v>
      </c>
      <c r="N80" t="str">
        <f t="shared" si="8"/>
        <v>INSERT INTO courtroom (location_id,room_number,courthouse_location_id,created_by,updated_by,created_dtm,updated_dtm,revision_count)</v>
      </c>
      <c r="O80" t="str">
        <f t="shared" si="9"/>
        <v xml:space="preserve"> VALUES </v>
      </c>
      <c r="P80" t="str">
        <f t="shared" si="7"/>
        <v>((SELECT L.location_id FROM location L WHERE L.location_type_code='COURTROOM' AND L.location_name='GOODHOPELAKECIRCUIT'),'Circuit',(SELECT L.location_id FROM location L WHERE L.location_type_code='COURTHOUSE' AND L.location_name='GOODHOPELAKE'),'test','test',now(),now(),0);</v>
      </c>
    </row>
    <row r="81" spans="1:16" x14ac:dyDescent="0.2">
      <c r="A81">
        <v>79</v>
      </c>
      <c r="B81" t="s">
        <v>377</v>
      </c>
      <c r="C81" s="2">
        <v>1</v>
      </c>
      <c r="D81" t="s">
        <v>77</v>
      </c>
      <c r="E81" t="s">
        <v>16</v>
      </c>
      <c r="F81" t="s">
        <v>16</v>
      </c>
      <c r="G81" t="s">
        <v>17</v>
      </c>
      <c r="H81" t="s">
        <v>17</v>
      </c>
      <c r="I81">
        <f>0</f>
        <v>0</v>
      </c>
      <c r="K81" t="str">
        <f t="shared" si="5"/>
        <v>SELECT L.location_id FROM location L WHERE L.location_type_code='COURTROOM' AND L.location_name='GRANDFORKS001'</v>
      </c>
      <c r="L81" t="str">
        <f t="shared" si="6"/>
        <v>SELECT L.location_id FROM location L WHERE L.location_type_code='COURTHOUSE' AND L.location_name='GRANDFORKS'</v>
      </c>
      <c r="M81" s="1" t="s">
        <v>212</v>
      </c>
      <c r="N81" t="str">
        <f t="shared" si="8"/>
        <v>INSERT INTO courtroom (location_id,room_number,courthouse_location_id,created_by,updated_by,created_dtm,updated_dtm,revision_count)</v>
      </c>
      <c r="O81" t="str">
        <f t="shared" si="9"/>
        <v xml:space="preserve"> VALUES </v>
      </c>
      <c r="P81" t="str">
        <f t="shared" si="7"/>
        <v>((SELECT L.location_id FROM location L WHERE L.location_type_code='COURTROOM' AND L.location_name='GRANDFORKS001'),'1',(SELECT L.location_id FROM location L WHERE L.location_type_code='COURTHOUSE' AND L.location_name='GRANDFORKS'),'test','test',now(),now(),0);</v>
      </c>
    </row>
    <row r="82" spans="1:16" x14ac:dyDescent="0.2">
      <c r="A82">
        <v>80</v>
      </c>
      <c r="B82" t="s">
        <v>378</v>
      </c>
      <c r="C82" s="2">
        <v>123</v>
      </c>
      <c r="D82" t="s">
        <v>79</v>
      </c>
      <c r="E82" t="s">
        <v>16</v>
      </c>
      <c r="F82" t="s">
        <v>16</v>
      </c>
      <c r="G82" t="s">
        <v>17</v>
      </c>
      <c r="H82" t="s">
        <v>17</v>
      </c>
      <c r="I82">
        <f>0</f>
        <v>0</v>
      </c>
      <c r="K82" t="str">
        <f t="shared" si="5"/>
        <v>SELECT L.location_id FROM location L WHERE L.location_type_code='COURTROOM' AND L.location_name='HAZELTON123'</v>
      </c>
      <c r="L82" t="str">
        <f t="shared" si="6"/>
        <v>SELECT L.location_id FROM location L WHERE L.location_type_code='COURTHOUSE' AND L.location_name='HAZELTON'</v>
      </c>
      <c r="M82" s="1" t="s">
        <v>212</v>
      </c>
      <c r="N82" t="str">
        <f t="shared" si="8"/>
        <v>INSERT INTO courtroom (location_id,room_number,courthouse_location_id,created_by,updated_by,created_dtm,updated_dtm,revision_count)</v>
      </c>
      <c r="O82" t="str">
        <f t="shared" si="9"/>
        <v xml:space="preserve"> VALUES </v>
      </c>
      <c r="P82" t="str">
        <f t="shared" si="7"/>
        <v>((SELECT L.location_id FROM location L WHERE L.location_type_code='COURTROOM' AND L.location_name='HAZELTON123'),'123',(SELECT L.location_id FROM location L WHERE L.location_type_code='COURTHOUSE' AND L.location_name='HAZELTON'),'test','test',now(),now(),0);</v>
      </c>
    </row>
    <row r="83" spans="1:16" x14ac:dyDescent="0.2">
      <c r="A83">
        <v>81</v>
      </c>
      <c r="B83" t="s">
        <v>379</v>
      </c>
      <c r="C83" s="2" t="s">
        <v>262</v>
      </c>
      <c r="D83" t="s">
        <v>81</v>
      </c>
      <c r="E83" t="s">
        <v>16</v>
      </c>
      <c r="F83" t="s">
        <v>16</v>
      </c>
      <c r="G83" t="s">
        <v>17</v>
      </c>
      <c r="H83" t="s">
        <v>17</v>
      </c>
      <c r="I83">
        <f>0</f>
        <v>0</v>
      </c>
      <c r="K83" t="str">
        <f t="shared" si="5"/>
        <v>SELECT L.location_id FROM location L WHERE L.location_type_code='COURTROOM' AND L.location_name='HOUSTONCIRCUIT'</v>
      </c>
      <c r="L83" t="str">
        <f t="shared" si="6"/>
        <v>SELECT L.location_id FROM location L WHERE L.location_type_code='COURTHOUSE' AND L.location_name='HOUSTON'</v>
      </c>
      <c r="M83" s="1" t="s">
        <v>212</v>
      </c>
      <c r="N83" t="str">
        <f t="shared" si="8"/>
        <v>INSERT INTO courtroom (location_id,room_number,courthouse_location_id,created_by,updated_by,created_dtm,updated_dtm,revision_count)</v>
      </c>
      <c r="O83" t="str">
        <f t="shared" si="9"/>
        <v xml:space="preserve"> VALUES </v>
      </c>
      <c r="P83" t="str">
        <f t="shared" si="7"/>
        <v>((SELECT L.location_id FROM location L WHERE L.location_type_code='COURTROOM' AND L.location_name='HOUSTONCIRCUIT'),'Circuit',(SELECT L.location_id FROM location L WHERE L.location_type_code='COURTHOUSE' AND L.location_name='HOUSTON'),'test','test',now(),now(),0);</v>
      </c>
    </row>
    <row r="84" spans="1:16" x14ac:dyDescent="0.2">
      <c r="A84">
        <v>82</v>
      </c>
      <c r="B84" t="s">
        <v>380</v>
      </c>
      <c r="C84" s="2">
        <v>1</v>
      </c>
      <c r="D84" t="s">
        <v>85</v>
      </c>
      <c r="E84" t="s">
        <v>16</v>
      </c>
      <c r="F84" t="s">
        <v>16</v>
      </c>
      <c r="G84" t="s">
        <v>17</v>
      </c>
      <c r="H84" t="s">
        <v>17</v>
      </c>
      <c r="I84">
        <f>0</f>
        <v>0</v>
      </c>
      <c r="K84" t="str">
        <f t="shared" si="5"/>
        <v>SELECT L.location_id FROM location L WHERE L.location_type_code='COURTROOM' AND L.location_name='INVERMERE001'</v>
      </c>
      <c r="L84" t="str">
        <f t="shared" si="6"/>
        <v>SELECT L.location_id FROM location L WHERE L.location_type_code='COURTHOUSE' AND L.location_name='INVERMERE'</v>
      </c>
      <c r="M84" s="1" t="s">
        <v>212</v>
      </c>
      <c r="N84" t="str">
        <f t="shared" si="8"/>
        <v>INSERT INTO courtroom (location_id,room_number,courthouse_location_id,created_by,updated_by,created_dtm,updated_dtm,revision_count)</v>
      </c>
      <c r="O84" t="str">
        <f t="shared" si="9"/>
        <v xml:space="preserve"> VALUES </v>
      </c>
      <c r="P84" t="str">
        <f t="shared" si="7"/>
        <v>((SELECT L.location_id FROM location L WHERE L.location_type_code='COURTROOM' AND L.location_name='INVERMERE001'),'1',(SELECT L.location_id FROM location L WHERE L.location_type_code='COURTHOUSE' AND L.location_name='INVERMERE'),'test','test',now(),now(),0);</v>
      </c>
    </row>
    <row r="85" spans="1:16" x14ac:dyDescent="0.2">
      <c r="A85">
        <v>83</v>
      </c>
      <c r="B85" t="s">
        <v>381</v>
      </c>
      <c r="C85" s="2">
        <v>302</v>
      </c>
      <c r="E85" t="s">
        <v>16</v>
      </c>
      <c r="F85" t="s">
        <v>16</v>
      </c>
      <c r="G85" t="s">
        <v>17</v>
      </c>
      <c r="H85" t="s">
        <v>17</v>
      </c>
      <c r="I85">
        <f>0</f>
        <v>0</v>
      </c>
      <c r="K85" t="str">
        <f t="shared" si="5"/>
        <v>SELECT L.location_id FROM location L WHERE L.location_type_code='COURTROOM' AND L.location_name='JUDICIALJUSTICECENTRE302'</v>
      </c>
      <c r="L85" t="str">
        <f t="shared" si="6"/>
        <v>SELECT L.location_id FROM location L WHERE L.location_type_code='COURTHOUSE' AND L.location_name=''</v>
      </c>
      <c r="M85" s="1" t="s">
        <v>212</v>
      </c>
      <c r="N85" t="str">
        <f t="shared" si="8"/>
        <v>INSERT INTO courtroom (location_id,room_number,courthouse_location_id,created_by,updated_by,created_dtm,updated_dtm,revision_count)</v>
      </c>
      <c r="O85" t="str">
        <f t="shared" si="9"/>
        <v xml:space="preserve"> VALUES </v>
      </c>
      <c r="P85" t="str">
        <f t="shared" si="7"/>
        <v>((SELECT L.location_id FROM location L WHERE L.location_type_code='COURTROOM' AND L.location_name='JUDICIALJUSTICECENTRE302'),'302',(SELECT L.location_id FROM location L WHERE L.location_type_code='COURTHOUSE' AND L.location_name=''),'test','test',now(),now(),0);</v>
      </c>
    </row>
    <row r="86" spans="1:16" x14ac:dyDescent="0.2">
      <c r="A86">
        <v>84</v>
      </c>
      <c r="B86" t="s">
        <v>382</v>
      </c>
      <c r="C86" s="2">
        <v>305</v>
      </c>
      <c r="E86" t="s">
        <v>16</v>
      </c>
      <c r="F86" t="s">
        <v>16</v>
      </c>
      <c r="G86" t="s">
        <v>17</v>
      </c>
      <c r="H86" t="s">
        <v>17</v>
      </c>
      <c r="I86">
        <f>0</f>
        <v>0</v>
      </c>
      <c r="K86" t="str">
        <f t="shared" si="5"/>
        <v>SELECT L.location_id FROM location L WHERE L.location_type_code='COURTROOM' AND L.location_name='JUDICIALJUSTICECENTRE305'</v>
      </c>
      <c r="L86" t="str">
        <f t="shared" si="6"/>
        <v>SELECT L.location_id FROM location L WHERE L.location_type_code='COURTHOUSE' AND L.location_name=''</v>
      </c>
      <c r="M86" s="1" t="s">
        <v>212</v>
      </c>
      <c r="N86" t="str">
        <f t="shared" si="8"/>
        <v>INSERT INTO courtroom (location_id,room_number,courthouse_location_id,created_by,updated_by,created_dtm,updated_dtm,revision_count)</v>
      </c>
      <c r="O86" t="str">
        <f t="shared" si="9"/>
        <v xml:space="preserve"> VALUES </v>
      </c>
      <c r="P86" t="str">
        <f t="shared" si="7"/>
        <v>((SELECT L.location_id FROM location L WHERE L.location_type_code='COURTROOM' AND L.location_name='JUDICIALJUSTICECENTRE305'),'305',(SELECT L.location_id FROM location L WHERE L.location_type_code='COURTHOUSE' AND L.location_name=''),'test','test',now(),now(),0);</v>
      </c>
    </row>
    <row r="87" spans="1:16" x14ac:dyDescent="0.2">
      <c r="A87">
        <v>85</v>
      </c>
      <c r="B87" t="s">
        <v>383</v>
      </c>
      <c r="C87" s="2">
        <v>306</v>
      </c>
      <c r="E87" t="s">
        <v>16</v>
      </c>
      <c r="F87" t="s">
        <v>16</v>
      </c>
      <c r="G87" t="s">
        <v>17</v>
      </c>
      <c r="H87" t="s">
        <v>17</v>
      </c>
      <c r="I87">
        <f>0</f>
        <v>0</v>
      </c>
      <c r="K87" t="str">
        <f t="shared" si="5"/>
        <v>SELECT L.location_id FROM location L WHERE L.location_type_code='COURTROOM' AND L.location_name='JUDICIALJUSTICECENTRE306'</v>
      </c>
      <c r="L87" t="str">
        <f t="shared" si="6"/>
        <v>SELECT L.location_id FROM location L WHERE L.location_type_code='COURTHOUSE' AND L.location_name=''</v>
      </c>
      <c r="M87" s="1" t="s">
        <v>212</v>
      </c>
      <c r="N87" t="str">
        <f t="shared" si="8"/>
        <v>INSERT INTO courtroom (location_id,room_number,courthouse_location_id,created_by,updated_by,created_dtm,updated_dtm,revision_count)</v>
      </c>
      <c r="O87" t="str">
        <f t="shared" si="9"/>
        <v xml:space="preserve"> VALUES </v>
      </c>
      <c r="P87" t="str">
        <f t="shared" si="7"/>
        <v>((SELECT L.location_id FROM location L WHERE L.location_type_code='COURTROOM' AND L.location_name='JUDICIALJUSTICECENTRE306'),'306',(SELECT L.location_id FROM location L WHERE L.location_type_code='COURTHOUSE' AND L.location_name=''),'test','test',now(),now(),0);</v>
      </c>
    </row>
    <row r="88" spans="1:16" x14ac:dyDescent="0.2">
      <c r="A88">
        <v>86</v>
      </c>
      <c r="B88" t="s">
        <v>384</v>
      </c>
      <c r="C88" s="2">
        <v>309</v>
      </c>
      <c r="E88" t="s">
        <v>16</v>
      </c>
      <c r="F88" t="s">
        <v>16</v>
      </c>
      <c r="G88" t="s">
        <v>17</v>
      </c>
      <c r="H88" t="s">
        <v>17</v>
      </c>
      <c r="I88">
        <f>0</f>
        <v>0</v>
      </c>
      <c r="K88" t="str">
        <f t="shared" si="5"/>
        <v>SELECT L.location_id FROM location L WHERE L.location_type_code='COURTROOM' AND L.location_name='JUDICIALJUSTICECENTRE309'</v>
      </c>
      <c r="L88" t="str">
        <f t="shared" si="6"/>
        <v>SELECT L.location_id FROM location L WHERE L.location_type_code='COURTHOUSE' AND L.location_name=''</v>
      </c>
      <c r="M88" s="1" t="s">
        <v>212</v>
      </c>
      <c r="N88" t="str">
        <f t="shared" si="8"/>
        <v>INSERT INTO courtroom (location_id,room_number,courthouse_location_id,created_by,updated_by,created_dtm,updated_dtm,revision_count)</v>
      </c>
      <c r="O88" t="str">
        <f t="shared" si="9"/>
        <v xml:space="preserve"> VALUES </v>
      </c>
      <c r="P88" t="str">
        <f t="shared" si="7"/>
        <v>((SELECT L.location_id FROM location L WHERE L.location_type_code='COURTROOM' AND L.location_name='JUDICIALJUSTICECENTRE309'),'309',(SELECT L.location_id FROM location L WHERE L.location_type_code='COURTHOUSE' AND L.location_name=''),'test','test',now(),now(),0);</v>
      </c>
    </row>
    <row r="89" spans="1:16" x14ac:dyDescent="0.2">
      <c r="A89">
        <v>87</v>
      </c>
      <c r="B89" t="s">
        <v>385</v>
      </c>
      <c r="C89" s="2">
        <v>310</v>
      </c>
      <c r="E89" t="s">
        <v>16</v>
      </c>
      <c r="F89" t="s">
        <v>16</v>
      </c>
      <c r="G89" t="s">
        <v>17</v>
      </c>
      <c r="H89" t="s">
        <v>17</v>
      </c>
      <c r="I89">
        <f>0</f>
        <v>0</v>
      </c>
      <c r="K89" t="str">
        <f t="shared" si="5"/>
        <v>SELECT L.location_id FROM location L WHERE L.location_type_code='COURTROOM' AND L.location_name='JUDICIALJUSTICECENTRE310'</v>
      </c>
      <c r="L89" t="str">
        <f t="shared" si="6"/>
        <v>SELECT L.location_id FROM location L WHERE L.location_type_code='COURTHOUSE' AND L.location_name=''</v>
      </c>
      <c r="M89" s="1" t="s">
        <v>212</v>
      </c>
      <c r="N89" t="str">
        <f t="shared" si="8"/>
        <v>INSERT INTO courtroom (location_id,room_number,courthouse_location_id,created_by,updated_by,created_dtm,updated_dtm,revision_count)</v>
      </c>
      <c r="O89" t="str">
        <f t="shared" si="9"/>
        <v xml:space="preserve"> VALUES </v>
      </c>
      <c r="P89" t="str">
        <f t="shared" si="7"/>
        <v>((SELECT L.location_id FROM location L WHERE L.location_type_code='COURTROOM' AND L.location_name='JUDICIALJUSTICECENTRE310'),'310',(SELECT L.location_id FROM location L WHERE L.location_type_code='COURTHOUSE' AND L.location_name=''),'test','test',now(),now(),0);</v>
      </c>
    </row>
    <row r="90" spans="1:16" x14ac:dyDescent="0.2">
      <c r="A90">
        <v>88</v>
      </c>
      <c r="B90" t="s">
        <v>386</v>
      </c>
      <c r="C90" s="2">
        <v>311</v>
      </c>
      <c r="E90" t="s">
        <v>16</v>
      </c>
      <c r="F90" t="s">
        <v>16</v>
      </c>
      <c r="G90" t="s">
        <v>17</v>
      </c>
      <c r="H90" t="s">
        <v>17</v>
      </c>
      <c r="I90">
        <f>0</f>
        <v>0</v>
      </c>
      <c r="K90" t="str">
        <f t="shared" si="5"/>
        <v>SELECT L.location_id FROM location L WHERE L.location_type_code='COURTROOM' AND L.location_name='JUDICIALJUSTICECENTRE311'</v>
      </c>
      <c r="L90" t="str">
        <f t="shared" si="6"/>
        <v>SELECT L.location_id FROM location L WHERE L.location_type_code='COURTHOUSE' AND L.location_name=''</v>
      </c>
      <c r="M90" s="1" t="s">
        <v>212</v>
      </c>
      <c r="N90" t="str">
        <f t="shared" si="8"/>
        <v>INSERT INTO courtroom (location_id,room_number,courthouse_location_id,created_by,updated_by,created_dtm,updated_dtm,revision_count)</v>
      </c>
      <c r="O90" t="str">
        <f t="shared" si="9"/>
        <v xml:space="preserve"> VALUES </v>
      </c>
      <c r="P90" t="str">
        <f t="shared" si="7"/>
        <v>((SELECT L.location_id FROM location L WHERE L.location_type_code='COURTROOM' AND L.location_name='JUDICIALJUSTICECENTRE311'),'311',(SELECT L.location_id FROM location L WHERE L.location_type_code='COURTHOUSE' AND L.location_name=''),'test','test',now(),now(),0);</v>
      </c>
    </row>
    <row r="91" spans="1:16" x14ac:dyDescent="0.2">
      <c r="A91">
        <v>89</v>
      </c>
      <c r="B91" t="s">
        <v>387</v>
      </c>
      <c r="C91" s="2">
        <v>312</v>
      </c>
      <c r="E91" t="s">
        <v>16</v>
      </c>
      <c r="F91" t="s">
        <v>16</v>
      </c>
      <c r="G91" t="s">
        <v>17</v>
      </c>
      <c r="H91" t="s">
        <v>17</v>
      </c>
      <c r="I91">
        <f>0</f>
        <v>0</v>
      </c>
      <c r="K91" t="str">
        <f t="shared" si="5"/>
        <v>SELECT L.location_id FROM location L WHERE L.location_type_code='COURTROOM' AND L.location_name='JUDICIALJUSTICECENTRE312'</v>
      </c>
      <c r="L91" t="str">
        <f t="shared" si="6"/>
        <v>SELECT L.location_id FROM location L WHERE L.location_type_code='COURTHOUSE' AND L.location_name=''</v>
      </c>
      <c r="M91" s="1" t="s">
        <v>212</v>
      </c>
      <c r="N91" t="str">
        <f t="shared" si="8"/>
        <v>INSERT INTO courtroom (location_id,room_number,courthouse_location_id,created_by,updated_by,created_dtm,updated_dtm,revision_count)</v>
      </c>
      <c r="O91" t="str">
        <f t="shared" si="9"/>
        <v xml:space="preserve"> VALUES </v>
      </c>
      <c r="P91" t="str">
        <f t="shared" si="7"/>
        <v>((SELECT L.location_id FROM location L WHERE L.location_type_code='COURTROOM' AND L.location_name='JUDICIALJUSTICECENTRE312'),'312',(SELECT L.location_id FROM location L WHERE L.location_type_code='COURTHOUSE' AND L.location_name=''),'test','test',now(),now(),0);</v>
      </c>
    </row>
    <row r="92" spans="1:16" x14ac:dyDescent="0.2">
      <c r="A92">
        <v>90</v>
      </c>
      <c r="B92" t="s">
        <v>388</v>
      </c>
      <c r="C92" s="2" t="s">
        <v>269</v>
      </c>
      <c r="E92" t="s">
        <v>16</v>
      </c>
      <c r="F92" t="s">
        <v>16</v>
      </c>
      <c r="G92" t="s">
        <v>17</v>
      </c>
      <c r="H92" t="s">
        <v>17</v>
      </c>
      <c r="I92">
        <f>0</f>
        <v>0</v>
      </c>
      <c r="K92" t="str">
        <f t="shared" si="5"/>
        <v>SELECT L.location_id FROM location L WHERE L.location_type_code='COURTROOM' AND L.location_name='JUDICIALJUSTICECENTREJPA'</v>
      </c>
      <c r="L92" t="str">
        <f t="shared" si="6"/>
        <v>SELECT L.location_id FROM location L WHERE L.location_type_code='COURTHOUSE' AND L.location_name=''</v>
      </c>
      <c r="M92" s="1" t="s">
        <v>212</v>
      </c>
      <c r="N92" t="str">
        <f t="shared" si="8"/>
        <v>INSERT INTO courtroom (location_id,room_number,courthouse_location_id,created_by,updated_by,created_dtm,updated_dtm,revision_count)</v>
      </c>
      <c r="O92" t="str">
        <f t="shared" si="9"/>
        <v xml:space="preserve"> VALUES </v>
      </c>
      <c r="P92" t="str">
        <f t="shared" si="7"/>
        <v>((SELECT L.location_id FROM location L WHERE L.location_type_code='COURTROOM' AND L.location_name='JUDICIALJUSTICECENTREJPA'),'JPA',(SELECT L.location_id FROM location L WHERE L.location_type_code='COURTHOUSE' AND L.location_name=''),'test','test',now(),now(),0);</v>
      </c>
    </row>
    <row r="93" spans="1:16" x14ac:dyDescent="0.2">
      <c r="A93">
        <v>91</v>
      </c>
      <c r="B93" t="s">
        <v>389</v>
      </c>
      <c r="C93" s="2" t="s">
        <v>270</v>
      </c>
      <c r="D93" t="s">
        <v>87</v>
      </c>
      <c r="E93" t="s">
        <v>16</v>
      </c>
      <c r="F93" t="s">
        <v>16</v>
      </c>
      <c r="G93" t="s">
        <v>17</v>
      </c>
      <c r="H93" t="s">
        <v>17</v>
      </c>
      <c r="I93">
        <f>0</f>
        <v>0</v>
      </c>
      <c r="K93" t="str">
        <f t="shared" si="5"/>
        <v>SELECT L.location_id FROM location L WHERE L.location_type_code='COURTROOM' AND L.location_name='KAMLOOPS2A'</v>
      </c>
      <c r="L93" t="str">
        <f t="shared" si="6"/>
        <v>SELECT L.location_id FROM location L WHERE L.location_type_code='COURTHOUSE' AND L.location_name='KAMLOOPS'</v>
      </c>
      <c r="M93" s="1" t="s">
        <v>212</v>
      </c>
      <c r="N93" t="str">
        <f t="shared" si="8"/>
        <v>INSERT INTO courtroom (location_id,room_number,courthouse_location_id,created_by,updated_by,created_dtm,updated_dtm,revision_count)</v>
      </c>
      <c r="O93" t="str">
        <f t="shared" si="9"/>
        <v xml:space="preserve"> VALUES </v>
      </c>
      <c r="P93" t="str">
        <f t="shared" si="7"/>
        <v>((SELECT L.location_id FROM location L WHERE L.location_type_code='COURTROOM' AND L.location_name='KAMLOOPS2A'),'2A ',(SELECT L.location_id FROM location L WHERE L.location_type_code='COURTHOUSE' AND L.location_name='KAMLOOPS'),'test','test',now(),now(),0);</v>
      </c>
    </row>
    <row r="94" spans="1:16" x14ac:dyDescent="0.2">
      <c r="A94">
        <v>92</v>
      </c>
      <c r="B94" t="s">
        <v>390</v>
      </c>
      <c r="C94" s="2" t="s">
        <v>271</v>
      </c>
      <c r="D94" t="s">
        <v>87</v>
      </c>
      <c r="E94" t="s">
        <v>16</v>
      </c>
      <c r="F94" t="s">
        <v>16</v>
      </c>
      <c r="G94" t="s">
        <v>17</v>
      </c>
      <c r="H94" t="s">
        <v>17</v>
      </c>
      <c r="I94">
        <f>0</f>
        <v>0</v>
      </c>
      <c r="K94" t="str">
        <f t="shared" si="5"/>
        <v>SELECT L.location_id FROM location L WHERE L.location_type_code='COURTROOM' AND L.location_name='KAMLOOPS2B'</v>
      </c>
      <c r="L94" t="str">
        <f t="shared" si="6"/>
        <v>SELECT L.location_id FROM location L WHERE L.location_type_code='COURTHOUSE' AND L.location_name='KAMLOOPS'</v>
      </c>
      <c r="M94" s="1" t="s">
        <v>212</v>
      </c>
      <c r="N94" t="str">
        <f t="shared" si="8"/>
        <v>INSERT INTO courtroom (location_id,room_number,courthouse_location_id,created_by,updated_by,created_dtm,updated_dtm,revision_count)</v>
      </c>
      <c r="O94" t="str">
        <f t="shared" si="9"/>
        <v xml:space="preserve"> VALUES </v>
      </c>
      <c r="P94" t="str">
        <f t="shared" si="7"/>
        <v>((SELECT L.location_id FROM location L WHERE L.location_type_code='COURTROOM' AND L.location_name='KAMLOOPS2B'),'2B ',(SELECT L.location_id FROM location L WHERE L.location_type_code='COURTHOUSE' AND L.location_name='KAMLOOPS'),'test','test',now(),now(),0);</v>
      </c>
    </row>
    <row r="95" spans="1:16" x14ac:dyDescent="0.2">
      <c r="A95">
        <v>93</v>
      </c>
      <c r="B95" t="s">
        <v>391</v>
      </c>
      <c r="C95" s="2" t="s">
        <v>272</v>
      </c>
      <c r="D95" t="s">
        <v>87</v>
      </c>
      <c r="E95" t="s">
        <v>16</v>
      </c>
      <c r="F95" t="s">
        <v>16</v>
      </c>
      <c r="G95" t="s">
        <v>17</v>
      </c>
      <c r="H95" t="s">
        <v>17</v>
      </c>
      <c r="I95">
        <f>0</f>
        <v>0</v>
      </c>
      <c r="K95" t="str">
        <f t="shared" si="5"/>
        <v>SELECT L.location_id FROM location L WHERE L.location_type_code='COURTROOM' AND L.location_name='KAMLOOPS2C'</v>
      </c>
      <c r="L95" t="str">
        <f t="shared" si="6"/>
        <v>SELECT L.location_id FROM location L WHERE L.location_type_code='COURTHOUSE' AND L.location_name='KAMLOOPS'</v>
      </c>
      <c r="M95" s="1" t="s">
        <v>212</v>
      </c>
      <c r="N95" t="str">
        <f t="shared" si="8"/>
        <v>INSERT INTO courtroom (location_id,room_number,courthouse_location_id,created_by,updated_by,created_dtm,updated_dtm,revision_count)</v>
      </c>
      <c r="O95" t="str">
        <f t="shared" si="9"/>
        <v xml:space="preserve"> VALUES </v>
      </c>
      <c r="P95" t="str">
        <f t="shared" si="7"/>
        <v>((SELECT L.location_id FROM location L WHERE L.location_type_code='COURTROOM' AND L.location_name='KAMLOOPS2C'),'2C ',(SELECT L.location_id FROM location L WHERE L.location_type_code='COURTHOUSE' AND L.location_name='KAMLOOPS'),'test','test',now(),now(),0);</v>
      </c>
    </row>
    <row r="96" spans="1:16" x14ac:dyDescent="0.2">
      <c r="A96">
        <v>94</v>
      </c>
      <c r="B96" t="s">
        <v>392</v>
      </c>
      <c r="C96" s="2" t="s">
        <v>273</v>
      </c>
      <c r="D96" t="s">
        <v>87</v>
      </c>
      <c r="E96" t="s">
        <v>16</v>
      </c>
      <c r="F96" t="s">
        <v>16</v>
      </c>
      <c r="G96" t="s">
        <v>17</v>
      </c>
      <c r="H96" t="s">
        <v>17</v>
      </c>
      <c r="I96">
        <f>0</f>
        <v>0</v>
      </c>
      <c r="K96" t="str">
        <f t="shared" si="5"/>
        <v>SELECT L.location_id FROM location L WHERE L.location_type_code='COURTROOM' AND L.location_name='KAMLOOPS2D'</v>
      </c>
      <c r="L96" t="str">
        <f t="shared" si="6"/>
        <v>SELECT L.location_id FROM location L WHERE L.location_type_code='COURTHOUSE' AND L.location_name='KAMLOOPS'</v>
      </c>
      <c r="M96" s="1" t="s">
        <v>212</v>
      </c>
      <c r="N96" t="str">
        <f t="shared" si="8"/>
        <v>INSERT INTO courtroom (location_id,room_number,courthouse_location_id,created_by,updated_by,created_dtm,updated_dtm,revision_count)</v>
      </c>
      <c r="O96" t="str">
        <f t="shared" si="9"/>
        <v xml:space="preserve"> VALUES </v>
      </c>
      <c r="P96" t="str">
        <f t="shared" si="7"/>
        <v>((SELECT L.location_id FROM location L WHERE L.location_type_code='COURTROOM' AND L.location_name='KAMLOOPS2D'),'2D ',(SELECT L.location_id FROM location L WHERE L.location_type_code='COURTHOUSE' AND L.location_name='KAMLOOPS'),'test','test',now(),now(),0);</v>
      </c>
    </row>
    <row r="97" spans="1:16" x14ac:dyDescent="0.2">
      <c r="A97">
        <v>95</v>
      </c>
      <c r="B97" t="s">
        <v>393</v>
      </c>
      <c r="C97" s="2" t="s">
        <v>274</v>
      </c>
      <c r="D97" t="s">
        <v>87</v>
      </c>
      <c r="E97" t="s">
        <v>16</v>
      </c>
      <c r="F97" t="s">
        <v>16</v>
      </c>
      <c r="G97" t="s">
        <v>17</v>
      </c>
      <c r="H97" t="s">
        <v>17</v>
      </c>
      <c r="I97">
        <f>0</f>
        <v>0</v>
      </c>
      <c r="K97" t="str">
        <f t="shared" si="5"/>
        <v>SELECT L.location_id FROM location L WHERE L.location_type_code='COURTROOM' AND L.location_name='KAMLOOPS2F'</v>
      </c>
      <c r="L97" t="str">
        <f t="shared" si="6"/>
        <v>SELECT L.location_id FROM location L WHERE L.location_type_code='COURTHOUSE' AND L.location_name='KAMLOOPS'</v>
      </c>
      <c r="M97" s="1" t="s">
        <v>212</v>
      </c>
      <c r="N97" t="str">
        <f t="shared" si="8"/>
        <v>INSERT INTO courtroom (location_id,room_number,courthouse_location_id,created_by,updated_by,created_dtm,updated_dtm,revision_count)</v>
      </c>
      <c r="O97" t="str">
        <f t="shared" si="9"/>
        <v xml:space="preserve"> VALUES </v>
      </c>
      <c r="P97" t="str">
        <f t="shared" si="7"/>
        <v>((SELECT L.location_id FROM location L WHERE L.location_type_code='COURTROOM' AND L.location_name='KAMLOOPS2F'),'2F',(SELECT L.location_id FROM location L WHERE L.location_type_code='COURTHOUSE' AND L.location_name='KAMLOOPS'),'test','test',now(),now(),0);</v>
      </c>
    </row>
    <row r="98" spans="1:16" x14ac:dyDescent="0.2">
      <c r="A98">
        <v>96</v>
      </c>
      <c r="B98" t="s">
        <v>394</v>
      </c>
      <c r="C98" s="2" t="s">
        <v>275</v>
      </c>
      <c r="D98" t="s">
        <v>87</v>
      </c>
      <c r="E98" t="s">
        <v>16</v>
      </c>
      <c r="F98" t="s">
        <v>16</v>
      </c>
      <c r="G98" t="s">
        <v>17</v>
      </c>
      <c r="H98" t="s">
        <v>17</v>
      </c>
      <c r="I98">
        <f>0</f>
        <v>0</v>
      </c>
      <c r="K98" t="str">
        <f t="shared" si="5"/>
        <v>SELECT L.location_id FROM location L WHERE L.location_type_code='COURTROOM' AND L.location_name='KAMLOOPS3A'</v>
      </c>
      <c r="L98" t="str">
        <f t="shared" si="6"/>
        <v>SELECT L.location_id FROM location L WHERE L.location_type_code='COURTHOUSE' AND L.location_name='KAMLOOPS'</v>
      </c>
      <c r="M98" s="1" t="s">
        <v>212</v>
      </c>
      <c r="N98" t="str">
        <f t="shared" si="8"/>
        <v>INSERT INTO courtroom (location_id,room_number,courthouse_location_id,created_by,updated_by,created_dtm,updated_dtm,revision_count)</v>
      </c>
      <c r="O98" t="str">
        <f t="shared" si="9"/>
        <v xml:space="preserve"> VALUES </v>
      </c>
      <c r="P98" t="str">
        <f t="shared" si="7"/>
        <v>((SELECT L.location_id FROM location L WHERE L.location_type_code='COURTROOM' AND L.location_name='KAMLOOPS3A'),'3A ',(SELECT L.location_id FROM location L WHERE L.location_type_code='COURTHOUSE' AND L.location_name='KAMLOOPS'),'test','test',now(),now(),0);</v>
      </c>
    </row>
    <row r="99" spans="1:16" x14ac:dyDescent="0.2">
      <c r="A99">
        <v>97</v>
      </c>
      <c r="B99" t="s">
        <v>395</v>
      </c>
      <c r="C99" s="2" t="s">
        <v>276</v>
      </c>
      <c r="D99" t="s">
        <v>87</v>
      </c>
      <c r="E99" t="s">
        <v>16</v>
      </c>
      <c r="F99" t="s">
        <v>16</v>
      </c>
      <c r="G99" t="s">
        <v>17</v>
      </c>
      <c r="H99" t="s">
        <v>17</v>
      </c>
      <c r="I99">
        <f>0</f>
        <v>0</v>
      </c>
      <c r="K99" t="str">
        <f t="shared" si="5"/>
        <v>SELECT L.location_id FROM location L WHERE L.location_type_code='COURTROOM' AND L.location_name='KAMLOOPS3B'</v>
      </c>
      <c r="L99" t="str">
        <f t="shared" si="6"/>
        <v>SELECT L.location_id FROM location L WHERE L.location_type_code='COURTHOUSE' AND L.location_name='KAMLOOPS'</v>
      </c>
      <c r="M99" s="1" t="s">
        <v>212</v>
      </c>
      <c r="N99" t="str">
        <f t="shared" si="8"/>
        <v>INSERT INTO courtroom (location_id,room_number,courthouse_location_id,created_by,updated_by,created_dtm,updated_dtm,revision_count)</v>
      </c>
      <c r="O99" t="str">
        <f t="shared" si="9"/>
        <v xml:space="preserve"> VALUES </v>
      </c>
      <c r="P99" t="str">
        <f t="shared" si="7"/>
        <v>((SELECT L.location_id FROM location L WHERE L.location_type_code='COURTROOM' AND L.location_name='KAMLOOPS3B'),'3B ',(SELECT L.location_id FROM location L WHERE L.location_type_code='COURTHOUSE' AND L.location_name='KAMLOOPS'),'test','test',now(),now(),0);</v>
      </c>
    </row>
    <row r="100" spans="1:16" x14ac:dyDescent="0.2">
      <c r="A100">
        <v>98</v>
      </c>
      <c r="B100" t="s">
        <v>396</v>
      </c>
      <c r="C100" s="2" t="s">
        <v>277</v>
      </c>
      <c r="D100" t="s">
        <v>87</v>
      </c>
      <c r="E100" t="s">
        <v>16</v>
      </c>
      <c r="F100" t="s">
        <v>16</v>
      </c>
      <c r="G100" t="s">
        <v>17</v>
      </c>
      <c r="H100" t="s">
        <v>17</v>
      </c>
      <c r="I100">
        <f>0</f>
        <v>0</v>
      </c>
      <c r="K100" t="str">
        <f t="shared" si="5"/>
        <v>SELECT L.location_id FROM location L WHERE L.location_type_code='COURTROOM' AND L.location_name='KAMLOOPS3C'</v>
      </c>
      <c r="L100" t="str">
        <f t="shared" si="6"/>
        <v>SELECT L.location_id FROM location L WHERE L.location_type_code='COURTHOUSE' AND L.location_name='KAMLOOPS'</v>
      </c>
      <c r="M100" s="1" t="s">
        <v>212</v>
      </c>
      <c r="N100" t="str">
        <f t="shared" si="8"/>
        <v>INSERT INTO courtroom (location_id,room_number,courthouse_location_id,created_by,updated_by,created_dtm,updated_dtm,revision_count)</v>
      </c>
      <c r="O100" t="str">
        <f t="shared" si="9"/>
        <v xml:space="preserve"> VALUES </v>
      </c>
      <c r="P100" t="str">
        <f t="shared" si="7"/>
        <v>((SELECT L.location_id FROM location L WHERE L.location_type_code='COURTROOM' AND L.location_name='KAMLOOPS3C'),'3C ',(SELECT L.location_id FROM location L WHERE L.location_type_code='COURTHOUSE' AND L.location_name='KAMLOOPS'),'test','test',now(),now(),0);</v>
      </c>
    </row>
    <row r="101" spans="1:16" x14ac:dyDescent="0.2">
      <c r="A101">
        <v>99</v>
      </c>
      <c r="B101" t="s">
        <v>397</v>
      </c>
      <c r="C101" s="2" t="s">
        <v>278</v>
      </c>
      <c r="D101" t="s">
        <v>87</v>
      </c>
      <c r="E101" t="s">
        <v>16</v>
      </c>
      <c r="F101" t="s">
        <v>16</v>
      </c>
      <c r="G101" t="s">
        <v>17</v>
      </c>
      <c r="H101" t="s">
        <v>17</v>
      </c>
      <c r="I101">
        <f>0</f>
        <v>0</v>
      </c>
      <c r="K101" t="str">
        <f t="shared" si="5"/>
        <v>SELECT L.location_id FROM location L WHERE L.location_type_code='COURTROOM' AND L.location_name='KAMLOOPS3D'</v>
      </c>
      <c r="L101" t="str">
        <f t="shared" si="6"/>
        <v>SELECT L.location_id FROM location L WHERE L.location_type_code='COURTHOUSE' AND L.location_name='KAMLOOPS'</v>
      </c>
      <c r="M101" s="1" t="s">
        <v>212</v>
      </c>
      <c r="N101" t="str">
        <f t="shared" si="8"/>
        <v>INSERT INTO courtroom (location_id,room_number,courthouse_location_id,created_by,updated_by,created_dtm,updated_dtm,revision_count)</v>
      </c>
      <c r="O101" t="str">
        <f t="shared" si="9"/>
        <v xml:space="preserve"> VALUES </v>
      </c>
      <c r="P101" t="str">
        <f t="shared" si="7"/>
        <v>((SELECT L.location_id FROM location L WHERE L.location_type_code='COURTROOM' AND L.location_name='KAMLOOPS3D'),'3D ',(SELECT L.location_id FROM location L WHERE L.location_type_code='COURTHOUSE' AND L.location_name='KAMLOOPS'),'test','test',now(),now(),0);</v>
      </c>
    </row>
    <row r="102" spans="1:16" x14ac:dyDescent="0.2">
      <c r="A102">
        <v>100</v>
      </c>
      <c r="B102" t="s">
        <v>398</v>
      </c>
      <c r="C102" s="2" t="s">
        <v>279</v>
      </c>
      <c r="D102" t="s">
        <v>87</v>
      </c>
      <c r="E102" t="s">
        <v>16</v>
      </c>
      <c r="F102" t="s">
        <v>16</v>
      </c>
      <c r="G102" t="s">
        <v>17</v>
      </c>
      <c r="H102" t="s">
        <v>17</v>
      </c>
      <c r="I102">
        <f>0</f>
        <v>0</v>
      </c>
      <c r="K102" t="str">
        <f t="shared" si="5"/>
        <v>SELECT L.location_id FROM location L WHERE L.location_type_code='COURTROOM' AND L.location_name='KAMLOOPS5A'</v>
      </c>
      <c r="L102" t="str">
        <f t="shared" si="6"/>
        <v>SELECT L.location_id FROM location L WHERE L.location_type_code='COURTHOUSE' AND L.location_name='KAMLOOPS'</v>
      </c>
      <c r="M102" s="1" t="s">
        <v>212</v>
      </c>
      <c r="N102" t="str">
        <f t="shared" si="8"/>
        <v>INSERT INTO courtroom (location_id,room_number,courthouse_location_id,created_by,updated_by,created_dtm,updated_dtm,revision_count)</v>
      </c>
      <c r="O102" t="str">
        <f t="shared" si="9"/>
        <v xml:space="preserve"> VALUES </v>
      </c>
      <c r="P102" t="str">
        <f t="shared" si="7"/>
        <v>((SELECT L.location_id FROM location L WHERE L.location_type_code='COURTROOM' AND L.location_name='KAMLOOPS5A'),'5A ',(SELECT L.location_id FROM location L WHERE L.location_type_code='COURTHOUSE' AND L.location_name='KAMLOOPS'),'test','test',now(),now(),0);</v>
      </c>
    </row>
    <row r="103" spans="1:16" x14ac:dyDescent="0.2">
      <c r="A103">
        <v>101</v>
      </c>
      <c r="B103" t="s">
        <v>399</v>
      </c>
      <c r="C103" s="2" t="s">
        <v>280</v>
      </c>
      <c r="D103" t="s">
        <v>87</v>
      </c>
      <c r="E103" t="s">
        <v>16</v>
      </c>
      <c r="F103" t="s">
        <v>16</v>
      </c>
      <c r="G103" t="s">
        <v>17</v>
      </c>
      <c r="H103" t="s">
        <v>17</v>
      </c>
      <c r="I103">
        <f>0</f>
        <v>0</v>
      </c>
      <c r="K103" t="str">
        <f t="shared" si="5"/>
        <v>SELECT L.location_id FROM location L WHERE L.location_type_code='COURTROOM' AND L.location_name='KAMLOOPS5B'</v>
      </c>
      <c r="L103" t="str">
        <f t="shared" si="6"/>
        <v>SELECT L.location_id FROM location L WHERE L.location_type_code='COURTHOUSE' AND L.location_name='KAMLOOPS'</v>
      </c>
      <c r="M103" s="1" t="s">
        <v>212</v>
      </c>
      <c r="N103" t="str">
        <f t="shared" si="8"/>
        <v>INSERT INTO courtroom (location_id,room_number,courthouse_location_id,created_by,updated_by,created_dtm,updated_dtm,revision_count)</v>
      </c>
      <c r="O103" t="str">
        <f t="shared" si="9"/>
        <v xml:space="preserve"> VALUES </v>
      </c>
      <c r="P103" t="str">
        <f t="shared" si="7"/>
        <v>((SELECT L.location_id FROM location L WHERE L.location_type_code='COURTROOM' AND L.location_name='KAMLOOPS5B'),'5B ',(SELECT L.location_id FROM location L WHERE L.location_type_code='COURTHOUSE' AND L.location_name='KAMLOOPS'),'test','test',now(),now(),0);</v>
      </c>
    </row>
    <row r="104" spans="1:16" x14ac:dyDescent="0.2">
      <c r="A104">
        <v>102</v>
      </c>
      <c r="B104" t="s">
        <v>400</v>
      </c>
      <c r="C104" s="2" t="s">
        <v>281</v>
      </c>
      <c r="D104" t="s">
        <v>87</v>
      </c>
      <c r="E104" t="s">
        <v>16</v>
      </c>
      <c r="F104" t="s">
        <v>16</v>
      </c>
      <c r="G104" t="s">
        <v>17</v>
      </c>
      <c r="H104" t="s">
        <v>17</v>
      </c>
      <c r="I104">
        <f>0</f>
        <v>0</v>
      </c>
      <c r="K104" t="str">
        <f t="shared" si="5"/>
        <v>SELECT L.location_id FROM location L WHERE L.location_type_code='COURTROOM' AND L.location_name='KAMLOOPS5C'</v>
      </c>
      <c r="L104" t="str">
        <f t="shared" si="6"/>
        <v>SELECT L.location_id FROM location L WHERE L.location_type_code='COURTHOUSE' AND L.location_name='KAMLOOPS'</v>
      </c>
      <c r="M104" s="1" t="s">
        <v>212</v>
      </c>
      <c r="N104" t="str">
        <f t="shared" si="8"/>
        <v>INSERT INTO courtroom (location_id,room_number,courthouse_location_id,created_by,updated_by,created_dtm,updated_dtm,revision_count)</v>
      </c>
      <c r="O104" t="str">
        <f t="shared" si="9"/>
        <v xml:space="preserve"> VALUES </v>
      </c>
      <c r="P104" t="str">
        <f t="shared" si="7"/>
        <v>((SELECT L.location_id FROM location L WHERE L.location_type_code='COURTROOM' AND L.location_name='KAMLOOPS5C'),'5C ',(SELECT L.location_id FROM location L WHERE L.location_type_code='COURTHOUSE' AND L.location_name='KAMLOOPS'),'test','test',now(),now(),0);</v>
      </c>
    </row>
    <row r="105" spans="1:16" x14ac:dyDescent="0.2">
      <c r="A105">
        <v>103</v>
      </c>
      <c r="B105" t="s">
        <v>401</v>
      </c>
      <c r="C105" s="2" t="s">
        <v>282</v>
      </c>
      <c r="D105" t="s">
        <v>87</v>
      </c>
      <c r="E105" t="s">
        <v>16</v>
      </c>
      <c r="F105" t="s">
        <v>16</v>
      </c>
      <c r="G105" t="s">
        <v>17</v>
      </c>
      <c r="H105" t="s">
        <v>17</v>
      </c>
      <c r="I105">
        <f>0</f>
        <v>0</v>
      </c>
      <c r="K105" t="str">
        <f t="shared" si="5"/>
        <v>SELECT L.location_id FROM location L WHERE L.location_type_code='COURTROOM' AND L.location_name='KAMLOOPS5D'</v>
      </c>
      <c r="L105" t="str">
        <f t="shared" si="6"/>
        <v>SELECT L.location_id FROM location L WHERE L.location_type_code='COURTHOUSE' AND L.location_name='KAMLOOPS'</v>
      </c>
      <c r="M105" s="1" t="s">
        <v>212</v>
      </c>
      <c r="N105" t="str">
        <f t="shared" si="8"/>
        <v>INSERT INTO courtroom (location_id,room_number,courthouse_location_id,created_by,updated_by,created_dtm,updated_dtm,revision_count)</v>
      </c>
      <c r="O105" t="str">
        <f t="shared" si="9"/>
        <v xml:space="preserve"> VALUES </v>
      </c>
      <c r="P105" t="str">
        <f t="shared" si="7"/>
        <v>((SELECT L.location_id FROM location L WHERE L.location_type_code='COURTROOM' AND L.location_name='KAMLOOPS5D'),'5D ',(SELECT L.location_id FROM location L WHERE L.location_type_code='COURTHOUSE' AND L.location_name='KAMLOOPS'),'test','test',now(),now(),0);</v>
      </c>
    </row>
    <row r="106" spans="1:16" x14ac:dyDescent="0.2">
      <c r="A106">
        <v>104</v>
      </c>
      <c r="B106" t="s">
        <v>402</v>
      </c>
      <c r="C106" s="2">
        <v>1</v>
      </c>
      <c r="D106" t="s">
        <v>89</v>
      </c>
      <c r="E106" t="s">
        <v>16</v>
      </c>
      <c r="F106" t="s">
        <v>16</v>
      </c>
      <c r="G106" t="s">
        <v>17</v>
      </c>
      <c r="H106" t="s">
        <v>17</v>
      </c>
      <c r="I106">
        <f>0</f>
        <v>0</v>
      </c>
      <c r="K106" t="str">
        <f t="shared" si="5"/>
        <v>SELECT L.location_id FROM location L WHERE L.location_type_code='COURTROOM' AND L.location_name='KELOWNA1'</v>
      </c>
      <c r="L106" t="str">
        <f t="shared" si="6"/>
        <v>SELECT L.location_id FROM location L WHERE L.location_type_code='COURTHOUSE' AND L.location_name='KELOWNA'</v>
      </c>
      <c r="M106" s="1" t="s">
        <v>212</v>
      </c>
      <c r="N106" t="str">
        <f t="shared" si="8"/>
        <v>INSERT INTO courtroom (location_id,room_number,courthouse_location_id,created_by,updated_by,created_dtm,updated_dtm,revision_count)</v>
      </c>
      <c r="O106" t="str">
        <f t="shared" si="9"/>
        <v xml:space="preserve"> VALUES </v>
      </c>
      <c r="P106" t="str">
        <f t="shared" si="7"/>
        <v>((SELECT L.location_id FROM location L WHERE L.location_type_code='COURTROOM' AND L.location_name='KELOWNA1'),'1',(SELECT L.location_id FROM location L WHERE L.location_type_code='COURTHOUSE' AND L.location_name='KELOWNA'),'test','test',now(),now(),0);</v>
      </c>
    </row>
    <row r="107" spans="1:16" x14ac:dyDescent="0.2">
      <c r="A107">
        <v>105</v>
      </c>
      <c r="B107" t="s">
        <v>403</v>
      </c>
      <c r="C107" s="2">
        <v>2</v>
      </c>
      <c r="D107" t="s">
        <v>89</v>
      </c>
      <c r="E107" t="s">
        <v>16</v>
      </c>
      <c r="F107" t="s">
        <v>16</v>
      </c>
      <c r="G107" t="s">
        <v>17</v>
      </c>
      <c r="H107" t="s">
        <v>17</v>
      </c>
      <c r="I107">
        <f>0</f>
        <v>0</v>
      </c>
      <c r="K107" t="str">
        <f t="shared" si="5"/>
        <v>SELECT L.location_id FROM location L WHERE L.location_type_code='COURTROOM' AND L.location_name='KELOWNA2'</v>
      </c>
      <c r="L107" t="str">
        <f t="shared" si="6"/>
        <v>SELECT L.location_id FROM location L WHERE L.location_type_code='COURTHOUSE' AND L.location_name='KELOWNA'</v>
      </c>
      <c r="M107" s="1" t="s">
        <v>212</v>
      </c>
      <c r="N107" t="str">
        <f t="shared" si="8"/>
        <v>INSERT INTO courtroom (location_id,room_number,courthouse_location_id,created_by,updated_by,created_dtm,updated_dtm,revision_count)</v>
      </c>
      <c r="O107" t="str">
        <f t="shared" si="9"/>
        <v xml:space="preserve"> VALUES </v>
      </c>
      <c r="P107" t="str">
        <f t="shared" si="7"/>
        <v>((SELECT L.location_id FROM location L WHERE L.location_type_code='COURTROOM' AND L.location_name='KELOWNA2'),'2',(SELECT L.location_id FROM location L WHERE L.location_type_code='COURTHOUSE' AND L.location_name='KELOWNA'),'test','test',now(),now(),0);</v>
      </c>
    </row>
    <row r="108" spans="1:16" x14ac:dyDescent="0.2">
      <c r="A108">
        <v>106</v>
      </c>
      <c r="B108" t="s">
        <v>404</v>
      </c>
      <c r="C108" s="2">
        <v>3</v>
      </c>
      <c r="D108" t="s">
        <v>89</v>
      </c>
      <c r="E108" t="s">
        <v>16</v>
      </c>
      <c r="F108" t="s">
        <v>16</v>
      </c>
      <c r="G108" t="s">
        <v>17</v>
      </c>
      <c r="H108" t="s">
        <v>17</v>
      </c>
      <c r="I108">
        <f>0</f>
        <v>0</v>
      </c>
      <c r="K108" t="str">
        <f t="shared" si="5"/>
        <v>SELECT L.location_id FROM location L WHERE L.location_type_code='COURTROOM' AND L.location_name='KELOWNA3'</v>
      </c>
      <c r="L108" t="str">
        <f t="shared" si="6"/>
        <v>SELECT L.location_id FROM location L WHERE L.location_type_code='COURTHOUSE' AND L.location_name='KELOWNA'</v>
      </c>
      <c r="M108" s="1" t="s">
        <v>212</v>
      </c>
      <c r="N108" t="str">
        <f t="shared" si="8"/>
        <v>INSERT INTO courtroom (location_id,room_number,courthouse_location_id,created_by,updated_by,created_dtm,updated_dtm,revision_count)</v>
      </c>
      <c r="O108" t="str">
        <f t="shared" si="9"/>
        <v xml:space="preserve"> VALUES </v>
      </c>
      <c r="P108" t="str">
        <f t="shared" si="7"/>
        <v>((SELECT L.location_id FROM location L WHERE L.location_type_code='COURTROOM' AND L.location_name='KELOWNA3'),'3',(SELECT L.location_id FROM location L WHERE L.location_type_code='COURTHOUSE' AND L.location_name='KELOWNA'),'test','test',now(),now(),0);</v>
      </c>
    </row>
    <row r="109" spans="1:16" x14ac:dyDescent="0.2">
      <c r="A109">
        <v>107</v>
      </c>
      <c r="B109" t="s">
        <v>405</v>
      </c>
      <c r="C109" s="2">
        <v>4</v>
      </c>
      <c r="D109" t="s">
        <v>89</v>
      </c>
      <c r="E109" t="s">
        <v>16</v>
      </c>
      <c r="F109" t="s">
        <v>16</v>
      </c>
      <c r="G109" t="s">
        <v>17</v>
      </c>
      <c r="H109" t="s">
        <v>17</v>
      </c>
      <c r="I109">
        <f>0</f>
        <v>0</v>
      </c>
      <c r="K109" t="str">
        <f t="shared" si="5"/>
        <v>SELECT L.location_id FROM location L WHERE L.location_type_code='COURTROOM' AND L.location_name='KELOWNA4'</v>
      </c>
      <c r="L109" t="str">
        <f t="shared" si="6"/>
        <v>SELECT L.location_id FROM location L WHERE L.location_type_code='COURTHOUSE' AND L.location_name='KELOWNA'</v>
      </c>
      <c r="M109" s="1" t="s">
        <v>212</v>
      </c>
      <c r="N109" t="str">
        <f t="shared" si="8"/>
        <v>INSERT INTO courtroom (location_id,room_number,courthouse_location_id,created_by,updated_by,created_dtm,updated_dtm,revision_count)</v>
      </c>
      <c r="O109" t="str">
        <f t="shared" si="9"/>
        <v xml:space="preserve"> VALUES </v>
      </c>
      <c r="P109" t="str">
        <f t="shared" si="7"/>
        <v>((SELECT L.location_id FROM location L WHERE L.location_type_code='COURTROOM' AND L.location_name='KELOWNA4'),'4',(SELECT L.location_id FROM location L WHERE L.location_type_code='COURTHOUSE' AND L.location_name='KELOWNA'),'test','test',now(),now(),0);</v>
      </c>
    </row>
    <row r="110" spans="1:16" x14ac:dyDescent="0.2">
      <c r="A110">
        <v>108</v>
      </c>
      <c r="B110" t="s">
        <v>406</v>
      </c>
      <c r="C110" s="2">
        <v>5</v>
      </c>
      <c r="D110" t="s">
        <v>89</v>
      </c>
      <c r="E110" t="s">
        <v>16</v>
      </c>
      <c r="F110" t="s">
        <v>16</v>
      </c>
      <c r="G110" t="s">
        <v>17</v>
      </c>
      <c r="H110" t="s">
        <v>17</v>
      </c>
      <c r="I110">
        <f>0</f>
        <v>0</v>
      </c>
      <c r="K110" t="str">
        <f t="shared" si="5"/>
        <v>SELECT L.location_id FROM location L WHERE L.location_type_code='COURTROOM' AND L.location_name='KELOWNA5'</v>
      </c>
      <c r="L110" t="str">
        <f t="shared" si="6"/>
        <v>SELECT L.location_id FROM location L WHERE L.location_type_code='COURTHOUSE' AND L.location_name='KELOWNA'</v>
      </c>
      <c r="M110" s="1" t="s">
        <v>212</v>
      </c>
      <c r="N110" t="str">
        <f t="shared" si="8"/>
        <v>INSERT INTO courtroom (location_id,room_number,courthouse_location_id,created_by,updated_by,created_dtm,updated_dtm,revision_count)</v>
      </c>
      <c r="O110" t="str">
        <f t="shared" si="9"/>
        <v xml:space="preserve"> VALUES </v>
      </c>
      <c r="P110" t="str">
        <f t="shared" si="7"/>
        <v>((SELECT L.location_id FROM location L WHERE L.location_type_code='COURTROOM' AND L.location_name='KELOWNA5'),'5',(SELECT L.location_id FROM location L WHERE L.location_type_code='COURTHOUSE' AND L.location_name='KELOWNA'),'test','test',now(),now(),0);</v>
      </c>
    </row>
    <row r="111" spans="1:16" x14ac:dyDescent="0.2">
      <c r="A111">
        <v>109</v>
      </c>
      <c r="B111" t="s">
        <v>407</v>
      </c>
      <c r="C111" s="2">
        <v>6</v>
      </c>
      <c r="D111" t="s">
        <v>89</v>
      </c>
      <c r="E111" t="s">
        <v>16</v>
      </c>
      <c r="F111" t="s">
        <v>16</v>
      </c>
      <c r="G111" t="s">
        <v>17</v>
      </c>
      <c r="H111" t="s">
        <v>17</v>
      </c>
      <c r="I111">
        <f>0</f>
        <v>0</v>
      </c>
      <c r="K111" t="str">
        <f t="shared" si="5"/>
        <v>SELECT L.location_id FROM location L WHERE L.location_type_code='COURTROOM' AND L.location_name='KELOWNA6'</v>
      </c>
      <c r="L111" t="str">
        <f t="shared" si="6"/>
        <v>SELECT L.location_id FROM location L WHERE L.location_type_code='COURTHOUSE' AND L.location_name='KELOWNA'</v>
      </c>
      <c r="M111" s="1" t="s">
        <v>212</v>
      </c>
      <c r="N111" t="str">
        <f t="shared" si="8"/>
        <v>INSERT INTO courtroom (location_id,room_number,courthouse_location_id,created_by,updated_by,created_dtm,updated_dtm,revision_count)</v>
      </c>
      <c r="O111" t="str">
        <f t="shared" si="9"/>
        <v xml:space="preserve"> VALUES </v>
      </c>
      <c r="P111" t="str">
        <f t="shared" si="7"/>
        <v>((SELECT L.location_id FROM location L WHERE L.location_type_code='COURTROOM' AND L.location_name='KELOWNA6'),'6',(SELECT L.location_id FROM location L WHERE L.location_type_code='COURTHOUSE' AND L.location_name='KELOWNA'),'test','test',now(),now(),0);</v>
      </c>
    </row>
    <row r="112" spans="1:16" x14ac:dyDescent="0.2">
      <c r="A112">
        <v>110</v>
      </c>
      <c r="B112" t="s">
        <v>408</v>
      </c>
      <c r="C112" s="2">
        <v>7</v>
      </c>
      <c r="D112" t="s">
        <v>89</v>
      </c>
      <c r="E112" t="s">
        <v>16</v>
      </c>
      <c r="F112" t="s">
        <v>16</v>
      </c>
      <c r="G112" t="s">
        <v>17</v>
      </c>
      <c r="H112" t="s">
        <v>17</v>
      </c>
      <c r="I112">
        <f>0</f>
        <v>0</v>
      </c>
      <c r="K112" t="str">
        <f t="shared" si="5"/>
        <v>SELECT L.location_id FROM location L WHERE L.location_type_code='COURTROOM' AND L.location_name='KELOWNA7'</v>
      </c>
      <c r="L112" t="str">
        <f t="shared" si="6"/>
        <v>SELECT L.location_id FROM location L WHERE L.location_type_code='COURTHOUSE' AND L.location_name='KELOWNA'</v>
      </c>
      <c r="M112" s="1" t="s">
        <v>212</v>
      </c>
      <c r="N112" t="str">
        <f t="shared" si="8"/>
        <v>INSERT INTO courtroom (location_id,room_number,courthouse_location_id,created_by,updated_by,created_dtm,updated_dtm,revision_count)</v>
      </c>
      <c r="O112" t="str">
        <f t="shared" si="9"/>
        <v xml:space="preserve"> VALUES </v>
      </c>
      <c r="P112" t="str">
        <f t="shared" si="7"/>
        <v>((SELECT L.location_id FROM location L WHERE L.location_type_code='COURTROOM' AND L.location_name='KELOWNA7'),'7',(SELECT L.location_id FROM location L WHERE L.location_type_code='COURTHOUSE' AND L.location_name='KELOWNA'),'test','test',now(),now(),0);</v>
      </c>
    </row>
    <row r="113" spans="1:16" x14ac:dyDescent="0.2">
      <c r="A113">
        <v>111</v>
      </c>
      <c r="B113" t="s">
        <v>409</v>
      </c>
      <c r="C113" s="2">
        <v>8</v>
      </c>
      <c r="D113" t="s">
        <v>89</v>
      </c>
      <c r="E113" t="s">
        <v>16</v>
      </c>
      <c r="F113" t="s">
        <v>16</v>
      </c>
      <c r="G113" t="s">
        <v>17</v>
      </c>
      <c r="H113" t="s">
        <v>17</v>
      </c>
      <c r="I113">
        <f>0</f>
        <v>0</v>
      </c>
      <c r="K113" t="str">
        <f t="shared" si="5"/>
        <v>SELECT L.location_id FROM location L WHERE L.location_type_code='COURTROOM' AND L.location_name='KELOWNA8'</v>
      </c>
      <c r="L113" t="str">
        <f t="shared" si="6"/>
        <v>SELECT L.location_id FROM location L WHERE L.location_type_code='COURTHOUSE' AND L.location_name='KELOWNA'</v>
      </c>
      <c r="M113" s="1" t="s">
        <v>212</v>
      </c>
      <c r="N113" t="str">
        <f t="shared" si="8"/>
        <v>INSERT INTO courtroom (location_id,room_number,courthouse_location_id,created_by,updated_by,created_dtm,updated_dtm,revision_count)</v>
      </c>
      <c r="O113" t="str">
        <f t="shared" si="9"/>
        <v xml:space="preserve"> VALUES </v>
      </c>
      <c r="P113" t="str">
        <f t="shared" si="7"/>
        <v>((SELECT L.location_id FROM location L WHERE L.location_type_code='COURTROOM' AND L.location_name='KELOWNA8'),'8',(SELECT L.location_id FROM location L WHERE L.location_type_code='COURTHOUSE' AND L.location_name='KELOWNA'),'test','test',now(),now(),0);</v>
      </c>
    </row>
    <row r="114" spans="1:16" x14ac:dyDescent="0.2">
      <c r="A114">
        <v>112</v>
      </c>
      <c r="B114" t="s">
        <v>410</v>
      </c>
      <c r="C114" s="2">
        <v>9</v>
      </c>
      <c r="D114" t="s">
        <v>89</v>
      </c>
      <c r="E114" t="s">
        <v>16</v>
      </c>
      <c r="F114" t="s">
        <v>16</v>
      </c>
      <c r="G114" t="s">
        <v>17</v>
      </c>
      <c r="H114" t="s">
        <v>17</v>
      </c>
      <c r="I114">
        <f>0</f>
        <v>0</v>
      </c>
      <c r="K114" t="str">
        <f t="shared" si="5"/>
        <v>SELECT L.location_id FROM location L WHERE L.location_type_code='COURTROOM' AND L.location_name='KELOWNA9'</v>
      </c>
      <c r="L114" t="str">
        <f t="shared" si="6"/>
        <v>SELECT L.location_id FROM location L WHERE L.location_type_code='COURTHOUSE' AND L.location_name='KELOWNA'</v>
      </c>
      <c r="M114" s="1" t="s">
        <v>212</v>
      </c>
      <c r="N114" t="str">
        <f t="shared" si="8"/>
        <v>INSERT INTO courtroom (location_id,room_number,courthouse_location_id,created_by,updated_by,created_dtm,updated_dtm,revision_count)</v>
      </c>
      <c r="O114" t="str">
        <f t="shared" si="9"/>
        <v xml:space="preserve"> VALUES </v>
      </c>
      <c r="P114" t="str">
        <f t="shared" si="7"/>
        <v>((SELECT L.location_id FROM location L WHERE L.location_type_code='COURTROOM' AND L.location_name='KELOWNA9'),'9',(SELECT L.location_id FROM location L WHERE L.location_type_code='COURTHOUSE' AND L.location_name='KELOWNA'),'test','test',now(),now(),0);</v>
      </c>
    </row>
    <row r="115" spans="1:16" x14ac:dyDescent="0.2">
      <c r="A115">
        <v>113</v>
      </c>
      <c r="B115" t="s">
        <v>411</v>
      </c>
      <c r="C115" s="2">
        <v>159</v>
      </c>
      <c r="D115" t="s">
        <v>89</v>
      </c>
      <c r="E115" t="s">
        <v>16</v>
      </c>
      <c r="F115" t="s">
        <v>16</v>
      </c>
      <c r="G115" t="s">
        <v>17</v>
      </c>
      <c r="H115" t="s">
        <v>17</v>
      </c>
      <c r="I115">
        <f>0</f>
        <v>0</v>
      </c>
      <c r="K115" t="str">
        <f t="shared" si="5"/>
        <v>SELECT L.location_id FROM location L WHERE L.location_type_code='COURTROOM' AND L.location_name='KELOWNA159'</v>
      </c>
      <c r="L115" t="str">
        <f t="shared" si="6"/>
        <v>SELECT L.location_id FROM location L WHERE L.location_type_code='COURTHOUSE' AND L.location_name='KELOWNA'</v>
      </c>
      <c r="M115" s="1" t="s">
        <v>212</v>
      </c>
      <c r="N115" t="str">
        <f t="shared" si="8"/>
        <v>INSERT INTO courtroom (location_id,room_number,courthouse_location_id,created_by,updated_by,created_dtm,updated_dtm,revision_count)</v>
      </c>
      <c r="O115" t="str">
        <f t="shared" si="9"/>
        <v xml:space="preserve"> VALUES </v>
      </c>
      <c r="P115" t="str">
        <f t="shared" si="7"/>
        <v>((SELECT L.location_id FROM location L WHERE L.location_type_code='COURTROOM' AND L.location_name='KELOWNA159'),'159',(SELECT L.location_id FROM location L WHERE L.location_type_code='COURTHOUSE' AND L.location_name='KELOWNA'),'test','test',now(),now(),0);</v>
      </c>
    </row>
    <row r="116" spans="1:16" x14ac:dyDescent="0.2">
      <c r="A116">
        <v>114</v>
      </c>
      <c r="B116" t="s">
        <v>412</v>
      </c>
      <c r="C116" s="2">
        <v>300</v>
      </c>
      <c r="D116" t="s">
        <v>89</v>
      </c>
      <c r="E116" t="s">
        <v>16</v>
      </c>
      <c r="F116" t="s">
        <v>16</v>
      </c>
      <c r="G116" t="s">
        <v>17</v>
      </c>
      <c r="H116" t="s">
        <v>17</v>
      </c>
      <c r="I116">
        <f>0</f>
        <v>0</v>
      </c>
      <c r="K116" t="str">
        <f t="shared" si="5"/>
        <v>SELECT L.location_id FROM location L WHERE L.location_type_code='COURTROOM' AND L.location_name='KELOWNA300'</v>
      </c>
      <c r="L116" t="str">
        <f t="shared" si="6"/>
        <v>SELECT L.location_id FROM location L WHERE L.location_type_code='COURTHOUSE' AND L.location_name='KELOWNA'</v>
      </c>
      <c r="M116" s="1" t="s">
        <v>212</v>
      </c>
      <c r="N116" t="str">
        <f t="shared" si="8"/>
        <v>INSERT INTO courtroom (location_id,room_number,courthouse_location_id,created_by,updated_by,created_dtm,updated_dtm,revision_count)</v>
      </c>
      <c r="O116" t="str">
        <f t="shared" si="9"/>
        <v xml:space="preserve"> VALUES </v>
      </c>
      <c r="P116" t="str">
        <f t="shared" si="7"/>
        <v>((SELECT L.location_id FROM location L WHERE L.location_type_code='COURTROOM' AND L.location_name='KELOWNA300'),'300',(SELECT L.location_id FROM location L WHERE L.location_type_code='COURTHOUSE' AND L.location_name='KELOWNA'),'test','test',now(),now(),0);</v>
      </c>
    </row>
    <row r="117" spans="1:16" x14ac:dyDescent="0.2">
      <c r="A117">
        <v>115</v>
      </c>
      <c r="B117" t="s">
        <v>413</v>
      </c>
      <c r="C117" s="2">
        <v>350</v>
      </c>
      <c r="D117" t="s">
        <v>89</v>
      </c>
      <c r="E117" t="s">
        <v>16</v>
      </c>
      <c r="F117" t="s">
        <v>16</v>
      </c>
      <c r="G117" t="s">
        <v>17</v>
      </c>
      <c r="H117" t="s">
        <v>17</v>
      </c>
      <c r="I117">
        <f>0</f>
        <v>0</v>
      </c>
      <c r="K117" t="str">
        <f t="shared" si="5"/>
        <v>SELECT L.location_id FROM location L WHERE L.location_type_code='COURTROOM' AND L.location_name='KELOWNA350'</v>
      </c>
      <c r="L117" t="str">
        <f t="shared" si="6"/>
        <v>SELECT L.location_id FROM location L WHERE L.location_type_code='COURTHOUSE' AND L.location_name='KELOWNA'</v>
      </c>
      <c r="M117" s="1" t="s">
        <v>212</v>
      </c>
      <c r="N117" t="str">
        <f t="shared" si="8"/>
        <v>INSERT INTO courtroom (location_id,room_number,courthouse_location_id,created_by,updated_by,created_dtm,updated_dtm,revision_count)</v>
      </c>
      <c r="O117" t="str">
        <f t="shared" si="9"/>
        <v xml:space="preserve"> VALUES </v>
      </c>
      <c r="P117" t="str">
        <f t="shared" si="7"/>
        <v>((SELECT L.location_id FROM location L WHERE L.location_type_code='COURTROOM' AND L.location_name='KELOWNA350'),'350',(SELECT L.location_id FROM location L WHERE L.location_type_code='COURTHOUSE' AND L.location_name='KELOWNA'),'test','test',now(),now(),0);</v>
      </c>
    </row>
    <row r="118" spans="1:16" x14ac:dyDescent="0.2">
      <c r="A118">
        <v>116</v>
      </c>
      <c r="B118" t="s">
        <v>414</v>
      </c>
      <c r="C118" s="2">
        <v>515</v>
      </c>
      <c r="D118" t="s">
        <v>89</v>
      </c>
      <c r="E118" t="s">
        <v>16</v>
      </c>
      <c r="F118" t="s">
        <v>16</v>
      </c>
      <c r="G118" t="s">
        <v>17</v>
      </c>
      <c r="H118" t="s">
        <v>17</v>
      </c>
      <c r="I118">
        <f>0</f>
        <v>0</v>
      </c>
      <c r="K118" t="str">
        <f t="shared" si="5"/>
        <v>SELECT L.location_id FROM location L WHERE L.location_type_code='COURTROOM' AND L.location_name='KELOWNA515'</v>
      </c>
      <c r="L118" t="str">
        <f t="shared" si="6"/>
        <v>SELECT L.location_id FROM location L WHERE L.location_type_code='COURTHOUSE' AND L.location_name='KELOWNA'</v>
      </c>
      <c r="M118" s="1" t="s">
        <v>212</v>
      </c>
      <c r="N118" t="str">
        <f t="shared" si="8"/>
        <v>INSERT INTO courtroom (location_id,room_number,courthouse_location_id,created_by,updated_by,created_dtm,updated_dtm,revision_count)</v>
      </c>
      <c r="O118" t="str">
        <f t="shared" si="9"/>
        <v xml:space="preserve"> VALUES </v>
      </c>
      <c r="P118" t="str">
        <f t="shared" si="7"/>
        <v>((SELECT L.location_id FROM location L WHERE L.location_type_code='COURTROOM' AND L.location_name='KELOWNA515'),'515',(SELECT L.location_id FROM location L WHERE L.location_type_code='COURTHOUSE' AND L.location_name='KELOWNA'),'test','test',now(),now(),0);</v>
      </c>
    </row>
    <row r="119" spans="1:16" x14ac:dyDescent="0.2">
      <c r="A119">
        <v>117</v>
      </c>
      <c r="B119" t="s">
        <v>415</v>
      </c>
      <c r="C119" s="2">
        <v>1</v>
      </c>
      <c r="D119" t="s">
        <v>90</v>
      </c>
      <c r="E119" t="s">
        <v>16</v>
      </c>
      <c r="F119" t="s">
        <v>16</v>
      </c>
      <c r="G119" t="s">
        <v>17</v>
      </c>
      <c r="H119" t="s">
        <v>17</v>
      </c>
      <c r="I119">
        <f>0</f>
        <v>0</v>
      </c>
      <c r="K119" t="str">
        <f t="shared" si="5"/>
        <v>SELECT L.location_id FROM location L WHERE L.location_type_code='COURTROOM' AND L.location_name='KITIMAT1'</v>
      </c>
      <c r="L119" t="str">
        <f t="shared" si="6"/>
        <v>SELECT L.location_id FROM location L WHERE L.location_type_code='COURTHOUSE' AND L.location_name='KITIMAT'</v>
      </c>
      <c r="M119" s="1" t="s">
        <v>212</v>
      </c>
      <c r="N119" t="str">
        <f t="shared" si="8"/>
        <v>INSERT INTO courtroom (location_id,room_number,courthouse_location_id,created_by,updated_by,created_dtm,updated_dtm,revision_count)</v>
      </c>
      <c r="O119" t="str">
        <f t="shared" si="9"/>
        <v xml:space="preserve"> VALUES </v>
      </c>
      <c r="P119" t="str">
        <f t="shared" si="7"/>
        <v>((SELECT L.location_id FROM location L WHERE L.location_type_code='COURTROOM' AND L.location_name='KITIMAT1'),'1',(SELECT L.location_id FROM location L WHERE L.location_type_code='COURTHOUSE' AND L.location_name='KITIMAT'),'test','test',now(),now(),0);</v>
      </c>
    </row>
    <row r="120" spans="1:16" x14ac:dyDescent="0.2">
      <c r="A120">
        <v>118</v>
      </c>
      <c r="B120" t="s">
        <v>416</v>
      </c>
      <c r="C120" s="2" t="s">
        <v>283</v>
      </c>
      <c r="D120" t="s">
        <v>92</v>
      </c>
      <c r="E120" t="s">
        <v>16</v>
      </c>
      <c r="F120" t="s">
        <v>16</v>
      </c>
      <c r="G120" t="s">
        <v>17</v>
      </c>
      <c r="H120" t="s">
        <v>17</v>
      </c>
      <c r="I120">
        <f>0</f>
        <v>0</v>
      </c>
      <c r="K120" t="str">
        <f t="shared" si="5"/>
        <v>SELECT L.location_id FROM location L WHERE L.location_type_code='COURTROOM' AND L.location_name='KLEMTUCIRCUITBELLA'</v>
      </c>
      <c r="L120" t="str">
        <f t="shared" si="6"/>
        <v>SELECT L.location_id FROM location L WHERE L.location_type_code='COURTHOUSE' AND L.location_name='KLEMTU'</v>
      </c>
      <c r="M120" s="1" t="s">
        <v>212</v>
      </c>
      <c r="N120" t="str">
        <f t="shared" si="8"/>
        <v>INSERT INTO courtroom (location_id,room_number,courthouse_location_id,created_by,updated_by,created_dtm,updated_dtm,revision_count)</v>
      </c>
      <c r="O120" t="str">
        <f t="shared" si="9"/>
        <v xml:space="preserve"> VALUES </v>
      </c>
      <c r="P120" t="str">
        <f t="shared" si="7"/>
        <v>((SELECT L.location_id FROM location L WHERE L.location_type_code='COURTROOM' AND L.location_name='KLEMTUCIRCUITBELLA'),'Circuit - Bella',(SELECT L.location_id FROM location L WHERE L.location_type_code='COURTHOUSE' AND L.location_name='KLEMTU'),'test','test',now(),now(),0);</v>
      </c>
    </row>
    <row r="121" spans="1:16" x14ac:dyDescent="0.2">
      <c r="A121">
        <v>119</v>
      </c>
      <c r="B121" t="s">
        <v>417</v>
      </c>
      <c r="C121" s="2" t="s">
        <v>262</v>
      </c>
      <c r="E121" t="s">
        <v>16</v>
      </c>
      <c r="F121" t="s">
        <v>16</v>
      </c>
      <c r="G121" t="s">
        <v>17</v>
      </c>
      <c r="H121" t="s">
        <v>17</v>
      </c>
      <c r="I121">
        <f>0</f>
        <v>0</v>
      </c>
      <c r="K121" t="str">
        <f t="shared" si="5"/>
        <v>SELECT L.location_id FROM location L WHERE L.location_type_code='COURTROOM' AND L.location_name='KWADACHACIRCUIT'</v>
      </c>
      <c r="L121" t="str">
        <f t="shared" si="6"/>
        <v>SELECT L.location_id FROM location L WHERE L.location_type_code='COURTHOUSE' AND L.location_name=''</v>
      </c>
      <c r="M121" s="1" t="s">
        <v>212</v>
      </c>
      <c r="N121" t="str">
        <f t="shared" si="8"/>
        <v>INSERT INTO courtroom (location_id,room_number,courthouse_location_id,created_by,updated_by,created_dtm,updated_dtm,revision_count)</v>
      </c>
      <c r="O121" t="str">
        <f t="shared" si="9"/>
        <v xml:space="preserve"> VALUES </v>
      </c>
      <c r="P121" t="str">
        <f t="shared" si="7"/>
        <v>((SELECT L.location_id FROM location L WHERE L.location_type_code='COURTROOM' AND L.location_name='KWADACHACIRCUIT'),'Circuit',(SELECT L.location_id FROM location L WHERE L.location_type_code='COURTHOUSE' AND L.location_name=''),'test','test',now(),now(),0);</v>
      </c>
    </row>
    <row r="122" spans="1:16" x14ac:dyDescent="0.2">
      <c r="A122">
        <v>120</v>
      </c>
      <c r="B122" t="s">
        <v>418</v>
      </c>
      <c r="C122" s="2">
        <v>1</v>
      </c>
      <c r="D122" t="s">
        <v>94</v>
      </c>
      <c r="E122" t="s">
        <v>16</v>
      </c>
      <c r="F122" t="s">
        <v>16</v>
      </c>
      <c r="G122" t="s">
        <v>17</v>
      </c>
      <c r="H122" t="s">
        <v>17</v>
      </c>
      <c r="I122">
        <f>0</f>
        <v>0</v>
      </c>
      <c r="K122" t="str">
        <f t="shared" si="5"/>
        <v>SELECT L.location_id FROM location L WHERE L.location_type_code='COURTROOM' AND L.location_name='LILLOOET001'</v>
      </c>
      <c r="L122" t="str">
        <f t="shared" si="6"/>
        <v>SELECT L.location_id FROM location L WHERE L.location_type_code='COURTHOUSE' AND L.location_name='LILLOOET'</v>
      </c>
      <c r="M122" s="1" t="s">
        <v>212</v>
      </c>
      <c r="N122" t="str">
        <f t="shared" si="8"/>
        <v>INSERT INTO courtroom (location_id,room_number,courthouse_location_id,created_by,updated_by,created_dtm,updated_dtm,revision_count)</v>
      </c>
      <c r="O122" t="str">
        <f t="shared" si="9"/>
        <v xml:space="preserve"> VALUES </v>
      </c>
      <c r="P122" t="str">
        <f t="shared" si="7"/>
        <v>((SELECT L.location_id FROM location L WHERE L.location_type_code='COURTROOM' AND L.location_name='LILLOOET001'),'1',(SELECT L.location_id FROM location L WHERE L.location_type_code='COURTHOUSE' AND L.location_name='LILLOOET'),'test','test',now(),now(),0);</v>
      </c>
    </row>
    <row r="123" spans="1:16" x14ac:dyDescent="0.2">
      <c r="A123">
        <v>121</v>
      </c>
      <c r="B123" t="s">
        <v>419</v>
      </c>
      <c r="C123" s="2" t="s">
        <v>262</v>
      </c>
      <c r="D123" t="s">
        <v>96</v>
      </c>
      <c r="E123" t="s">
        <v>16</v>
      </c>
      <c r="F123" t="s">
        <v>16</v>
      </c>
      <c r="G123" t="s">
        <v>17</v>
      </c>
      <c r="H123" t="s">
        <v>17</v>
      </c>
      <c r="I123">
        <f>0</f>
        <v>0</v>
      </c>
      <c r="K123" t="str">
        <f t="shared" si="5"/>
        <v>SELECT L.location_id FROM location L WHERE L.location_type_code='COURTROOM' AND L.location_name='LOWERPOSTCIRCUIT'</v>
      </c>
      <c r="L123" t="str">
        <f t="shared" si="6"/>
        <v>SELECT L.location_id FROM location L WHERE L.location_type_code='COURTHOUSE' AND L.location_name='LOWERPOST'</v>
      </c>
      <c r="M123" s="1" t="s">
        <v>212</v>
      </c>
      <c r="N123" t="str">
        <f t="shared" si="8"/>
        <v>INSERT INTO courtroom (location_id,room_number,courthouse_location_id,created_by,updated_by,created_dtm,updated_dtm,revision_count)</v>
      </c>
      <c r="O123" t="str">
        <f t="shared" si="9"/>
        <v xml:space="preserve"> VALUES </v>
      </c>
      <c r="P123" t="str">
        <f t="shared" si="7"/>
        <v>((SELECT L.location_id FROM location L WHERE L.location_type_code='COURTROOM' AND L.location_name='LOWERPOSTCIRCUIT'),'Circuit',(SELECT L.location_id FROM location L WHERE L.location_type_code='COURTHOUSE' AND L.location_name='LOWERPOST'),'test','test',now(),now(),0);</v>
      </c>
    </row>
    <row r="124" spans="1:16" x14ac:dyDescent="0.2">
      <c r="A124">
        <v>122</v>
      </c>
      <c r="B124" t="s">
        <v>420</v>
      </c>
      <c r="C124" s="2">
        <v>1</v>
      </c>
      <c r="D124" t="s">
        <v>98</v>
      </c>
      <c r="E124" t="s">
        <v>16</v>
      </c>
      <c r="F124" t="s">
        <v>16</v>
      </c>
      <c r="G124" t="s">
        <v>17</v>
      </c>
      <c r="H124" t="s">
        <v>17</v>
      </c>
      <c r="I124">
        <f>0</f>
        <v>0</v>
      </c>
      <c r="K124" t="str">
        <f t="shared" si="5"/>
        <v>SELECT L.location_id FROM location L WHERE L.location_type_code='COURTROOM' AND L.location_name='MACKENZIE001'</v>
      </c>
      <c r="L124" t="str">
        <f t="shared" si="6"/>
        <v>SELECT L.location_id FROM location L WHERE L.location_type_code='COURTHOUSE' AND L.location_name='MACKENZIE'</v>
      </c>
      <c r="M124" s="1" t="s">
        <v>212</v>
      </c>
      <c r="N124" t="str">
        <f t="shared" si="8"/>
        <v>INSERT INTO courtroom (location_id,room_number,courthouse_location_id,created_by,updated_by,created_dtm,updated_dtm,revision_count)</v>
      </c>
      <c r="O124" t="str">
        <f t="shared" si="9"/>
        <v xml:space="preserve"> VALUES </v>
      </c>
      <c r="P124" t="str">
        <f t="shared" si="7"/>
        <v>((SELECT L.location_id FROM location L WHERE L.location_type_code='COURTROOM' AND L.location_name='MACKENZIE001'),'1',(SELECT L.location_id FROM location L WHERE L.location_type_code='COURTHOUSE' AND L.location_name='MACKENZIE'),'test','test',now(),now(),0);</v>
      </c>
    </row>
    <row r="125" spans="1:16" x14ac:dyDescent="0.2">
      <c r="A125">
        <v>123</v>
      </c>
      <c r="B125" t="s">
        <v>421</v>
      </c>
      <c r="C125" s="2">
        <v>1</v>
      </c>
      <c r="D125" t="s">
        <v>100</v>
      </c>
      <c r="E125" t="s">
        <v>16</v>
      </c>
      <c r="F125" t="s">
        <v>16</v>
      </c>
      <c r="G125" t="s">
        <v>17</v>
      </c>
      <c r="H125" t="s">
        <v>17</v>
      </c>
      <c r="I125">
        <f>0</f>
        <v>0</v>
      </c>
      <c r="K125" t="str">
        <f t="shared" si="5"/>
        <v>SELECT L.location_id FROM location L WHERE L.location_type_code='COURTROOM' AND L.location_name='MASSET1'</v>
      </c>
      <c r="L125" t="str">
        <f t="shared" si="6"/>
        <v>SELECT L.location_id FROM location L WHERE L.location_type_code='COURTHOUSE' AND L.location_name='MASSET'</v>
      </c>
      <c r="M125" s="1" t="s">
        <v>212</v>
      </c>
      <c r="N125" t="str">
        <f t="shared" si="8"/>
        <v>INSERT INTO courtroom (location_id,room_number,courthouse_location_id,created_by,updated_by,created_dtm,updated_dtm,revision_count)</v>
      </c>
      <c r="O125" t="str">
        <f t="shared" si="9"/>
        <v xml:space="preserve"> VALUES </v>
      </c>
      <c r="P125" t="str">
        <f t="shared" si="7"/>
        <v>((SELECT L.location_id FROM location L WHERE L.location_type_code='COURTROOM' AND L.location_name='MASSET1'),'1',(SELECT L.location_id FROM location L WHERE L.location_type_code='COURTHOUSE' AND L.location_name='MASSET'),'test','test',now(),now(),0);</v>
      </c>
    </row>
    <row r="126" spans="1:16" x14ac:dyDescent="0.2">
      <c r="A126">
        <v>124</v>
      </c>
      <c r="B126" t="s">
        <v>422</v>
      </c>
      <c r="C126" s="2" t="s">
        <v>262</v>
      </c>
      <c r="D126" t="s">
        <v>102</v>
      </c>
      <c r="E126" t="s">
        <v>16</v>
      </c>
      <c r="F126" t="s">
        <v>16</v>
      </c>
      <c r="G126" t="s">
        <v>17</v>
      </c>
      <c r="H126" t="s">
        <v>17</v>
      </c>
      <c r="I126">
        <f>0</f>
        <v>0</v>
      </c>
      <c r="K126" t="str">
        <f t="shared" si="5"/>
        <v>SELECT L.location_id FROM location L WHERE L.location_type_code='COURTROOM' AND L.location_name='MCBRIDECIRCUIT'</v>
      </c>
      <c r="L126" t="str">
        <f t="shared" si="6"/>
        <v>SELECT L.location_id FROM location L WHERE L.location_type_code='COURTHOUSE' AND L.location_name='MCBRIDE'</v>
      </c>
      <c r="M126" s="1" t="s">
        <v>212</v>
      </c>
      <c r="N126" t="str">
        <f t="shared" si="8"/>
        <v>INSERT INTO courtroom (location_id,room_number,courthouse_location_id,created_by,updated_by,created_dtm,updated_dtm,revision_count)</v>
      </c>
      <c r="O126" t="str">
        <f t="shared" si="9"/>
        <v xml:space="preserve"> VALUES </v>
      </c>
      <c r="P126" t="str">
        <f t="shared" si="7"/>
        <v>((SELECT L.location_id FROM location L WHERE L.location_type_code='COURTROOM' AND L.location_name='MCBRIDECIRCUIT'),'Circuit',(SELECT L.location_id FROM location L WHERE L.location_type_code='COURTHOUSE' AND L.location_name='MCBRIDE'),'test','test',now(),now(),0);</v>
      </c>
    </row>
    <row r="127" spans="1:16" x14ac:dyDescent="0.2">
      <c r="A127">
        <v>125</v>
      </c>
      <c r="B127" t="s">
        <v>423</v>
      </c>
      <c r="C127" s="2">
        <v>1</v>
      </c>
      <c r="D127" t="s">
        <v>104</v>
      </c>
      <c r="E127" t="s">
        <v>16</v>
      </c>
      <c r="F127" t="s">
        <v>16</v>
      </c>
      <c r="G127" t="s">
        <v>17</v>
      </c>
      <c r="H127" t="s">
        <v>17</v>
      </c>
      <c r="I127">
        <f>0</f>
        <v>0</v>
      </c>
      <c r="K127" t="str">
        <f t="shared" si="5"/>
        <v>SELECT L.location_id FROM location L WHERE L.location_type_code='COURTROOM' AND L.location_name='MERRITT001'</v>
      </c>
      <c r="L127" t="str">
        <f t="shared" si="6"/>
        <v>SELECT L.location_id FROM location L WHERE L.location_type_code='COURTHOUSE' AND L.location_name='MERRITT'</v>
      </c>
      <c r="M127" s="1" t="s">
        <v>212</v>
      </c>
      <c r="N127" t="str">
        <f t="shared" si="8"/>
        <v>INSERT INTO courtroom (location_id,room_number,courthouse_location_id,created_by,updated_by,created_dtm,updated_dtm,revision_count)</v>
      </c>
      <c r="O127" t="str">
        <f t="shared" si="9"/>
        <v xml:space="preserve"> VALUES </v>
      </c>
      <c r="P127" t="str">
        <f t="shared" si="7"/>
        <v>((SELECT L.location_id FROM location L WHERE L.location_type_code='COURTROOM' AND L.location_name='MERRITT001'),'1',(SELECT L.location_id FROM location L WHERE L.location_type_code='COURTHOUSE' AND L.location_name='MERRITT'),'test','test',now(),now(),0);</v>
      </c>
    </row>
    <row r="128" spans="1:16" x14ac:dyDescent="0.2">
      <c r="A128">
        <v>126</v>
      </c>
      <c r="B128" t="s">
        <v>424</v>
      </c>
      <c r="C128" s="2">
        <v>1</v>
      </c>
      <c r="D128" t="s">
        <v>106</v>
      </c>
      <c r="E128" t="s">
        <v>16</v>
      </c>
      <c r="F128" t="s">
        <v>16</v>
      </c>
      <c r="G128" t="s">
        <v>17</v>
      </c>
      <c r="H128" t="s">
        <v>17</v>
      </c>
      <c r="I128">
        <f>0</f>
        <v>0</v>
      </c>
      <c r="K128" t="str">
        <f t="shared" si="5"/>
        <v>SELECT L.location_id FROM location L WHERE L.location_type_code='COURTROOM' AND L.location_name='NAKUSP001'</v>
      </c>
      <c r="L128" t="str">
        <f t="shared" si="6"/>
        <v>SELECT L.location_id FROM location L WHERE L.location_type_code='COURTHOUSE' AND L.location_name='NAKUSP'</v>
      </c>
      <c r="M128" s="1" t="s">
        <v>212</v>
      </c>
      <c r="N128" t="str">
        <f t="shared" si="8"/>
        <v>INSERT INTO courtroom (location_id,room_number,courthouse_location_id,created_by,updated_by,created_dtm,updated_dtm,revision_count)</v>
      </c>
      <c r="O128" t="str">
        <f t="shared" si="9"/>
        <v xml:space="preserve"> VALUES </v>
      </c>
      <c r="P128" t="str">
        <f t="shared" si="7"/>
        <v>((SELECT L.location_id FROM location L WHERE L.location_type_code='COURTROOM' AND L.location_name='NAKUSP001'),'1',(SELECT L.location_id FROM location L WHERE L.location_type_code='COURTHOUSE' AND L.location_name='NAKUSP'),'test','test',now(),now(),0);</v>
      </c>
    </row>
    <row r="129" spans="1:16" x14ac:dyDescent="0.2">
      <c r="A129">
        <v>127</v>
      </c>
      <c r="B129" t="s">
        <v>425</v>
      </c>
      <c r="C129" s="2">
        <v>109</v>
      </c>
      <c r="D129" t="s">
        <v>108</v>
      </c>
      <c r="E129" t="s">
        <v>16</v>
      </c>
      <c r="F129" t="s">
        <v>16</v>
      </c>
      <c r="G129" t="s">
        <v>17</v>
      </c>
      <c r="H129" t="s">
        <v>17</v>
      </c>
      <c r="I129">
        <f>0</f>
        <v>0</v>
      </c>
      <c r="K129" t="str">
        <f t="shared" si="5"/>
        <v>SELECT L.location_id FROM location L WHERE L.location_type_code='COURTROOM' AND L.location_name='NANAIMO109'</v>
      </c>
      <c r="L129" t="str">
        <f t="shared" si="6"/>
        <v>SELECT L.location_id FROM location L WHERE L.location_type_code='COURTHOUSE' AND L.location_name='NANAIMO'</v>
      </c>
      <c r="M129" s="1" t="s">
        <v>212</v>
      </c>
      <c r="N129" t="str">
        <f t="shared" si="8"/>
        <v>INSERT INTO courtroom (location_id,room_number,courthouse_location_id,created_by,updated_by,created_dtm,updated_dtm,revision_count)</v>
      </c>
      <c r="O129" t="str">
        <f t="shared" si="9"/>
        <v xml:space="preserve"> VALUES </v>
      </c>
      <c r="P129" t="str">
        <f t="shared" si="7"/>
        <v>((SELECT L.location_id FROM location L WHERE L.location_type_code='COURTROOM' AND L.location_name='NANAIMO109'),'109',(SELECT L.location_id FROM location L WHERE L.location_type_code='COURTHOUSE' AND L.location_name='NANAIMO'),'test','test',now(),now(),0);</v>
      </c>
    </row>
    <row r="130" spans="1:16" x14ac:dyDescent="0.2">
      <c r="A130">
        <v>128</v>
      </c>
      <c r="B130" t="s">
        <v>426</v>
      </c>
      <c r="C130" s="2">
        <v>208</v>
      </c>
      <c r="D130" t="s">
        <v>108</v>
      </c>
      <c r="E130" t="s">
        <v>16</v>
      </c>
      <c r="F130" t="s">
        <v>16</v>
      </c>
      <c r="G130" t="s">
        <v>17</v>
      </c>
      <c r="H130" t="s">
        <v>17</v>
      </c>
      <c r="I130">
        <f>0</f>
        <v>0</v>
      </c>
      <c r="K130" t="str">
        <f t="shared" si="5"/>
        <v>SELECT L.location_id FROM location L WHERE L.location_type_code='COURTROOM' AND L.location_name='NANAIMO208'</v>
      </c>
      <c r="L130" t="str">
        <f t="shared" si="6"/>
        <v>SELECT L.location_id FROM location L WHERE L.location_type_code='COURTHOUSE' AND L.location_name='NANAIMO'</v>
      </c>
      <c r="M130" s="1" t="s">
        <v>212</v>
      </c>
      <c r="N130" t="str">
        <f t="shared" si="8"/>
        <v>INSERT INTO courtroom (location_id,room_number,courthouse_location_id,created_by,updated_by,created_dtm,updated_dtm,revision_count)</v>
      </c>
      <c r="O130" t="str">
        <f t="shared" si="9"/>
        <v xml:space="preserve"> VALUES </v>
      </c>
      <c r="P130" t="str">
        <f t="shared" si="7"/>
        <v>((SELECT L.location_id FROM location L WHERE L.location_type_code='COURTROOM' AND L.location_name='NANAIMO208'),'208',(SELECT L.location_id FROM location L WHERE L.location_type_code='COURTHOUSE' AND L.location_name='NANAIMO'),'test','test',now(),now(),0);</v>
      </c>
    </row>
    <row r="131" spans="1:16" x14ac:dyDescent="0.2">
      <c r="A131">
        <v>129</v>
      </c>
      <c r="B131" t="s">
        <v>427</v>
      </c>
      <c r="C131" s="2">
        <v>222</v>
      </c>
      <c r="D131" t="s">
        <v>108</v>
      </c>
      <c r="E131" t="s">
        <v>16</v>
      </c>
      <c r="F131" t="s">
        <v>16</v>
      </c>
      <c r="G131" t="s">
        <v>17</v>
      </c>
      <c r="H131" t="s">
        <v>17</v>
      </c>
      <c r="I131">
        <f>0</f>
        <v>0</v>
      </c>
      <c r="K131" t="str">
        <f t="shared" si="5"/>
        <v>SELECT L.location_id FROM location L WHERE L.location_type_code='COURTROOM' AND L.location_name='NANAIMO222'</v>
      </c>
      <c r="L131" t="str">
        <f t="shared" si="6"/>
        <v>SELECT L.location_id FROM location L WHERE L.location_type_code='COURTHOUSE' AND L.location_name='NANAIMO'</v>
      </c>
      <c r="M131" s="1" t="s">
        <v>212</v>
      </c>
      <c r="N131" t="str">
        <f t="shared" si="8"/>
        <v>INSERT INTO courtroom (location_id,room_number,courthouse_location_id,created_by,updated_by,created_dtm,updated_dtm,revision_count)</v>
      </c>
      <c r="O131" t="str">
        <f t="shared" si="9"/>
        <v xml:space="preserve"> VALUES </v>
      </c>
      <c r="P131" t="str">
        <f t="shared" si="7"/>
        <v>((SELECT L.location_id FROM location L WHERE L.location_type_code='COURTROOM' AND L.location_name='NANAIMO222'),'222',(SELECT L.location_id FROM location L WHERE L.location_type_code='COURTHOUSE' AND L.location_name='NANAIMO'),'test','test',now(),now(),0);</v>
      </c>
    </row>
    <row r="132" spans="1:16" x14ac:dyDescent="0.2">
      <c r="A132">
        <v>130</v>
      </c>
      <c r="B132" t="s">
        <v>428</v>
      </c>
      <c r="C132" s="2">
        <v>227</v>
      </c>
      <c r="D132" t="s">
        <v>108</v>
      </c>
      <c r="E132" t="s">
        <v>16</v>
      </c>
      <c r="F132" t="s">
        <v>16</v>
      </c>
      <c r="G132" t="s">
        <v>17</v>
      </c>
      <c r="H132" t="s">
        <v>17</v>
      </c>
      <c r="I132">
        <f>0</f>
        <v>0</v>
      </c>
      <c r="K132" t="str">
        <f t="shared" ref="K132:K195" si="10">"SELECT L.location_id FROM location L WHERE L.location_type_code='COURTROOM' AND L.location_name='"&amp;B132&amp;"'"</f>
        <v>SELECT L.location_id FROM location L WHERE L.location_type_code='COURTROOM' AND L.location_name='NANAIMO227'</v>
      </c>
      <c r="L132" t="str">
        <f t="shared" ref="L132:L195" si="11">"SELECT L.location_id FROM location L WHERE L.location_type_code='COURTHOUSE' AND L.location_name='"&amp;D132&amp;"'"</f>
        <v>SELECT L.location_id FROM location L WHERE L.location_type_code='COURTHOUSE' AND L.location_name='NANAIMO'</v>
      </c>
      <c r="M132" s="1" t="s">
        <v>212</v>
      </c>
      <c r="N132" t="str">
        <f t="shared" si="8"/>
        <v>INSERT INTO courtroom (location_id,room_number,courthouse_location_id,created_by,updated_by,created_dtm,updated_dtm,revision_count)</v>
      </c>
      <c r="O132" t="str">
        <f t="shared" si="9"/>
        <v xml:space="preserve"> VALUES </v>
      </c>
      <c r="P132" t="str">
        <f t="shared" ref="P132:P195" si="12">"(("&amp;K132&amp;"),'"&amp;C132&amp;"',("&amp;L132&amp;"),'"&amp;E132&amp;"','"&amp;F132&amp;"',"&amp;G132&amp;","&amp;H132&amp;","&amp;I132&amp;");"</f>
        <v>((SELECT L.location_id FROM location L WHERE L.location_type_code='COURTROOM' AND L.location_name='NANAIMO227'),'227',(SELECT L.location_id FROM location L WHERE L.location_type_code='COURTHOUSE' AND L.location_name='NANAIMO'),'test','test',now(),now(),0);</v>
      </c>
    </row>
    <row r="133" spans="1:16" x14ac:dyDescent="0.2">
      <c r="A133">
        <v>131</v>
      </c>
      <c r="B133" t="s">
        <v>429</v>
      </c>
      <c r="C133" s="2">
        <v>232</v>
      </c>
      <c r="D133" t="s">
        <v>108</v>
      </c>
      <c r="E133" t="s">
        <v>16</v>
      </c>
      <c r="F133" t="s">
        <v>16</v>
      </c>
      <c r="G133" t="s">
        <v>17</v>
      </c>
      <c r="H133" t="s">
        <v>17</v>
      </c>
      <c r="I133">
        <f>0</f>
        <v>0</v>
      </c>
      <c r="K133" t="str">
        <f t="shared" si="10"/>
        <v>SELECT L.location_id FROM location L WHERE L.location_type_code='COURTROOM' AND L.location_name='NANAIMO232'</v>
      </c>
      <c r="L133" t="str">
        <f t="shared" si="11"/>
        <v>SELECT L.location_id FROM location L WHERE L.location_type_code='COURTHOUSE' AND L.location_name='NANAIMO'</v>
      </c>
      <c r="M133" s="1" t="s">
        <v>212</v>
      </c>
      <c r="N133" t="str">
        <f t="shared" ref="N133:N196" si="13">$N$3</f>
        <v>INSERT INTO courtroom (location_id,room_number,courthouse_location_id,created_by,updated_by,created_dtm,updated_dtm,revision_count)</v>
      </c>
      <c r="O133" t="str">
        <f t="shared" ref="O133:O196" si="14">$O$3</f>
        <v xml:space="preserve"> VALUES </v>
      </c>
      <c r="P133" t="str">
        <f t="shared" si="12"/>
        <v>((SELECT L.location_id FROM location L WHERE L.location_type_code='COURTROOM' AND L.location_name='NANAIMO232'),'232',(SELECT L.location_id FROM location L WHERE L.location_type_code='COURTHOUSE' AND L.location_name='NANAIMO'),'test','test',now(),now(),0);</v>
      </c>
    </row>
    <row r="134" spans="1:16" x14ac:dyDescent="0.2">
      <c r="A134">
        <v>132</v>
      </c>
      <c r="B134" t="s">
        <v>430</v>
      </c>
      <c r="C134" s="2">
        <v>305</v>
      </c>
      <c r="D134" t="s">
        <v>108</v>
      </c>
      <c r="E134" t="s">
        <v>16</v>
      </c>
      <c r="F134" t="s">
        <v>16</v>
      </c>
      <c r="G134" t="s">
        <v>17</v>
      </c>
      <c r="H134" t="s">
        <v>17</v>
      </c>
      <c r="I134">
        <f>0</f>
        <v>0</v>
      </c>
      <c r="K134" t="str">
        <f t="shared" si="10"/>
        <v>SELECT L.location_id FROM location L WHERE L.location_type_code='COURTROOM' AND L.location_name='NANAIMO305'</v>
      </c>
      <c r="L134" t="str">
        <f t="shared" si="11"/>
        <v>SELECT L.location_id FROM location L WHERE L.location_type_code='COURTHOUSE' AND L.location_name='NANAIMO'</v>
      </c>
      <c r="M134" s="1" t="s">
        <v>212</v>
      </c>
      <c r="N134" t="str">
        <f t="shared" si="13"/>
        <v>INSERT INTO courtroom (location_id,room_number,courthouse_location_id,created_by,updated_by,created_dtm,updated_dtm,revision_count)</v>
      </c>
      <c r="O134" t="str">
        <f t="shared" si="14"/>
        <v xml:space="preserve"> VALUES </v>
      </c>
      <c r="P134" t="str">
        <f t="shared" si="12"/>
        <v>((SELECT L.location_id FROM location L WHERE L.location_type_code='COURTROOM' AND L.location_name='NANAIMO305'),'305',(SELECT L.location_id FROM location L WHERE L.location_type_code='COURTHOUSE' AND L.location_name='NANAIMO'),'test','test',now(),now(),0);</v>
      </c>
    </row>
    <row r="135" spans="1:16" x14ac:dyDescent="0.2">
      <c r="A135">
        <v>133</v>
      </c>
      <c r="B135" t="s">
        <v>431</v>
      </c>
      <c r="C135" s="2">
        <v>306</v>
      </c>
      <c r="D135" t="s">
        <v>108</v>
      </c>
      <c r="E135" t="s">
        <v>16</v>
      </c>
      <c r="F135" t="s">
        <v>16</v>
      </c>
      <c r="G135" t="s">
        <v>17</v>
      </c>
      <c r="H135" t="s">
        <v>17</v>
      </c>
      <c r="I135">
        <f>0</f>
        <v>0</v>
      </c>
      <c r="K135" t="str">
        <f t="shared" si="10"/>
        <v>SELECT L.location_id FROM location L WHERE L.location_type_code='COURTROOM' AND L.location_name='NANAIMO306'</v>
      </c>
      <c r="L135" t="str">
        <f t="shared" si="11"/>
        <v>SELECT L.location_id FROM location L WHERE L.location_type_code='COURTHOUSE' AND L.location_name='NANAIMO'</v>
      </c>
      <c r="M135" s="1" t="s">
        <v>212</v>
      </c>
      <c r="N135" t="str">
        <f t="shared" si="13"/>
        <v>INSERT INTO courtroom (location_id,room_number,courthouse_location_id,created_by,updated_by,created_dtm,updated_dtm,revision_count)</v>
      </c>
      <c r="O135" t="str">
        <f t="shared" si="14"/>
        <v xml:space="preserve"> VALUES </v>
      </c>
      <c r="P135" t="str">
        <f t="shared" si="12"/>
        <v>((SELECT L.location_id FROM location L WHERE L.location_type_code='COURTROOM' AND L.location_name='NANAIMO306'),'306',(SELECT L.location_id FROM location L WHERE L.location_type_code='COURTHOUSE' AND L.location_name='NANAIMO'),'test','test',now(),now(),0);</v>
      </c>
    </row>
    <row r="136" spans="1:16" x14ac:dyDescent="0.2">
      <c r="A136">
        <v>134</v>
      </c>
      <c r="B136" t="s">
        <v>432</v>
      </c>
      <c r="C136" s="2">
        <v>309</v>
      </c>
      <c r="D136" t="s">
        <v>108</v>
      </c>
      <c r="E136" t="s">
        <v>16</v>
      </c>
      <c r="F136" t="s">
        <v>16</v>
      </c>
      <c r="G136" t="s">
        <v>17</v>
      </c>
      <c r="H136" t="s">
        <v>17</v>
      </c>
      <c r="I136">
        <f>0</f>
        <v>0</v>
      </c>
      <c r="K136" t="str">
        <f t="shared" si="10"/>
        <v>SELECT L.location_id FROM location L WHERE L.location_type_code='COURTROOM' AND L.location_name='NANAIMO309'</v>
      </c>
      <c r="L136" t="str">
        <f t="shared" si="11"/>
        <v>SELECT L.location_id FROM location L WHERE L.location_type_code='COURTHOUSE' AND L.location_name='NANAIMO'</v>
      </c>
      <c r="M136" s="1" t="s">
        <v>212</v>
      </c>
      <c r="N136" t="str">
        <f t="shared" si="13"/>
        <v>INSERT INTO courtroom (location_id,room_number,courthouse_location_id,created_by,updated_by,created_dtm,updated_dtm,revision_count)</v>
      </c>
      <c r="O136" t="str">
        <f t="shared" si="14"/>
        <v xml:space="preserve"> VALUES </v>
      </c>
      <c r="P136" t="str">
        <f t="shared" si="12"/>
        <v>((SELECT L.location_id FROM location L WHERE L.location_type_code='COURTROOM' AND L.location_name='NANAIMO309'),'309',(SELECT L.location_id FROM location L WHERE L.location_type_code='COURTHOUSE' AND L.location_name='NANAIMO'),'test','test',now(),now(),0);</v>
      </c>
    </row>
    <row r="137" spans="1:16" x14ac:dyDescent="0.2">
      <c r="A137">
        <v>135</v>
      </c>
      <c r="B137" t="s">
        <v>433</v>
      </c>
      <c r="C137" s="2" t="s">
        <v>284</v>
      </c>
      <c r="D137" t="s">
        <v>108</v>
      </c>
      <c r="E137" t="s">
        <v>16</v>
      </c>
      <c r="F137" t="s">
        <v>16</v>
      </c>
      <c r="G137" t="s">
        <v>17</v>
      </c>
      <c r="H137" t="s">
        <v>17</v>
      </c>
      <c r="I137">
        <f>0</f>
        <v>0</v>
      </c>
      <c r="K137" t="str">
        <f t="shared" si="10"/>
        <v>SELECT L.location_id FROM location L WHERE L.location_type_code='COURTROOM' AND L.location_name='NANAIMOA'</v>
      </c>
      <c r="L137" t="str">
        <f t="shared" si="11"/>
        <v>SELECT L.location_id FROM location L WHERE L.location_type_code='COURTHOUSE' AND L.location_name='NANAIMO'</v>
      </c>
      <c r="M137" s="1" t="s">
        <v>212</v>
      </c>
      <c r="N137" t="str">
        <f t="shared" si="13"/>
        <v>INSERT INTO courtroom (location_id,room_number,courthouse_location_id,created_by,updated_by,created_dtm,updated_dtm,revision_count)</v>
      </c>
      <c r="O137" t="str">
        <f t="shared" si="14"/>
        <v xml:space="preserve"> VALUES </v>
      </c>
      <c r="P137" t="str">
        <f t="shared" si="12"/>
        <v>((SELECT L.location_id FROM location L WHERE L.location_type_code='COURTROOM' AND L.location_name='NANAIMOA'),'A',(SELECT L.location_id FROM location L WHERE L.location_type_code='COURTHOUSE' AND L.location_name='NANAIMO'),'test','test',now(),now(),0);</v>
      </c>
    </row>
    <row r="138" spans="1:16" x14ac:dyDescent="0.2">
      <c r="A138">
        <v>136</v>
      </c>
      <c r="B138" t="s">
        <v>434</v>
      </c>
      <c r="C138" s="2" t="s">
        <v>285</v>
      </c>
      <c r="D138" t="s">
        <v>108</v>
      </c>
      <c r="E138" t="s">
        <v>16</v>
      </c>
      <c r="F138" t="s">
        <v>16</v>
      </c>
      <c r="G138" t="s">
        <v>17</v>
      </c>
      <c r="H138" t="s">
        <v>17</v>
      </c>
      <c r="I138">
        <f>0</f>
        <v>0</v>
      </c>
      <c r="K138" t="str">
        <f t="shared" si="10"/>
        <v>SELECT L.location_id FROM location L WHERE L.location_type_code='COURTROOM' AND L.location_name='NANAIMOB'</v>
      </c>
      <c r="L138" t="str">
        <f t="shared" si="11"/>
        <v>SELECT L.location_id FROM location L WHERE L.location_type_code='COURTHOUSE' AND L.location_name='NANAIMO'</v>
      </c>
      <c r="M138" s="1" t="s">
        <v>212</v>
      </c>
      <c r="N138" t="str">
        <f t="shared" si="13"/>
        <v>INSERT INTO courtroom (location_id,room_number,courthouse_location_id,created_by,updated_by,created_dtm,updated_dtm,revision_count)</v>
      </c>
      <c r="O138" t="str">
        <f t="shared" si="14"/>
        <v xml:space="preserve"> VALUES </v>
      </c>
      <c r="P138" t="str">
        <f t="shared" si="12"/>
        <v>((SELECT L.location_id FROM location L WHERE L.location_type_code='COURTROOM' AND L.location_name='NANAIMOB'),'B',(SELECT L.location_id FROM location L WHERE L.location_type_code='COURTHOUSE' AND L.location_name='NANAIMO'),'test','test',now(),now(),0);</v>
      </c>
    </row>
    <row r="139" spans="1:16" x14ac:dyDescent="0.2">
      <c r="A139">
        <v>137</v>
      </c>
      <c r="B139" t="s">
        <v>435</v>
      </c>
      <c r="C139" s="2">
        <v>1</v>
      </c>
      <c r="D139" t="s">
        <v>110</v>
      </c>
      <c r="E139" t="s">
        <v>16</v>
      </c>
      <c r="F139" t="s">
        <v>16</v>
      </c>
      <c r="G139" t="s">
        <v>17</v>
      </c>
      <c r="H139" t="s">
        <v>17</v>
      </c>
      <c r="I139">
        <f>0</f>
        <v>0</v>
      </c>
      <c r="K139" t="str">
        <f t="shared" si="10"/>
        <v>SELECT L.location_id FROM location L WHERE L.location_type_code='COURTROOM' AND L.location_name='NELSON1'</v>
      </c>
      <c r="L139" t="str">
        <f t="shared" si="11"/>
        <v>SELECT L.location_id FROM location L WHERE L.location_type_code='COURTHOUSE' AND L.location_name='NELSON'</v>
      </c>
      <c r="M139" s="1" t="s">
        <v>212</v>
      </c>
      <c r="N139" t="str">
        <f t="shared" si="13"/>
        <v>INSERT INTO courtroom (location_id,room_number,courthouse_location_id,created_by,updated_by,created_dtm,updated_dtm,revision_count)</v>
      </c>
      <c r="O139" t="str">
        <f t="shared" si="14"/>
        <v xml:space="preserve"> VALUES </v>
      </c>
      <c r="P139" t="str">
        <f t="shared" si="12"/>
        <v>((SELECT L.location_id FROM location L WHERE L.location_type_code='COURTROOM' AND L.location_name='NELSON1'),'1',(SELECT L.location_id FROM location L WHERE L.location_type_code='COURTHOUSE' AND L.location_name='NELSON'),'test','test',now(),now(),0);</v>
      </c>
    </row>
    <row r="140" spans="1:16" x14ac:dyDescent="0.2">
      <c r="A140">
        <v>138</v>
      </c>
      <c r="B140" t="s">
        <v>436</v>
      </c>
      <c r="C140" s="2">
        <v>2</v>
      </c>
      <c r="D140" t="s">
        <v>110</v>
      </c>
      <c r="E140" t="s">
        <v>16</v>
      </c>
      <c r="F140" t="s">
        <v>16</v>
      </c>
      <c r="G140" t="s">
        <v>17</v>
      </c>
      <c r="H140" t="s">
        <v>17</v>
      </c>
      <c r="I140">
        <f>0</f>
        <v>0</v>
      </c>
      <c r="K140" t="str">
        <f t="shared" si="10"/>
        <v>SELECT L.location_id FROM location L WHERE L.location_type_code='COURTROOM' AND L.location_name='NELSON2'</v>
      </c>
      <c r="L140" t="str">
        <f t="shared" si="11"/>
        <v>SELECT L.location_id FROM location L WHERE L.location_type_code='COURTHOUSE' AND L.location_name='NELSON'</v>
      </c>
      <c r="M140" s="1" t="s">
        <v>212</v>
      </c>
      <c r="N140" t="str">
        <f t="shared" si="13"/>
        <v>INSERT INTO courtroom (location_id,room_number,courthouse_location_id,created_by,updated_by,created_dtm,updated_dtm,revision_count)</v>
      </c>
      <c r="O140" t="str">
        <f t="shared" si="14"/>
        <v xml:space="preserve"> VALUES </v>
      </c>
      <c r="P140" t="str">
        <f t="shared" si="12"/>
        <v>((SELECT L.location_id FROM location L WHERE L.location_type_code='COURTROOM' AND L.location_name='NELSON2'),'2',(SELECT L.location_id FROM location L WHERE L.location_type_code='COURTHOUSE' AND L.location_name='NELSON'),'test','test',now(),now(),0);</v>
      </c>
    </row>
    <row r="141" spans="1:16" x14ac:dyDescent="0.2">
      <c r="A141">
        <v>139</v>
      </c>
      <c r="B141" t="s">
        <v>437</v>
      </c>
      <c r="C141" s="2">
        <v>3</v>
      </c>
      <c r="D141" t="s">
        <v>110</v>
      </c>
      <c r="E141" t="s">
        <v>16</v>
      </c>
      <c r="F141" t="s">
        <v>16</v>
      </c>
      <c r="G141" t="s">
        <v>17</v>
      </c>
      <c r="H141" t="s">
        <v>17</v>
      </c>
      <c r="I141">
        <f>0</f>
        <v>0</v>
      </c>
      <c r="K141" t="str">
        <f t="shared" si="10"/>
        <v>SELECT L.location_id FROM location L WHERE L.location_type_code='COURTROOM' AND L.location_name='NELSON3'</v>
      </c>
      <c r="L141" t="str">
        <f t="shared" si="11"/>
        <v>SELECT L.location_id FROM location L WHERE L.location_type_code='COURTHOUSE' AND L.location_name='NELSON'</v>
      </c>
      <c r="M141" s="1" t="s">
        <v>212</v>
      </c>
      <c r="N141" t="str">
        <f t="shared" si="13"/>
        <v>INSERT INTO courtroom (location_id,room_number,courthouse_location_id,created_by,updated_by,created_dtm,updated_dtm,revision_count)</v>
      </c>
      <c r="O141" t="str">
        <f t="shared" si="14"/>
        <v xml:space="preserve"> VALUES </v>
      </c>
      <c r="P141" t="str">
        <f t="shared" si="12"/>
        <v>((SELECT L.location_id FROM location L WHERE L.location_type_code='COURTROOM' AND L.location_name='NELSON3'),'3',(SELECT L.location_id FROM location L WHERE L.location_type_code='COURTHOUSE' AND L.location_name='NELSON'),'test','test',now(),now(),0);</v>
      </c>
    </row>
    <row r="142" spans="1:16" x14ac:dyDescent="0.2">
      <c r="A142">
        <v>140</v>
      </c>
      <c r="B142" t="s">
        <v>438</v>
      </c>
      <c r="C142" s="2" t="s">
        <v>286</v>
      </c>
      <c r="D142" t="s">
        <v>110</v>
      </c>
      <c r="E142" t="s">
        <v>16</v>
      </c>
      <c r="F142" t="s">
        <v>16</v>
      </c>
      <c r="G142" t="s">
        <v>17</v>
      </c>
      <c r="H142" t="s">
        <v>17</v>
      </c>
      <c r="I142">
        <f>0</f>
        <v>0</v>
      </c>
      <c r="K142" t="str">
        <f t="shared" si="10"/>
        <v>SELECT L.location_id FROM location L WHERE L.location_type_code='COURTROOM' AND L.location_name='NELSONCONFERENCE'</v>
      </c>
      <c r="L142" t="str">
        <f t="shared" si="11"/>
        <v>SELECT L.location_id FROM location L WHERE L.location_type_code='COURTHOUSE' AND L.location_name='NELSON'</v>
      </c>
      <c r="M142" s="1" t="s">
        <v>212</v>
      </c>
      <c r="N142" t="str">
        <f t="shared" si="13"/>
        <v>INSERT INTO courtroom (location_id,room_number,courthouse_location_id,created_by,updated_by,created_dtm,updated_dtm,revision_count)</v>
      </c>
      <c r="O142" t="str">
        <f t="shared" si="14"/>
        <v xml:space="preserve"> VALUES </v>
      </c>
      <c r="P142" t="str">
        <f t="shared" si="12"/>
        <v>((SELECT L.location_id FROM location L WHERE L.location_type_code='COURTROOM' AND L.location_name='NELSONCONFERENCE'),'Conference',(SELECT L.location_id FROM location L WHERE L.location_type_code='COURTHOUSE' AND L.location_name='NELSON'),'test','test',now(),now(),0);</v>
      </c>
    </row>
    <row r="143" spans="1:16" x14ac:dyDescent="0.2">
      <c r="A143">
        <v>141</v>
      </c>
      <c r="B143" t="s">
        <v>439</v>
      </c>
      <c r="C143" s="2" t="s">
        <v>262</v>
      </c>
      <c r="D143" t="s">
        <v>112</v>
      </c>
      <c r="E143" t="s">
        <v>16</v>
      </c>
      <c r="F143" t="s">
        <v>16</v>
      </c>
      <c r="G143" t="s">
        <v>17</v>
      </c>
      <c r="H143" t="s">
        <v>17</v>
      </c>
      <c r="I143">
        <f>0</f>
        <v>0</v>
      </c>
      <c r="K143" t="str">
        <f t="shared" si="10"/>
        <v>SELECT L.location_id FROM location L WHERE L.location_type_code='COURTROOM' AND L.location_name='NEWAIYANSHCIRCUIT'</v>
      </c>
      <c r="L143" t="str">
        <f t="shared" si="11"/>
        <v>SELECT L.location_id FROM location L WHERE L.location_type_code='COURTHOUSE' AND L.location_name='NEWAIYANSH'</v>
      </c>
      <c r="M143" s="1" t="s">
        <v>212</v>
      </c>
      <c r="N143" t="str">
        <f t="shared" si="13"/>
        <v>INSERT INTO courtroom (location_id,room_number,courthouse_location_id,created_by,updated_by,created_dtm,updated_dtm,revision_count)</v>
      </c>
      <c r="O143" t="str">
        <f t="shared" si="14"/>
        <v xml:space="preserve"> VALUES </v>
      </c>
      <c r="P143" t="str">
        <f t="shared" si="12"/>
        <v>((SELECT L.location_id FROM location L WHERE L.location_type_code='COURTROOM' AND L.location_name='NEWAIYANSHCIRCUIT'),'Circuit',(SELECT L.location_id FROM location L WHERE L.location_type_code='COURTHOUSE' AND L.location_name='NEWAIYANSH'),'test','test',now(),now(),0);</v>
      </c>
    </row>
    <row r="144" spans="1:16" x14ac:dyDescent="0.2">
      <c r="A144">
        <v>142</v>
      </c>
      <c r="B144" t="s">
        <v>440</v>
      </c>
      <c r="C144" s="2">
        <v>206</v>
      </c>
      <c r="D144" t="s">
        <v>114</v>
      </c>
      <c r="E144" t="s">
        <v>16</v>
      </c>
      <c r="F144" t="s">
        <v>16</v>
      </c>
      <c r="G144" t="s">
        <v>17</v>
      </c>
      <c r="H144" t="s">
        <v>17</v>
      </c>
      <c r="I144">
        <f>0</f>
        <v>0</v>
      </c>
      <c r="K144" t="str">
        <f t="shared" si="10"/>
        <v>SELECT L.location_id FROM location L WHERE L.location_type_code='COURTROOM' AND L.location_name='NEWWESTMINSTER206'</v>
      </c>
      <c r="L144" t="str">
        <f t="shared" si="11"/>
        <v>SELECT L.location_id FROM location L WHERE L.location_type_code='COURTHOUSE' AND L.location_name='NEWWESTMINSTER'</v>
      </c>
      <c r="M144" s="1" t="s">
        <v>212</v>
      </c>
      <c r="N144" t="str">
        <f t="shared" si="13"/>
        <v>INSERT INTO courtroom (location_id,room_number,courthouse_location_id,created_by,updated_by,created_dtm,updated_dtm,revision_count)</v>
      </c>
      <c r="O144" t="str">
        <f t="shared" si="14"/>
        <v xml:space="preserve"> VALUES </v>
      </c>
      <c r="P144" t="str">
        <f t="shared" si="12"/>
        <v>((SELECT L.location_id FROM location L WHERE L.location_type_code='COURTROOM' AND L.location_name='NEWWESTMINSTER206'),'206',(SELECT L.location_id FROM location L WHERE L.location_type_code='COURTHOUSE' AND L.location_name='NEWWESTMINSTER'),'test','test',now(),now(),0);</v>
      </c>
    </row>
    <row r="145" spans="1:16" x14ac:dyDescent="0.2">
      <c r="A145">
        <v>143</v>
      </c>
      <c r="B145" t="s">
        <v>441</v>
      </c>
      <c r="C145" s="2">
        <v>207</v>
      </c>
      <c r="D145" t="s">
        <v>114</v>
      </c>
      <c r="E145" t="s">
        <v>16</v>
      </c>
      <c r="F145" t="s">
        <v>16</v>
      </c>
      <c r="G145" t="s">
        <v>17</v>
      </c>
      <c r="H145" t="s">
        <v>17</v>
      </c>
      <c r="I145">
        <f>0</f>
        <v>0</v>
      </c>
      <c r="K145" t="str">
        <f t="shared" si="10"/>
        <v>SELECT L.location_id FROM location L WHERE L.location_type_code='COURTROOM' AND L.location_name='NEWWESTMINSTER207'</v>
      </c>
      <c r="L145" t="str">
        <f t="shared" si="11"/>
        <v>SELECT L.location_id FROM location L WHERE L.location_type_code='COURTHOUSE' AND L.location_name='NEWWESTMINSTER'</v>
      </c>
      <c r="M145" s="1" t="s">
        <v>212</v>
      </c>
      <c r="N145" t="str">
        <f t="shared" si="13"/>
        <v>INSERT INTO courtroom (location_id,room_number,courthouse_location_id,created_by,updated_by,created_dtm,updated_dtm,revision_count)</v>
      </c>
      <c r="O145" t="str">
        <f t="shared" si="14"/>
        <v xml:space="preserve"> VALUES </v>
      </c>
      <c r="P145" t="str">
        <f t="shared" si="12"/>
        <v>((SELECT L.location_id FROM location L WHERE L.location_type_code='COURTROOM' AND L.location_name='NEWWESTMINSTER207'),'207',(SELECT L.location_id FROM location L WHERE L.location_type_code='COURTHOUSE' AND L.location_name='NEWWESTMINSTER'),'test','test',now(),now(),0);</v>
      </c>
    </row>
    <row r="146" spans="1:16" x14ac:dyDescent="0.2">
      <c r="A146">
        <v>144</v>
      </c>
      <c r="B146" t="s">
        <v>442</v>
      </c>
      <c r="C146" s="2">
        <v>209</v>
      </c>
      <c r="D146" t="s">
        <v>114</v>
      </c>
      <c r="E146" t="s">
        <v>16</v>
      </c>
      <c r="F146" t="s">
        <v>16</v>
      </c>
      <c r="G146" t="s">
        <v>17</v>
      </c>
      <c r="H146" t="s">
        <v>17</v>
      </c>
      <c r="I146">
        <f>0</f>
        <v>0</v>
      </c>
      <c r="K146" t="str">
        <f t="shared" si="10"/>
        <v>SELECT L.location_id FROM location L WHERE L.location_type_code='COURTROOM' AND L.location_name='NEWWESTMINSTER209'</v>
      </c>
      <c r="L146" t="str">
        <f t="shared" si="11"/>
        <v>SELECT L.location_id FROM location L WHERE L.location_type_code='COURTHOUSE' AND L.location_name='NEWWESTMINSTER'</v>
      </c>
      <c r="M146" s="1" t="s">
        <v>212</v>
      </c>
      <c r="N146" t="str">
        <f t="shared" si="13"/>
        <v>INSERT INTO courtroom (location_id,room_number,courthouse_location_id,created_by,updated_by,created_dtm,updated_dtm,revision_count)</v>
      </c>
      <c r="O146" t="str">
        <f t="shared" si="14"/>
        <v xml:space="preserve"> VALUES </v>
      </c>
      <c r="P146" t="str">
        <f t="shared" si="12"/>
        <v>((SELECT L.location_id FROM location L WHERE L.location_type_code='COURTROOM' AND L.location_name='NEWWESTMINSTER209'),'209',(SELECT L.location_id FROM location L WHERE L.location_type_code='COURTHOUSE' AND L.location_name='NEWWESTMINSTER'),'test','test',now(),now(),0);</v>
      </c>
    </row>
    <row r="147" spans="1:16" x14ac:dyDescent="0.2">
      <c r="A147">
        <v>145</v>
      </c>
      <c r="B147" t="s">
        <v>443</v>
      </c>
      <c r="C147" s="2">
        <v>416</v>
      </c>
      <c r="D147" t="s">
        <v>114</v>
      </c>
      <c r="E147" t="s">
        <v>16</v>
      </c>
      <c r="F147" t="s">
        <v>16</v>
      </c>
      <c r="G147" t="s">
        <v>17</v>
      </c>
      <c r="H147" t="s">
        <v>17</v>
      </c>
      <c r="I147">
        <f>0</f>
        <v>0</v>
      </c>
      <c r="K147" t="str">
        <f t="shared" si="10"/>
        <v>SELECT L.location_id FROM location L WHERE L.location_type_code='COURTROOM' AND L.location_name='NEWWESTMINSTER416'</v>
      </c>
      <c r="L147" t="str">
        <f t="shared" si="11"/>
        <v>SELECT L.location_id FROM location L WHERE L.location_type_code='COURTHOUSE' AND L.location_name='NEWWESTMINSTER'</v>
      </c>
      <c r="M147" s="1" t="s">
        <v>212</v>
      </c>
      <c r="N147" t="str">
        <f t="shared" si="13"/>
        <v>INSERT INTO courtroom (location_id,room_number,courthouse_location_id,created_by,updated_by,created_dtm,updated_dtm,revision_count)</v>
      </c>
      <c r="O147" t="str">
        <f t="shared" si="14"/>
        <v xml:space="preserve"> VALUES </v>
      </c>
      <c r="P147" t="str">
        <f t="shared" si="12"/>
        <v>((SELECT L.location_id FROM location L WHERE L.location_type_code='COURTROOM' AND L.location_name='NEWWESTMINSTER416'),'416',(SELECT L.location_id FROM location L WHERE L.location_type_code='COURTHOUSE' AND L.location_name='NEWWESTMINSTER'),'test','test',now(),now(),0);</v>
      </c>
    </row>
    <row r="148" spans="1:16" x14ac:dyDescent="0.2">
      <c r="A148">
        <v>146</v>
      </c>
      <c r="B148" t="s">
        <v>444</v>
      </c>
      <c r="C148" s="2">
        <v>101</v>
      </c>
      <c r="D148" t="s">
        <v>114</v>
      </c>
      <c r="E148" t="s">
        <v>16</v>
      </c>
      <c r="F148" t="s">
        <v>16</v>
      </c>
      <c r="G148" t="s">
        <v>17</v>
      </c>
      <c r="H148" t="s">
        <v>17</v>
      </c>
      <c r="I148">
        <f>0</f>
        <v>0</v>
      </c>
      <c r="K148" t="str">
        <f t="shared" si="10"/>
        <v>SELECT L.location_id FROM location L WHERE L.location_type_code='COURTROOM' AND L.location_name='NEWWESTMINSTER101'</v>
      </c>
      <c r="L148" t="str">
        <f t="shared" si="11"/>
        <v>SELECT L.location_id FROM location L WHERE L.location_type_code='COURTHOUSE' AND L.location_name='NEWWESTMINSTER'</v>
      </c>
      <c r="M148" s="1" t="s">
        <v>212</v>
      </c>
      <c r="N148" t="str">
        <f t="shared" si="13"/>
        <v>INSERT INTO courtroom (location_id,room_number,courthouse_location_id,created_by,updated_by,created_dtm,updated_dtm,revision_count)</v>
      </c>
      <c r="O148" t="str">
        <f t="shared" si="14"/>
        <v xml:space="preserve"> VALUES </v>
      </c>
      <c r="P148" t="str">
        <f t="shared" si="12"/>
        <v>((SELECT L.location_id FROM location L WHERE L.location_type_code='COURTROOM' AND L.location_name='NEWWESTMINSTER101'),'101',(SELECT L.location_id FROM location L WHERE L.location_type_code='COURTHOUSE' AND L.location_name='NEWWESTMINSTER'),'test','test',now(),now(),0);</v>
      </c>
    </row>
    <row r="149" spans="1:16" x14ac:dyDescent="0.2">
      <c r="A149">
        <v>147</v>
      </c>
      <c r="B149" t="s">
        <v>445</v>
      </c>
      <c r="C149" s="2">
        <v>102</v>
      </c>
      <c r="D149" t="s">
        <v>114</v>
      </c>
      <c r="E149" t="s">
        <v>16</v>
      </c>
      <c r="F149" t="s">
        <v>16</v>
      </c>
      <c r="G149" t="s">
        <v>17</v>
      </c>
      <c r="H149" t="s">
        <v>17</v>
      </c>
      <c r="I149">
        <f>0</f>
        <v>0</v>
      </c>
      <c r="K149" t="str">
        <f t="shared" si="10"/>
        <v>SELECT L.location_id FROM location L WHERE L.location_type_code='COURTROOM' AND L.location_name='NEWWESTMINSTER102'</v>
      </c>
      <c r="L149" t="str">
        <f t="shared" si="11"/>
        <v>SELECT L.location_id FROM location L WHERE L.location_type_code='COURTHOUSE' AND L.location_name='NEWWESTMINSTER'</v>
      </c>
      <c r="M149" s="1" t="s">
        <v>212</v>
      </c>
      <c r="N149" t="str">
        <f t="shared" si="13"/>
        <v>INSERT INTO courtroom (location_id,room_number,courthouse_location_id,created_by,updated_by,created_dtm,updated_dtm,revision_count)</v>
      </c>
      <c r="O149" t="str">
        <f t="shared" si="14"/>
        <v xml:space="preserve"> VALUES </v>
      </c>
      <c r="P149" t="str">
        <f t="shared" si="12"/>
        <v>((SELECT L.location_id FROM location L WHERE L.location_type_code='COURTROOM' AND L.location_name='NEWWESTMINSTER102'),'102',(SELECT L.location_id FROM location L WHERE L.location_type_code='COURTHOUSE' AND L.location_name='NEWWESTMINSTER'),'test','test',now(),now(),0);</v>
      </c>
    </row>
    <row r="150" spans="1:16" x14ac:dyDescent="0.2">
      <c r="A150">
        <v>148</v>
      </c>
      <c r="B150" t="s">
        <v>446</v>
      </c>
      <c r="C150" s="2">
        <v>204</v>
      </c>
      <c r="D150" t="s">
        <v>114</v>
      </c>
      <c r="E150" t="s">
        <v>16</v>
      </c>
      <c r="F150" t="s">
        <v>16</v>
      </c>
      <c r="G150" t="s">
        <v>17</v>
      </c>
      <c r="H150" t="s">
        <v>17</v>
      </c>
      <c r="I150">
        <f>0</f>
        <v>0</v>
      </c>
      <c r="K150" t="str">
        <f t="shared" si="10"/>
        <v>SELECT L.location_id FROM location L WHERE L.location_type_code='COURTROOM' AND L.location_name='NEWWESTMINSTER204'</v>
      </c>
      <c r="L150" t="str">
        <f t="shared" si="11"/>
        <v>SELECT L.location_id FROM location L WHERE L.location_type_code='COURTHOUSE' AND L.location_name='NEWWESTMINSTER'</v>
      </c>
      <c r="M150" s="1" t="s">
        <v>212</v>
      </c>
      <c r="N150" t="str">
        <f t="shared" si="13"/>
        <v>INSERT INTO courtroom (location_id,room_number,courthouse_location_id,created_by,updated_by,created_dtm,updated_dtm,revision_count)</v>
      </c>
      <c r="O150" t="str">
        <f t="shared" si="14"/>
        <v xml:space="preserve"> VALUES </v>
      </c>
      <c r="P150" t="str">
        <f t="shared" si="12"/>
        <v>((SELECT L.location_id FROM location L WHERE L.location_type_code='COURTROOM' AND L.location_name='NEWWESTMINSTER204'),'204',(SELECT L.location_id FROM location L WHERE L.location_type_code='COURTHOUSE' AND L.location_name='NEWWESTMINSTER'),'test','test',now(),now(),0);</v>
      </c>
    </row>
    <row r="151" spans="1:16" x14ac:dyDescent="0.2">
      <c r="A151">
        <v>149</v>
      </c>
      <c r="B151" t="s">
        <v>447</v>
      </c>
      <c r="C151" s="2">
        <v>205</v>
      </c>
      <c r="D151" t="s">
        <v>114</v>
      </c>
      <c r="E151" t="s">
        <v>16</v>
      </c>
      <c r="F151" t="s">
        <v>16</v>
      </c>
      <c r="G151" t="s">
        <v>17</v>
      </c>
      <c r="H151" t="s">
        <v>17</v>
      </c>
      <c r="I151">
        <f>0</f>
        <v>0</v>
      </c>
      <c r="K151" t="str">
        <f t="shared" si="10"/>
        <v>SELECT L.location_id FROM location L WHERE L.location_type_code='COURTROOM' AND L.location_name='NEWWESTMINSTER205'</v>
      </c>
      <c r="L151" t="str">
        <f t="shared" si="11"/>
        <v>SELECT L.location_id FROM location L WHERE L.location_type_code='COURTHOUSE' AND L.location_name='NEWWESTMINSTER'</v>
      </c>
      <c r="M151" s="1" t="s">
        <v>212</v>
      </c>
      <c r="N151" t="str">
        <f t="shared" si="13"/>
        <v>INSERT INTO courtroom (location_id,room_number,courthouse_location_id,created_by,updated_by,created_dtm,updated_dtm,revision_count)</v>
      </c>
      <c r="O151" t="str">
        <f t="shared" si="14"/>
        <v xml:space="preserve"> VALUES </v>
      </c>
      <c r="P151" t="str">
        <f t="shared" si="12"/>
        <v>((SELECT L.location_id FROM location L WHERE L.location_type_code='COURTROOM' AND L.location_name='NEWWESTMINSTER205'),'205',(SELECT L.location_id FROM location L WHERE L.location_type_code='COURTHOUSE' AND L.location_name='NEWWESTMINSTER'),'test','test',now(),now(),0);</v>
      </c>
    </row>
    <row r="152" spans="1:16" x14ac:dyDescent="0.2">
      <c r="A152">
        <v>150</v>
      </c>
      <c r="B152" t="s">
        <v>448</v>
      </c>
      <c r="C152" s="2">
        <v>208</v>
      </c>
      <c r="D152" t="s">
        <v>114</v>
      </c>
      <c r="E152" t="s">
        <v>16</v>
      </c>
      <c r="F152" t="s">
        <v>16</v>
      </c>
      <c r="G152" t="s">
        <v>17</v>
      </c>
      <c r="H152" t="s">
        <v>17</v>
      </c>
      <c r="I152">
        <f>0</f>
        <v>0</v>
      </c>
      <c r="K152" t="str">
        <f t="shared" si="10"/>
        <v>SELECT L.location_id FROM location L WHERE L.location_type_code='COURTROOM' AND L.location_name='NEWWESTMINSTER208'</v>
      </c>
      <c r="L152" t="str">
        <f t="shared" si="11"/>
        <v>SELECT L.location_id FROM location L WHERE L.location_type_code='COURTHOUSE' AND L.location_name='NEWWESTMINSTER'</v>
      </c>
      <c r="M152" s="1" t="s">
        <v>212</v>
      </c>
      <c r="N152" t="str">
        <f t="shared" si="13"/>
        <v>INSERT INTO courtroom (location_id,room_number,courthouse_location_id,created_by,updated_by,created_dtm,updated_dtm,revision_count)</v>
      </c>
      <c r="O152" t="str">
        <f t="shared" si="14"/>
        <v xml:space="preserve"> VALUES </v>
      </c>
      <c r="P152" t="str">
        <f t="shared" si="12"/>
        <v>((SELECT L.location_id FROM location L WHERE L.location_type_code='COURTROOM' AND L.location_name='NEWWESTMINSTER208'),'208',(SELECT L.location_id FROM location L WHERE L.location_type_code='COURTHOUSE' AND L.location_name='NEWWESTMINSTER'),'test','test',now(),now(),0);</v>
      </c>
    </row>
    <row r="153" spans="1:16" x14ac:dyDescent="0.2">
      <c r="A153">
        <v>151</v>
      </c>
      <c r="B153" t="s">
        <v>449</v>
      </c>
      <c r="C153" s="2">
        <v>210</v>
      </c>
      <c r="D153" t="s">
        <v>114</v>
      </c>
      <c r="E153" t="s">
        <v>16</v>
      </c>
      <c r="F153" t="s">
        <v>16</v>
      </c>
      <c r="G153" t="s">
        <v>17</v>
      </c>
      <c r="H153" t="s">
        <v>17</v>
      </c>
      <c r="I153">
        <f>0</f>
        <v>0</v>
      </c>
      <c r="K153" t="str">
        <f t="shared" si="10"/>
        <v>SELECT L.location_id FROM location L WHERE L.location_type_code='COURTROOM' AND L.location_name='NEWWESTMINSTER210'</v>
      </c>
      <c r="L153" t="str">
        <f t="shared" si="11"/>
        <v>SELECT L.location_id FROM location L WHERE L.location_type_code='COURTHOUSE' AND L.location_name='NEWWESTMINSTER'</v>
      </c>
      <c r="M153" s="1" t="s">
        <v>212</v>
      </c>
      <c r="N153" t="str">
        <f t="shared" si="13"/>
        <v>INSERT INTO courtroom (location_id,room_number,courthouse_location_id,created_by,updated_by,created_dtm,updated_dtm,revision_count)</v>
      </c>
      <c r="O153" t="str">
        <f t="shared" si="14"/>
        <v xml:space="preserve"> VALUES </v>
      </c>
      <c r="P153" t="str">
        <f t="shared" si="12"/>
        <v>((SELECT L.location_id FROM location L WHERE L.location_type_code='COURTROOM' AND L.location_name='NEWWESTMINSTER210'),'210',(SELECT L.location_id FROM location L WHERE L.location_type_code='COURTHOUSE' AND L.location_name='NEWWESTMINSTER'),'test','test',now(),now(),0);</v>
      </c>
    </row>
    <row r="154" spans="1:16" x14ac:dyDescent="0.2">
      <c r="A154">
        <v>152</v>
      </c>
      <c r="B154" t="s">
        <v>450</v>
      </c>
      <c r="C154" s="2">
        <v>211</v>
      </c>
      <c r="D154" t="s">
        <v>114</v>
      </c>
      <c r="E154" t="s">
        <v>16</v>
      </c>
      <c r="F154" t="s">
        <v>16</v>
      </c>
      <c r="G154" t="s">
        <v>17</v>
      </c>
      <c r="H154" t="s">
        <v>17</v>
      </c>
      <c r="I154">
        <f>0</f>
        <v>0</v>
      </c>
      <c r="K154" t="str">
        <f t="shared" si="10"/>
        <v>SELECT L.location_id FROM location L WHERE L.location_type_code='COURTROOM' AND L.location_name='NEWWESTMINSTER211'</v>
      </c>
      <c r="L154" t="str">
        <f t="shared" si="11"/>
        <v>SELECT L.location_id FROM location L WHERE L.location_type_code='COURTHOUSE' AND L.location_name='NEWWESTMINSTER'</v>
      </c>
      <c r="M154" s="1" t="s">
        <v>212</v>
      </c>
      <c r="N154" t="str">
        <f t="shared" si="13"/>
        <v>INSERT INTO courtroom (location_id,room_number,courthouse_location_id,created_by,updated_by,created_dtm,updated_dtm,revision_count)</v>
      </c>
      <c r="O154" t="str">
        <f t="shared" si="14"/>
        <v xml:space="preserve"> VALUES </v>
      </c>
      <c r="P154" t="str">
        <f t="shared" si="12"/>
        <v>((SELECT L.location_id FROM location L WHERE L.location_type_code='COURTROOM' AND L.location_name='NEWWESTMINSTER211'),'211',(SELECT L.location_id FROM location L WHERE L.location_type_code='COURTHOUSE' AND L.location_name='NEWWESTMINSTER'),'test','test',now(),now(),0);</v>
      </c>
    </row>
    <row r="155" spans="1:16" x14ac:dyDescent="0.2">
      <c r="A155">
        <v>153</v>
      </c>
      <c r="B155" t="s">
        <v>451</v>
      </c>
      <c r="C155" s="2">
        <v>212</v>
      </c>
      <c r="D155" t="s">
        <v>114</v>
      </c>
      <c r="E155" t="s">
        <v>16</v>
      </c>
      <c r="F155" t="s">
        <v>16</v>
      </c>
      <c r="G155" t="s">
        <v>17</v>
      </c>
      <c r="H155" t="s">
        <v>17</v>
      </c>
      <c r="I155">
        <f>0</f>
        <v>0</v>
      </c>
      <c r="K155" t="str">
        <f t="shared" si="10"/>
        <v>SELECT L.location_id FROM location L WHERE L.location_type_code='COURTROOM' AND L.location_name='NEWWESTMINSTER212'</v>
      </c>
      <c r="L155" t="str">
        <f t="shared" si="11"/>
        <v>SELECT L.location_id FROM location L WHERE L.location_type_code='COURTHOUSE' AND L.location_name='NEWWESTMINSTER'</v>
      </c>
      <c r="M155" s="1" t="s">
        <v>212</v>
      </c>
      <c r="N155" t="str">
        <f t="shared" si="13"/>
        <v>INSERT INTO courtroom (location_id,room_number,courthouse_location_id,created_by,updated_by,created_dtm,updated_dtm,revision_count)</v>
      </c>
      <c r="O155" t="str">
        <f t="shared" si="14"/>
        <v xml:space="preserve"> VALUES </v>
      </c>
      <c r="P155" t="str">
        <f t="shared" si="12"/>
        <v>((SELECT L.location_id FROM location L WHERE L.location_type_code='COURTROOM' AND L.location_name='NEWWESTMINSTER212'),'212',(SELECT L.location_id FROM location L WHERE L.location_type_code='COURTHOUSE' AND L.location_name='NEWWESTMINSTER'),'test','test',now(),now(),0);</v>
      </c>
    </row>
    <row r="156" spans="1:16" x14ac:dyDescent="0.2">
      <c r="A156">
        <v>154</v>
      </c>
      <c r="B156" t="s">
        <v>452</v>
      </c>
      <c r="C156" s="2">
        <v>213</v>
      </c>
      <c r="D156" t="s">
        <v>114</v>
      </c>
      <c r="E156" t="s">
        <v>16</v>
      </c>
      <c r="F156" t="s">
        <v>16</v>
      </c>
      <c r="G156" t="s">
        <v>17</v>
      </c>
      <c r="H156" t="s">
        <v>17</v>
      </c>
      <c r="I156">
        <f>0</f>
        <v>0</v>
      </c>
      <c r="K156" t="str">
        <f t="shared" si="10"/>
        <v>SELECT L.location_id FROM location L WHERE L.location_type_code='COURTROOM' AND L.location_name='NEWWESTMINSTER213'</v>
      </c>
      <c r="L156" t="str">
        <f t="shared" si="11"/>
        <v>SELECT L.location_id FROM location L WHERE L.location_type_code='COURTHOUSE' AND L.location_name='NEWWESTMINSTER'</v>
      </c>
      <c r="M156" s="1" t="s">
        <v>212</v>
      </c>
      <c r="N156" t="str">
        <f t="shared" si="13"/>
        <v>INSERT INTO courtroom (location_id,room_number,courthouse_location_id,created_by,updated_by,created_dtm,updated_dtm,revision_count)</v>
      </c>
      <c r="O156" t="str">
        <f t="shared" si="14"/>
        <v xml:space="preserve"> VALUES </v>
      </c>
      <c r="P156" t="str">
        <f t="shared" si="12"/>
        <v>((SELECT L.location_id FROM location L WHERE L.location_type_code='COURTROOM' AND L.location_name='NEWWESTMINSTER213'),'213',(SELECT L.location_id FROM location L WHERE L.location_type_code='COURTHOUSE' AND L.location_name='NEWWESTMINSTER'),'test','test',now(),now(),0);</v>
      </c>
    </row>
    <row r="157" spans="1:16" x14ac:dyDescent="0.2">
      <c r="A157">
        <v>155</v>
      </c>
      <c r="B157" t="s">
        <v>453</v>
      </c>
      <c r="C157" s="2">
        <v>411</v>
      </c>
      <c r="D157" t="s">
        <v>114</v>
      </c>
      <c r="E157" t="s">
        <v>16</v>
      </c>
      <c r="F157" t="s">
        <v>16</v>
      </c>
      <c r="G157" t="s">
        <v>17</v>
      </c>
      <c r="H157" t="s">
        <v>17</v>
      </c>
      <c r="I157">
        <f>0</f>
        <v>0</v>
      </c>
      <c r="K157" t="str">
        <f t="shared" si="10"/>
        <v>SELECT L.location_id FROM location L WHERE L.location_type_code='COURTROOM' AND L.location_name='NEWWESTMINSTER411'</v>
      </c>
      <c r="L157" t="str">
        <f t="shared" si="11"/>
        <v>SELECT L.location_id FROM location L WHERE L.location_type_code='COURTHOUSE' AND L.location_name='NEWWESTMINSTER'</v>
      </c>
      <c r="M157" s="1" t="s">
        <v>212</v>
      </c>
      <c r="N157" t="str">
        <f t="shared" si="13"/>
        <v>INSERT INTO courtroom (location_id,room_number,courthouse_location_id,created_by,updated_by,created_dtm,updated_dtm,revision_count)</v>
      </c>
      <c r="O157" t="str">
        <f t="shared" si="14"/>
        <v xml:space="preserve"> VALUES </v>
      </c>
      <c r="P157" t="str">
        <f t="shared" si="12"/>
        <v>((SELECT L.location_id FROM location L WHERE L.location_type_code='COURTROOM' AND L.location_name='NEWWESTMINSTER411'),'411',(SELECT L.location_id FROM location L WHERE L.location_type_code='COURTHOUSE' AND L.location_name='NEWWESTMINSTER'),'test','test',now(),now(),0);</v>
      </c>
    </row>
    <row r="158" spans="1:16" x14ac:dyDescent="0.2">
      <c r="A158">
        <v>156</v>
      </c>
      <c r="B158" t="s">
        <v>454</v>
      </c>
      <c r="C158" s="2">
        <v>412</v>
      </c>
      <c r="D158" t="s">
        <v>114</v>
      </c>
      <c r="E158" t="s">
        <v>16</v>
      </c>
      <c r="F158" t="s">
        <v>16</v>
      </c>
      <c r="G158" t="s">
        <v>17</v>
      </c>
      <c r="H158" t="s">
        <v>17</v>
      </c>
      <c r="I158">
        <f>0</f>
        <v>0</v>
      </c>
      <c r="K158" t="str">
        <f t="shared" si="10"/>
        <v>SELECT L.location_id FROM location L WHERE L.location_type_code='COURTROOM' AND L.location_name='NEWWESTMINSTER412'</v>
      </c>
      <c r="L158" t="str">
        <f t="shared" si="11"/>
        <v>SELECT L.location_id FROM location L WHERE L.location_type_code='COURTHOUSE' AND L.location_name='NEWWESTMINSTER'</v>
      </c>
      <c r="M158" s="1" t="s">
        <v>212</v>
      </c>
      <c r="N158" t="str">
        <f t="shared" si="13"/>
        <v>INSERT INTO courtroom (location_id,room_number,courthouse_location_id,created_by,updated_by,created_dtm,updated_dtm,revision_count)</v>
      </c>
      <c r="O158" t="str">
        <f t="shared" si="14"/>
        <v xml:space="preserve"> VALUES </v>
      </c>
      <c r="P158" t="str">
        <f t="shared" si="12"/>
        <v>((SELECT L.location_id FROM location L WHERE L.location_type_code='COURTROOM' AND L.location_name='NEWWESTMINSTER412'),'412',(SELECT L.location_id FROM location L WHERE L.location_type_code='COURTHOUSE' AND L.location_name='NEWWESTMINSTER'),'test','test',now(),now(),0);</v>
      </c>
    </row>
    <row r="159" spans="1:16" x14ac:dyDescent="0.2">
      <c r="A159">
        <v>157</v>
      </c>
      <c r="B159" t="s">
        <v>455</v>
      </c>
      <c r="C159" s="2">
        <v>413</v>
      </c>
      <c r="D159" t="s">
        <v>114</v>
      </c>
      <c r="E159" t="s">
        <v>16</v>
      </c>
      <c r="F159" t="s">
        <v>16</v>
      </c>
      <c r="G159" t="s">
        <v>17</v>
      </c>
      <c r="H159" t="s">
        <v>17</v>
      </c>
      <c r="I159">
        <f>0</f>
        <v>0</v>
      </c>
      <c r="K159" t="str">
        <f t="shared" si="10"/>
        <v>SELECT L.location_id FROM location L WHERE L.location_type_code='COURTROOM' AND L.location_name='NEWWESTMINSTER413'</v>
      </c>
      <c r="L159" t="str">
        <f t="shared" si="11"/>
        <v>SELECT L.location_id FROM location L WHERE L.location_type_code='COURTHOUSE' AND L.location_name='NEWWESTMINSTER'</v>
      </c>
      <c r="M159" s="1" t="s">
        <v>212</v>
      </c>
      <c r="N159" t="str">
        <f t="shared" si="13"/>
        <v>INSERT INTO courtroom (location_id,room_number,courthouse_location_id,created_by,updated_by,created_dtm,updated_dtm,revision_count)</v>
      </c>
      <c r="O159" t="str">
        <f t="shared" si="14"/>
        <v xml:space="preserve"> VALUES </v>
      </c>
      <c r="P159" t="str">
        <f t="shared" si="12"/>
        <v>((SELECT L.location_id FROM location L WHERE L.location_type_code='COURTROOM' AND L.location_name='NEWWESTMINSTER413'),'413',(SELECT L.location_id FROM location L WHERE L.location_type_code='COURTHOUSE' AND L.location_name='NEWWESTMINSTER'),'test','test',now(),now(),0);</v>
      </c>
    </row>
    <row r="160" spans="1:16" x14ac:dyDescent="0.2">
      <c r="A160">
        <v>158</v>
      </c>
      <c r="B160" t="s">
        <v>456</v>
      </c>
      <c r="C160" s="2">
        <v>414</v>
      </c>
      <c r="D160" t="s">
        <v>114</v>
      </c>
      <c r="E160" t="s">
        <v>16</v>
      </c>
      <c r="F160" t="s">
        <v>16</v>
      </c>
      <c r="G160" t="s">
        <v>17</v>
      </c>
      <c r="H160" t="s">
        <v>17</v>
      </c>
      <c r="I160">
        <f>0</f>
        <v>0</v>
      </c>
      <c r="K160" t="str">
        <f t="shared" si="10"/>
        <v>SELECT L.location_id FROM location L WHERE L.location_type_code='COURTROOM' AND L.location_name='NEWWESTMINSTER414'</v>
      </c>
      <c r="L160" t="str">
        <f t="shared" si="11"/>
        <v>SELECT L.location_id FROM location L WHERE L.location_type_code='COURTHOUSE' AND L.location_name='NEWWESTMINSTER'</v>
      </c>
      <c r="M160" s="1" t="s">
        <v>212</v>
      </c>
      <c r="N160" t="str">
        <f t="shared" si="13"/>
        <v>INSERT INTO courtroom (location_id,room_number,courthouse_location_id,created_by,updated_by,created_dtm,updated_dtm,revision_count)</v>
      </c>
      <c r="O160" t="str">
        <f t="shared" si="14"/>
        <v xml:space="preserve"> VALUES </v>
      </c>
      <c r="P160" t="str">
        <f t="shared" si="12"/>
        <v>((SELECT L.location_id FROM location L WHERE L.location_type_code='COURTROOM' AND L.location_name='NEWWESTMINSTER414'),'414',(SELECT L.location_id FROM location L WHERE L.location_type_code='COURTHOUSE' AND L.location_name='NEWWESTMINSTER'),'test','test',now(),now(),0);</v>
      </c>
    </row>
    <row r="161" spans="1:16" x14ac:dyDescent="0.2">
      <c r="A161">
        <v>159</v>
      </c>
      <c r="B161" t="s">
        <v>457</v>
      </c>
      <c r="C161" s="2">
        <v>415</v>
      </c>
      <c r="D161" t="s">
        <v>114</v>
      </c>
      <c r="E161" t="s">
        <v>16</v>
      </c>
      <c r="F161" t="s">
        <v>16</v>
      </c>
      <c r="G161" t="s">
        <v>17</v>
      </c>
      <c r="H161" t="s">
        <v>17</v>
      </c>
      <c r="I161">
        <f>0</f>
        <v>0</v>
      </c>
      <c r="K161" t="str">
        <f t="shared" si="10"/>
        <v>SELECT L.location_id FROM location L WHERE L.location_type_code='COURTROOM' AND L.location_name='NEWWESTMINSTER415'</v>
      </c>
      <c r="L161" t="str">
        <f t="shared" si="11"/>
        <v>SELECT L.location_id FROM location L WHERE L.location_type_code='COURTHOUSE' AND L.location_name='NEWWESTMINSTER'</v>
      </c>
      <c r="M161" s="1" t="s">
        <v>212</v>
      </c>
      <c r="N161" t="str">
        <f t="shared" si="13"/>
        <v>INSERT INTO courtroom (location_id,room_number,courthouse_location_id,created_by,updated_by,created_dtm,updated_dtm,revision_count)</v>
      </c>
      <c r="O161" t="str">
        <f t="shared" si="14"/>
        <v xml:space="preserve"> VALUES </v>
      </c>
      <c r="P161" t="str">
        <f t="shared" si="12"/>
        <v>((SELECT L.location_id FROM location L WHERE L.location_type_code='COURTROOM' AND L.location_name='NEWWESTMINSTER415'),'415',(SELECT L.location_id FROM location L WHERE L.location_type_code='COURTHOUSE' AND L.location_name='NEWWESTMINSTER'),'test','test',now(),now(),0);</v>
      </c>
    </row>
    <row r="162" spans="1:16" x14ac:dyDescent="0.2">
      <c r="A162">
        <v>160</v>
      </c>
      <c r="B162" t="s">
        <v>458</v>
      </c>
      <c r="C162" s="2">
        <v>417</v>
      </c>
      <c r="D162" t="s">
        <v>114</v>
      </c>
      <c r="E162" t="s">
        <v>16</v>
      </c>
      <c r="F162" t="s">
        <v>16</v>
      </c>
      <c r="G162" t="s">
        <v>17</v>
      </c>
      <c r="H162" t="s">
        <v>17</v>
      </c>
      <c r="I162">
        <f>0</f>
        <v>0</v>
      </c>
      <c r="K162" t="str">
        <f t="shared" si="10"/>
        <v>SELECT L.location_id FROM location L WHERE L.location_type_code='COURTROOM' AND L.location_name='NEWWESTMINSTER417'</v>
      </c>
      <c r="L162" t="str">
        <f t="shared" si="11"/>
        <v>SELECT L.location_id FROM location L WHERE L.location_type_code='COURTHOUSE' AND L.location_name='NEWWESTMINSTER'</v>
      </c>
      <c r="M162" s="1" t="s">
        <v>212</v>
      </c>
      <c r="N162" t="str">
        <f t="shared" si="13"/>
        <v>INSERT INTO courtroom (location_id,room_number,courthouse_location_id,created_by,updated_by,created_dtm,updated_dtm,revision_count)</v>
      </c>
      <c r="O162" t="str">
        <f t="shared" si="14"/>
        <v xml:space="preserve"> VALUES </v>
      </c>
      <c r="P162" t="str">
        <f t="shared" si="12"/>
        <v>((SELECT L.location_id FROM location L WHERE L.location_type_code='COURTROOM' AND L.location_name='NEWWESTMINSTER417'),'417',(SELECT L.location_id FROM location L WHERE L.location_type_code='COURTHOUSE' AND L.location_name='NEWWESTMINSTER'),'test','test',now(),now(),0);</v>
      </c>
    </row>
    <row r="163" spans="1:16" x14ac:dyDescent="0.2">
      <c r="A163">
        <v>161</v>
      </c>
      <c r="B163" t="s">
        <v>459</v>
      </c>
      <c r="C163" s="2">
        <v>418</v>
      </c>
      <c r="D163" t="s">
        <v>114</v>
      </c>
      <c r="E163" t="s">
        <v>16</v>
      </c>
      <c r="F163" t="s">
        <v>16</v>
      </c>
      <c r="G163" t="s">
        <v>17</v>
      </c>
      <c r="H163" t="s">
        <v>17</v>
      </c>
      <c r="I163">
        <f>0</f>
        <v>0</v>
      </c>
      <c r="K163" t="str">
        <f t="shared" si="10"/>
        <v>SELECT L.location_id FROM location L WHERE L.location_type_code='COURTROOM' AND L.location_name='NEWWESTMINSTER418'</v>
      </c>
      <c r="L163" t="str">
        <f t="shared" si="11"/>
        <v>SELECT L.location_id FROM location L WHERE L.location_type_code='COURTHOUSE' AND L.location_name='NEWWESTMINSTER'</v>
      </c>
      <c r="M163" s="1" t="s">
        <v>212</v>
      </c>
      <c r="N163" t="str">
        <f t="shared" si="13"/>
        <v>INSERT INTO courtroom (location_id,room_number,courthouse_location_id,created_by,updated_by,created_dtm,updated_dtm,revision_count)</v>
      </c>
      <c r="O163" t="str">
        <f t="shared" si="14"/>
        <v xml:space="preserve"> VALUES </v>
      </c>
      <c r="P163" t="str">
        <f t="shared" si="12"/>
        <v>((SELECT L.location_id FROM location L WHERE L.location_type_code='COURTROOM' AND L.location_name='NEWWESTMINSTER418'),'418',(SELECT L.location_id FROM location L WHERE L.location_type_code='COURTHOUSE' AND L.location_name='NEWWESTMINSTER'),'test','test',now(),now(),0);</v>
      </c>
    </row>
    <row r="164" spans="1:16" x14ac:dyDescent="0.2">
      <c r="A164">
        <v>162</v>
      </c>
      <c r="B164" t="s">
        <v>460</v>
      </c>
      <c r="C164" s="2">
        <v>419</v>
      </c>
      <c r="D164" t="s">
        <v>114</v>
      </c>
      <c r="E164" t="s">
        <v>16</v>
      </c>
      <c r="F164" t="s">
        <v>16</v>
      </c>
      <c r="G164" t="s">
        <v>17</v>
      </c>
      <c r="H164" t="s">
        <v>17</v>
      </c>
      <c r="I164">
        <f>0</f>
        <v>0</v>
      </c>
      <c r="K164" t="str">
        <f t="shared" si="10"/>
        <v>SELECT L.location_id FROM location L WHERE L.location_type_code='COURTROOM' AND L.location_name='NEWWESTMINSTER419'</v>
      </c>
      <c r="L164" t="str">
        <f t="shared" si="11"/>
        <v>SELECT L.location_id FROM location L WHERE L.location_type_code='COURTHOUSE' AND L.location_name='NEWWESTMINSTER'</v>
      </c>
      <c r="M164" s="1" t="s">
        <v>212</v>
      </c>
      <c r="N164" t="str">
        <f t="shared" si="13"/>
        <v>INSERT INTO courtroom (location_id,room_number,courthouse_location_id,created_by,updated_by,created_dtm,updated_dtm,revision_count)</v>
      </c>
      <c r="O164" t="str">
        <f t="shared" si="14"/>
        <v xml:space="preserve"> VALUES </v>
      </c>
      <c r="P164" t="str">
        <f t="shared" si="12"/>
        <v>((SELECT L.location_id FROM location L WHERE L.location_type_code='COURTROOM' AND L.location_name='NEWWESTMINSTER419'),'419',(SELECT L.location_id FROM location L WHERE L.location_type_code='COURTHOUSE' AND L.location_name='NEWWESTMINSTER'),'test','test',now(),now(),0);</v>
      </c>
    </row>
    <row r="165" spans="1:16" x14ac:dyDescent="0.2">
      <c r="A165">
        <v>163</v>
      </c>
      <c r="B165" t="s">
        <v>461</v>
      </c>
      <c r="C165" s="2">
        <v>1</v>
      </c>
      <c r="D165" t="s">
        <v>116</v>
      </c>
      <c r="E165" t="s">
        <v>16</v>
      </c>
      <c r="F165" t="s">
        <v>16</v>
      </c>
      <c r="G165" t="s">
        <v>17</v>
      </c>
      <c r="H165" t="s">
        <v>17</v>
      </c>
      <c r="I165">
        <f>0</f>
        <v>0</v>
      </c>
      <c r="K165" t="str">
        <f t="shared" si="10"/>
        <v>SELECT L.location_id FROM location L WHERE L.location_type_code='COURTROOM' AND L.location_name='NORTHVANCOUVER001'</v>
      </c>
      <c r="L165" t="str">
        <f t="shared" si="11"/>
        <v>SELECT L.location_id FROM location L WHERE L.location_type_code='COURTHOUSE' AND L.location_name='NORTHVANCOUVER'</v>
      </c>
      <c r="M165" s="1" t="s">
        <v>212</v>
      </c>
      <c r="N165" t="str">
        <f t="shared" si="13"/>
        <v>INSERT INTO courtroom (location_id,room_number,courthouse_location_id,created_by,updated_by,created_dtm,updated_dtm,revision_count)</v>
      </c>
      <c r="O165" t="str">
        <f t="shared" si="14"/>
        <v xml:space="preserve"> VALUES </v>
      </c>
      <c r="P165" t="str">
        <f t="shared" si="12"/>
        <v>((SELECT L.location_id FROM location L WHERE L.location_type_code='COURTROOM' AND L.location_name='NORTHVANCOUVER001'),'1',(SELECT L.location_id FROM location L WHERE L.location_type_code='COURTHOUSE' AND L.location_name='NORTHVANCOUVER'),'test','test',now(),now(),0);</v>
      </c>
    </row>
    <row r="166" spans="1:16" x14ac:dyDescent="0.2">
      <c r="A166">
        <v>164</v>
      </c>
      <c r="B166" t="s">
        <v>462</v>
      </c>
      <c r="C166" s="2">
        <v>2</v>
      </c>
      <c r="D166" t="s">
        <v>116</v>
      </c>
      <c r="E166" t="s">
        <v>16</v>
      </c>
      <c r="F166" t="s">
        <v>16</v>
      </c>
      <c r="G166" t="s">
        <v>17</v>
      </c>
      <c r="H166" t="s">
        <v>17</v>
      </c>
      <c r="I166">
        <f>0</f>
        <v>0</v>
      </c>
      <c r="K166" t="str">
        <f t="shared" si="10"/>
        <v>SELECT L.location_id FROM location L WHERE L.location_type_code='COURTROOM' AND L.location_name='NORTHVANCOUVER002'</v>
      </c>
      <c r="L166" t="str">
        <f t="shared" si="11"/>
        <v>SELECT L.location_id FROM location L WHERE L.location_type_code='COURTHOUSE' AND L.location_name='NORTHVANCOUVER'</v>
      </c>
      <c r="M166" s="1" t="s">
        <v>212</v>
      </c>
      <c r="N166" t="str">
        <f t="shared" si="13"/>
        <v>INSERT INTO courtroom (location_id,room_number,courthouse_location_id,created_by,updated_by,created_dtm,updated_dtm,revision_count)</v>
      </c>
      <c r="O166" t="str">
        <f t="shared" si="14"/>
        <v xml:space="preserve"> VALUES </v>
      </c>
      <c r="P166" t="str">
        <f t="shared" si="12"/>
        <v>((SELECT L.location_id FROM location L WHERE L.location_type_code='COURTROOM' AND L.location_name='NORTHVANCOUVER002'),'2',(SELECT L.location_id FROM location L WHERE L.location_type_code='COURTHOUSE' AND L.location_name='NORTHVANCOUVER'),'test','test',now(),now(),0);</v>
      </c>
    </row>
    <row r="167" spans="1:16" x14ac:dyDescent="0.2">
      <c r="A167">
        <v>165</v>
      </c>
      <c r="B167" t="s">
        <v>463</v>
      </c>
      <c r="C167" s="2">
        <v>3</v>
      </c>
      <c r="D167" t="s">
        <v>116</v>
      </c>
      <c r="E167" t="s">
        <v>16</v>
      </c>
      <c r="F167" t="s">
        <v>16</v>
      </c>
      <c r="G167" t="s">
        <v>17</v>
      </c>
      <c r="H167" t="s">
        <v>17</v>
      </c>
      <c r="I167">
        <f>0</f>
        <v>0</v>
      </c>
      <c r="K167" t="str">
        <f t="shared" si="10"/>
        <v>SELECT L.location_id FROM location L WHERE L.location_type_code='COURTROOM' AND L.location_name='NORTHVANCOUVER003'</v>
      </c>
      <c r="L167" t="str">
        <f t="shared" si="11"/>
        <v>SELECT L.location_id FROM location L WHERE L.location_type_code='COURTHOUSE' AND L.location_name='NORTHVANCOUVER'</v>
      </c>
      <c r="M167" s="1" t="s">
        <v>212</v>
      </c>
      <c r="N167" t="str">
        <f t="shared" si="13"/>
        <v>INSERT INTO courtroom (location_id,room_number,courthouse_location_id,created_by,updated_by,created_dtm,updated_dtm,revision_count)</v>
      </c>
      <c r="O167" t="str">
        <f t="shared" si="14"/>
        <v xml:space="preserve"> VALUES </v>
      </c>
      <c r="P167" t="str">
        <f t="shared" si="12"/>
        <v>((SELECT L.location_id FROM location L WHERE L.location_type_code='COURTROOM' AND L.location_name='NORTHVANCOUVER003'),'3',(SELECT L.location_id FROM location L WHERE L.location_type_code='COURTHOUSE' AND L.location_name='NORTHVANCOUVER'),'test','test',now(),now(),0);</v>
      </c>
    </row>
    <row r="168" spans="1:16" x14ac:dyDescent="0.2">
      <c r="A168">
        <v>166</v>
      </c>
      <c r="B168" t="s">
        <v>464</v>
      </c>
      <c r="C168" s="2">
        <v>4</v>
      </c>
      <c r="D168" t="s">
        <v>116</v>
      </c>
      <c r="E168" t="s">
        <v>16</v>
      </c>
      <c r="F168" t="s">
        <v>16</v>
      </c>
      <c r="G168" t="s">
        <v>17</v>
      </c>
      <c r="H168" t="s">
        <v>17</v>
      </c>
      <c r="I168">
        <f>0</f>
        <v>0</v>
      </c>
      <c r="K168" t="str">
        <f t="shared" si="10"/>
        <v>SELECT L.location_id FROM location L WHERE L.location_type_code='COURTROOM' AND L.location_name='NORTHVANCOUVER004'</v>
      </c>
      <c r="L168" t="str">
        <f t="shared" si="11"/>
        <v>SELECT L.location_id FROM location L WHERE L.location_type_code='COURTHOUSE' AND L.location_name='NORTHVANCOUVER'</v>
      </c>
      <c r="M168" s="1" t="s">
        <v>212</v>
      </c>
      <c r="N168" t="str">
        <f t="shared" si="13"/>
        <v>INSERT INTO courtroom (location_id,room_number,courthouse_location_id,created_by,updated_by,created_dtm,updated_dtm,revision_count)</v>
      </c>
      <c r="O168" t="str">
        <f t="shared" si="14"/>
        <v xml:space="preserve"> VALUES </v>
      </c>
      <c r="P168" t="str">
        <f t="shared" si="12"/>
        <v>((SELECT L.location_id FROM location L WHERE L.location_type_code='COURTROOM' AND L.location_name='NORTHVANCOUVER004'),'4',(SELECT L.location_id FROM location L WHERE L.location_type_code='COURTHOUSE' AND L.location_name='NORTHVANCOUVER'),'test','test',now(),now(),0);</v>
      </c>
    </row>
    <row r="169" spans="1:16" x14ac:dyDescent="0.2">
      <c r="A169">
        <v>167</v>
      </c>
      <c r="B169" t="s">
        <v>465</v>
      </c>
      <c r="C169" s="2">
        <v>5</v>
      </c>
      <c r="D169" t="s">
        <v>116</v>
      </c>
      <c r="E169" t="s">
        <v>16</v>
      </c>
      <c r="F169" t="s">
        <v>16</v>
      </c>
      <c r="G169" t="s">
        <v>17</v>
      </c>
      <c r="H169" t="s">
        <v>17</v>
      </c>
      <c r="I169">
        <f>0</f>
        <v>0</v>
      </c>
      <c r="K169" t="str">
        <f t="shared" si="10"/>
        <v>SELECT L.location_id FROM location L WHERE L.location_type_code='COURTROOM' AND L.location_name='NORTHVANCOUVER005'</v>
      </c>
      <c r="L169" t="str">
        <f t="shared" si="11"/>
        <v>SELECT L.location_id FROM location L WHERE L.location_type_code='COURTHOUSE' AND L.location_name='NORTHVANCOUVER'</v>
      </c>
      <c r="M169" s="1" t="s">
        <v>212</v>
      </c>
      <c r="N169" t="str">
        <f t="shared" si="13"/>
        <v>INSERT INTO courtroom (location_id,room_number,courthouse_location_id,created_by,updated_by,created_dtm,updated_dtm,revision_count)</v>
      </c>
      <c r="O169" t="str">
        <f t="shared" si="14"/>
        <v xml:space="preserve"> VALUES </v>
      </c>
      <c r="P169" t="str">
        <f t="shared" si="12"/>
        <v>((SELECT L.location_id FROM location L WHERE L.location_type_code='COURTROOM' AND L.location_name='NORTHVANCOUVER005'),'5',(SELECT L.location_id FROM location L WHERE L.location_type_code='COURTHOUSE' AND L.location_name='NORTHVANCOUVER'),'test','test',now(),now(),0);</v>
      </c>
    </row>
    <row r="170" spans="1:16" x14ac:dyDescent="0.2">
      <c r="A170">
        <v>168</v>
      </c>
      <c r="B170" t="s">
        <v>466</v>
      </c>
      <c r="C170" s="2" t="s">
        <v>287</v>
      </c>
      <c r="D170" t="s">
        <v>116</v>
      </c>
      <c r="E170" t="s">
        <v>16</v>
      </c>
      <c r="F170" t="s">
        <v>16</v>
      </c>
      <c r="G170" t="s">
        <v>17</v>
      </c>
      <c r="H170" t="s">
        <v>17</v>
      </c>
      <c r="I170">
        <f>0</f>
        <v>0</v>
      </c>
      <c r="K170" t="str">
        <f t="shared" si="10"/>
        <v>SELECT L.location_id FROM location L WHERE L.location_type_code='COURTROOM' AND L.location_name='NORTHVANCOUVERSC'</v>
      </c>
      <c r="L170" t="str">
        <f t="shared" si="11"/>
        <v>SELECT L.location_id FROM location L WHERE L.location_type_code='COURTHOUSE' AND L.location_name='NORTHVANCOUVER'</v>
      </c>
      <c r="M170" s="1" t="s">
        <v>212</v>
      </c>
      <c r="N170" t="str">
        <f t="shared" si="13"/>
        <v>INSERT INTO courtroom (location_id,room_number,courthouse_location_id,created_by,updated_by,created_dtm,updated_dtm,revision_count)</v>
      </c>
      <c r="O170" t="str">
        <f t="shared" si="14"/>
        <v xml:space="preserve"> VALUES </v>
      </c>
      <c r="P170" t="str">
        <f t="shared" si="12"/>
        <v>((SELECT L.location_id FROM location L WHERE L.location_type_code='COURTROOM' AND L.location_name='NORTHVANCOUVERSC'),'SC',(SELECT L.location_id FROM location L WHERE L.location_type_code='COURTHOUSE' AND L.location_name='NORTHVANCOUVER'),'test','test',now(),now(),0);</v>
      </c>
    </row>
    <row r="171" spans="1:16" x14ac:dyDescent="0.2">
      <c r="A171">
        <v>169</v>
      </c>
      <c r="B171" t="s">
        <v>467</v>
      </c>
      <c r="C171" s="2" t="s">
        <v>288</v>
      </c>
      <c r="D171" t="s">
        <v>116</v>
      </c>
      <c r="E171" t="s">
        <v>16</v>
      </c>
      <c r="F171" t="s">
        <v>16</v>
      </c>
      <c r="G171" t="s">
        <v>17</v>
      </c>
      <c r="H171" t="s">
        <v>17</v>
      </c>
      <c r="I171">
        <f>0</f>
        <v>0</v>
      </c>
      <c r="K171" t="str">
        <f t="shared" si="10"/>
        <v>SELECT L.location_id FROM location L WHERE L.location_type_code='COURTROOM' AND L.location_name='NORTHVANCOUVERTRAFFIC'</v>
      </c>
      <c r="L171" t="str">
        <f t="shared" si="11"/>
        <v>SELECT L.location_id FROM location L WHERE L.location_type_code='COURTHOUSE' AND L.location_name='NORTHVANCOUVER'</v>
      </c>
      <c r="M171" s="1" t="s">
        <v>212</v>
      </c>
      <c r="N171" t="str">
        <f t="shared" si="13"/>
        <v>INSERT INTO courtroom (location_id,room_number,courthouse_location_id,created_by,updated_by,created_dtm,updated_dtm,revision_count)</v>
      </c>
      <c r="O171" t="str">
        <f t="shared" si="14"/>
        <v xml:space="preserve"> VALUES </v>
      </c>
      <c r="P171" t="str">
        <f t="shared" si="12"/>
        <v>((SELECT L.location_id FROM location L WHERE L.location_type_code='COURTROOM' AND L.location_name='NORTHVANCOUVERTRAFFIC'),'Traffic (no computer)',(SELECT L.location_id FROM location L WHERE L.location_type_code='COURTHOUSE' AND L.location_name='NORTHVANCOUVER'),'test','test',now(),now(),0);</v>
      </c>
    </row>
    <row r="172" spans="1:16" x14ac:dyDescent="0.2">
      <c r="A172">
        <v>170</v>
      </c>
      <c r="B172" t="s">
        <v>468</v>
      </c>
      <c r="C172" s="2">
        <v>1</v>
      </c>
      <c r="D172" t="s">
        <v>120</v>
      </c>
      <c r="E172" t="s">
        <v>16</v>
      </c>
      <c r="F172" t="s">
        <v>16</v>
      </c>
      <c r="G172" t="s">
        <v>17</v>
      </c>
      <c r="H172" t="s">
        <v>17</v>
      </c>
      <c r="I172">
        <f>0</f>
        <v>0</v>
      </c>
      <c r="K172" t="str">
        <f t="shared" si="10"/>
        <v>SELECT L.location_id FROM location L WHERE L.location_type_code='COURTROOM' AND L.location_name='PEMBERTON001'</v>
      </c>
      <c r="L172" t="str">
        <f t="shared" si="11"/>
        <v>SELECT L.location_id FROM location L WHERE L.location_type_code='COURTHOUSE' AND L.location_name='PEMBERTON'</v>
      </c>
      <c r="M172" s="1" t="s">
        <v>212</v>
      </c>
      <c r="N172" t="str">
        <f t="shared" si="13"/>
        <v>INSERT INTO courtroom (location_id,room_number,courthouse_location_id,created_by,updated_by,created_dtm,updated_dtm,revision_count)</v>
      </c>
      <c r="O172" t="str">
        <f t="shared" si="14"/>
        <v xml:space="preserve"> VALUES </v>
      </c>
      <c r="P172" t="str">
        <f t="shared" si="12"/>
        <v>((SELECT L.location_id FROM location L WHERE L.location_type_code='COURTROOM' AND L.location_name='PEMBERTON001'),'1',(SELECT L.location_id FROM location L WHERE L.location_type_code='COURTHOUSE' AND L.location_name='PEMBERTON'),'test','test',now(),now(),0);</v>
      </c>
    </row>
    <row r="173" spans="1:16" x14ac:dyDescent="0.2">
      <c r="A173">
        <v>171</v>
      </c>
      <c r="B173" t="s">
        <v>469</v>
      </c>
      <c r="C173" s="2">
        <v>100</v>
      </c>
      <c r="D173" t="s">
        <v>122</v>
      </c>
      <c r="E173" t="s">
        <v>16</v>
      </c>
      <c r="F173" t="s">
        <v>16</v>
      </c>
      <c r="G173" t="s">
        <v>17</v>
      </c>
      <c r="H173" t="s">
        <v>17</v>
      </c>
      <c r="I173">
        <f>0</f>
        <v>0</v>
      </c>
      <c r="K173" t="str">
        <f t="shared" si="10"/>
        <v>SELECT L.location_id FROM location L WHERE L.location_type_code='COURTROOM' AND L.location_name='PENTICTON100'</v>
      </c>
      <c r="L173" t="str">
        <f t="shared" si="11"/>
        <v>SELECT L.location_id FROM location L WHERE L.location_type_code='COURTHOUSE' AND L.location_name='PENTICTON'</v>
      </c>
      <c r="M173" s="1" t="s">
        <v>212</v>
      </c>
      <c r="N173" t="str">
        <f t="shared" si="13"/>
        <v>INSERT INTO courtroom (location_id,room_number,courthouse_location_id,created_by,updated_by,created_dtm,updated_dtm,revision_count)</v>
      </c>
      <c r="O173" t="str">
        <f t="shared" si="14"/>
        <v xml:space="preserve"> VALUES </v>
      </c>
      <c r="P173" t="str">
        <f t="shared" si="12"/>
        <v>((SELECT L.location_id FROM location L WHERE L.location_type_code='COURTROOM' AND L.location_name='PENTICTON100'),'100',(SELECT L.location_id FROM location L WHERE L.location_type_code='COURTHOUSE' AND L.location_name='PENTICTON'),'test','test',now(),now(),0);</v>
      </c>
    </row>
    <row r="174" spans="1:16" x14ac:dyDescent="0.2">
      <c r="A174">
        <v>172</v>
      </c>
      <c r="B174" t="s">
        <v>470</v>
      </c>
      <c r="C174" s="2">
        <v>200</v>
      </c>
      <c r="D174" t="s">
        <v>122</v>
      </c>
      <c r="E174" t="s">
        <v>16</v>
      </c>
      <c r="F174" t="s">
        <v>16</v>
      </c>
      <c r="G174" t="s">
        <v>17</v>
      </c>
      <c r="H174" t="s">
        <v>17</v>
      </c>
      <c r="I174">
        <f>0</f>
        <v>0</v>
      </c>
      <c r="K174" t="str">
        <f t="shared" si="10"/>
        <v>SELECT L.location_id FROM location L WHERE L.location_type_code='COURTROOM' AND L.location_name='PENTICTON200'</v>
      </c>
      <c r="L174" t="str">
        <f t="shared" si="11"/>
        <v>SELECT L.location_id FROM location L WHERE L.location_type_code='COURTHOUSE' AND L.location_name='PENTICTON'</v>
      </c>
      <c r="M174" s="1" t="s">
        <v>212</v>
      </c>
      <c r="N174" t="str">
        <f t="shared" si="13"/>
        <v>INSERT INTO courtroom (location_id,room_number,courthouse_location_id,created_by,updated_by,created_dtm,updated_dtm,revision_count)</v>
      </c>
      <c r="O174" t="str">
        <f t="shared" si="14"/>
        <v xml:space="preserve"> VALUES </v>
      </c>
      <c r="P174" t="str">
        <f t="shared" si="12"/>
        <v>((SELECT L.location_id FROM location L WHERE L.location_type_code='COURTROOM' AND L.location_name='PENTICTON200'),'200',(SELECT L.location_id FROM location L WHERE L.location_type_code='COURTHOUSE' AND L.location_name='PENTICTON'),'test','test',now(),now(),0);</v>
      </c>
    </row>
    <row r="175" spans="1:16" x14ac:dyDescent="0.2">
      <c r="A175">
        <v>173</v>
      </c>
      <c r="B175" t="s">
        <v>471</v>
      </c>
      <c r="C175" s="2">
        <v>201</v>
      </c>
      <c r="D175" t="s">
        <v>122</v>
      </c>
      <c r="E175" t="s">
        <v>16</v>
      </c>
      <c r="F175" t="s">
        <v>16</v>
      </c>
      <c r="G175" t="s">
        <v>17</v>
      </c>
      <c r="H175" t="s">
        <v>17</v>
      </c>
      <c r="I175">
        <f>0</f>
        <v>0</v>
      </c>
      <c r="K175" t="str">
        <f t="shared" si="10"/>
        <v>SELECT L.location_id FROM location L WHERE L.location_type_code='COURTROOM' AND L.location_name='PENTICTON201'</v>
      </c>
      <c r="L175" t="str">
        <f t="shared" si="11"/>
        <v>SELECT L.location_id FROM location L WHERE L.location_type_code='COURTHOUSE' AND L.location_name='PENTICTON'</v>
      </c>
      <c r="M175" s="1" t="s">
        <v>212</v>
      </c>
      <c r="N175" t="str">
        <f t="shared" si="13"/>
        <v>INSERT INTO courtroom (location_id,room_number,courthouse_location_id,created_by,updated_by,created_dtm,updated_dtm,revision_count)</v>
      </c>
      <c r="O175" t="str">
        <f t="shared" si="14"/>
        <v xml:space="preserve"> VALUES </v>
      </c>
      <c r="P175" t="str">
        <f t="shared" si="12"/>
        <v>((SELECT L.location_id FROM location L WHERE L.location_type_code='COURTROOM' AND L.location_name='PENTICTON201'),'201',(SELECT L.location_id FROM location L WHERE L.location_type_code='COURTHOUSE' AND L.location_name='PENTICTON'),'test','test',now(),now(),0);</v>
      </c>
    </row>
    <row r="176" spans="1:16" x14ac:dyDescent="0.2">
      <c r="A176">
        <v>174</v>
      </c>
      <c r="B176" t="s">
        <v>472</v>
      </c>
      <c r="C176" s="2">
        <v>202</v>
      </c>
      <c r="D176" t="s">
        <v>122</v>
      </c>
      <c r="E176" t="s">
        <v>16</v>
      </c>
      <c r="F176" t="s">
        <v>16</v>
      </c>
      <c r="G176" t="s">
        <v>17</v>
      </c>
      <c r="H176" t="s">
        <v>17</v>
      </c>
      <c r="I176">
        <f>0</f>
        <v>0</v>
      </c>
      <c r="K176" t="str">
        <f t="shared" si="10"/>
        <v>SELECT L.location_id FROM location L WHERE L.location_type_code='COURTROOM' AND L.location_name='PENTICTON202'</v>
      </c>
      <c r="L176" t="str">
        <f t="shared" si="11"/>
        <v>SELECT L.location_id FROM location L WHERE L.location_type_code='COURTHOUSE' AND L.location_name='PENTICTON'</v>
      </c>
      <c r="M176" s="1" t="s">
        <v>212</v>
      </c>
      <c r="N176" t="str">
        <f t="shared" si="13"/>
        <v>INSERT INTO courtroom (location_id,room_number,courthouse_location_id,created_by,updated_by,created_dtm,updated_dtm,revision_count)</v>
      </c>
      <c r="O176" t="str">
        <f t="shared" si="14"/>
        <v xml:space="preserve"> VALUES </v>
      </c>
      <c r="P176" t="str">
        <f t="shared" si="12"/>
        <v>((SELECT L.location_id FROM location L WHERE L.location_type_code='COURTROOM' AND L.location_name='PENTICTON202'),'202',(SELECT L.location_id FROM location L WHERE L.location_type_code='COURTHOUSE' AND L.location_name='PENTICTON'),'test','test',now(),now(),0);</v>
      </c>
    </row>
    <row r="177" spans="1:16" x14ac:dyDescent="0.2">
      <c r="A177">
        <v>175</v>
      </c>
      <c r="B177" t="s">
        <v>473</v>
      </c>
      <c r="C177" s="2">
        <v>2</v>
      </c>
      <c r="D177" t="s">
        <v>124</v>
      </c>
      <c r="E177" t="s">
        <v>16</v>
      </c>
      <c r="F177" t="s">
        <v>16</v>
      </c>
      <c r="G177" t="s">
        <v>17</v>
      </c>
      <c r="H177" t="s">
        <v>17</v>
      </c>
      <c r="I177">
        <f>0</f>
        <v>0</v>
      </c>
      <c r="K177" t="str">
        <f t="shared" si="10"/>
        <v>SELECT L.location_id FROM location L WHERE L.location_type_code='COURTROOM' AND L.location_name='PORTALBERNI2'</v>
      </c>
      <c r="L177" t="str">
        <f t="shared" si="11"/>
        <v>SELECT L.location_id FROM location L WHERE L.location_type_code='COURTHOUSE' AND L.location_name='PORTALBERNI'</v>
      </c>
      <c r="M177" s="1" t="s">
        <v>212</v>
      </c>
      <c r="N177" t="str">
        <f t="shared" si="13"/>
        <v>INSERT INTO courtroom (location_id,room_number,courthouse_location_id,created_by,updated_by,created_dtm,updated_dtm,revision_count)</v>
      </c>
      <c r="O177" t="str">
        <f t="shared" si="14"/>
        <v xml:space="preserve"> VALUES </v>
      </c>
      <c r="P177" t="str">
        <f t="shared" si="12"/>
        <v>((SELECT L.location_id FROM location L WHERE L.location_type_code='COURTROOM' AND L.location_name='PORTALBERNI2'),'2',(SELECT L.location_id FROM location L WHERE L.location_type_code='COURTHOUSE' AND L.location_name='PORTALBERNI'),'test','test',now(),now(),0);</v>
      </c>
    </row>
    <row r="178" spans="1:16" x14ac:dyDescent="0.2">
      <c r="A178">
        <v>176</v>
      </c>
      <c r="B178" t="s">
        <v>474</v>
      </c>
      <c r="C178" s="2">
        <v>1</v>
      </c>
      <c r="D178" t="s">
        <v>124</v>
      </c>
      <c r="E178" t="s">
        <v>16</v>
      </c>
      <c r="F178" t="s">
        <v>16</v>
      </c>
      <c r="G178" t="s">
        <v>17</v>
      </c>
      <c r="H178" t="s">
        <v>17</v>
      </c>
      <c r="I178">
        <f>0</f>
        <v>0</v>
      </c>
      <c r="K178" t="str">
        <f t="shared" si="10"/>
        <v>SELECT L.location_id FROM location L WHERE L.location_type_code='COURTROOM' AND L.location_name='PORTALBERNI001'</v>
      </c>
      <c r="L178" t="str">
        <f t="shared" si="11"/>
        <v>SELECT L.location_id FROM location L WHERE L.location_type_code='COURTHOUSE' AND L.location_name='PORTALBERNI'</v>
      </c>
      <c r="M178" s="1" t="s">
        <v>212</v>
      </c>
      <c r="N178" t="str">
        <f t="shared" si="13"/>
        <v>INSERT INTO courtroom (location_id,room_number,courthouse_location_id,created_by,updated_by,created_dtm,updated_dtm,revision_count)</v>
      </c>
      <c r="O178" t="str">
        <f t="shared" si="14"/>
        <v xml:space="preserve"> VALUES </v>
      </c>
      <c r="P178" t="str">
        <f t="shared" si="12"/>
        <v>((SELECT L.location_id FROM location L WHERE L.location_type_code='COURTROOM' AND L.location_name='PORTALBERNI001'),'1',(SELECT L.location_id FROM location L WHERE L.location_type_code='COURTHOUSE' AND L.location_name='PORTALBERNI'),'test','test',now(),now(),0);</v>
      </c>
    </row>
    <row r="179" spans="1:16" x14ac:dyDescent="0.2">
      <c r="A179">
        <v>177</v>
      </c>
      <c r="B179" t="s">
        <v>475</v>
      </c>
      <c r="C179" s="2">
        <v>3</v>
      </c>
      <c r="D179" t="s">
        <v>124</v>
      </c>
      <c r="E179" t="s">
        <v>16</v>
      </c>
      <c r="F179" t="s">
        <v>16</v>
      </c>
      <c r="G179" t="s">
        <v>17</v>
      </c>
      <c r="H179" t="s">
        <v>17</v>
      </c>
      <c r="I179">
        <f>0</f>
        <v>0</v>
      </c>
      <c r="K179" t="str">
        <f t="shared" si="10"/>
        <v>SELECT L.location_id FROM location L WHERE L.location_type_code='COURTROOM' AND L.location_name='PORTALBERNI003'</v>
      </c>
      <c r="L179" t="str">
        <f t="shared" si="11"/>
        <v>SELECT L.location_id FROM location L WHERE L.location_type_code='COURTHOUSE' AND L.location_name='PORTALBERNI'</v>
      </c>
      <c r="M179" s="1" t="s">
        <v>212</v>
      </c>
      <c r="N179" t="str">
        <f t="shared" si="13"/>
        <v>INSERT INTO courtroom (location_id,room_number,courthouse_location_id,created_by,updated_by,created_dtm,updated_dtm,revision_count)</v>
      </c>
      <c r="O179" t="str">
        <f t="shared" si="14"/>
        <v xml:space="preserve"> VALUES </v>
      </c>
      <c r="P179" t="str">
        <f t="shared" si="12"/>
        <v>((SELECT L.location_id FROM location L WHERE L.location_type_code='COURTROOM' AND L.location_name='PORTALBERNI003'),'3',(SELECT L.location_id FROM location L WHERE L.location_type_code='COURTHOUSE' AND L.location_name='PORTALBERNI'),'test','test',now(),now(),0);</v>
      </c>
    </row>
    <row r="180" spans="1:16" x14ac:dyDescent="0.2">
      <c r="A180">
        <v>178</v>
      </c>
      <c r="B180" t="s">
        <v>476</v>
      </c>
      <c r="C180" s="2" t="s">
        <v>262</v>
      </c>
      <c r="D180" t="s">
        <v>124</v>
      </c>
      <c r="E180" t="s">
        <v>16</v>
      </c>
      <c r="F180" t="s">
        <v>16</v>
      </c>
      <c r="G180" t="s">
        <v>17</v>
      </c>
      <c r="H180" t="s">
        <v>17</v>
      </c>
      <c r="I180">
        <f>0</f>
        <v>0</v>
      </c>
      <c r="K180" t="str">
        <f t="shared" si="10"/>
        <v>SELECT L.location_id FROM location L WHERE L.location_type_code='COURTROOM' AND L.location_name='PORTALBERNICIRCUIT'</v>
      </c>
      <c r="L180" t="str">
        <f t="shared" si="11"/>
        <v>SELECT L.location_id FROM location L WHERE L.location_type_code='COURTHOUSE' AND L.location_name='PORTALBERNI'</v>
      </c>
      <c r="M180" s="1" t="s">
        <v>212</v>
      </c>
      <c r="N180" t="str">
        <f t="shared" si="13"/>
        <v>INSERT INTO courtroom (location_id,room_number,courthouse_location_id,created_by,updated_by,created_dtm,updated_dtm,revision_count)</v>
      </c>
      <c r="O180" t="str">
        <f t="shared" si="14"/>
        <v xml:space="preserve"> VALUES </v>
      </c>
      <c r="P180" t="str">
        <f t="shared" si="12"/>
        <v>((SELECT L.location_id FROM location L WHERE L.location_type_code='COURTROOM' AND L.location_name='PORTALBERNICIRCUIT'),'Circuit',(SELECT L.location_id FROM location L WHERE L.location_type_code='COURTHOUSE' AND L.location_name='PORTALBERNI'),'test','test',now(),now(),0);</v>
      </c>
    </row>
    <row r="181" spans="1:16" x14ac:dyDescent="0.2">
      <c r="A181">
        <v>179</v>
      </c>
      <c r="B181" t="s">
        <v>477</v>
      </c>
      <c r="C181" s="2">
        <v>1</v>
      </c>
      <c r="D181" t="s">
        <v>126</v>
      </c>
      <c r="E181" t="s">
        <v>16</v>
      </c>
      <c r="F181" t="s">
        <v>16</v>
      </c>
      <c r="G181" t="s">
        <v>17</v>
      </c>
      <c r="H181" t="s">
        <v>17</v>
      </c>
      <c r="I181">
        <f>0</f>
        <v>0</v>
      </c>
      <c r="K181" t="str">
        <f t="shared" si="10"/>
        <v>SELECT L.location_id FROM location L WHERE L.location_type_code='COURTROOM' AND L.location_name='PORTCOQUITLAM1'</v>
      </c>
      <c r="L181" t="str">
        <f t="shared" si="11"/>
        <v>SELECT L.location_id FROM location L WHERE L.location_type_code='COURTHOUSE' AND L.location_name='PORTCOQUITLAM'</v>
      </c>
      <c r="M181" s="1" t="s">
        <v>212</v>
      </c>
      <c r="N181" t="str">
        <f t="shared" si="13"/>
        <v>INSERT INTO courtroom (location_id,room_number,courthouse_location_id,created_by,updated_by,created_dtm,updated_dtm,revision_count)</v>
      </c>
      <c r="O181" t="str">
        <f t="shared" si="14"/>
        <v xml:space="preserve"> VALUES </v>
      </c>
      <c r="P181" t="str">
        <f t="shared" si="12"/>
        <v>((SELECT L.location_id FROM location L WHERE L.location_type_code='COURTROOM' AND L.location_name='PORTCOQUITLAM1'),'1',(SELECT L.location_id FROM location L WHERE L.location_type_code='COURTHOUSE' AND L.location_name='PORTCOQUITLAM'),'test','test',now(),now(),0);</v>
      </c>
    </row>
    <row r="182" spans="1:16" x14ac:dyDescent="0.2">
      <c r="A182">
        <v>180</v>
      </c>
      <c r="B182" t="s">
        <v>478</v>
      </c>
      <c r="C182" s="2">
        <v>2</v>
      </c>
      <c r="D182" t="s">
        <v>126</v>
      </c>
      <c r="E182" t="s">
        <v>16</v>
      </c>
      <c r="F182" t="s">
        <v>16</v>
      </c>
      <c r="G182" t="s">
        <v>17</v>
      </c>
      <c r="H182" t="s">
        <v>17</v>
      </c>
      <c r="I182">
        <f>0</f>
        <v>0</v>
      </c>
      <c r="K182" t="str">
        <f t="shared" si="10"/>
        <v>SELECT L.location_id FROM location L WHERE L.location_type_code='COURTROOM' AND L.location_name='PORTCOQUITLAM2'</v>
      </c>
      <c r="L182" t="str">
        <f t="shared" si="11"/>
        <v>SELECT L.location_id FROM location L WHERE L.location_type_code='COURTHOUSE' AND L.location_name='PORTCOQUITLAM'</v>
      </c>
      <c r="M182" s="1" t="s">
        <v>212</v>
      </c>
      <c r="N182" t="str">
        <f t="shared" si="13"/>
        <v>INSERT INTO courtroom (location_id,room_number,courthouse_location_id,created_by,updated_by,created_dtm,updated_dtm,revision_count)</v>
      </c>
      <c r="O182" t="str">
        <f t="shared" si="14"/>
        <v xml:space="preserve"> VALUES </v>
      </c>
      <c r="P182" t="str">
        <f t="shared" si="12"/>
        <v>((SELECT L.location_id FROM location L WHERE L.location_type_code='COURTROOM' AND L.location_name='PORTCOQUITLAM2'),'2',(SELECT L.location_id FROM location L WHERE L.location_type_code='COURTHOUSE' AND L.location_name='PORTCOQUITLAM'),'test','test',now(),now(),0);</v>
      </c>
    </row>
    <row r="183" spans="1:16" x14ac:dyDescent="0.2">
      <c r="A183">
        <v>181</v>
      </c>
      <c r="B183" t="s">
        <v>479</v>
      </c>
      <c r="C183" s="2">
        <v>3</v>
      </c>
      <c r="D183" t="s">
        <v>126</v>
      </c>
      <c r="E183" t="s">
        <v>16</v>
      </c>
      <c r="F183" t="s">
        <v>16</v>
      </c>
      <c r="G183" t="s">
        <v>17</v>
      </c>
      <c r="H183" t="s">
        <v>17</v>
      </c>
      <c r="I183">
        <f>0</f>
        <v>0</v>
      </c>
      <c r="K183" t="str">
        <f t="shared" si="10"/>
        <v>SELECT L.location_id FROM location L WHERE L.location_type_code='COURTROOM' AND L.location_name='PORTCOQUITLAM3'</v>
      </c>
      <c r="L183" t="str">
        <f t="shared" si="11"/>
        <v>SELECT L.location_id FROM location L WHERE L.location_type_code='COURTHOUSE' AND L.location_name='PORTCOQUITLAM'</v>
      </c>
      <c r="M183" s="1" t="s">
        <v>212</v>
      </c>
      <c r="N183" t="str">
        <f t="shared" si="13"/>
        <v>INSERT INTO courtroom (location_id,room_number,courthouse_location_id,created_by,updated_by,created_dtm,updated_dtm,revision_count)</v>
      </c>
      <c r="O183" t="str">
        <f t="shared" si="14"/>
        <v xml:space="preserve"> VALUES </v>
      </c>
      <c r="P183" t="str">
        <f t="shared" si="12"/>
        <v>((SELECT L.location_id FROM location L WHERE L.location_type_code='COURTROOM' AND L.location_name='PORTCOQUITLAM3'),'3',(SELECT L.location_id FROM location L WHERE L.location_type_code='COURTHOUSE' AND L.location_name='PORTCOQUITLAM'),'test','test',now(),now(),0);</v>
      </c>
    </row>
    <row r="184" spans="1:16" x14ac:dyDescent="0.2">
      <c r="A184">
        <v>182</v>
      </c>
      <c r="B184" t="s">
        <v>480</v>
      </c>
      <c r="C184" s="2">
        <v>4</v>
      </c>
      <c r="D184" t="s">
        <v>126</v>
      </c>
      <c r="E184" t="s">
        <v>16</v>
      </c>
      <c r="F184" t="s">
        <v>16</v>
      </c>
      <c r="G184" t="s">
        <v>17</v>
      </c>
      <c r="H184" t="s">
        <v>17</v>
      </c>
      <c r="I184">
        <f>0</f>
        <v>0</v>
      </c>
      <c r="K184" t="str">
        <f t="shared" si="10"/>
        <v>SELECT L.location_id FROM location L WHERE L.location_type_code='COURTROOM' AND L.location_name='PORTCOQUITLAM4'</v>
      </c>
      <c r="L184" t="str">
        <f t="shared" si="11"/>
        <v>SELECT L.location_id FROM location L WHERE L.location_type_code='COURTHOUSE' AND L.location_name='PORTCOQUITLAM'</v>
      </c>
      <c r="M184" s="1" t="s">
        <v>212</v>
      </c>
      <c r="N184" t="str">
        <f t="shared" si="13"/>
        <v>INSERT INTO courtroom (location_id,room_number,courthouse_location_id,created_by,updated_by,created_dtm,updated_dtm,revision_count)</v>
      </c>
      <c r="O184" t="str">
        <f t="shared" si="14"/>
        <v xml:space="preserve"> VALUES </v>
      </c>
      <c r="P184" t="str">
        <f t="shared" si="12"/>
        <v>((SELECT L.location_id FROM location L WHERE L.location_type_code='COURTROOM' AND L.location_name='PORTCOQUITLAM4'),'4',(SELECT L.location_id FROM location L WHERE L.location_type_code='COURTHOUSE' AND L.location_name='PORTCOQUITLAM'),'test','test',now(),now(),0);</v>
      </c>
    </row>
    <row r="185" spans="1:16" x14ac:dyDescent="0.2">
      <c r="A185">
        <v>183</v>
      </c>
      <c r="B185" t="s">
        <v>481</v>
      </c>
      <c r="C185" s="2">
        <v>5</v>
      </c>
      <c r="D185" t="s">
        <v>126</v>
      </c>
      <c r="E185" t="s">
        <v>16</v>
      </c>
      <c r="F185" t="s">
        <v>16</v>
      </c>
      <c r="G185" t="s">
        <v>17</v>
      </c>
      <c r="H185" t="s">
        <v>17</v>
      </c>
      <c r="I185">
        <f>0</f>
        <v>0</v>
      </c>
      <c r="K185" t="str">
        <f t="shared" si="10"/>
        <v>SELECT L.location_id FROM location L WHERE L.location_type_code='COURTROOM' AND L.location_name='PORTCOQUITLAM5'</v>
      </c>
      <c r="L185" t="str">
        <f t="shared" si="11"/>
        <v>SELECT L.location_id FROM location L WHERE L.location_type_code='COURTHOUSE' AND L.location_name='PORTCOQUITLAM'</v>
      </c>
      <c r="M185" s="1" t="s">
        <v>212</v>
      </c>
      <c r="N185" t="str">
        <f t="shared" si="13"/>
        <v>INSERT INTO courtroom (location_id,room_number,courthouse_location_id,created_by,updated_by,created_dtm,updated_dtm,revision_count)</v>
      </c>
      <c r="O185" t="str">
        <f t="shared" si="14"/>
        <v xml:space="preserve"> VALUES </v>
      </c>
      <c r="P185" t="str">
        <f t="shared" si="12"/>
        <v>((SELECT L.location_id FROM location L WHERE L.location_type_code='COURTROOM' AND L.location_name='PORTCOQUITLAM5'),'5',(SELECT L.location_id FROM location L WHERE L.location_type_code='COURTHOUSE' AND L.location_name='PORTCOQUITLAM'),'test','test',now(),now(),0);</v>
      </c>
    </row>
    <row r="186" spans="1:16" x14ac:dyDescent="0.2">
      <c r="A186">
        <v>184</v>
      </c>
      <c r="B186" t="s">
        <v>482</v>
      </c>
      <c r="C186" s="2">
        <v>7</v>
      </c>
      <c r="D186" t="s">
        <v>126</v>
      </c>
      <c r="E186" t="s">
        <v>16</v>
      </c>
      <c r="F186" t="s">
        <v>16</v>
      </c>
      <c r="G186" t="s">
        <v>17</v>
      </c>
      <c r="H186" t="s">
        <v>17</v>
      </c>
      <c r="I186">
        <f>0</f>
        <v>0</v>
      </c>
      <c r="K186" t="str">
        <f t="shared" si="10"/>
        <v>SELECT L.location_id FROM location L WHERE L.location_type_code='COURTROOM' AND L.location_name='PORTCOQUITLAM7'</v>
      </c>
      <c r="L186" t="str">
        <f t="shared" si="11"/>
        <v>SELECT L.location_id FROM location L WHERE L.location_type_code='COURTHOUSE' AND L.location_name='PORTCOQUITLAM'</v>
      </c>
      <c r="M186" s="1" t="s">
        <v>212</v>
      </c>
      <c r="N186" t="str">
        <f t="shared" si="13"/>
        <v>INSERT INTO courtroom (location_id,room_number,courthouse_location_id,created_by,updated_by,created_dtm,updated_dtm,revision_count)</v>
      </c>
      <c r="O186" t="str">
        <f t="shared" si="14"/>
        <v xml:space="preserve"> VALUES </v>
      </c>
      <c r="P186" t="str">
        <f t="shared" si="12"/>
        <v>((SELECT L.location_id FROM location L WHERE L.location_type_code='COURTROOM' AND L.location_name='PORTCOQUITLAM7'),'7',(SELECT L.location_id FROM location L WHERE L.location_type_code='COURTHOUSE' AND L.location_name='PORTCOQUITLAM'),'test','test',now(),now(),0);</v>
      </c>
    </row>
    <row r="187" spans="1:16" x14ac:dyDescent="0.2">
      <c r="A187">
        <v>185</v>
      </c>
      <c r="B187" t="s">
        <v>483</v>
      </c>
      <c r="C187" s="2">
        <v>12</v>
      </c>
      <c r="D187" t="s">
        <v>126</v>
      </c>
      <c r="E187" t="s">
        <v>16</v>
      </c>
      <c r="F187" t="s">
        <v>16</v>
      </c>
      <c r="G187" t="s">
        <v>17</v>
      </c>
      <c r="H187" t="s">
        <v>17</v>
      </c>
      <c r="I187">
        <f>0</f>
        <v>0</v>
      </c>
      <c r="K187" t="str">
        <f t="shared" si="10"/>
        <v>SELECT L.location_id FROM location L WHERE L.location_type_code='COURTROOM' AND L.location_name='PORTCOQUITLAM12'</v>
      </c>
      <c r="L187" t="str">
        <f t="shared" si="11"/>
        <v>SELECT L.location_id FROM location L WHERE L.location_type_code='COURTHOUSE' AND L.location_name='PORTCOQUITLAM'</v>
      </c>
      <c r="M187" s="1" t="s">
        <v>212</v>
      </c>
      <c r="N187" t="str">
        <f t="shared" si="13"/>
        <v>INSERT INTO courtroom (location_id,room_number,courthouse_location_id,created_by,updated_by,created_dtm,updated_dtm,revision_count)</v>
      </c>
      <c r="O187" t="str">
        <f t="shared" si="14"/>
        <v xml:space="preserve"> VALUES </v>
      </c>
      <c r="P187" t="str">
        <f t="shared" si="12"/>
        <v>((SELECT L.location_id FROM location L WHERE L.location_type_code='COURTROOM' AND L.location_name='PORTCOQUITLAM12'),'12',(SELECT L.location_id FROM location L WHERE L.location_type_code='COURTHOUSE' AND L.location_name='PORTCOQUITLAM'),'test','test',now(),now(),0);</v>
      </c>
    </row>
    <row r="188" spans="1:16" x14ac:dyDescent="0.2">
      <c r="A188">
        <v>186</v>
      </c>
      <c r="B188" t="s">
        <v>484</v>
      </c>
      <c r="C188" s="2">
        <v>6</v>
      </c>
      <c r="D188" t="s">
        <v>126</v>
      </c>
      <c r="E188" t="s">
        <v>16</v>
      </c>
      <c r="F188" t="s">
        <v>16</v>
      </c>
      <c r="G188" t="s">
        <v>17</v>
      </c>
      <c r="H188" t="s">
        <v>17</v>
      </c>
      <c r="I188">
        <f>0</f>
        <v>0</v>
      </c>
      <c r="K188" t="str">
        <f t="shared" si="10"/>
        <v>SELECT L.location_id FROM location L WHERE L.location_type_code='COURTROOM' AND L.location_name='PORTCOQUITLAM006'</v>
      </c>
      <c r="L188" t="str">
        <f t="shared" si="11"/>
        <v>SELECT L.location_id FROM location L WHERE L.location_type_code='COURTHOUSE' AND L.location_name='PORTCOQUITLAM'</v>
      </c>
      <c r="M188" s="1" t="s">
        <v>212</v>
      </c>
      <c r="N188" t="str">
        <f t="shared" si="13"/>
        <v>INSERT INTO courtroom (location_id,room_number,courthouse_location_id,created_by,updated_by,created_dtm,updated_dtm,revision_count)</v>
      </c>
      <c r="O188" t="str">
        <f t="shared" si="14"/>
        <v xml:space="preserve"> VALUES </v>
      </c>
      <c r="P188" t="str">
        <f t="shared" si="12"/>
        <v>((SELECT L.location_id FROM location L WHERE L.location_type_code='COURTROOM' AND L.location_name='PORTCOQUITLAM006'),'6',(SELECT L.location_id FROM location L WHERE L.location_type_code='COURTHOUSE' AND L.location_name='PORTCOQUITLAM'),'test','test',now(),now(),0);</v>
      </c>
    </row>
    <row r="189" spans="1:16" x14ac:dyDescent="0.2">
      <c r="A189">
        <v>187</v>
      </c>
      <c r="B189" t="s">
        <v>485</v>
      </c>
      <c r="C189" s="2">
        <v>8</v>
      </c>
      <c r="D189" t="s">
        <v>126</v>
      </c>
      <c r="E189" t="s">
        <v>16</v>
      </c>
      <c r="F189" t="s">
        <v>16</v>
      </c>
      <c r="G189" t="s">
        <v>17</v>
      </c>
      <c r="H189" t="s">
        <v>17</v>
      </c>
      <c r="I189">
        <f>0</f>
        <v>0</v>
      </c>
      <c r="K189" t="str">
        <f t="shared" si="10"/>
        <v>SELECT L.location_id FROM location L WHERE L.location_type_code='COURTROOM' AND L.location_name='PORTCOQUITLAM008'</v>
      </c>
      <c r="L189" t="str">
        <f t="shared" si="11"/>
        <v>SELECT L.location_id FROM location L WHERE L.location_type_code='COURTHOUSE' AND L.location_name='PORTCOQUITLAM'</v>
      </c>
      <c r="M189" s="1" t="s">
        <v>212</v>
      </c>
      <c r="N189" t="str">
        <f t="shared" si="13"/>
        <v>INSERT INTO courtroom (location_id,room_number,courthouse_location_id,created_by,updated_by,created_dtm,updated_dtm,revision_count)</v>
      </c>
      <c r="O189" t="str">
        <f t="shared" si="14"/>
        <v xml:space="preserve"> VALUES </v>
      </c>
      <c r="P189" t="str">
        <f t="shared" si="12"/>
        <v>((SELECT L.location_id FROM location L WHERE L.location_type_code='COURTROOM' AND L.location_name='PORTCOQUITLAM008'),'8',(SELECT L.location_id FROM location L WHERE L.location_type_code='COURTHOUSE' AND L.location_name='PORTCOQUITLAM'),'test','test',now(),now(),0);</v>
      </c>
    </row>
    <row r="190" spans="1:16" x14ac:dyDescent="0.2">
      <c r="A190">
        <v>188</v>
      </c>
      <c r="B190" t="s">
        <v>486</v>
      </c>
      <c r="C190" s="2">
        <v>9</v>
      </c>
      <c r="D190" t="s">
        <v>126</v>
      </c>
      <c r="E190" t="s">
        <v>16</v>
      </c>
      <c r="F190" t="s">
        <v>16</v>
      </c>
      <c r="G190" t="s">
        <v>17</v>
      </c>
      <c r="H190" t="s">
        <v>17</v>
      </c>
      <c r="I190">
        <f>0</f>
        <v>0</v>
      </c>
      <c r="K190" t="str">
        <f t="shared" si="10"/>
        <v>SELECT L.location_id FROM location L WHERE L.location_type_code='COURTROOM' AND L.location_name='PORTCOQUITLAM009'</v>
      </c>
      <c r="L190" t="str">
        <f t="shared" si="11"/>
        <v>SELECT L.location_id FROM location L WHERE L.location_type_code='COURTHOUSE' AND L.location_name='PORTCOQUITLAM'</v>
      </c>
      <c r="M190" s="1" t="s">
        <v>212</v>
      </c>
      <c r="N190" t="str">
        <f t="shared" si="13"/>
        <v>INSERT INTO courtroom (location_id,room_number,courthouse_location_id,created_by,updated_by,created_dtm,updated_dtm,revision_count)</v>
      </c>
      <c r="O190" t="str">
        <f t="shared" si="14"/>
        <v xml:space="preserve"> VALUES </v>
      </c>
      <c r="P190" t="str">
        <f t="shared" si="12"/>
        <v>((SELECT L.location_id FROM location L WHERE L.location_type_code='COURTROOM' AND L.location_name='PORTCOQUITLAM009'),'9',(SELECT L.location_id FROM location L WHERE L.location_type_code='COURTHOUSE' AND L.location_name='PORTCOQUITLAM'),'test','test',now(),now(),0);</v>
      </c>
    </row>
    <row r="191" spans="1:16" x14ac:dyDescent="0.2">
      <c r="A191">
        <v>189</v>
      </c>
      <c r="B191" t="s">
        <v>487</v>
      </c>
      <c r="C191" s="2">
        <v>10</v>
      </c>
      <c r="D191" t="s">
        <v>126</v>
      </c>
      <c r="E191" t="s">
        <v>16</v>
      </c>
      <c r="F191" t="s">
        <v>16</v>
      </c>
      <c r="G191" t="s">
        <v>17</v>
      </c>
      <c r="H191" t="s">
        <v>17</v>
      </c>
      <c r="I191">
        <f>0</f>
        <v>0</v>
      </c>
      <c r="K191" t="str">
        <f t="shared" si="10"/>
        <v>SELECT L.location_id FROM location L WHERE L.location_type_code='COURTROOM' AND L.location_name='PORTCOQUITLAM010'</v>
      </c>
      <c r="L191" t="str">
        <f t="shared" si="11"/>
        <v>SELECT L.location_id FROM location L WHERE L.location_type_code='COURTHOUSE' AND L.location_name='PORTCOQUITLAM'</v>
      </c>
      <c r="M191" s="1" t="s">
        <v>212</v>
      </c>
      <c r="N191" t="str">
        <f t="shared" si="13"/>
        <v>INSERT INTO courtroom (location_id,room_number,courthouse_location_id,created_by,updated_by,created_dtm,updated_dtm,revision_count)</v>
      </c>
      <c r="O191" t="str">
        <f t="shared" si="14"/>
        <v xml:space="preserve"> VALUES </v>
      </c>
      <c r="P191" t="str">
        <f t="shared" si="12"/>
        <v>((SELECT L.location_id FROM location L WHERE L.location_type_code='COURTROOM' AND L.location_name='PORTCOQUITLAM010'),'10',(SELECT L.location_id FROM location L WHERE L.location_type_code='COURTHOUSE' AND L.location_name='PORTCOQUITLAM'),'test','test',now(),now(),0);</v>
      </c>
    </row>
    <row r="192" spans="1:16" x14ac:dyDescent="0.2">
      <c r="A192">
        <v>190</v>
      </c>
      <c r="B192" t="s">
        <v>488</v>
      </c>
      <c r="C192" s="2">
        <v>11</v>
      </c>
      <c r="D192" t="s">
        <v>126</v>
      </c>
      <c r="E192" t="s">
        <v>16</v>
      </c>
      <c r="F192" t="s">
        <v>16</v>
      </c>
      <c r="G192" t="s">
        <v>17</v>
      </c>
      <c r="H192" t="s">
        <v>17</v>
      </c>
      <c r="I192">
        <f>0</f>
        <v>0</v>
      </c>
      <c r="K192" t="str">
        <f t="shared" si="10"/>
        <v>SELECT L.location_id FROM location L WHERE L.location_type_code='COURTROOM' AND L.location_name='PORTCOQUITLAM011'</v>
      </c>
      <c r="L192" t="str">
        <f t="shared" si="11"/>
        <v>SELECT L.location_id FROM location L WHERE L.location_type_code='COURTHOUSE' AND L.location_name='PORTCOQUITLAM'</v>
      </c>
      <c r="M192" s="1" t="s">
        <v>212</v>
      </c>
      <c r="N192" t="str">
        <f t="shared" si="13"/>
        <v>INSERT INTO courtroom (location_id,room_number,courthouse_location_id,created_by,updated_by,created_dtm,updated_dtm,revision_count)</v>
      </c>
      <c r="O192" t="str">
        <f t="shared" si="14"/>
        <v xml:space="preserve"> VALUES </v>
      </c>
      <c r="P192" t="str">
        <f t="shared" si="12"/>
        <v>((SELECT L.location_id FROM location L WHERE L.location_type_code='COURTROOM' AND L.location_name='PORTCOQUITLAM011'),'11',(SELECT L.location_id FROM location L WHERE L.location_type_code='COURTHOUSE' AND L.location_name='PORTCOQUITLAM'),'test','test',now(),now(),0);</v>
      </c>
    </row>
    <row r="193" spans="1:16" x14ac:dyDescent="0.2">
      <c r="A193">
        <v>191</v>
      </c>
      <c r="B193" t="s">
        <v>489</v>
      </c>
      <c r="C193" s="2" t="s">
        <v>289</v>
      </c>
      <c r="D193" t="s">
        <v>126</v>
      </c>
      <c r="E193" t="s">
        <v>16</v>
      </c>
      <c r="F193" t="s">
        <v>16</v>
      </c>
      <c r="G193" t="s">
        <v>17</v>
      </c>
      <c r="H193" t="s">
        <v>17</v>
      </c>
      <c r="I193">
        <f>0</f>
        <v>0</v>
      </c>
      <c r="K193" t="str">
        <f t="shared" si="10"/>
        <v>SELECT L.location_id FROM location L WHERE L.location_type_code='COURTROOM' AND L.location_name='PORTCOQUITLAMHR001'</v>
      </c>
      <c r="L193" t="str">
        <f t="shared" si="11"/>
        <v>SELECT L.location_id FROM location L WHERE L.location_type_code='COURTHOUSE' AND L.location_name='PORTCOQUITLAM'</v>
      </c>
      <c r="M193" s="1" t="s">
        <v>212</v>
      </c>
      <c r="N193" t="str">
        <f t="shared" si="13"/>
        <v>INSERT INTO courtroom (location_id,room_number,courthouse_location_id,created_by,updated_by,created_dtm,updated_dtm,revision_count)</v>
      </c>
      <c r="O193" t="str">
        <f t="shared" si="14"/>
        <v xml:space="preserve"> VALUES </v>
      </c>
      <c r="P193" t="str">
        <f t="shared" si="12"/>
        <v>((SELECT L.location_id FROM location L WHERE L.location_type_code='COURTROOM' AND L.location_name='PORTCOQUITLAMHR001'),'HR001',(SELECT L.location_id FROM location L WHERE L.location_type_code='COURTHOUSE' AND L.location_name='PORTCOQUITLAM'),'test','test',now(),now(),0);</v>
      </c>
    </row>
    <row r="194" spans="1:16" x14ac:dyDescent="0.2">
      <c r="A194">
        <v>192</v>
      </c>
      <c r="B194" t="s">
        <v>490</v>
      </c>
      <c r="C194" s="2" t="s">
        <v>290</v>
      </c>
      <c r="D194" t="s">
        <v>126</v>
      </c>
      <c r="E194" t="s">
        <v>16</v>
      </c>
      <c r="F194" t="s">
        <v>16</v>
      </c>
      <c r="G194" t="s">
        <v>17</v>
      </c>
      <c r="H194" t="s">
        <v>17</v>
      </c>
      <c r="I194">
        <f>0</f>
        <v>0</v>
      </c>
      <c r="K194" t="str">
        <f t="shared" si="10"/>
        <v>SELECT L.location_id FROM location L WHERE L.location_type_code='COURTROOM' AND L.location_name='PORTCOQUITLAMHR002'</v>
      </c>
      <c r="L194" t="str">
        <f t="shared" si="11"/>
        <v>SELECT L.location_id FROM location L WHERE L.location_type_code='COURTHOUSE' AND L.location_name='PORTCOQUITLAM'</v>
      </c>
      <c r="M194" s="1" t="s">
        <v>212</v>
      </c>
      <c r="N194" t="str">
        <f t="shared" si="13"/>
        <v>INSERT INTO courtroom (location_id,room_number,courthouse_location_id,created_by,updated_by,created_dtm,updated_dtm,revision_count)</v>
      </c>
      <c r="O194" t="str">
        <f t="shared" si="14"/>
        <v xml:space="preserve"> VALUES </v>
      </c>
      <c r="P194" t="str">
        <f t="shared" si="12"/>
        <v>((SELECT L.location_id FROM location L WHERE L.location_type_code='COURTROOM' AND L.location_name='PORTCOQUITLAMHR002'),'HR002',(SELECT L.location_id FROM location L WHERE L.location_type_code='COURTHOUSE' AND L.location_name='PORTCOQUITLAM'),'test','test',now(),now(),0);</v>
      </c>
    </row>
    <row r="195" spans="1:16" x14ac:dyDescent="0.2">
      <c r="A195">
        <v>193</v>
      </c>
      <c r="B195" t="s">
        <v>491</v>
      </c>
      <c r="C195" s="2">
        <v>1</v>
      </c>
      <c r="D195" t="s">
        <v>128</v>
      </c>
      <c r="E195" t="s">
        <v>16</v>
      </c>
      <c r="F195" t="s">
        <v>16</v>
      </c>
      <c r="G195" t="s">
        <v>17</v>
      </c>
      <c r="H195" t="s">
        <v>17</v>
      </c>
      <c r="I195">
        <f>0</f>
        <v>0</v>
      </c>
      <c r="K195" t="str">
        <f t="shared" si="10"/>
        <v>SELECT L.location_id FROM location L WHERE L.location_type_code='COURTROOM' AND L.location_name='PORTHARDY1'</v>
      </c>
      <c r="L195" t="str">
        <f t="shared" si="11"/>
        <v>SELECT L.location_id FROM location L WHERE L.location_type_code='COURTHOUSE' AND L.location_name='PORTHARDY'</v>
      </c>
      <c r="M195" s="1" t="s">
        <v>212</v>
      </c>
      <c r="N195" t="str">
        <f t="shared" si="13"/>
        <v>INSERT INTO courtroom (location_id,room_number,courthouse_location_id,created_by,updated_by,created_dtm,updated_dtm,revision_count)</v>
      </c>
      <c r="O195" t="str">
        <f t="shared" si="14"/>
        <v xml:space="preserve"> VALUES </v>
      </c>
      <c r="P195" t="str">
        <f t="shared" si="12"/>
        <v>((SELECT L.location_id FROM location L WHERE L.location_type_code='COURTROOM' AND L.location_name='PORTHARDY1'),'1',(SELECT L.location_id FROM location L WHERE L.location_type_code='COURTHOUSE' AND L.location_name='PORTHARDY'),'test','test',now(),now(),0);</v>
      </c>
    </row>
    <row r="196" spans="1:16" x14ac:dyDescent="0.2">
      <c r="A196">
        <v>194</v>
      </c>
      <c r="B196" t="s">
        <v>492</v>
      </c>
      <c r="C196" s="2">
        <v>104</v>
      </c>
      <c r="D196" t="s">
        <v>130</v>
      </c>
      <c r="E196" t="s">
        <v>16</v>
      </c>
      <c r="F196" t="s">
        <v>16</v>
      </c>
      <c r="G196" t="s">
        <v>17</v>
      </c>
      <c r="H196" t="s">
        <v>17</v>
      </c>
      <c r="I196">
        <f>0</f>
        <v>0</v>
      </c>
      <c r="K196" t="str">
        <f t="shared" ref="K196:K259" si="15">"SELECT L.location_id FROM location L WHERE L.location_type_code='COURTROOM' AND L.location_name='"&amp;B196&amp;"'"</f>
        <v>SELECT L.location_id FROM location L WHERE L.location_type_code='COURTROOM' AND L.location_name='POWELLRIVER104'</v>
      </c>
      <c r="L196" t="str">
        <f t="shared" ref="L196:L259" si="16">"SELECT L.location_id FROM location L WHERE L.location_type_code='COURTHOUSE' AND L.location_name='"&amp;D196&amp;"'"</f>
        <v>SELECT L.location_id FROM location L WHERE L.location_type_code='COURTHOUSE' AND L.location_name='POWELLRIVER'</v>
      </c>
      <c r="M196" s="1" t="s">
        <v>212</v>
      </c>
      <c r="N196" t="str">
        <f t="shared" si="13"/>
        <v>INSERT INTO courtroom (location_id,room_number,courthouse_location_id,created_by,updated_by,created_dtm,updated_dtm,revision_count)</v>
      </c>
      <c r="O196" t="str">
        <f t="shared" si="14"/>
        <v xml:space="preserve"> VALUES </v>
      </c>
      <c r="P196" t="str">
        <f t="shared" ref="P196:P259" si="17">"(("&amp;K196&amp;"),'"&amp;C196&amp;"',("&amp;L196&amp;"),'"&amp;E196&amp;"','"&amp;F196&amp;"',"&amp;G196&amp;","&amp;H196&amp;","&amp;I196&amp;");"</f>
        <v>((SELECT L.location_id FROM location L WHERE L.location_type_code='COURTROOM' AND L.location_name='POWELLRIVER104'),'104',(SELECT L.location_id FROM location L WHERE L.location_type_code='COURTHOUSE' AND L.location_name='POWELLRIVER'),'test','test',now(),now(),0);</v>
      </c>
    </row>
    <row r="197" spans="1:16" x14ac:dyDescent="0.2">
      <c r="A197">
        <v>195</v>
      </c>
      <c r="B197" t="s">
        <v>493</v>
      </c>
      <c r="C197" s="2">
        <v>111</v>
      </c>
      <c r="D197" t="s">
        <v>130</v>
      </c>
      <c r="E197" t="s">
        <v>16</v>
      </c>
      <c r="F197" t="s">
        <v>16</v>
      </c>
      <c r="G197" t="s">
        <v>17</v>
      </c>
      <c r="H197" t="s">
        <v>17</v>
      </c>
      <c r="I197">
        <f>0</f>
        <v>0</v>
      </c>
      <c r="K197" t="str">
        <f t="shared" si="15"/>
        <v>SELECT L.location_id FROM location L WHERE L.location_type_code='COURTROOM' AND L.location_name='POWELLRIVER111'</v>
      </c>
      <c r="L197" t="str">
        <f t="shared" si="16"/>
        <v>SELECT L.location_id FROM location L WHERE L.location_type_code='COURTHOUSE' AND L.location_name='POWELLRIVER'</v>
      </c>
      <c r="M197" s="1" t="s">
        <v>212</v>
      </c>
      <c r="N197" t="str">
        <f t="shared" ref="N197:N260" si="18">$N$3</f>
        <v>INSERT INTO courtroom (location_id,room_number,courthouse_location_id,created_by,updated_by,created_dtm,updated_dtm,revision_count)</v>
      </c>
      <c r="O197" t="str">
        <f t="shared" ref="O197:O260" si="19">$O$3</f>
        <v xml:space="preserve"> VALUES </v>
      </c>
      <c r="P197" t="str">
        <f t="shared" si="17"/>
        <v>((SELECT L.location_id FROM location L WHERE L.location_type_code='COURTROOM' AND L.location_name='POWELLRIVER111'),'111',(SELECT L.location_id FROM location L WHERE L.location_type_code='COURTHOUSE' AND L.location_name='POWELLRIVER'),'test','test',now(),now(),0);</v>
      </c>
    </row>
    <row r="198" spans="1:16" x14ac:dyDescent="0.2">
      <c r="A198">
        <v>196</v>
      </c>
      <c r="B198" t="s">
        <v>494</v>
      </c>
      <c r="C198" s="2">
        <v>112</v>
      </c>
      <c r="D198" t="s">
        <v>130</v>
      </c>
      <c r="E198" t="s">
        <v>16</v>
      </c>
      <c r="F198" t="s">
        <v>16</v>
      </c>
      <c r="G198" t="s">
        <v>17</v>
      </c>
      <c r="H198" t="s">
        <v>17</v>
      </c>
      <c r="I198">
        <f>0</f>
        <v>0</v>
      </c>
      <c r="K198" t="str">
        <f t="shared" si="15"/>
        <v>SELECT L.location_id FROM location L WHERE L.location_type_code='COURTROOM' AND L.location_name='POWELLRIVER112'</v>
      </c>
      <c r="L198" t="str">
        <f t="shared" si="16"/>
        <v>SELECT L.location_id FROM location L WHERE L.location_type_code='COURTHOUSE' AND L.location_name='POWELLRIVER'</v>
      </c>
      <c r="M198" s="1" t="s">
        <v>212</v>
      </c>
      <c r="N198" t="str">
        <f t="shared" si="18"/>
        <v>INSERT INTO courtroom (location_id,room_number,courthouse_location_id,created_by,updated_by,created_dtm,updated_dtm,revision_count)</v>
      </c>
      <c r="O198" t="str">
        <f t="shared" si="19"/>
        <v xml:space="preserve"> VALUES </v>
      </c>
      <c r="P198" t="str">
        <f t="shared" si="17"/>
        <v>((SELECT L.location_id FROM location L WHERE L.location_type_code='COURTROOM' AND L.location_name='POWELLRIVER112'),'112',(SELECT L.location_id FROM location L WHERE L.location_type_code='COURTHOUSE' AND L.location_name='POWELLRIVER'),'test','test',now(),now(),0);</v>
      </c>
    </row>
    <row r="199" spans="1:16" x14ac:dyDescent="0.2">
      <c r="A199">
        <v>197</v>
      </c>
      <c r="B199" t="s">
        <v>495</v>
      </c>
      <c r="C199" s="2">
        <v>101</v>
      </c>
      <c r="D199" t="s">
        <v>132</v>
      </c>
      <c r="E199" t="s">
        <v>16</v>
      </c>
      <c r="F199" t="s">
        <v>16</v>
      </c>
      <c r="G199" t="s">
        <v>17</v>
      </c>
      <c r="H199" t="s">
        <v>17</v>
      </c>
      <c r="I199">
        <f>0</f>
        <v>0</v>
      </c>
      <c r="K199" t="str">
        <f t="shared" si="15"/>
        <v>SELECT L.location_id FROM location L WHERE L.location_type_code='COURTROOM' AND L.location_name='PRINCEGEORGE101'</v>
      </c>
      <c r="L199" t="str">
        <f t="shared" si="16"/>
        <v>SELECT L.location_id FROM location L WHERE L.location_type_code='COURTHOUSE' AND L.location_name='PRINCEGEORGE'</v>
      </c>
      <c r="M199" s="1" t="s">
        <v>212</v>
      </c>
      <c r="N199" t="str">
        <f t="shared" si="18"/>
        <v>INSERT INTO courtroom (location_id,room_number,courthouse_location_id,created_by,updated_by,created_dtm,updated_dtm,revision_count)</v>
      </c>
      <c r="O199" t="str">
        <f t="shared" si="19"/>
        <v xml:space="preserve"> VALUES </v>
      </c>
      <c r="P199" t="str">
        <f t="shared" si="17"/>
        <v>((SELECT L.location_id FROM location L WHERE L.location_type_code='COURTROOM' AND L.location_name='PRINCEGEORGE101'),'101',(SELECT L.location_id FROM location L WHERE L.location_type_code='COURTHOUSE' AND L.location_name='PRINCEGEORGE'),'test','test',now(),now(),0);</v>
      </c>
    </row>
    <row r="200" spans="1:16" x14ac:dyDescent="0.2">
      <c r="A200">
        <v>198</v>
      </c>
      <c r="B200" t="s">
        <v>496</v>
      </c>
      <c r="C200" s="2">
        <v>102</v>
      </c>
      <c r="D200" t="s">
        <v>132</v>
      </c>
      <c r="E200" t="s">
        <v>16</v>
      </c>
      <c r="F200" t="s">
        <v>16</v>
      </c>
      <c r="G200" t="s">
        <v>17</v>
      </c>
      <c r="H200" t="s">
        <v>17</v>
      </c>
      <c r="I200">
        <f>0</f>
        <v>0</v>
      </c>
      <c r="K200" t="str">
        <f t="shared" si="15"/>
        <v>SELECT L.location_id FROM location L WHERE L.location_type_code='COURTROOM' AND L.location_name='PRINCEGEORGE102'</v>
      </c>
      <c r="L200" t="str">
        <f t="shared" si="16"/>
        <v>SELECT L.location_id FROM location L WHERE L.location_type_code='COURTHOUSE' AND L.location_name='PRINCEGEORGE'</v>
      </c>
      <c r="M200" s="1" t="s">
        <v>212</v>
      </c>
      <c r="N200" t="str">
        <f t="shared" si="18"/>
        <v>INSERT INTO courtroom (location_id,room_number,courthouse_location_id,created_by,updated_by,created_dtm,updated_dtm,revision_count)</v>
      </c>
      <c r="O200" t="str">
        <f t="shared" si="19"/>
        <v xml:space="preserve"> VALUES </v>
      </c>
      <c r="P200" t="str">
        <f t="shared" si="17"/>
        <v>((SELECT L.location_id FROM location L WHERE L.location_type_code='COURTROOM' AND L.location_name='PRINCEGEORGE102'),'102',(SELECT L.location_id FROM location L WHERE L.location_type_code='COURTHOUSE' AND L.location_name='PRINCEGEORGE'),'test','test',now(),now(),0);</v>
      </c>
    </row>
    <row r="201" spans="1:16" x14ac:dyDescent="0.2">
      <c r="A201">
        <v>199</v>
      </c>
      <c r="B201" t="s">
        <v>497</v>
      </c>
      <c r="C201" s="2">
        <v>103</v>
      </c>
      <c r="D201" t="s">
        <v>132</v>
      </c>
      <c r="E201" t="s">
        <v>16</v>
      </c>
      <c r="F201" t="s">
        <v>16</v>
      </c>
      <c r="G201" t="s">
        <v>17</v>
      </c>
      <c r="H201" t="s">
        <v>17</v>
      </c>
      <c r="I201">
        <f>0</f>
        <v>0</v>
      </c>
      <c r="K201" t="str">
        <f t="shared" si="15"/>
        <v>SELECT L.location_id FROM location L WHERE L.location_type_code='COURTROOM' AND L.location_name='PRINCEGEORGE103'</v>
      </c>
      <c r="L201" t="str">
        <f t="shared" si="16"/>
        <v>SELECT L.location_id FROM location L WHERE L.location_type_code='COURTHOUSE' AND L.location_name='PRINCEGEORGE'</v>
      </c>
      <c r="M201" s="1" t="s">
        <v>212</v>
      </c>
      <c r="N201" t="str">
        <f t="shared" si="18"/>
        <v>INSERT INTO courtroom (location_id,room_number,courthouse_location_id,created_by,updated_by,created_dtm,updated_dtm,revision_count)</v>
      </c>
      <c r="O201" t="str">
        <f t="shared" si="19"/>
        <v xml:space="preserve"> VALUES </v>
      </c>
      <c r="P201" t="str">
        <f t="shared" si="17"/>
        <v>((SELECT L.location_id FROM location L WHERE L.location_type_code='COURTROOM' AND L.location_name='PRINCEGEORGE103'),'103',(SELECT L.location_id FROM location L WHERE L.location_type_code='COURTHOUSE' AND L.location_name='PRINCEGEORGE'),'test','test',now(),now(),0);</v>
      </c>
    </row>
    <row r="202" spans="1:16" x14ac:dyDescent="0.2">
      <c r="A202">
        <v>200</v>
      </c>
      <c r="B202" t="s">
        <v>498</v>
      </c>
      <c r="C202" s="2">
        <v>104</v>
      </c>
      <c r="D202" t="s">
        <v>132</v>
      </c>
      <c r="E202" t="s">
        <v>16</v>
      </c>
      <c r="F202" t="s">
        <v>16</v>
      </c>
      <c r="G202" t="s">
        <v>17</v>
      </c>
      <c r="H202" t="s">
        <v>17</v>
      </c>
      <c r="I202">
        <f>0</f>
        <v>0</v>
      </c>
      <c r="K202" t="str">
        <f t="shared" si="15"/>
        <v>SELECT L.location_id FROM location L WHERE L.location_type_code='COURTROOM' AND L.location_name='PRINCEGEORGE104'</v>
      </c>
      <c r="L202" t="str">
        <f t="shared" si="16"/>
        <v>SELECT L.location_id FROM location L WHERE L.location_type_code='COURTHOUSE' AND L.location_name='PRINCEGEORGE'</v>
      </c>
      <c r="M202" s="1" t="s">
        <v>212</v>
      </c>
      <c r="N202" t="str">
        <f t="shared" si="18"/>
        <v>INSERT INTO courtroom (location_id,room_number,courthouse_location_id,created_by,updated_by,created_dtm,updated_dtm,revision_count)</v>
      </c>
      <c r="O202" t="str">
        <f t="shared" si="19"/>
        <v xml:space="preserve"> VALUES </v>
      </c>
      <c r="P202" t="str">
        <f t="shared" si="17"/>
        <v>((SELECT L.location_id FROM location L WHERE L.location_type_code='COURTROOM' AND L.location_name='PRINCEGEORGE104'),'104',(SELECT L.location_id FROM location L WHERE L.location_type_code='COURTHOUSE' AND L.location_name='PRINCEGEORGE'),'test','test',now(),now(),0);</v>
      </c>
    </row>
    <row r="203" spans="1:16" x14ac:dyDescent="0.2">
      <c r="A203">
        <v>201</v>
      </c>
      <c r="B203" t="s">
        <v>499</v>
      </c>
      <c r="C203" s="2">
        <v>111</v>
      </c>
      <c r="D203" t="s">
        <v>132</v>
      </c>
      <c r="E203" t="s">
        <v>16</v>
      </c>
      <c r="F203" t="s">
        <v>16</v>
      </c>
      <c r="G203" t="s">
        <v>17</v>
      </c>
      <c r="H203" t="s">
        <v>17</v>
      </c>
      <c r="I203">
        <f>0</f>
        <v>0</v>
      </c>
      <c r="K203" t="str">
        <f t="shared" si="15"/>
        <v>SELECT L.location_id FROM location L WHERE L.location_type_code='COURTROOM' AND L.location_name='PRINCEGEORGE111'</v>
      </c>
      <c r="L203" t="str">
        <f t="shared" si="16"/>
        <v>SELECT L.location_id FROM location L WHERE L.location_type_code='COURTHOUSE' AND L.location_name='PRINCEGEORGE'</v>
      </c>
      <c r="M203" s="1" t="s">
        <v>212</v>
      </c>
      <c r="N203" t="str">
        <f t="shared" si="18"/>
        <v>INSERT INTO courtroom (location_id,room_number,courthouse_location_id,created_by,updated_by,created_dtm,updated_dtm,revision_count)</v>
      </c>
      <c r="O203" t="str">
        <f t="shared" si="19"/>
        <v xml:space="preserve"> VALUES </v>
      </c>
      <c r="P203" t="str">
        <f t="shared" si="17"/>
        <v>((SELECT L.location_id FROM location L WHERE L.location_type_code='COURTROOM' AND L.location_name='PRINCEGEORGE111'),'111',(SELECT L.location_id FROM location L WHERE L.location_type_code='COURTHOUSE' AND L.location_name='PRINCEGEORGE'),'test','test',now(),now(),0);</v>
      </c>
    </row>
    <row r="204" spans="1:16" x14ac:dyDescent="0.2">
      <c r="A204">
        <v>202</v>
      </c>
      <c r="B204" t="s">
        <v>500</v>
      </c>
      <c r="C204" s="2">
        <v>305</v>
      </c>
      <c r="D204" t="s">
        <v>132</v>
      </c>
      <c r="E204" t="s">
        <v>16</v>
      </c>
      <c r="F204" t="s">
        <v>16</v>
      </c>
      <c r="G204" t="s">
        <v>17</v>
      </c>
      <c r="H204" t="s">
        <v>17</v>
      </c>
      <c r="I204">
        <f>0</f>
        <v>0</v>
      </c>
      <c r="K204" t="str">
        <f t="shared" si="15"/>
        <v>SELECT L.location_id FROM location L WHERE L.location_type_code='COURTROOM' AND L.location_name='PRINCEGEORGE305'</v>
      </c>
      <c r="L204" t="str">
        <f t="shared" si="16"/>
        <v>SELECT L.location_id FROM location L WHERE L.location_type_code='COURTHOUSE' AND L.location_name='PRINCEGEORGE'</v>
      </c>
      <c r="M204" s="1" t="s">
        <v>212</v>
      </c>
      <c r="N204" t="str">
        <f t="shared" si="18"/>
        <v>INSERT INTO courtroom (location_id,room_number,courthouse_location_id,created_by,updated_by,created_dtm,updated_dtm,revision_count)</v>
      </c>
      <c r="O204" t="str">
        <f t="shared" si="19"/>
        <v xml:space="preserve"> VALUES </v>
      </c>
      <c r="P204" t="str">
        <f t="shared" si="17"/>
        <v>((SELECT L.location_id FROM location L WHERE L.location_type_code='COURTROOM' AND L.location_name='PRINCEGEORGE305'),'305',(SELECT L.location_id FROM location L WHERE L.location_type_code='COURTHOUSE' AND L.location_name='PRINCEGEORGE'),'test','test',now(),now(),0);</v>
      </c>
    </row>
    <row r="205" spans="1:16" x14ac:dyDescent="0.2">
      <c r="A205">
        <v>203</v>
      </c>
      <c r="B205" t="s">
        <v>501</v>
      </c>
      <c r="C205" s="2">
        <v>306</v>
      </c>
      <c r="D205" t="s">
        <v>132</v>
      </c>
      <c r="E205" t="s">
        <v>16</v>
      </c>
      <c r="F205" t="s">
        <v>16</v>
      </c>
      <c r="G205" t="s">
        <v>17</v>
      </c>
      <c r="H205" t="s">
        <v>17</v>
      </c>
      <c r="I205">
        <f>0</f>
        <v>0</v>
      </c>
      <c r="K205" t="str">
        <f t="shared" si="15"/>
        <v>SELECT L.location_id FROM location L WHERE L.location_type_code='COURTROOM' AND L.location_name='PRINCEGEORGE306'</v>
      </c>
      <c r="L205" t="str">
        <f t="shared" si="16"/>
        <v>SELECT L.location_id FROM location L WHERE L.location_type_code='COURTHOUSE' AND L.location_name='PRINCEGEORGE'</v>
      </c>
      <c r="M205" s="1" t="s">
        <v>212</v>
      </c>
      <c r="N205" t="str">
        <f t="shared" si="18"/>
        <v>INSERT INTO courtroom (location_id,room_number,courthouse_location_id,created_by,updated_by,created_dtm,updated_dtm,revision_count)</v>
      </c>
      <c r="O205" t="str">
        <f t="shared" si="19"/>
        <v xml:space="preserve"> VALUES </v>
      </c>
      <c r="P205" t="str">
        <f t="shared" si="17"/>
        <v>((SELECT L.location_id FROM location L WHERE L.location_type_code='COURTROOM' AND L.location_name='PRINCEGEORGE306'),'306',(SELECT L.location_id FROM location L WHERE L.location_type_code='COURTHOUSE' AND L.location_name='PRINCEGEORGE'),'test','test',now(),now(),0);</v>
      </c>
    </row>
    <row r="206" spans="1:16" x14ac:dyDescent="0.2">
      <c r="A206">
        <v>204</v>
      </c>
      <c r="B206" t="s">
        <v>502</v>
      </c>
      <c r="C206" s="2">
        <v>307</v>
      </c>
      <c r="D206" t="s">
        <v>132</v>
      </c>
      <c r="E206" t="s">
        <v>16</v>
      </c>
      <c r="F206" t="s">
        <v>16</v>
      </c>
      <c r="G206" t="s">
        <v>17</v>
      </c>
      <c r="H206" t="s">
        <v>17</v>
      </c>
      <c r="I206">
        <f>0</f>
        <v>0</v>
      </c>
      <c r="K206" t="str">
        <f t="shared" si="15"/>
        <v>SELECT L.location_id FROM location L WHERE L.location_type_code='COURTROOM' AND L.location_name='PRINCEGEORGE307'</v>
      </c>
      <c r="L206" t="str">
        <f t="shared" si="16"/>
        <v>SELECT L.location_id FROM location L WHERE L.location_type_code='COURTHOUSE' AND L.location_name='PRINCEGEORGE'</v>
      </c>
      <c r="M206" s="1" t="s">
        <v>212</v>
      </c>
      <c r="N206" t="str">
        <f t="shared" si="18"/>
        <v>INSERT INTO courtroom (location_id,room_number,courthouse_location_id,created_by,updated_by,created_dtm,updated_dtm,revision_count)</v>
      </c>
      <c r="O206" t="str">
        <f t="shared" si="19"/>
        <v xml:space="preserve"> VALUES </v>
      </c>
      <c r="P206" t="str">
        <f t="shared" si="17"/>
        <v>((SELECT L.location_id FROM location L WHERE L.location_type_code='COURTROOM' AND L.location_name='PRINCEGEORGE307'),'307',(SELECT L.location_id FROM location L WHERE L.location_type_code='COURTHOUSE' AND L.location_name='PRINCEGEORGE'),'test','test',now(),now(),0);</v>
      </c>
    </row>
    <row r="207" spans="1:16" x14ac:dyDescent="0.2">
      <c r="A207">
        <v>205</v>
      </c>
      <c r="B207" t="s">
        <v>503</v>
      </c>
      <c r="C207" s="2">
        <v>308</v>
      </c>
      <c r="D207" t="s">
        <v>132</v>
      </c>
      <c r="E207" t="s">
        <v>16</v>
      </c>
      <c r="F207" t="s">
        <v>16</v>
      </c>
      <c r="G207" t="s">
        <v>17</v>
      </c>
      <c r="H207" t="s">
        <v>17</v>
      </c>
      <c r="I207">
        <f>0</f>
        <v>0</v>
      </c>
      <c r="K207" t="str">
        <f t="shared" si="15"/>
        <v>SELECT L.location_id FROM location L WHERE L.location_type_code='COURTROOM' AND L.location_name='PRINCEGEORGE308'</v>
      </c>
      <c r="L207" t="str">
        <f t="shared" si="16"/>
        <v>SELECT L.location_id FROM location L WHERE L.location_type_code='COURTHOUSE' AND L.location_name='PRINCEGEORGE'</v>
      </c>
      <c r="M207" s="1" t="s">
        <v>212</v>
      </c>
      <c r="N207" t="str">
        <f t="shared" si="18"/>
        <v>INSERT INTO courtroom (location_id,room_number,courthouse_location_id,created_by,updated_by,created_dtm,updated_dtm,revision_count)</v>
      </c>
      <c r="O207" t="str">
        <f t="shared" si="19"/>
        <v xml:space="preserve"> VALUES </v>
      </c>
      <c r="P207" t="str">
        <f t="shared" si="17"/>
        <v>((SELECT L.location_id FROM location L WHERE L.location_type_code='COURTROOM' AND L.location_name='PRINCEGEORGE308'),'308',(SELECT L.location_id FROM location L WHERE L.location_type_code='COURTHOUSE' AND L.location_name='PRINCEGEORGE'),'test','test',now(),now(),0);</v>
      </c>
    </row>
    <row r="208" spans="1:16" x14ac:dyDescent="0.2">
      <c r="A208">
        <v>206</v>
      </c>
      <c r="B208" t="s">
        <v>504</v>
      </c>
      <c r="C208" s="2">
        <v>309</v>
      </c>
      <c r="D208" t="s">
        <v>132</v>
      </c>
      <c r="E208" t="s">
        <v>16</v>
      </c>
      <c r="F208" t="s">
        <v>16</v>
      </c>
      <c r="G208" t="s">
        <v>17</v>
      </c>
      <c r="H208" t="s">
        <v>17</v>
      </c>
      <c r="I208">
        <f>0</f>
        <v>0</v>
      </c>
      <c r="K208" t="str">
        <f t="shared" si="15"/>
        <v>SELECT L.location_id FROM location L WHERE L.location_type_code='COURTROOM' AND L.location_name='PRINCEGEORGE309'</v>
      </c>
      <c r="L208" t="str">
        <f t="shared" si="16"/>
        <v>SELECT L.location_id FROM location L WHERE L.location_type_code='COURTHOUSE' AND L.location_name='PRINCEGEORGE'</v>
      </c>
      <c r="M208" s="1" t="s">
        <v>212</v>
      </c>
      <c r="N208" t="str">
        <f t="shared" si="18"/>
        <v>INSERT INTO courtroom (location_id,room_number,courthouse_location_id,created_by,updated_by,created_dtm,updated_dtm,revision_count)</v>
      </c>
      <c r="O208" t="str">
        <f t="shared" si="19"/>
        <v xml:space="preserve"> VALUES </v>
      </c>
      <c r="P208" t="str">
        <f t="shared" si="17"/>
        <v>((SELECT L.location_id FROM location L WHERE L.location_type_code='COURTROOM' AND L.location_name='PRINCEGEORGE309'),'309',(SELECT L.location_id FROM location L WHERE L.location_type_code='COURTHOUSE' AND L.location_name='PRINCEGEORGE'),'test','test',now(),now(),0);</v>
      </c>
    </row>
    <row r="209" spans="1:16" x14ac:dyDescent="0.2">
      <c r="A209">
        <v>207</v>
      </c>
      <c r="B209" t="s">
        <v>505</v>
      </c>
      <c r="C209" s="2">
        <v>310</v>
      </c>
      <c r="D209" t="s">
        <v>132</v>
      </c>
      <c r="E209" t="s">
        <v>16</v>
      </c>
      <c r="F209" t="s">
        <v>16</v>
      </c>
      <c r="G209" t="s">
        <v>17</v>
      </c>
      <c r="H209" t="s">
        <v>17</v>
      </c>
      <c r="I209">
        <f>0</f>
        <v>0</v>
      </c>
      <c r="K209" t="str">
        <f t="shared" si="15"/>
        <v>SELECT L.location_id FROM location L WHERE L.location_type_code='COURTROOM' AND L.location_name='PRINCEGEORGE310'</v>
      </c>
      <c r="L209" t="str">
        <f t="shared" si="16"/>
        <v>SELECT L.location_id FROM location L WHERE L.location_type_code='COURTHOUSE' AND L.location_name='PRINCEGEORGE'</v>
      </c>
      <c r="M209" s="1" t="s">
        <v>212</v>
      </c>
      <c r="N209" t="str">
        <f t="shared" si="18"/>
        <v>INSERT INTO courtroom (location_id,room_number,courthouse_location_id,created_by,updated_by,created_dtm,updated_dtm,revision_count)</v>
      </c>
      <c r="O209" t="str">
        <f t="shared" si="19"/>
        <v xml:space="preserve"> VALUES </v>
      </c>
      <c r="P209" t="str">
        <f t="shared" si="17"/>
        <v>((SELECT L.location_id FROM location L WHERE L.location_type_code='COURTROOM' AND L.location_name='PRINCEGEORGE310'),'310',(SELECT L.location_id FROM location L WHERE L.location_type_code='COURTHOUSE' AND L.location_name='PRINCEGEORGE'),'test','test',now(),now(),0);</v>
      </c>
    </row>
    <row r="210" spans="1:16" x14ac:dyDescent="0.2">
      <c r="A210">
        <v>208</v>
      </c>
      <c r="B210" t="s">
        <v>506</v>
      </c>
      <c r="C210" s="2">
        <v>200</v>
      </c>
      <c r="D210" t="s">
        <v>134</v>
      </c>
      <c r="E210" t="s">
        <v>16</v>
      </c>
      <c r="F210" t="s">
        <v>16</v>
      </c>
      <c r="G210" t="s">
        <v>17</v>
      </c>
      <c r="H210" t="s">
        <v>17</v>
      </c>
      <c r="I210">
        <f>0</f>
        <v>0</v>
      </c>
      <c r="K210" t="str">
        <f t="shared" si="15"/>
        <v>SELECT L.location_id FROM location L WHERE L.location_type_code='COURTROOM' AND L.location_name='PRINCERUPERT200'</v>
      </c>
      <c r="L210" t="str">
        <f t="shared" si="16"/>
        <v>SELECT L.location_id FROM location L WHERE L.location_type_code='COURTHOUSE' AND L.location_name='PRINCERUPERT'</v>
      </c>
      <c r="M210" s="1" t="s">
        <v>212</v>
      </c>
      <c r="N210" t="str">
        <f t="shared" si="18"/>
        <v>INSERT INTO courtroom (location_id,room_number,courthouse_location_id,created_by,updated_by,created_dtm,updated_dtm,revision_count)</v>
      </c>
      <c r="O210" t="str">
        <f t="shared" si="19"/>
        <v xml:space="preserve"> VALUES </v>
      </c>
      <c r="P210" t="str">
        <f t="shared" si="17"/>
        <v>((SELECT L.location_id FROM location L WHERE L.location_type_code='COURTROOM' AND L.location_name='PRINCERUPERT200'),'200',(SELECT L.location_id FROM location L WHERE L.location_type_code='COURTHOUSE' AND L.location_name='PRINCERUPERT'),'test','test',now(),now(),0);</v>
      </c>
    </row>
    <row r="211" spans="1:16" x14ac:dyDescent="0.2">
      <c r="A211">
        <v>209</v>
      </c>
      <c r="B211" t="s">
        <v>507</v>
      </c>
      <c r="C211" s="2">
        <v>206</v>
      </c>
      <c r="D211" t="s">
        <v>134</v>
      </c>
      <c r="E211" t="s">
        <v>16</v>
      </c>
      <c r="F211" t="s">
        <v>16</v>
      </c>
      <c r="G211" t="s">
        <v>17</v>
      </c>
      <c r="H211" t="s">
        <v>17</v>
      </c>
      <c r="I211">
        <f>0</f>
        <v>0</v>
      </c>
      <c r="K211" t="str">
        <f t="shared" si="15"/>
        <v>SELECT L.location_id FROM location L WHERE L.location_type_code='COURTROOM' AND L.location_name='PRINCERUPERT206'</v>
      </c>
      <c r="L211" t="str">
        <f t="shared" si="16"/>
        <v>SELECT L.location_id FROM location L WHERE L.location_type_code='COURTHOUSE' AND L.location_name='PRINCERUPERT'</v>
      </c>
      <c r="M211" s="1" t="s">
        <v>212</v>
      </c>
      <c r="N211" t="str">
        <f t="shared" si="18"/>
        <v>INSERT INTO courtroom (location_id,room_number,courthouse_location_id,created_by,updated_by,created_dtm,updated_dtm,revision_count)</v>
      </c>
      <c r="O211" t="str">
        <f t="shared" si="19"/>
        <v xml:space="preserve"> VALUES </v>
      </c>
      <c r="P211" t="str">
        <f t="shared" si="17"/>
        <v>((SELECT L.location_id FROM location L WHERE L.location_type_code='COURTROOM' AND L.location_name='PRINCERUPERT206'),'206',(SELECT L.location_id FROM location L WHERE L.location_type_code='COURTHOUSE' AND L.location_name='PRINCERUPERT'),'test','test',now(),now(),0);</v>
      </c>
    </row>
    <row r="212" spans="1:16" x14ac:dyDescent="0.2">
      <c r="A212">
        <v>210</v>
      </c>
      <c r="B212" t="s">
        <v>508</v>
      </c>
      <c r="C212" s="2">
        <v>300</v>
      </c>
      <c r="D212" t="s">
        <v>134</v>
      </c>
      <c r="E212" t="s">
        <v>16</v>
      </c>
      <c r="F212" t="s">
        <v>16</v>
      </c>
      <c r="G212" t="s">
        <v>17</v>
      </c>
      <c r="H212" t="s">
        <v>17</v>
      </c>
      <c r="I212">
        <f>0</f>
        <v>0</v>
      </c>
      <c r="K212" t="str">
        <f t="shared" si="15"/>
        <v>SELECT L.location_id FROM location L WHERE L.location_type_code='COURTROOM' AND L.location_name='PRINCERUPERT300'</v>
      </c>
      <c r="L212" t="str">
        <f t="shared" si="16"/>
        <v>SELECT L.location_id FROM location L WHERE L.location_type_code='COURTHOUSE' AND L.location_name='PRINCERUPERT'</v>
      </c>
      <c r="M212" s="1" t="s">
        <v>212</v>
      </c>
      <c r="N212" t="str">
        <f t="shared" si="18"/>
        <v>INSERT INTO courtroom (location_id,room_number,courthouse_location_id,created_by,updated_by,created_dtm,updated_dtm,revision_count)</v>
      </c>
      <c r="O212" t="str">
        <f t="shared" si="19"/>
        <v xml:space="preserve"> VALUES </v>
      </c>
      <c r="P212" t="str">
        <f t="shared" si="17"/>
        <v>((SELECT L.location_id FROM location L WHERE L.location_type_code='COURTROOM' AND L.location_name='PRINCERUPERT300'),'300',(SELECT L.location_id FROM location L WHERE L.location_type_code='COURTHOUSE' AND L.location_name='PRINCERUPERT'),'test','test',now(),now(),0);</v>
      </c>
    </row>
    <row r="213" spans="1:16" x14ac:dyDescent="0.2">
      <c r="A213">
        <v>211</v>
      </c>
      <c r="B213" t="s">
        <v>509</v>
      </c>
      <c r="C213" s="2">
        <v>302</v>
      </c>
      <c r="D213" t="s">
        <v>134</v>
      </c>
      <c r="E213" t="s">
        <v>16</v>
      </c>
      <c r="F213" t="s">
        <v>16</v>
      </c>
      <c r="G213" t="s">
        <v>17</v>
      </c>
      <c r="H213" t="s">
        <v>17</v>
      </c>
      <c r="I213">
        <f>0</f>
        <v>0</v>
      </c>
      <c r="K213" t="str">
        <f t="shared" si="15"/>
        <v>SELECT L.location_id FROM location L WHERE L.location_type_code='COURTROOM' AND L.location_name='PRINCERUPERT302'</v>
      </c>
      <c r="L213" t="str">
        <f t="shared" si="16"/>
        <v>SELECT L.location_id FROM location L WHERE L.location_type_code='COURTHOUSE' AND L.location_name='PRINCERUPERT'</v>
      </c>
      <c r="M213" s="1" t="s">
        <v>212</v>
      </c>
      <c r="N213" t="str">
        <f t="shared" si="18"/>
        <v>INSERT INTO courtroom (location_id,room_number,courthouse_location_id,created_by,updated_by,created_dtm,updated_dtm,revision_count)</v>
      </c>
      <c r="O213" t="str">
        <f t="shared" si="19"/>
        <v xml:space="preserve"> VALUES </v>
      </c>
      <c r="P213" t="str">
        <f t="shared" si="17"/>
        <v>((SELECT L.location_id FROM location L WHERE L.location_type_code='COURTROOM' AND L.location_name='PRINCERUPERT302'),'302',(SELECT L.location_id FROM location L WHERE L.location_type_code='COURTHOUSE' AND L.location_name='PRINCERUPERT'),'test','test',now(),now(),0);</v>
      </c>
    </row>
    <row r="214" spans="1:16" x14ac:dyDescent="0.2">
      <c r="A214">
        <v>212</v>
      </c>
      <c r="B214" t="s">
        <v>510</v>
      </c>
      <c r="C214" s="2">
        <v>1</v>
      </c>
      <c r="D214" t="s">
        <v>136</v>
      </c>
      <c r="E214" t="s">
        <v>16</v>
      </c>
      <c r="F214" t="s">
        <v>16</v>
      </c>
      <c r="G214" t="s">
        <v>17</v>
      </c>
      <c r="H214" t="s">
        <v>17</v>
      </c>
      <c r="I214">
        <f>0</f>
        <v>0</v>
      </c>
      <c r="K214" t="str">
        <f t="shared" si="15"/>
        <v>SELECT L.location_id FROM location L WHERE L.location_type_code='COURTROOM' AND L.location_name='PRINCETON001'</v>
      </c>
      <c r="L214" t="str">
        <f t="shared" si="16"/>
        <v>SELECT L.location_id FROM location L WHERE L.location_type_code='COURTHOUSE' AND L.location_name='PRINCETON'</v>
      </c>
      <c r="M214" s="1" t="s">
        <v>212</v>
      </c>
      <c r="N214" t="str">
        <f t="shared" si="18"/>
        <v>INSERT INTO courtroom (location_id,room_number,courthouse_location_id,created_by,updated_by,created_dtm,updated_dtm,revision_count)</v>
      </c>
      <c r="O214" t="str">
        <f t="shared" si="19"/>
        <v xml:space="preserve"> VALUES </v>
      </c>
      <c r="P214" t="str">
        <f t="shared" si="17"/>
        <v>((SELECT L.location_id FROM location L WHERE L.location_type_code='COURTROOM' AND L.location_name='PRINCETON001'),'1',(SELECT L.location_id FROM location L WHERE L.location_type_code='COURTHOUSE' AND L.location_name='PRINCETON'),'test','test',now(),now(),0);</v>
      </c>
    </row>
    <row r="215" spans="1:16" x14ac:dyDescent="0.2">
      <c r="A215">
        <v>213</v>
      </c>
      <c r="B215" t="s">
        <v>511</v>
      </c>
      <c r="C215" s="2" t="s">
        <v>262</v>
      </c>
      <c r="D215" t="s">
        <v>138</v>
      </c>
      <c r="E215" t="s">
        <v>16</v>
      </c>
      <c r="F215" t="s">
        <v>16</v>
      </c>
      <c r="G215" t="s">
        <v>17</v>
      </c>
      <c r="H215" t="s">
        <v>17</v>
      </c>
      <c r="I215">
        <f>0</f>
        <v>0</v>
      </c>
      <c r="K215" t="str">
        <f t="shared" si="15"/>
        <v>SELECT L.location_id FROM location L WHERE L.location_type_code='COURTROOM' AND L.location_name='QUEENCHARLOTTECITYCIRCUIT'</v>
      </c>
      <c r="L215" t="str">
        <f t="shared" si="16"/>
        <v>SELECT L.location_id FROM location L WHERE L.location_type_code='COURTHOUSE' AND L.location_name='QUEENCHARLOTTE'</v>
      </c>
      <c r="M215" s="1" t="s">
        <v>212</v>
      </c>
      <c r="N215" t="str">
        <f t="shared" si="18"/>
        <v>INSERT INTO courtroom (location_id,room_number,courthouse_location_id,created_by,updated_by,created_dtm,updated_dtm,revision_count)</v>
      </c>
      <c r="O215" t="str">
        <f t="shared" si="19"/>
        <v xml:space="preserve"> VALUES </v>
      </c>
      <c r="P215" t="str">
        <f t="shared" si="17"/>
        <v>((SELECT L.location_id FROM location L WHERE L.location_type_code='COURTROOM' AND L.location_name='QUEENCHARLOTTECITYCIRCUIT'),'Circuit',(SELECT L.location_id FROM location L WHERE L.location_type_code='COURTHOUSE' AND L.location_name='QUEENCHARLOTTE'),'test','test',now(),now(),0);</v>
      </c>
    </row>
    <row r="216" spans="1:16" x14ac:dyDescent="0.2">
      <c r="A216">
        <v>214</v>
      </c>
      <c r="B216" t="s">
        <v>512</v>
      </c>
      <c r="C216" s="2">
        <v>23</v>
      </c>
      <c r="D216" t="s">
        <v>140</v>
      </c>
      <c r="E216" t="s">
        <v>16</v>
      </c>
      <c r="F216" t="s">
        <v>16</v>
      </c>
      <c r="G216" t="s">
        <v>17</v>
      </c>
      <c r="H216" t="s">
        <v>17</v>
      </c>
      <c r="I216">
        <f>0</f>
        <v>0</v>
      </c>
      <c r="K216" t="str">
        <f t="shared" si="15"/>
        <v>SELECT L.location_id FROM location L WHERE L.location_type_code='COURTROOM' AND L.location_name='QUESNEL023'</v>
      </c>
      <c r="L216" t="str">
        <f t="shared" si="16"/>
        <v>SELECT L.location_id FROM location L WHERE L.location_type_code='COURTHOUSE' AND L.location_name='QUESNEL'</v>
      </c>
      <c r="M216" s="1" t="s">
        <v>212</v>
      </c>
      <c r="N216" t="str">
        <f t="shared" si="18"/>
        <v>INSERT INTO courtroom (location_id,room_number,courthouse_location_id,created_by,updated_by,created_dtm,updated_dtm,revision_count)</v>
      </c>
      <c r="O216" t="str">
        <f t="shared" si="19"/>
        <v xml:space="preserve"> VALUES </v>
      </c>
      <c r="P216" t="str">
        <f t="shared" si="17"/>
        <v>((SELECT L.location_id FROM location L WHERE L.location_type_code='COURTROOM' AND L.location_name='QUESNEL023'),'23',(SELECT L.location_id FROM location L WHERE L.location_type_code='COURTHOUSE' AND L.location_name='QUESNEL'),'test','test',now(),now(),0);</v>
      </c>
    </row>
    <row r="217" spans="1:16" x14ac:dyDescent="0.2">
      <c r="A217">
        <v>215</v>
      </c>
      <c r="B217" t="s">
        <v>513</v>
      </c>
      <c r="C217" s="2">
        <v>114</v>
      </c>
      <c r="D217" t="s">
        <v>140</v>
      </c>
      <c r="E217" t="s">
        <v>16</v>
      </c>
      <c r="F217" t="s">
        <v>16</v>
      </c>
      <c r="G217" t="s">
        <v>17</v>
      </c>
      <c r="H217" t="s">
        <v>17</v>
      </c>
      <c r="I217">
        <f>0</f>
        <v>0</v>
      </c>
      <c r="K217" t="str">
        <f t="shared" si="15"/>
        <v>SELECT L.location_id FROM location L WHERE L.location_type_code='COURTROOM' AND L.location_name='QUESNEL114'</v>
      </c>
      <c r="L217" t="str">
        <f t="shared" si="16"/>
        <v>SELECT L.location_id FROM location L WHERE L.location_type_code='COURTHOUSE' AND L.location_name='QUESNEL'</v>
      </c>
      <c r="M217" s="1" t="s">
        <v>212</v>
      </c>
      <c r="N217" t="str">
        <f t="shared" si="18"/>
        <v>INSERT INTO courtroom (location_id,room_number,courthouse_location_id,created_by,updated_by,created_dtm,updated_dtm,revision_count)</v>
      </c>
      <c r="O217" t="str">
        <f t="shared" si="19"/>
        <v xml:space="preserve"> VALUES </v>
      </c>
      <c r="P217" t="str">
        <f t="shared" si="17"/>
        <v>((SELECT L.location_id FROM location L WHERE L.location_type_code='COURTROOM' AND L.location_name='QUESNEL114'),'114',(SELECT L.location_id FROM location L WHERE L.location_type_code='COURTHOUSE' AND L.location_name='QUESNEL'),'test','test',now(),now(),0);</v>
      </c>
    </row>
    <row r="218" spans="1:16" x14ac:dyDescent="0.2">
      <c r="A218">
        <v>216</v>
      </c>
      <c r="B218" t="s">
        <v>514</v>
      </c>
      <c r="C218" s="2">
        <v>115</v>
      </c>
      <c r="D218" t="s">
        <v>140</v>
      </c>
      <c r="E218" t="s">
        <v>16</v>
      </c>
      <c r="F218" t="s">
        <v>16</v>
      </c>
      <c r="G218" t="s">
        <v>17</v>
      </c>
      <c r="H218" t="s">
        <v>17</v>
      </c>
      <c r="I218">
        <f>0</f>
        <v>0</v>
      </c>
      <c r="K218" t="str">
        <f t="shared" si="15"/>
        <v>SELECT L.location_id FROM location L WHERE L.location_type_code='COURTROOM' AND L.location_name='QUESNEL115'</v>
      </c>
      <c r="L218" t="str">
        <f t="shared" si="16"/>
        <v>SELECT L.location_id FROM location L WHERE L.location_type_code='COURTHOUSE' AND L.location_name='QUESNEL'</v>
      </c>
      <c r="M218" s="1" t="s">
        <v>212</v>
      </c>
      <c r="N218" t="str">
        <f t="shared" si="18"/>
        <v>INSERT INTO courtroom (location_id,room_number,courthouse_location_id,created_by,updated_by,created_dtm,updated_dtm,revision_count)</v>
      </c>
      <c r="O218" t="str">
        <f t="shared" si="19"/>
        <v xml:space="preserve"> VALUES </v>
      </c>
      <c r="P218" t="str">
        <f t="shared" si="17"/>
        <v>((SELECT L.location_id FROM location L WHERE L.location_type_code='COURTROOM' AND L.location_name='QUESNEL115'),'115',(SELECT L.location_id FROM location L WHERE L.location_type_code='COURTHOUSE' AND L.location_name='QUESNEL'),'test','test',now(),now(),0);</v>
      </c>
    </row>
    <row r="219" spans="1:16" x14ac:dyDescent="0.2">
      <c r="A219">
        <v>217</v>
      </c>
      <c r="B219" t="s">
        <v>515</v>
      </c>
      <c r="C219" s="2">
        <v>117</v>
      </c>
      <c r="D219" t="s">
        <v>140</v>
      </c>
      <c r="E219" t="s">
        <v>16</v>
      </c>
      <c r="F219" t="s">
        <v>16</v>
      </c>
      <c r="G219" t="s">
        <v>17</v>
      </c>
      <c r="H219" t="s">
        <v>17</v>
      </c>
      <c r="I219">
        <f>0</f>
        <v>0</v>
      </c>
      <c r="K219" t="str">
        <f t="shared" si="15"/>
        <v>SELECT L.location_id FROM location L WHERE L.location_type_code='COURTROOM' AND L.location_name='QUESNEL117'</v>
      </c>
      <c r="L219" t="str">
        <f t="shared" si="16"/>
        <v>SELECT L.location_id FROM location L WHERE L.location_type_code='COURTHOUSE' AND L.location_name='QUESNEL'</v>
      </c>
      <c r="M219" s="1" t="s">
        <v>212</v>
      </c>
      <c r="N219" t="str">
        <f t="shared" si="18"/>
        <v>INSERT INTO courtroom (location_id,room_number,courthouse_location_id,created_by,updated_by,created_dtm,updated_dtm,revision_count)</v>
      </c>
      <c r="O219" t="str">
        <f t="shared" si="19"/>
        <v xml:space="preserve"> VALUES </v>
      </c>
      <c r="P219" t="str">
        <f t="shared" si="17"/>
        <v>((SELECT L.location_id FROM location L WHERE L.location_type_code='COURTROOM' AND L.location_name='QUESNEL117'),'117',(SELECT L.location_id FROM location L WHERE L.location_type_code='COURTHOUSE' AND L.location_name='QUESNEL'),'test','test',now(),now(),0);</v>
      </c>
    </row>
    <row r="220" spans="1:16" x14ac:dyDescent="0.2">
      <c r="A220">
        <v>218</v>
      </c>
      <c r="B220" t="s">
        <v>516</v>
      </c>
      <c r="C220" s="2">
        <v>1</v>
      </c>
      <c r="D220" t="s">
        <v>142</v>
      </c>
      <c r="E220" t="s">
        <v>16</v>
      </c>
      <c r="F220" t="s">
        <v>16</v>
      </c>
      <c r="G220" t="s">
        <v>17</v>
      </c>
      <c r="H220" t="s">
        <v>17</v>
      </c>
      <c r="I220">
        <f>0</f>
        <v>0</v>
      </c>
      <c r="K220" t="str">
        <f t="shared" si="15"/>
        <v>SELECT L.location_id FROM location L WHERE L.location_type_code='COURTROOM' AND L.location_name='REVELSTOKE001'</v>
      </c>
      <c r="L220" t="str">
        <f t="shared" si="16"/>
        <v>SELECT L.location_id FROM location L WHERE L.location_type_code='COURTHOUSE' AND L.location_name='REVELSTOKE'</v>
      </c>
      <c r="M220" s="1" t="s">
        <v>212</v>
      </c>
      <c r="N220" t="str">
        <f t="shared" si="18"/>
        <v>INSERT INTO courtroom (location_id,room_number,courthouse_location_id,created_by,updated_by,created_dtm,updated_dtm,revision_count)</v>
      </c>
      <c r="O220" t="str">
        <f t="shared" si="19"/>
        <v xml:space="preserve"> VALUES </v>
      </c>
      <c r="P220" t="str">
        <f t="shared" si="17"/>
        <v>((SELECT L.location_id FROM location L WHERE L.location_type_code='COURTROOM' AND L.location_name='REVELSTOKE001'),'1',(SELECT L.location_id FROM location L WHERE L.location_type_code='COURTHOUSE' AND L.location_name='REVELSTOKE'),'test','test',now(),now(),0);</v>
      </c>
    </row>
    <row r="221" spans="1:16" x14ac:dyDescent="0.2">
      <c r="A221">
        <v>219</v>
      </c>
      <c r="B221" t="s">
        <v>517</v>
      </c>
      <c r="C221" s="2">
        <v>102</v>
      </c>
      <c r="D221" t="s">
        <v>144</v>
      </c>
      <c r="E221" t="s">
        <v>16</v>
      </c>
      <c r="F221" t="s">
        <v>16</v>
      </c>
      <c r="G221" t="s">
        <v>17</v>
      </c>
      <c r="H221" t="s">
        <v>17</v>
      </c>
      <c r="I221">
        <f>0</f>
        <v>0</v>
      </c>
      <c r="K221" t="str">
        <f t="shared" si="15"/>
        <v>SELECT L.location_id FROM location L WHERE L.location_type_code='COURTROOM' AND L.location_name='RICHMOND102'</v>
      </c>
      <c r="L221" t="str">
        <f t="shared" si="16"/>
        <v>SELECT L.location_id FROM location L WHERE L.location_type_code='COURTHOUSE' AND L.location_name='RICHMOND'</v>
      </c>
      <c r="M221" s="1" t="s">
        <v>212</v>
      </c>
      <c r="N221" t="str">
        <f t="shared" si="18"/>
        <v>INSERT INTO courtroom (location_id,room_number,courthouse_location_id,created_by,updated_by,created_dtm,updated_dtm,revision_count)</v>
      </c>
      <c r="O221" t="str">
        <f t="shared" si="19"/>
        <v xml:space="preserve"> VALUES </v>
      </c>
      <c r="P221" t="str">
        <f t="shared" si="17"/>
        <v>((SELECT L.location_id FROM location L WHERE L.location_type_code='COURTROOM' AND L.location_name='RICHMOND102'),'102',(SELECT L.location_id FROM location L WHERE L.location_type_code='COURTHOUSE' AND L.location_name='RICHMOND'),'test','test',now(),now(),0);</v>
      </c>
    </row>
    <row r="222" spans="1:16" x14ac:dyDescent="0.2">
      <c r="A222">
        <v>220</v>
      </c>
      <c r="B222" t="s">
        <v>518</v>
      </c>
      <c r="C222" s="2">
        <v>104</v>
      </c>
      <c r="D222" t="s">
        <v>144</v>
      </c>
      <c r="E222" t="s">
        <v>16</v>
      </c>
      <c r="F222" t="s">
        <v>16</v>
      </c>
      <c r="G222" t="s">
        <v>17</v>
      </c>
      <c r="H222" t="s">
        <v>17</v>
      </c>
      <c r="I222">
        <f>0</f>
        <v>0</v>
      </c>
      <c r="K222" t="str">
        <f t="shared" si="15"/>
        <v>SELECT L.location_id FROM location L WHERE L.location_type_code='COURTROOM' AND L.location_name='RICHMOND104'</v>
      </c>
      <c r="L222" t="str">
        <f t="shared" si="16"/>
        <v>SELECT L.location_id FROM location L WHERE L.location_type_code='COURTHOUSE' AND L.location_name='RICHMOND'</v>
      </c>
      <c r="M222" s="1" t="s">
        <v>212</v>
      </c>
      <c r="N222" t="str">
        <f t="shared" si="18"/>
        <v>INSERT INTO courtroom (location_id,room_number,courthouse_location_id,created_by,updated_by,created_dtm,updated_dtm,revision_count)</v>
      </c>
      <c r="O222" t="str">
        <f t="shared" si="19"/>
        <v xml:space="preserve"> VALUES </v>
      </c>
      <c r="P222" t="str">
        <f t="shared" si="17"/>
        <v>((SELECT L.location_id FROM location L WHERE L.location_type_code='COURTROOM' AND L.location_name='RICHMOND104'),'104',(SELECT L.location_id FROM location L WHERE L.location_type_code='COURTHOUSE' AND L.location_name='RICHMOND'),'test','test',now(),now(),0);</v>
      </c>
    </row>
    <row r="223" spans="1:16" x14ac:dyDescent="0.2">
      <c r="A223">
        <v>221</v>
      </c>
      <c r="B223" t="s">
        <v>519</v>
      </c>
      <c r="C223" s="2">
        <v>107</v>
      </c>
      <c r="D223" t="s">
        <v>144</v>
      </c>
      <c r="E223" t="s">
        <v>16</v>
      </c>
      <c r="F223" t="s">
        <v>16</v>
      </c>
      <c r="G223" t="s">
        <v>17</v>
      </c>
      <c r="H223" t="s">
        <v>17</v>
      </c>
      <c r="I223">
        <f>0</f>
        <v>0</v>
      </c>
      <c r="K223" t="str">
        <f t="shared" si="15"/>
        <v>SELECT L.location_id FROM location L WHERE L.location_type_code='COURTROOM' AND L.location_name='RICHMOND107'</v>
      </c>
      <c r="L223" t="str">
        <f t="shared" si="16"/>
        <v>SELECT L.location_id FROM location L WHERE L.location_type_code='COURTHOUSE' AND L.location_name='RICHMOND'</v>
      </c>
      <c r="M223" s="1" t="s">
        <v>212</v>
      </c>
      <c r="N223" t="str">
        <f t="shared" si="18"/>
        <v>INSERT INTO courtroom (location_id,room_number,courthouse_location_id,created_by,updated_by,created_dtm,updated_dtm,revision_count)</v>
      </c>
      <c r="O223" t="str">
        <f t="shared" si="19"/>
        <v xml:space="preserve"> VALUES </v>
      </c>
      <c r="P223" t="str">
        <f t="shared" si="17"/>
        <v>((SELECT L.location_id FROM location L WHERE L.location_type_code='COURTROOM' AND L.location_name='RICHMOND107'),'107',(SELECT L.location_id FROM location L WHERE L.location_type_code='COURTHOUSE' AND L.location_name='RICHMOND'),'test','test',now(),now(),0);</v>
      </c>
    </row>
    <row r="224" spans="1:16" x14ac:dyDescent="0.2">
      <c r="A224">
        <v>222</v>
      </c>
      <c r="B224" t="s">
        <v>520</v>
      </c>
      <c r="C224" s="2">
        <v>101</v>
      </c>
      <c r="D224" t="s">
        <v>144</v>
      </c>
      <c r="E224" t="s">
        <v>16</v>
      </c>
      <c r="F224" t="s">
        <v>16</v>
      </c>
      <c r="G224" t="s">
        <v>17</v>
      </c>
      <c r="H224" t="s">
        <v>17</v>
      </c>
      <c r="I224">
        <f>0</f>
        <v>0</v>
      </c>
      <c r="K224" t="str">
        <f t="shared" si="15"/>
        <v>SELECT L.location_id FROM location L WHERE L.location_type_code='COURTROOM' AND L.location_name='RICHMOND101'</v>
      </c>
      <c r="L224" t="str">
        <f t="shared" si="16"/>
        <v>SELECT L.location_id FROM location L WHERE L.location_type_code='COURTHOUSE' AND L.location_name='RICHMOND'</v>
      </c>
      <c r="M224" s="1" t="s">
        <v>212</v>
      </c>
      <c r="N224" t="str">
        <f t="shared" si="18"/>
        <v>INSERT INTO courtroom (location_id,room_number,courthouse_location_id,created_by,updated_by,created_dtm,updated_dtm,revision_count)</v>
      </c>
      <c r="O224" t="str">
        <f t="shared" si="19"/>
        <v xml:space="preserve"> VALUES </v>
      </c>
      <c r="P224" t="str">
        <f t="shared" si="17"/>
        <v>((SELECT L.location_id FROM location L WHERE L.location_type_code='COURTROOM' AND L.location_name='RICHMOND101'),'101',(SELECT L.location_id FROM location L WHERE L.location_type_code='COURTHOUSE' AND L.location_name='RICHMOND'),'test','test',now(),now(),0);</v>
      </c>
    </row>
    <row r="225" spans="1:16" x14ac:dyDescent="0.2">
      <c r="A225">
        <v>223</v>
      </c>
      <c r="B225" t="s">
        <v>521</v>
      </c>
      <c r="C225" s="2">
        <v>103</v>
      </c>
      <c r="D225" t="s">
        <v>144</v>
      </c>
      <c r="E225" t="s">
        <v>16</v>
      </c>
      <c r="F225" t="s">
        <v>16</v>
      </c>
      <c r="G225" t="s">
        <v>17</v>
      </c>
      <c r="H225" t="s">
        <v>17</v>
      </c>
      <c r="I225">
        <f>0</f>
        <v>0</v>
      </c>
      <c r="K225" t="str">
        <f t="shared" si="15"/>
        <v>SELECT L.location_id FROM location L WHERE L.location_type_code='COURTROOM' AND L.location_name='RICHMOND103'</v>
      </c>
      <c r="L225" t="str">
        <f t="shared" si="16"/>
        <v>SELECT L.location_id FROM location L WHERE L.location_type_code='COURTHOUSE' AND L.location_name='RICHMOND'</v>
      </c>
      <c r="M225" s="1" t="s">
        <v>212</v>
      </c>
      <c r="N225" t="str">
        <f t="shared" si="18"/>
        <v>INSERT INTO courtroom (location_id,room_number,courthouse_location_id,created_by,updated_by,created_dtm,updated_dtm,revision_count)</v>
      </c>
      <c r="O225" t="str">
        <f t="shared" si="19"/>
        <v xml:space="preserve"> VALUES </v>
      </c>
      <c r="P225" t="str">
        <f t="shared" si="17"/>
        <v>((SELECT L.location_id FROM location L WHERE L.location_type_code='COURTROOM' AND L.location_name='RICHMOND103'),'103',(SELECT L.location_id FROM location L WHERE L.location_type_code='COURTHOUSE' AND L.location_name='RICHMOND'),'test','test',now(),now(),0);</v>
      </c>
    </row>
    <row r="226" spans="1:16" x14ac:dyDescent="0.2">
      <c r="A226">
        <v>224</v>
      </c>
      <c r="B226" t="s">
        <v>522</v>
      </c>
      <c r="C226" s="2">
        <v>105</v>
      </c>
      <c r="D226" t="s">
        <v>144</v>
      </c>
      <c r="E226" t="s">
        <v>16</v>
      </c>
      <c r="F226" t="s">
        <v>16</v>
      </c>
      <c r="G226" t="s">
        <v>17</v>
      </c>
      <c r="H226" t="s">
        <v>17</v>
      </c>
      <c r="I226">
        <f>0</f>
        <v>0</v>
      </c>
      <c r="K226" t="str">
        <f t="shared" si="15"/>
        <v>SELECT L.location_id FROM location L WHERE L.location_type_code='COURTROOM' AND L.location_name='RICHMOND105'</v>
      </c>
      <c r="L226" t="str">
        <f t="shared" si="16"/>
        <v>SELECT L.location_id FROM location L WHERE L.location_type_code='COURTHOUSE' AND L.location_name='RICHMOND'</v>
      </c>
      <c r="M226" s="1" t="s">
        <v>212</v>
      </c>
      <c r="N226" t="str">
        <f t="shared" si="18"/>
        <v>INSERT INTO courtroom (location_id,room_number,courthouse_location_id,created_by,updated_by,created_dtm,updated_dtm,revision_count)</v>
      </c>
      <c r="O226" t="str">
        <f t="shared" si="19"/>
        <v xml:space="preserve"> VALUES </v>
      </c>
      <c r="P226" t="str">
        <f t="shared" si="17"/>
        <v>((SELECT L.location_id FROM location L WHERE L.location_type_code='COURTROOM' AND L.location_name='RICHMOND105'),'105',(SELECT L.location_id FROM location L WHERE L.location_type_code='COURTHOUSE' AND L.location_name='RICHMOND'),'test','test',now(),now(),0);</v>
      </c>
    </row>
    <row r="227" spans="1:16" x14ac:dyDescent="0.2">
      <c r="A227">
        <v>225</v>
      </c>
      <c r="B227" t="s">
        <v>523</v>
      </c>
      <c r="C227" s="2">
        <v>106</v>
      </c>
      <c r="D227" t="s">
        <v>144</v>
      </c>
      <c r="E227" t="s">
        <v>16</v>
      </c>
      <c r="F227" t="s">
        <v>16</v>
      </c>
      <c r="G227" t="s">
        <v>17</v>
      </c>
      <c r="H227" t="s">
        <v>17</v>
      </c>
      <c r="I227">
        <f>0</f>
        <v>0</v>
      </c>
      <c r="K227" t="str">
        <f t="shared" si="15"/>
        <v>SELECT L.location_id FROM location L WHERE L.location_type_code='COURTROOM' AND L.location_name='RICHMOND106'</v>
      </c>
      <c r="L227" t="str">
        <f t="shared" si="16"/>
        <v>SELECT L.location_id FROM location L WHERE L.location_type_code='COURTHOUSE' AND L.location_name='RICHMOND'</v>
      </c>
      <c r="M227" s="1" t="s">
        <v>212</v>
      </c>
      <c r="N227" t="str">
        <f t="shared" si="18"/>
        <v>INSERT INTO courtroom (location_id,room_number,courthouse_location_id,created_by,updated_by,created_dtm,updated_dtm,revision_count)</v>
      </c>
      <c r="O227" t="str">
        <f t="shared" si="19"/>
        <v xml:space="preserve"> VALUES </v>
      </c>
      <c r="P227" t="str">
        <f t="shared" si="17"/>
        <v>((SELECT L.location_id FROM location L WHERE L.location_type_code='COURTROOM' AND L.location_name='RICHMOND106'),'106',(SELECT L.location_id FROM location L WHERE L.location_type_code='COURTHOUSE' AND L.location_name='RICHMOND'),'test','test',now(),now(),0);</v>
      </c>
    </row>
    <row r="228" spans="1:16" x14ac:dyDescent="0.2">
      <c r="A228">
        <v>226</v>
      </c>
      <c r="B228" t="s">
        <v>524</v>
      </c>
      <c r="C228" s="2">
        <v>108</v>
      </c>
      <c r="D228" t="s">
        <v>144</v>
      </c>
      <c r="E228" t="s">
        <v>16</v>
      </c>
      <c r="F228" t="s">
        <v>16</v>
      </c>
      <c r="G228" t="s">
        <v>17</v>
      </c>
      <c r="H228" t="s">
        <v>17</v>
      </c>
      <c r="I228">
        <f>0</f>
        <v>0</v>
      </c>
      <c r="K228" t="str">
        <f t="shared" si="15"/>
        <v>SELECT L.location_id FROM location L WHERE L.location_type_code='COURTROOM' AND L.location_name='RICHMOND108'</v>
      </c>
      <c r="L228" t="str">
        <f t="shared" si="16"/>
        <v>SELECT L.location_id FROM location L WHERE L.location_type_code='COURTHOUSE' AND L.location_name='RICHMOND'</v>
      </c>
      <c r="M228" s="1" t="s">
        <v>212</v>
      </c>
      <c r="N228" t="str">
        <f t="shared" si="18"/>
        <v>INSERT INTO courtroom (location_id,room_number,courthouse_location_id,created_by,updated_by,created_dtm,updated_dtm,revision_count)</v>
      </c>
      <c r="O228" t="str">
        <f t="shared" si="19"/>
        <v xml:space="preserve"> VALUES </v>
      </c>
      <c r="P228" t="str">
        <f t="shared" si="17"/>
        <v>((SELECT L.location_id FROM location L WHERE L.location_type_code='COURTROOM' AND L.location_name='RICHMOND108'),'108',(SELECT L.location_id FROM location L WHERE L.location_type_code='COURTHOUSE' AND L.location_name='RICHMOND'),'test','test',now(),now(),0);</v>
      </c>
    </row>
    <row r="229" spans="1:16" x14ac:dyDescent="0.2">
      <c r="A229">
        <v>227</v>
      </c>
      <c r="B229" t="s">
        <v>525</v>
      </c>
      <c r="C229" s="2">
        <v>201</v>
      </c>
      <c r="D229" t="s">
        <v>144</v>
      </c>
      <c r="E229" t="s">
        <v>16</v>
      </c>
      <c r="F229" t="s">
        <v>16</v>
      </c>
      <c r="G229" t="s">
        <v>17</v>
      </c>
      <c r="H229" t="s">
        <v>17</v>
      </c>
      <c r="I229">
        <f>0</f>
        <v>0</v>
      </c>
      <c r="K229" t="str">
        <f t="shared" si="15"/>
        <v>SELECT L.location_id FROM location L WHERE L.location_type_code='COURTROOM' AND L.location_name='RICHMOND201'</v>
      </c>
      <c r="L229" t="str">
        <f t="shared" si="16"/>
        <v>SELECT L.location_id FROM location L WHERE L.location_type_code='COURTHOUSE' AND L.location_name='RICHMOND'</v>
      </c>
      <c r="M229" s="1" t="s">
        <v>212</v>
      </c>
      <c r="N229" t="str">
        <f t="shared" si="18"/>
        <v>INSERT INTO courtroom (location_id,room_number,courthouse_location_id,created_by,updated_by,created_dtm,updated_dtm,revision_count)</v>
      </c>
      <c r="O229" t="str">
        <f t="shared" si="19"/>
        <v xml:space="preserve"> VALUES </v>
      </c>
      <c r="P229" t="str">
        <f t="shared" si="17"/>
        <v>((SELECT L.location_id FROM location L WHERE L.location_type_code='COURTROOM' AND L.location_name='RICHMOND201'),'201',(SELECT L.location_id FROM location L WHERE L.location_type_code='COURTHOUSE' AND L.location_name='RICHMOND'),'test','test',now(),now(),0);</v>
      </c>
    </row>
    <row r="230" spans="1:16" x14ac:dyDescent="0.2">
      <c r="A230">
        <v>228</v>
      </c>
      <c r="B230" t="s">
        <v>526</v>
      </c>
      <c r="C230" s="2">
        <v>201</v>
      </c>
      <c r="D230" t="s">
        <v>180</v>
      </c>
      <c r="E230" t="s">
        <v>16</v>
      </c>
      <c r="F230" t="s">
        <v>16</v>
      </c>
      <c r="G230" t="s">
        <v>17</v>
      </c>
      <c r="H230" t="s">
        <v>17</v>
      </c>
      <c r="I230">
        <f>0</f>
        <v>0</v>
      </c>
      <c r="K230" t="str">
        <f t="shared" si="15"/>
        <v>SELECT L.location_id FROM location L WHERE L.location_type_code='COURTROOM' AND L.location_name='ROBSONSQUARE201'</v>
      </c>
      <c r="L230" t="str">
        <f t="shared" si="16"/>
        <v>SELECT L.location_id FROM location L WHERE L.location_type_code='COURTHOUSE' AND L.location_name='ROBSONSQUARE'</v>
      </c>
      <c r="M230" s="1" t="s">
        <v>212</v>
      </c>
      <c r="N230" t="str">
        <f t="shared" si="18"/>
        <v>INSERT INTO courtroom (location_id,room_number,courthouse_location_id,created_by,updated_by,created_dtm,updated_dtm,revision_count)</v>
      </c>
      <c r="O230" t="str">
        <f t="shared" si="19"/>
        <v xml:space="preserve"> VALUES </v>
      </c>
      <c r="P230" t="str">
        <f t="shared" si="17"/>
        <v>((SELECT L.location_id FROM location L WHERE L.location_type_code='COURTROOM' AND L.location_name='ROBSONSQUARE201'),'201',(SELECT L.location_id FROM location L WHERE L.location_type_code='COURTHOUSE' AND L.location_name='ROBSONSQUARE'),'test','test',now(),now(),0);</v>
      </c>
    </row>
    <row r="231" spans="1:16" x14ac:dyDescent="0.2">
      <c r="A231">
        <v>229</v>
      </c>
      <c r="B231" t="s">
        <v>527</v>
      </c>
      <c r="C231" s="2">
        <v>202</v>
      </c>
      <c r="D231" t="s">
        <v>180</v>
      </c>
      <c r="E231" t="s">
        <v>16</v>
      </c>
      <c r="F231" t="s">
        <v>16</v>
      </c>
      <c r="G231" t="s">
        <v>17</v>
      </c>
      <c r="H231" t="s">
        <v>17</v>
      </c>
      <c r="I231">
        <f>0</f>
        <v>0</v>
      </c>
      <c r="K231" t="str">
        <f t="shared" si="15"/>
        <v>SELECT L.location_id FROM location L WHERE L.location_type_code='COURTROOM' AND L.location_name='ROBSONSQUARE202'</v>
      </c>
      <c r="L231" t="str">
        <f t="shared" si="16"/>
        <v>SELECT L.location_id FROM location L WHERE L.location_type_code='COURTHOUSE' AND L.location_name='ROBSONSQUARE'</v>
      </c>
      <c r="M231" s="1" t="s">
        <v>212</v>
      </c>
      <c r="N231" t="str">
        <f t="shared" si="18"/>
        <v>INSERT INTO courtroom (location_id,room_number,courthouse_location_id,created_by,updated_by,created_dtm,updated_dtm,revision_count)</v>
      </c>
      <c r="O231" t="str">
        <f t="shared" si="19"/>
        <v xml:space="preserve"> VALUES </v>
      </c>
      <c r="P231" t="str">
        <f t="shared" si="17"/>
        <v>((SELECT L.location_id FROM location L WHERE L.location_type_code='COURTROOM' AND L.location_name='ROBSONSQUARE202'),'202',(SELECT L.location_id FROM location L WHERE L.location_type_code='COURTHOUSE' AND L.location_name='ROBSONSQUARE'),'test','test',now(),now(),0);</v>
      </c>
    </row>
    <row r="232" spans="1:16" x14ac:dyDescent="0.2">
      <c r="A232">
        <v>230</v>
      </c>
      <c r="B232" t="s">
        <v>528</v>
      </c>
      <c r="C232" s="2">
        <v>203</v>
      </c>
      <c r="D232" t="s">
        <v>180</v>
      </c>
      <c r="E232" t="s">
        <v>16</v>
      </c>
      <c r="F232" t="s">
        <v>16</v>
      </c>
      <c r="G232" t="s">
        <v>17</v>
      </c>
      <c r="H232" t="s">
        <v>17</v>
      </c>
      <c r="I232">
        <f>0</f>
        <v>0</v>
      </c>
      <c r="K232" t="str">
        <f t="shared" si="15"/>
        <v>SELECT L.location_id FROM location L WHERE L.location_type_code='COURTROOM' AND L.location_name='ROBSONSQUARE203'</v>
      </c>
      <c r="L232" t="str">
        <f t="shared" si="16"/>
        <v>SELECT L.location_id FROM location L WHERE L.location_type_code='COURTHOUSE' AND L.location_name='ROBSONSQUARE'</v>
      </c>
      <c r="M232" s="1" t="s">
        <v>212</v>
      </c>
      <c r="N232" t="str">
        <f t="shared" si="18"/>
        <v>INSERT INTO courtroom (location_id,room_number,courthouse_location_id,created_by,updated_by,created_dtm,updated_dtm,revision_count)</v>
      </c>
      <c r="O232" t="str">
        <f t="shared" si="19"/>
        <v xml:space="preserve"> VALUES </v>
      </c>
      <c r="P232" t="str">
        <f t="shared" si="17"/>
        <v>((SELECT L.location_id FROM location L WHERE L.location_type_code='COURTROOM' AND L.location_name='ROBSONSQUARE203'),'203',(SELECT L.location_id FROM location L WHERE L.location_type_code='COURTHOUSE' AND L.location_name='ROBSONSQUARE'),'test','test',now(),now(),0);</v>
      </c>
    </row>
    <row r="233" spans="1:16" x14ac:dyDescent="0.2">
      <c r="A233">
        <v>231</v>
      </c>
      <c r="B233" t="s">
        <v>529</v>
      </c>
      <c r="C233" s="2">
        <v>204</v>
      </c>
      <c r="D233" t="s">
        <v>180</v>
      </c>
      <c r="E233" t="s">
        <v>16</v>
      </c>
      <c r="F233" t="s">
        <v>16</v>
      </c>
      <c r="G233" t="s">
        <v>17</v>
      </c>
      <c r="H233" t="s">
        <v>17</v>
      </c>
      <c r="I233">
        <f>0</f>
        <v>0</v>
      </c>
      <c r="K233" t="str">
        <f t="shared" si="15"/>
        <v>SELECT L.location_id FROM location L WHERE L.location_type_code='COURTROOM' AND L.location_name='ROBSONSQUARE204'</v>
      </c>
      <c r="L233" t="str">
        <f t="shared" si="16"/>
        <v>SELECT L.location_id FROM location L WHERE L.location_type_code='COURTHOUSE' AND L.location_name='ROBSONSQUARE'</v>
      </c>
      <c r="M233" s="1" t="s">
        <v>212</v>
      </c>
      <c r="N233" t="str">
        <f t="shared" si="18"/>
        <v>INSERT INTO courtroom (location_id,room_number,courthouse_location_id,created_by,updated_by,created_dtm,updated_dtm,revision_count)</v>
      </c>
      <c r="O233" t="str">
        <f t="shared" si="19"/>
        <v xml:space="preserve"> VALUES </v>
      </c>
      <c r="P233" t="str">
        <f t="shared" si="17"/>
        <v>((SELECT L.location_id FROM location L WHERE L.location_type_code='COURTROOM' AND L.location_name='ROBSONSQUARE204'),'204',(SELECT L.location_id FROM location L WHERE L.location_type_code='COURTHOUSE' AND L.location_name='ROBSONSQUARE'),'test','test',now(),now(),0);</v>
      </c>
    </row>
    <row r="234" spans="1:16" x14ac:dyDescent="0.2">
      <c r="A234">
        <v>232</v>
      </c>
      <c r="B234" t="s">
        <v>530</v>
      </c>
      <c r="C234" s="2">
        <v>101</v>
      </c>
      <c r="D234" t="s">
        <v>180</v>
      </c>
      <c r="E234" t="s">
        <v>16</v>
      </c>
      <c r="F234" t="s">
        <v>16</v>
      </c>
      <c r="G234" t="s">
        <v>17</v>
      </c>
      <c r="H234" t="s">
        <v>17</v>
      </c>
      <c r="I234">
        <f>0</f>
        <v>0</v>
      </c>
      <c r="K234" t="str">
        <f t="shared" si="15"/>
        <v>SELECT L.location_id FROM location L WHERE L.location_type_code='COURTROOM' AND L.location_name='ROBSONSQUARE101'</v>
      </c>
      <c r="L234" t="str">
        <f t="shared" si="16"/>
        <v>SELECT L.location_id FROM location L WHERE L.location_type_code='COURTHOUSE' AND L.location_name='ROBSONSQUARE'</v>
      </c>
      <c r="M234" s="1" t="s">
        <v>212</v>
      </c>
      <c r="N234" t="str">
        <f t="shared" si="18"/>
        <v>INSERT INTO courtroom (location_id,room_number,courthouse_location_id,created_by,updated_by,created_dtm,updated_dtm,revision_count)</v>
      </c>
      <c r="O234" t="str">
        <f t="shared" si="19"/>
        <v xml:space="preserve"> VALUES </v>
      </c>
      <c r="P234" t="str">
        <f t="shared" si="17"/>
        <v>((SELECT L.location_id FROM location L WHERE L.location_type_code='COURTROOM' AND L.location_name='ROBSONSQUARE101'),'101',(SELECT L.location_id FROM location L WHERE L.location_type_code='COURTHOUSE' AND L.location_name='ROBSONSQUARE'),'test','test',now(),now(),0);</v>
      </c>
    </row>
    <row r="235" spans="1:16" x14ac:dyDescent="0.2">
      <c r="A235">
        <v>233</v>
      </c>
      <c r="B235" t="s">
        <v>531</v>
      </c>
      <c r="C235" s="2">
        <v>102</v>
      </c>
      <c r="D235" t="s">
        <v>180</v>
      </c>
      <c r="E235" t="s">
        <v>16</v>
      </c>
      <c r="F235" t="s">
        <v>16</v>
      </c>
      <c r="G235" t="s">
        <v>17</v>
      </c>
      <c r="H235" t="s">
        <v>17</v>
      </c>
      <c r="I235">
        <f>0</f>
        <v>0</v>
      </c>
      <c r="K235" t="str">
        <f t="shared" si="15"/>
        <v>SELECT L.location_id FROM location L WHERE L.location_type_code='COURTROOM' AND L.location_name='ROBSONSQUARE102'</v>
      </c>
      <c r="L235" t="str">
        <f t="shared" si="16"/>
        <v>SELECT L.location_id FROM location L WHERE L.location_type_code='COURTHOUSE' AND L.location_name='ROBSONSQUARE'</v>
      </c>
      <c r="M235" s="1" t="s">
        <v>212</v>
      </c>
      <c r="N235" t="str">
        <f t="shared" si="18"/>
        <v>INSERT INTO courtroom (location_id,room_number,courthouse_location_id,created_by,updated_by,created_dtm,updated_dtm,revision_count)</v>
      </c>
      <c r="O235" t="str">
        <f t="shared" si="19"/>
        <v xml:space="preserve"> VALUES </v>
      </c>
      <c r="P235" t="str">
        <f t="shared" si="17"/>
        <v>((SELECT L.location_id FROM location L WHERE L.location_type_code='COURTROOM' AND L.location_name='ROBSONSQUARE102'),'102',(SELECT L.location_id FROM location L WHERE L.location_type_code='COURTHOUSE' AND L.location_name='ROBSONSQUARE'),'test','test',now(),now(),0);</v>
      </c>
    </row>
    <row r="236" spans="1:16" x14ac:dyDescent="0.2">
      <c r="A236">
        <v>234</v>
      </c>
      <c r="B236" t="s">
        <v>532</v>
      </c>
      <c r="C236" s="2">
        <v>103</v>
      </c>
      <c r="D236" t="s">
        <v>180</v>
      </c>
      <c r="E236" t="s">
        <v>16</v>
      </c>
      <c r="F236" t="s">
        <v>16</v>
      </c>
      <c r="G236" t="s">
        <v>17</v>
      </c>
      <c r="H236" t="s">
        <v>17</v>
      </c>
      <c r="I236">
        <f>0</f>
        <v>0</v>
      </c>
      <c r="K236" t="str">
        <f t="shared" si="15"/>
        <v>SELECT L.location_id FROM location L WHERE L.location_type_code='COURTROOM' AND L.location_name='ROBSONSQUARE103'</v>
      </c>
      <c r="L236" t="str">
        <f t="shared" si="16"/>
        <v>SELECT L.location_id FROM location L WHERE L.location_type_code='COURTHOUSE' AND L.location_name='ROBSONSQUARE'</v>
      </c>
      <c r="M236" s="1" t="s">
        <v>212</v>
      </c>
      <c r="N236" t="str">
        <f t="shared" si="18"/>
        <v>INSERT INTO courtroom (location_id,room_number,courthouse_location_id,created_by,updated_by,created_dtm,updated_dtm,revision_count)</v>
      </c>
      <c r="O236" t="str">
        <f t="shared" si="19"/>
        <v xml:space="preserve"> VALUES </v>
      </c>
      <c r="P236" t="str">
        <f t="shared" si="17"/>
        <v>((SELECT L.location_id FROM location L WHERE L.location_type_code='COURTROOM' AND L.location_name='ROBSONSQUARE103'),'103',(SELECT L.location_id FROM location L WHERE L.location_type_code='COURTHOUSE' AND L.location_name='ROBSONSQUARE'),'test','test',now(),now(),0);</v>
      </c>
    </row>
    <row r="237" spans="1:16" x14ac:dyDescent="0.2">
      <c r="A237">
        <v>235</v>
      </c>
      <c r="B237" t="s">
        <v>533</v>
      </c>
      <c r="C237" s="2">
        <v>104</v>
      </c>
      <c r="D237" t="s">
        <v>180</v>
      </c>
      <c r="E237" t="s">
        <v>16</v>
      </c>
      <c r="F237" t="s">
        <v>16</v>
      </c>
      <c r="G237" t="s">
        <v>17</v>
      </c>
      <c r="H237" t="s">
        <v>17</v>
      </c>
      <c r="I237">
        <f>0</f>
        <v>0</v>
      </c>
      <c r="K237" t="str">
        <f t="shared" si="15"/>
        <v>SELECT L.location_id FROM location L WHERE L.location_type_code='COURTROOM' AND L.location_name='ROBSONSQUARE104'</v>
      </c>
      <c r="L237" t="str">
        <f t="shared" si="16"/>
        <v>SELECT L.location_id FROM location L WHERE L.location_type_code='COURTHOUSE' AND L.location_name='ROBSONSQUARE'</v>
      </c>
      <c r="M237" s="1" t="s">
        <v>212</v>
      </c>
      <c r="N237" t="str">
        <f t="shared" si="18"/>
        <v>INSERT INTO courtroom (location_id,room_number,courthouse_location_id,created_by,updated_by,created_dtm,updated_dtm,revision_count)</v>
      </c>
      <c r="O237" t="str">
        <f t="shared" si="19"/>
        <v xml:space="preserve"> VALUES </v>
      </c>
      <c r="P237" t="str">
        <f t="shared" si="17"/>
        <v>((SELECT L.location_id FROM location L WHERE L.location_type_code='COURTROOM' AND L.location_name='ROBSONSQUARE104'),'104',(SELECT L.location_id FROM location L WHERE L.location_type_code='COURTHOUSE' AND L.location_name='ROBSONSQUARE'),'test','test',now(),now(),0);</v>
      </c>
    </row>
    <row r="238" spans="1:16" x14ac:dyDescent="0.2">
      <c r="A238">
        <v>236</v>
      </c>
      <c r="B238" t="s">
        <v>534</v>
      </c>
      <c r="C238" s="2">
        <v>105</v>
      </c>
      <c r="D238" t="s">
        <v>180</v>
      </c>
      <c r="E238" t="s">
        <v>16</v>
      </c>
      <c r="F238" t="s">
        <v>16</v>
      </c>
      <c r="G238" t="s">
        <v>17</v>
      </c>
      <c r="H238" t="s">
        <v>17</v>
      </c>
      <c r="I238">
        <f>0</f>
        <v>0</v>
      </c>
      <c r="K238" t="str">
        <f t="shared" si="15"/>
        <v>SELECT L.location_id FROM location L WHERE L.location_type_code='COURTROOM' AND L.location_name='ROBSONSQUARE105'</v>
      </c>
      <c r="L238" t="str">
        <f t="shared" si="16"/>
        <v>SELECT L.location_id FROM location L WHERE L.location_type_code='COURTHOUSE' AND L.location_name='ROBSONSQUARE'</v>
      </c>
      <c r="M238" s="1" t="s">
        <v>212</v>
      </c>
      <c r="N238" t="str">
        <f t="shared" si="18"/>
        <v>INSERT INTO courtroom (location_id,room_number,courthouse_location_id,created_by,updated_by,created_dtm,updated_dtm,revision_count)</v>
      </c>
      <c r="O238" t="str">
        <f t="shared" si="19"/>
        <v xml:space="preserve"> VALUES </v>
      </c>
      <c r="P238" t="str">
        <f t="shared" si="17"/>
        <v>((SELECT L.location_id FROM location L WHERE L.location_type_code='COURTROOM' AND L.location_name='ROBSONSQUARE105'),'105',(SELECT L.location_id FROM location L WHERE L.location_type_code='COURTHOUSE' AND L.location_name='ROBSONSQUARE'),'test','test',now(),now(),0);</v>
      </c>
    </row>
    <row r="239" spans="1:16" x14ac:dyDescent="0.2">
      <c r="A239">
        <v>237</v>
      </c>
      <c r="B239" t="s">
        <v>535</v>
      </c>
      <c r="C239" s="2">
        <v>106</v>
      </c>
      <c r="D239" t="s">
        <v>180</v>
      </c>
      <c r="E239" t="s">
        <v>16</v>
      </c>
      <c r="F239" t="s">
        <v>16</v>
      </c>
      <c r="G239" t="s">
        <v>17</v>
      </c>
      <c r="H239" t="s">
        <v>17</v>
      </c>
      <c r="I239">
        <f>0</f>
        <v>0</v>
      </c>
      <c r="K239" t="str">
        <f t="shared" si="15"/>
        <v>SELECT L.location_id FROM location L WHERE L.location_type_code='COURTROOM' AND L.location_name='ROBSONSQUARE106'</v>
      </c>
      <c r="L239" t="str">
        <f t="shared" si="16"/>
        <v>SELECT L.location_id FROM location L WHERE L.location_type_code='COURTHOUSE' AND L.location_name='ROBSONSQUARE'</v>
      </c>
      <c r="M239" s="1" t="s">
        <v>212</v>
      </c>
      <c r="N239" t="str">
        <f t="shared" si="18"/>
        <v>INSERT INTO courtroom (location_id,room_number,courthouse_location_id,created_by,updated_by,created_dtm,updated_dtm,revision_count)</v>
      </c>
      <c r="O239" t="str">
        <f t="shared" si="19"/>
        <v xml:space="preserve"> VALUES </v>
      </c>
      <c r="P239" t="str">
        <f t="shared" si="17"/>
        <v>((SELECT L.location_id FROM location L WHERE L.location_type_code='COURTROOM' AND L.location_name='ROBSONSQUARE106'),'106',(SELECT L.location_id FROM location L WHERE L.location_type_code='COURTHOUSE' AND L.location_name='ROBSONSQUARE'),'test','test',now(),now(),0);</v>
      </c>
    </row>
    <row r="240" spans="1:16" x14ac:dyDescent="0.2">
      <c r="A240">
        <v>238</v>
      </c>
      <c r="B240" t="s">
        <v>536</v>
      </c>
      <c r="C240" s="2">
        <v>107</v>
      </c>
      <c r="D240" t="s">
        <v>180</v>
      </c>
      <c r="E240" t="s">
        <v>16</v>
      </c>
      <c r="F240" t="s">
        <v>16</v>
      </c>
      <c r="G240" t="s">
        <v>17</v>
      </c>
      <c r="H240" t="s">
        <v>17</v>
      </c>
      <c r="I240">
        <f>0</f>
        <v>0</v>
      </c>
      <c r="K240" t="str">
        <f t="shared" si="15"/>
        <v>SELECT L.location_id FROM location L WHERE L.location_type_code='COURTROOM' AND L.location_name='ROBSONSQUARE107'</v>
      </c>
      <c r="L240" t="str">
        <f t="shared" si="16"/>
        <v>SELECT L.location_id FROM location L WHERE L.location_type_code='COURTHOUSE' AND L.location_name='ROBSONSQUARE'</v>
      </c>
      <c r="M240" s="1" t="s">
        <v>212</v>
      </c>
      <c r="N240" t="str">
        <f t="shared" si="18"/>
        <v>INSERT INTO courtroom (location_id,room_number,courthouse_location_id,created_by,updated_by,created_dtm,updated_dtm,revision_count)</v>
      </c>
      <c r="O240" t="str">
        <f t="shared" si="19"/>
        <v xml:space="preserve"> VALUES </v>
      </c>
      <c r="P240" t="str">
        <f t="shared" si="17"/>
        <v>((SELECT L.location_id FROM location L WHERE L.location_type_code='COURTROOM' AND L.location_name='ROBSONSQUARE107'),'107',(SELECT L.location_id FROM location L WHERE L.location_type_code='COURTHOUSE' AND L.location_name='ROBSONSQUARE'),'test','test',now(),now(),0);</v>
      </c>
    </row>
    <row r="241" spans="1:16" x14ac:dyDescent="0.2">
      <c r="A241">
        <v>239</v>
      </c>
      <c r="B241" t="s">
        <v>537</v>
      </c>
      <c r="C241" s="2">
        <v>108</v>
      </c>
      <c r="D241" t="s">
        <v>180</v>
      </c>
      <c r="E241" t="s">
        <v>16</v>
      </c>
      <c r="F241" t="s">
        <v>16</v>
      </c>
      <c r="G241" t="s">
        <v>17</v>
      </c>
      <c r="H241" t="s">
        <v>17</v>
      </c>
      <c r="I241">
        <f>0</f>
        <v>0</v>
      </c>
      <c r="K241" t="str">
        <f t="shared" si="15"/>
        <v>SELECT L.location_id FROM location L WHERE L.location_type_code='COURTROOM' AND L.location_name='ROBSONSQUARE108'</v>
      </c>
      <c r="L241" t="str">
        <f t="shared" si="16"/>
        <v>SELECT L.location_id FROM location L WHERE L.location_type_code='COURTHOUSE' AND L.location_name='ROBSONSQUARE'</v>
      </c>
      <c r="M241" s="1" t="s">
        <v>212</v>
      </c>
      <c r="N241" t="str">
        <f t="shared" si="18"/>
        <v>INSERT INTO courtroom (location_id,room_number,courthouse_location_id,created_by,updated_by,created_dtm,updated_dtm,revision_count)</v>
      </c>
      <c r="O241" t="str">
        <f t="shared" si="19"/>
        <v xml:space="preserve"> VALUES </v>
      </c>
      <c r="P241" t="str">
        <f t="shared" si="17"/>
        <v>((SELECT L.location_id FROM location L WHERE L.location_type_code='COURTROOM' AND L.location_name='ROBSONSQUARE108'),'108',(SELECT L.location_id FROM location L WHERE L.location_type_code='COURTHOUSE' AND L.location_name='ROBSONSQUARE'),'test','test',now(),now(),0);</v>
      </c>
    </row>
    <row r="242" spans="1:16" x14ac:dyDescent="0.2">
      <c r="A242">
        <v>240</v>
      </c>
      <c r="B242" t="s">
        <v>538</v>
      </c>
      <c r="C242" s="2">
        <v>109</v>
      </c>
      <c r="D242" t="s">
        <v>180</v>
      </c>
      <c r="E242" t="s">
        <v>16</v>
      </c>
      <c r="F242" t="s">
        <v>16</v>
      </c>
      <c r="G242" t="s">
        <v>17</v>
      </c>
      <c r="H242" t="s">
        <v>17</v>
      </c>
      <c r="I242">
        <f>0</f>
        <v>0</v>
      </c>
      <c r="K242" t="str">
        <f t="shared" si="15"/>
        <v>SELECT L.location_id FROM location L WHERE L.location_type_code='COURTROOM' AND L.location_name='ROBSONSQUARE109'</v>
      </c>
      <c r="L242" t="str">
        <f t="shared" si="16"/>
        <v>SELECT L.location_id FROM location L WHERE L.location_type_code='COURTHOUSE' AND L.location_name='ROBSONSQUARE'</v>
      </c>
      <c r="M242" s="1" t="s">
        <v>212</v>
      </c>
      <c r="N242" t="str">
        <f t="shared" si="18"/>
        <v>INSERT INTO courtroom (location_id,room_number,courthouse_location_id,created_by,updated_by,created_dtm,updated_dtm,revision_count)</v>
      </c>
      <c r="O242" t="str">
        <f t="shared" si="19"/>
        <v xml:space="preserve"> VALUES </v>
      </c>
      <c r="P242" t="str">
        <f t="shared" si="17"/>
        <v>((SELECT L.location_id FROM location L WHERE L.location_type_code='COURTROOM' AND L.location_name='ROBSONSQUARE109'),'109',(SELECT L.location_id FROM location L WHERE L.location_type_code='COURTHOUSE' AND L.location_name='ROBSONSQUARE'),'test','test',now(),now(),0);</v>
      </c>
    </row>
    <row r="243" spans="1:16" x14ac:dyDescent="0.2">
      <c r="A243">
        <v>241</v>
      </c>
      <c r="B243" t="s">
        <v>539</v>
      </c>
      <c r="C243" s="2">
        <v>110</v>
      </c>
      <c r="D243" t="s">
        <v>180</v>
      </c>
      <c r="E243" t="s">
        <v>16</v>
      </c>
      <c r="F243" t="s">
        <v>16</v>
      </c>
      <c r="G243" t="s">
        <v>17</v>
      </c>
      <c r="H243" t="s">
        <v>17</v>
      </c>
      <c r="I243">
        <f>0</f>
        <v>0</v>
      </c>
      <c r="K243" t="str">
        <f t="shared" si="15"/>
        <v>SELECT L.location_id FROM location L WHERE L.location_type_code='COURTROOM' AND L.location_name='ROBSONSQUARE110'</v>
      </c>
      <c r="L243" t="str">
        <f t="shared" si="16"/>
        <v>SELECT L.location_id FROM location L WHERE L.location_type_code='COURTHOUSE' AND L.location_name='ROBSONSQUARE'</v>
      </c>
      <c r="M243" s="1" t="s">
        <v>212</v>
      </c>
      <c r="N243" t="str">
        <f t="shared" si="18"/>
        <v>INSERT INTO courtroom (location_id,room_number,courthouse_location_id,created_by,updated_by,created_dtm,updated_dtm,revision_count)</v>
      </c>
      <c r="O243" t="str">
        <f t="shared" si="19"/>
        <v xml:space="preserve"> VALUES </v>
      </c>
      <c r="P243" t="str">
        <f t="shared" si="17"/>
        <v>((SELECT L.location_id FROM location L WHERE L.location_type_code='COURTROOM' AND L.location_name='ROBSONSQUARE110'),'110',(SELECT L.location_id FROM location L WHERE L.location_type_code='COURTHOUSE' AND L.location_name='ROBSONSQUARE'),'test','test',now(),now(),0);</v>
      </c>
    </row>
    <row r="244" spans="1:16" x14ac:dyDescent="0.2">
      <c r="A244">
        <v>242</v>
      </c>
      <c r="B244" t="s">
        <v>540</v>
      </c>
      <c r="C244" s="2">
        <v>111</v>
      </c>
      <c r="D244" t="s">
        <v>180</v>
      </c>
      <c r="E244" t="s">
        <v>16</v>
      </c>
      <c r="F244" t="s">
        <v>16</v>
      </c>
      <c r="G244" t="s">
        <v>17</v>
      </c>
      <c r="H244" t="s">
        <v>17</v>
      </c>
      <c r="I244">
        <f>0</f>
        <v>0</v>
      </c>
      <c r="K244" t="str">
        <f t="shared" si="15"/>
        <v>SELECT L.location_id FROM location L WHERE L.location_type_code='COURTROOM' AND L.location_name='ROBSONSQUARE111'</v>
      </c>
      <c r="L244" t="str">
        <f t="shared" si="16"/>
        <v>SELECT L.location_id FROM location L WHERE L.location_type_code='COURTHOUSE' AND L.location_name='ROBSONSQUARE'</v>
      </c>
      <c r="M244" s="1" t="s">
        <v>212</v>
      </c>
      <c r="N244" t="str">
        <f t="shared" si="18"/>
        <v>INSERT INTO courtroom (location_id,room_number,courthouse_location_id,created_by,updated_by,created_dtm,updated_dtm,revision_count)</v>
      </c>
      <c r="O244" t="str">
        <f t="shared" si="19"/>
        <v xml:space="preserve"> VALUES </v>
      </c>
      <c r="P244" t="str">
        <f t="shared" si="17"/>
        <v>((SELECT L.location_id FROM location L WHERE L.location_type_code='COURTROOM' AND L.location_name='ROBSONSQUARE111'),'111',(SELECT L.location_id FROM location L WHERE L.location_type_code='COURTHOUSE' AND L.location_name='ROBSONSQUARE'),'test','test',now(),now(),0);</v>
      </c>
    </row>
    <row r="245" spans="1:16" x14ac:dyDescent="0.2">
      <c r="A245">
        <v>243</v>
      </c>
      <c r="B245" t="s">
        <v>541</v>
      </c>
      <c r="C245" s="2">
        <v>112</v>
      </c>
      <c r="D245" t="s">
        <v>180</v>
      </c>
      <c r="E245" t="s">
        <v>16</v>
      </c>
      <c r="F245" t="s">
        <v>16</v>
      </c>
      <c r="G245" t="s">
        <v>17</v>
      </c>
      <c r="H245" t="s">
        <v>17</v>
      </c>
      <c r="I245">
        <f>0</f>
        <v>0</v>
      </c>
      <c r="K245" t="str">
        <f t="shared" si="15"/>
        <v>SELECT L.location_id FROM location L WHERE L.location_type_code='COURTROOM' AND L.location_name='ROBSONSQUARE112'</v>
      </c>
      <c r="L245" t="str">
        <f t="shared" si="16"/>
        <v>SELECT L.location_id FROM location L WHERE L.location_type_code='COURTHOUSE' AND L.location_name='ROBSONSQUARE'</v>
      </c>
      <c r="M245" s="1" t="s">
        <v>212</v>
      </c>
      <c r="N245" t="str">
        <f t="shared" si="18"/>
        <v>INSERT INTO courtroom (location_id,room_number,courthouse_location_id,created_by,updated_by,created_dtm,updated_dtm,revision_count)</v>
      </c>
      <c r="O245" t="str">
        <f t="shared" si="19"/>
        <v xml:space="preserve"> VALUES </v>
      </c>
      <c r="P245" t="str">
        <f t="shared" si="17"/>
        <v>((SELECT L.location_id FROM location L WHERE L.location_type_code='COURTROOM' AND L.location_name='ROBSONSQUARE112'),'112',(SELECT L.location_id FROM location L WHERE L.location_type_code='COURTHOUSE' AND L.location_name='ROBSONSQUARE'),'test','test',now(),now(),0);</v>
      </c>
    </row>
    <row r="246" spans="1:16" x14ac:dyDescent="0.2">
      <c r="A246">
        <v>244</v>
      </c>
      <c r="B246" t="s">
        <v>542</v>
      </c>
      <c r="C246" s="2">
        <v>115</v>
      </c>
      <c r="D246" t="s">
        <v>180</v>
      </c>
      <c r="E246" t="s">
        <v>16</v>
      </c>
      <c r="F246" t="s">
        <v>16</v>
      </c>
      <c r="G246" t="s">
        <v>17</v>
      </c>
      <c r="H246" t="s">
        <v>17</v>
      </c>
      <c r="I246">
        <f>0</f>
        <v>0</v>
      </c>
      <c r="K246" t="str">
        <f t="shared" si="15"/>
        <v>SELECT L.location_id FROM location L WHERE L.location_type_code='COURTROOM' AND L.location_name='ROBSONSQUARE115'</v>
      </c>
      <c r="L246" t="str">
        <f t="shared" si="16"/>
        <v>SELECT L.location_id FROM location L WHERE L.location_type_code='COURTHOUSE' AND L.location_name='ROBSONSQUARE'</v>
      </c>
      <c r="M246" s="1" t="s">
        <v>212</v>
      </c>
      <c r="N246" t="str">
        <f t="shared" si="18"/>
        <v>INSERT INTO courtroom (location_id,room_number,courthouse_location_id,created_by,updated_by,created_dtm,updated_dtm,revision_count)</v>
      </c>
      <c r="O246" t="str">
        <f t="shared" si="19"/>
        <v xml:space="preserve"> VALUES </v>
      </c>
      <c r="P246" t="str">
        <f t="shared" si="17"/>
        <v>((SELECT L.location_id FROM location L WHERE L.location_type_code='COURTROOM' AND L.location_name='ROBSONSQUARE115'),'115',(SELECT L.location_id FROM location L WHERE L.location_type_code='COURTHOUSE' AND L.location_name='ROBSONSQUARE'),'test','test',now(),now(),0);</v>
      </c>
    </row>
    <row r="247" spans="1:16" x14ac:dyDescent="0.2">
      <c r="A247">
        <v>245</v>
      </c>
      <c r="B247" t="s">
        <v>543</v>
      </c>
      <c r="C247" s="2">
        <v>2</v>
      </c>
      <c r="D247" t="s">
        <v>146</v>
      </c>
      <c r="E247" t="s">
        <v>16</v>
      </c>
      <c r="F247" t="s">
        <v>16</v>
      </c>
      <c r="G247" t="s">
        <v>17</v>
      </c>
      <c r="H247" t="s">
        <v>17</v>
      </c>
      <c r="I247">
        <f>0</f>
        <v>0</v>
      </c>
      <c r="K247" t="str">
        <f t="shared" si="15"/>
        <v>SELECT L.location_id FROM location L WHERE L.location_type_code='COURTROOM' AND L.location_name='ROSSLAND2'</v>
      </c>
      <c r="L247" t="str">
        <f t="shared" si="16"/>
        <v>SELECT L.location_id FROM location L WHERE L.location_type_code='COURTHOUSE' AND L.location_name='ROSSLAND'</v>
      </c>
      <c r="M247" s="1" t="s">
        <v>212</v>
      </c>
      <c r="N247" t="str">
        <f t="shared" si="18"/>
        <v>INSERT INTO courtroom (location_id,room_number,courthouse_location_id,created_by,updated_by,created_dtm,updated_dtm,revision_count)</v>
      </c>
      <c r="O247" t="str">
        <f t="shared" si="19"/>
        <v xml:space="preserve"> VALUES </v>
      </c>
      <c r="P247" t="str">
        <f t="shared" si="17"/>
        <v>((SELECT L.location_id FROM location L WHERE L.location_type_code='COURTROOM' AND L.location_name='ROSSLAND2'),'2',(SELECT L.location_id FROM location L WHERE L.location_type_code='COURTHOUSE' AND L.location_name='ROSSLAND'),'test','test',now(),now(),0);</v>
      </c>
    </row>
    <row r="248" spans="1:16" x14ac:dyDescent="0.2">
      <c r="A248">
        <v>246</v>
      </c>
      <c r="B248" t="s">
        <v>544</v>
      </c>
      <c r="C248" s="2">
        <v>1</v>
      </c>
      <c r="D248" t="s">
        <v>146</v>
      </c>
      <c r="E248" t="s">
        <v>16</v>
      </c>
      <c r="F248" t="s">
        <v>16</v>
      </c>
      <c r="G248" t="s">
        <v>17</v>
      </c>
      <c r="H248" t="s">
        <v>17</v>
      </c>
      <c r="I248">
        <f>0</f>
        <v>0</v>
      </c>
      <c r="K248" t="str">
        <f t="shared" si="15"/>
        <v>SELECT L.location_id FROM location L WHERE L.location_type_code='COURTROOM' AND L.location_name='ROSSLAND001'</v>
      </c>
      <c r="L248" t="str">
        <f t="shared" si="16"/>
        <v>SELECT L.location_id FROM location L WHERE L.location_type_code='COURTHOUSE' AND L.location_name='ROSSLAND'</v>
      </c>
      <c r="M248" s="1" t="s">
        <v>212</v>
      </c>
      <c r="N248" t="str">
        <f t="shared" si="18"/>
        <v>INSERT INTO courtroom (location_id,room_number,courthouse_location_id,created_by,updated_by,created_dtm,updated_dtm,revision_count)</v>
      </c>
      <c r="O248" t="str">
        <f t="shared" si="19"/>
        <v xml:space="preserve"> VALUES </v>
      </c>
      <c r="P248" t="str">
        <f t="shared" si="17"/>
        <v>((SELECT L.location_id FROM location L WHERE L.location_type_code='COURTROOM' AND L.location_name='ROSSLAND001'),'1',(SELECT L.location_id FROM location L WHERE L.location_type_code='COURTHOUSE' AND L.location_name='ROSSLAND'),'test','test',now(),now(),0);</v>
      </c>
    </row>
    <row r="249" spans="1:16" x14ac:dyDescent="0.2">
      <c r="A249">
        <v>247</v>
      </c>
      <c r="B249" t="s">
        <v>545</v>
      </c>
      <c r="C249" s="2" t="s">
        <v>268</v>
      </c>
      <c r="D249" t="s">
        <v>146</v>
      </c>
      <c r="E249" t="s">
        <v>16</v>
      </c>
      <c r="F249" t="s">
        <v>16</v>
      </c>
      <c r="G249" t="s">
        <v>17</v>
      </c>
      <c r="H249" t="s">
        <v>17</v>
      </c>
      <c r="I249">
        <f>0</f>
        <v>0</v>
      </c>
      <c r="K249" t="str">
        <f t="shared" si="15"/>
        <v>SELECT L.location_id FROM location L WHERE L.location_type_code='COURTROOM' AND L.location_name='ROSSLANDIAR'</v>
      </c>
      <c r="L249" t="str">
        <f t="shared" si="16"/>
        <v>SELECT L.location_id FROM location L WHERE L.location_type_code='COURTHOUSE' AND L.location_name='ROSSLAND'</v>
      </c>
      <c r="M249" s="1" t="s">
        <v>212</v>
      </c>
      <c r="N249" t="str">
        <f t="shared" si="18"/>
        <v>INSERT INTO courtroom (location_id,room_number,courthouse_location_id,created_by,updated_by,created_dtm,updated_dtm,revision_count)</v>
      </c>
      <c r="O249" t="str">
        <f t="shared" si="19"/>
        <v xml:space="preserve"> VALUES </v>
      </c>
      <c r="P249" t="str">
        <f t="shared" si="17"/>
        <v>((SELECT L.location_id FROM location L WHERE L.location_type_code='COURTROOM' AND L.location_name='ROSSLANDIAR'),'IAR',(SELECT L.location_id FROM location L WHERE L.location_type_code='COURTHOUSE' AND L.location_name='ROSSLAND'),'test','test',now(),now(),0);</v>
      </c>
    </row>
    <row r="250" spans="1:16" x14ac:dyDescent="0.2">
      <c r="A250">
        <v>248</v>
      </c>
      <c r="B250" t="s">
        <v>546</v>
      </c>
      <c r="C250" s="2">
        <v>200</v>
      </c>
      <c r="D250" t="s">
        <v>148</v>
      </c>
      <c r="E250" t="s">
        <v>16</v>
      </c>
      <c r="F250" t="s">
        <v>16</v>
      </c>
      <c r="G250" t="s">
        <v>17</v>
      </c>
      <c r="H250" t="s">
        <v>17</v>
      </c>
      <c r="I250">
        <f>0</f>
        <v>0</v>
      </c>
      <c r="K250" t="str">
        <f t="shared" si="15"/>
        <v>SELECT L.location_id FROM location L WHERE L.location_type_code='COURTROOM' AND L.location_name='SALMONARM200'</v>
      </c>
      <c r="L250" t="str">
        <f t="shared" si="16"/>
        <v>SELECT L.location_id FROM location L WHERE L.location_type_code='COURTHOUSE' AND L.location_name='SALMONARM'</v>
      </c>
      <c r="M250" s="1" t="s">
        <v>212</v>
      </c>
      <c r="N250" t="str">
        <f t="shared" si="18"/>
        <v>INSERT INTO courtroom (location_id,room_number,courthouse_location_id,created_by,updated_by,created_dtm,updated_dtm,revision_count)</v>
      </c>
      <c r="O250" t="str">
        <f t="shared" si="19"/>
        <v xml:space="preserve"> VALUES </v>
      </c>
      <c r="P250" t="str">
        <f t="shared" si="17"/>
        <v>((SELECT L.location_id FROM location L WHERE L.location_type_code='COURTROOM' AND L.location_name='SALMONARM200'),'200',(SELECT L.location_id FROM location L WHERE L.location_type_code='COURTHOUSE' AND L.location_name='SALMONARM'),'test','test',now(),now(),0);</v>
      </c>
    </row>
    <row r="251" spans="1:16" x14ac:dyDescent="0.2">
      <c r="A251">
        <v>249</v>
      </c>
      <c r="B251" t="s">
        <v>547</v>
      </c>
      <c r="C251" s="2">
        <v>201</v>
      </c>
      <c r="D251" t="s">
        <v>148</v>
      </c>
      <c r="E251" t="s">
        <v>16</v>
      </c>
      <c r="F251" t="s">
        <v>16</v>
      </c>
      <c r="G251" t="s">
        <v>17</v>
      </c>
      <c r="H251" t="s">
        <v>17</v>
      </c>
      <c r="I251">
        <f>0</f>
        <v>0</v>
      </c>
      <c r="K251" t="str">
        <f t="shared" si="15"/>
        <v>SELECT L.location_id FROM location L WHERE L.location_type_code='COURTROOM' AND L.location_name='SALMONARM201'</v>
      </c>
      <c r="L251" t="str">
        <f t="shared" si="16"/>
        <v>SELECT L.location_id FROM location L WHERE L.location_type_code='COURTHOUSE' AND L.location_name='SALMONARM'</v>
      </c>
      <c r="M251" s="1" t="s">
        <v>212</v>
      </c>
      <c r="N251" t="str">
        <f t="shared" si="18"/>
        <v>INSERT INTO courtroom (location_id,room_number,courthouse_location_id,created_by,updated_by,created_dtm,updated_dtm,revision_count)</v>
      </c>
      <c r="O251" t="str">
        <f t="shared" si="19"/>
        <v xml:space="preserve"> VALUES </v>
      </c>
      <c r="P251" t="str">
        <f t="shared" si="17"/>
        <v>((SELECT L.location_id FROM location L WHERE L.location_type_code='COURTROOM' AND L.location_name='SALMONARM201'),'201',(SELECT L.location_id FROM location L WHERE L.location_type_code='COURTHOUSE' AND L.location_name='SALMONARM'),'test','test',now(),now(),0);</v>
      </c>
    </row>
    <row r="252" spans="1:16" x14ac:dyDescent="0.2">
      <c r="A252">
        <v>250</v>
      </c>
      <c r="B252" t="s">
        <v>548</v>
      </c>
      <c r="C252" s="2">
        <v>202</v>
      </c>
      <c r="D252" t="s">
        <v>148</v>
      </c>
      <c r="E252" t="s">
        <v>16</v>
      </c>
      <c r="F252" t="s">
        <v>16</v>
      </c>
      <c r="G252" t="s">
        <v>17</v>
      </c>
      <c r="H252" t="s">
        <v>17</v>
      </c>
      <c r="I252">
        <f>0</f>
        <v>0</v>
      </c>
      <c r="K252" t="str">
        <f t="shared" si="15"/>
        <v>SELECT L.location_id FROM location L WHERE L.location_type_code='COURTROOM' AND L.location_name='SALMONARM202'</v>
      </c>
      <c r="L252" t="str">
        <f t="shared" si="16"/>
        <v>SELECT L.location_id FROM location L WHERE L.location_type_code='COURTHOUSE' AND L.location_name='SALMONARM'</v>
      </c>
      <c r="M252" s="1" t="s">
        <v>212</v>
      </c>
      <c r="N252" t="str">
        <f t="shared" si="18"/>
        <v>INSERT INTO courtroom (location_id,room_number,courthouse_location_id,created_by,updated_by,created_dtm,updated_dtm,revision_count)</v>
      </c>
      <c r="O252" t="str">
        <f t="shared" si="19"/>
        <v xml:space="preserve"> VALUES </v>
      </c>
      <c r="P252" t="str">
        <f t="shared" si="17"/>
        <v>((SELECT L.location_id FROM location L WHERE L.location_type_code='COURTROOM' AND L.location_name='SALMONARM202'),'202',(SELECT L.location_id FROM location L WHERE L.location_type_code='COURTHOUSE' AND L.location_name='SALMONARM'),'test','test',now(),now(),0);</v>
      </c>
    </row>
    <row r="253" spans="1:16" x14ac:dyDescent="0.2">
      <c r="A253">
        <v>251</v>
      </c>
      <c r="B253" t="s">
        <v>549</v>
      </c>
      <c r="C253" s="2">
        <v>1</v>
      </c>
      <c r="D253" t="s">
        <v>150</v>
      </c>
      <c r="E253" t="s">
        <v>16</v>
      </c>
      <c r="F253" t="s">
        <v>16</v>
      </c>
      <c r="G253" t="s">
        <v>17</v>
      </c>
      <c r="H253" t="s">
        <v>17</v>
      </c>
      <c r="I253">
        <f>0</f>
        <v>0</v>
      </c>
      <c r="K253" t="str">
        <f t="shared" si="15"/>
        <v>SELECT L.location_id FROM location L WHERE L.location_type_code='COURTROOM' AND L.location_name='SECHELT001'</v>
      </c>
      <c r="L253" t="str">
        <f t="shared" si="16"/>
        <v>SELECT L.location_id FROM location L WHERE L.location_type_code='COURTHOUSE' AND L.location_name='SECHELT'</v>
      </c>
      <c r="M253" s="1" t="s">
        <v>212</v>
      </c>
      <c r="N253" t="str">
        <f t="shared" si="18"/>
        <v>INSERT INTO courtroom (location_id,room_number,courthouse_location_id,created_by,updated_by,created_dtm,updated_dtm,revision_count)</v>
      </c>
      <c r="O253" t="str">
        <f t="shared" si="19"/>
        <v xml:space="preserve"> VALUES </v>
      </c>
      <c r="P253" t="str">
        <f t="shared" si="17"/>
        <v>((SELECT L.location_id FROM location L WHERE L.location_type_code='COURTROOM' AND L.location_name='SECHELT001'),'1',(SELECT L.location_id FROM location L WHERE L.location_type_code='COURTHOUSE' AND L.location_name='SECHELT'),'test','test',now(),now(),0);</v>
      </c>
    </row>
    <row r="254" spans="1:16" x14ac:dyDescent="0.2">
      <c r="A254">
        <v>252</v>
      </c>
      <c r="B254" t="s">
        <v>550</v>
      </c>
      <c r="C254" s="2">
        <v>2</v>
      </c>
      <c r="D254" t="s">
        <v>150</v>
      </c>
      <c r="E254" t="s">
        <v>16</v>
      </c>
      <c r="F254" t="s">
        <v>16</v>
      </c>
      <c r="G254" t="s">
        <v>17</v>
      </c>
      <c r="H254" t="s">
        <v>17</v>
      </c>
      <c r="I254">
        <f>0</f>
        <v>0</v>
      </c>
      <c r="K254" t="str">
        <f t="shared" si="15"/>
        <v>SELECT L.location_id FROM location L WHERE L.location_type_code='COURTROOM' AND L.location_name='SECHELT002'</v>
      </c>
      <c r="L254" t="str">
        <f t="shared" si="16"/>
        <v>SELECT L.location_id FROM location L WHERE L.location_type_code='COURTHOUSE' AND L.location_name='SECHELT'</v>
      </c>
      <c r="M254" s="1" t="s">
        <v>212</v>
      </c>
      <c r="N254" t="str">
        <f t="shared" si="18"/>
        <v>INSERT INTO courtroom (location_id,room_number,courthouse_location_id,created_by,updated_by,created_dtm,updated_dtm,revision_count)</v>
      </c>
      <c r="O254" t="str">
        <f t="shared" si="19"/>
        <v xml:space="preserve"> VALUES </v>
      </c>
      <c r="P254" t="str">
        <f t="shared" si="17"/>
        <v>((SELECT L.location_id FROM location L WHERE L.location_type_code='COURTROOM' AND L.location_name='SECHELT002'),'2',(SELECT L.location_id FROM location L WHERE L.location_type_code='COURTHOUSE' AND L.location_name='SECHELT'),'test','test',now(),now(),0);</v>
      </c>
    </row>
    <row r="255" spans="1:16" x14ac:dyDescent="0.2">
      <c r="A255">
        <v>253</v>
      </c>
      <c r="B255" t="s">
        <v>551</v>
      </c>
      <c r="C255" s="2" t="s">
        <v>153</v>
      </c>
      <c r="D255" t="s">
        <v>152</v>
      </c>
      <c r="E255" t="s">
        <v>16</v>
      </c>
      <c r="F255" t="s">
        <v>16</v>
      </c>
      <c r="G255" t="s">
        <v>17</v>
      </c>
      <c r="H255" t="s">
        <v>17</v>
      </c>
      <c r="I255">
        <f>0</f>
        <v>0</v>
      </c>
      <c r="K255" t="str">
        <f t="shared" si="15"/>
        <v>SELECT L.location_id FROM location L WHERE L.location_type_code='COURTROOM' AND L.location_name='SIDNEYSIDNEY'</v>
      </c>
      <c r="L255" t="str">
        <f t="shared" si="16"/>
        <v>SELECT L.location_id FROM location L WHERE L.location_type_code='COURTHOUSE' AND L.location_name='SIDNEY'</v>
      </c>
      <c r="M255" s="1" t="s">
        <v>212</v>
      </c>
      <c r="N255" t="str">
        <f t="shared" si="18"/>
        <v>INSERT INTO courtroom (location_id,room_number,courthouse_location_id,created_by,updated_by,created_dtm,updated_dtm,revision_count)</v>
      </c>
      <c r="O255" t="str">
        <f t="shared" si="19"/>
        <v xml:space="preserve"> VALUES </v>
      </c>
      <c r="P255" t="str">
        <f t="shared" si="17"/>
        <v>((SELECT L.location_id FROM location L WHERE L.location_type_code='COURTROOM' AND L.location_name='SIDNEYSIDNEY'),'Sidney',(SELECT L.location_id FROM location L WHERE L.location_type_code='COURTHOUSE' AND L.location_name='SIDNEY'),'test','test',now(),now(),0);</v>
      </c>
    </row>
    <row r="256" spans="1:16" x14ac:dyDescent="0.2">
      <c r="A256">
        <v>254</v>
      </c>
      <c r="B256" t="s">
        <v>552</v>
      </c>
      <c r="C256" s="2">
        <v>153</v>
      </c>
      <c r="D256" t="s">
        <v>154</v>
      </c>
      <c r="E256" t="s">
        <v>16</v>
      </c>
      <c r="F256" t="s">
        <v>16</v>
      </c>
      <c r="G256" t="s">
        <v>17</v>
      </c>
      <c r="H256" t="s">
        <v>17</v>
      </c>
      <c r="I256">
        <f>0</f>
        <v>0</v>
      </c>
      <c r="K256" t="str">
        <f t="shared" si="15"/>
        <v>SELECT L.location_id FROM location L WHERE L.location_type_code='COURTROOM' AND L.location_name='SMITHERS153'</v>
      </c>
      <c r="L256" t="str">
        <f t="shared" si="16"/>
        <v>SELECT L.location_id FROM location L WHERE L.location_type_code='COURTHOUSE' AND L.location_name='SMITHERS'</v>
      </c>
      <c r="M256" s="1" t="s">
        <v>212</v>
      </c>
      <c r="N256" t="str">
        <f t="shared" si="18"/>
        <v>INSERT INTO courtroom (location_id,room_number,courthouse_location_id,created_by,updated_by,created_dtm,updated_dtm,revision_count)</v>
      </c>
      <c r="O256" t="str">
        <f t="shared" si="19"/>
        <v xml:space="preserve"> VALUES </v>
      </c>
      <c r="P256" t="str">
        <f t="shared" si="17"/>
        <v>((SELECT L.location_id FROM location L WHERE L.location_type_code='COURTROOM' AND L.location_name='SMITHERS153'),'153',(SELECT L.location_id FROM location L WHERE L.location_type_code='COURTHOUSE' AND L.location_name='SMITHERS'),'test','test',now(),now(),0);</v>
      </c>
    </row>
    <row r="257" spans="1:16" x14ac:dyDescent="0.2">
      <c r="A257">
        <v>255</v>
      </c>
      <c r="B257" t="s">
        <v>553</v>
      </c>
      <c r="C257" s="2">
        <v>159</v>
      </c>
      <c r="D257" t="s">
        <v>154</v>
      </c>
      <c r="E257" t="s">
        <v>16</v>
      </c>
      <c r="F257" t="s">
        <v>16</v>
      </c>
      <c r="G257" t="s">
        <v>17</v>
      </c>
      <c r="H257" t="s">
        <v>17</v>
      </c>
      <c r="I257">
        <f>0</f>
        <v>0</v>
      </c>
      <c r="K257" t="str">
        <f t="shared" si="15"/>
        <v>SELECT L.location_id FROM location L WHERE L.location_type_code='COURTROOM' AND L.location_name='SMITHERS159'</v>
      </c>
      <c r="L257" t="str">
        <f t="shared" si="16"/>
        <v>SELECT L.location_id FROM location L WHERE L.location_type_code='COURTHOUSE' AND L.location_name='SMITHERS'</v>
      </c>
      <c r="M257" s="1" t="s">
        <v>212</v>
      </c>
      <c r="N257" t="str">
        <f t="shared" si="18"/>
        <v>INSERT INTO courtroom (location_id,room_number,courthouse_location_id,created_by,updated_by,created_dtm,updated_dtm,revision_count)</v>
      </c>
      <c r="O257" t="str">
        <f t="shared" si="19"/>
        <v xml:space="preserve"> VALUES </v>
      </c>
      <c r="P257" t="str">
        <f t="shared" si="17"/>
        <v>((SELECT L.location_id FROM location L WHERE L.location_type_code='COURTROOM' AND L.location_name='SMITHERS159'),'159',(SELECT L.location_id FROM location L WHERE L.location_type_code='COURTHOUSE' AND L.location_name='SMITHERS'),'test','test',now(),now(),0);</v>
      </c>
    </row>
    <row r="258" spans="1:16" x14ac:dyDescent="0.2">
      <c r="A258">
        <v>256</v>
      </c>
      <c r="B258" t="s">
        <v>554</v>
      </c>
      <c r="C258" s="2">
        <v>101</v>
      </c>
      <c r="D258" t="s">
        <v>154</v>
      </c>
      <c r="E258" t="s">
        <v>16</v>
      </c>
      <c r="F258" t="s">
        <v>16</v>
      </c>
      <c r="G258" t="s">
        <v>17</v>
      </c>
      <c r="H258" t="s">
        <v>17</v>
      </c>
      <c r="I258">
        <f>0</f>
        <v>0</v>
      </c>
      <c r="K258" t="str">
        <f t="shared" si="15"/>
        <v>SELECT L.location_id FROM location L WHERE L.location_type_code='COURTROOM' AND L.location_name='SMITHERS101'</v>
      </c>
      <c r="L258" t="str">
        <f t="shared" si="16"/>
        <v>SELECT L.location_id FROM location L WHERE L.location_type_code='COURTHOUSE' AND L.location_name='SMITHERS'</v>
      </c>
      <c r="M258" s="1" t="s">
        <v>212</v>
      </c>
      <c r="N258" t="str">
        <f t="shared" si="18"/>
        <v>INSERT INTO courtroom (location_id,room_number,courthouse_location_id,created_by,updated_by,created_dtm,updated_dtm,revision_count)</v>
      </c>
      <c r="O258" t="str">
        <f t="shared" si="19"/>
        <v xml:space="preserve"> VALUES </v>
      </c>
      <c r="P258" t="str">
        <f t="shared" si="17"/>
        <v>((SELECT L.location_id FROM location L WHERE L.location_type_code='COURTROOM' AND L.location_name='SMITHERS101'),'101',(SELECT L.location_id FROM location L WHERE L.location_type_code='COURTHOUSE' AND L.location_name='SMITHERS'),'test','test',now(),now(),0);</v>
      </c>
    </row>
    <row r="259" spans="1:16" x14ac:dyDescent="0.2">
      <c r="A259">
        <v>257</v>
      </c>
      <c r="B259" t="s">
        <v>555</v>
      </c>
      <c r="C259" s="2">
        <v>1</v>
      </c>
      <c r="D259" t="s">
        <v>156</v>
      </c>
      <c r="E259" t="s">
        <v>16</v>
      </c>
      <c r="F259" t="s">
        <v>16</v>
      </c>
      <c r="G259" t="s">
        <v>17</v>
      </c>
      <c r="H259" t="s">
        <v>17</v>
      </c>
      <c r="I259">
        <f>0</f>
        <v>0</v>
      </c>
      <c r="K259" t="str">
        <f t="shared" si="15"/>
        <v>SELECT L.location_id FROM location L WHERE L.location_type_code='COURTROOM' AND L.location_name='SPARWOOD001'</v>
      </c>
      <c r="L259" t="str">
        <f t="shared" si="16"/>
        <v>SELECT L.location_id FROM location L WHERE L.location_type_code='COURTHOUSE' AND L.location_name='SPARWOOD'</v>
      </c>
      <c r="M259" s="1" t="s">
        <v>212</v>
      </c>
      <c r="N259" t="str">
        <f t="shared" si="18"/>
        <v>INSERT INTO courtroom (location_id,room_number,courthouse_location_id,created_by,updated_by,created_dtm,updated_dtm,revision_count)</v>
      </c>
      <c r="O259" t="str">
        <f t="shared" si="19"/>
        <v xml:space="preserve"> VALUES </v>
      </c>
      <c r="P259" t="str">
        <f t="shared" si="17"/>
        <v>((SELECT L.location_id FROM location L WHERE L.location_type_code='COURTROOM' AND L.location_name='SPARWOOD001'),'1',(SELECT L.location_id FROM location L WHERE L.location_type_code='COURTHOUSE' AND L.location_name='SPARWOOD'),'test','test',now(),now(),0);</v>
      </c>
    </row>
    <row r="260" spans="1:16" x14ac:dyDescent="0.2">
      <c r="A260">
        <v>258</v>
      </c>
      <c r="B260" t="s">
        <v>556</v>
      </c>
      <c r="C260" s="2" t="s">
        <v>262</v>
      </c>
      <c r="D260" t="s">
        <v>158</v>
      </c>
      <c r="E260" t="s">
        <v>16</v>
      </c>
      <c r="F260" t="s">
        <v>16</v>
      </c>
      <c r="G260" t="s">
        <v>17</v>
      </c>
      <c r="H260" t="s">
        <v>17</v>
      </c>
      <c r="I260">
        <f>0</f>
        <v>0</v>
      </c>
      <c r="K260" t="str">
        <f t="shared" ref="K260:K323" si="20">"SELECT L.location_id FROM location L WHERE L.location_type_code='COURTROOM' AND L.location_name='"&amp;B260&amp;"'"</f>
        <v>SELECT L.location_id FROM location L WHERE L.location_type_code='COURTROOM' AND L.location_name='STEWARTCIRCUIT'</v>
      </c>
      <c r="L260" t="str">
        <f t="shared" ref="L260:L323" si="21">"SELECT L.location_id FROM location L WHERE L.location_type_code='COURTHOUSE' AND L.location_name='"&amp;D260&amp;"'"</f>
        <v>SELECT L.location_id FROM location L WHERE L.location_type_code='COURTHOUSE' AND L.location_name='STEWART'</v>
      </c>
      <c r="M260" s="1" t="s">
        <v>212</v>
      </c>
      <c r="N260" t="str">
        <f t="shared" si="18"/>
        <v>INSERT INTO courtroom (location_id,room_number,courthouse_location_id,created_by,updated_by,created_dtm,updated_dtm,revision_count)</v>
      </c>
      <c r="O260" t="str">
        <f t="shared" si="19"/>
        <v xml:space="preserve"> VALUES </v>
      </c>
      <c r="P260" t="str">
        <f t="shared" ref="P260:P323" si="22">"(("&amp;K260&amp;"),'"&amp;C260&amp;"',("&amp;L260&amp;"),'"&amp;E260&amp;"','"&amp;F260&amp;"',"&amp;G260&amp;","&amp;H260&amp;","&amp;I260&amp;");"</f>
        <v>((SELECT L.location_id FROM location L WHERE L.location_type_code='COURTROOM' AND L.location_name='STEWARTCIRCUIT'),'Circuit',(SELECT L.location_id FROM location L WHERE L.location_type_code='COURTHOUSE' AND L.location_name='STEWART'),'test','test',now(),now(),0);</v>
      </c>
    </row>
    <row r="261" spans="1:16" x14ac:dyDescent="0.2">
      <c r="A261">
        <v>259</v>
      </c>
      <c r="B261" t="s">
        <v>557</v>
      </c>
      <c r="C261" s="2">
        <v>100</v>
      </c>
      <c r="D261" t="s">
        <v>160</v>
      </c>
      <c r="E261" t="s">
        <v>16</v>
      </c>
      <c r="F261" t="s">
        <v>16</v>
      </c>
      <c r="G261" t="s">
        <v>17</v>
      </c>
      <c r="H261" t="s">
        <v>17</v>
      </c>
      <c r="I261">
        <f>0</f>
        <v>0</v>
      </c>
      <c r="K261" t="str">
        <f t="shared" si="20"/>
        <v>SELECT L.location_id FROM location L WHERE L.location_type_code='COURTROOM' AND L.location_name='SURREY100'</v>
      </c>
      <c r="L261" t="str">
        <f t="shared" si="21"/>
        <v>SELECT L.location_id FROM location L WHERE L.location_type_code='COURTHOUSE' AND L.location_name='SURREY'</v>
      </c>
      <c r="M261" s="1" t="s">
        <v>212</v>
      </c>
      <c r="N261" t="str">
        <f t="shared" ref="N261:N324" si="23">$N$3</f>
        <v>INSERT INTO courtroom (location_id,room_number,courthouse_location_id,created_by,updated_by,created_dtm,updated_dtm,revision_count)</v>
      </c>
      <c r="O261" t="str">
        <f t="shared" ref="O261:O324" si="24">$O$3</f>
        <v xml:space="preserve"> VALUES </v>
      </c>
      <c r="P261" t="str">
        <f t="shared" si="22"/>
        <v>((SELECT L.location_id FROM location L WHERE L.location_type_code='COURTROOM' AND L.location_name='SURREY100'),'100',(SELECT L.location_id FROM location L WHERE L.location_type_code='COURTHOUSE' AND L.location_name='SURREY'),'test','test',now(),now(),0);</v>
      </c>
    </row>
    <row r="262" spans="1:16" x14ac:dyDescent="0.2">
      <c r="A262">
        <v>260</v>
      </c>
      <c r="B262" t="s">
        <v>558</v>
      </c>
      <c r="C262" s="2">
        <v>101</v>
      </c>
      <c r="D262" t="s">
        <v>160</v>
      </c>
      <c r="E262" t="s">
        <v>16</v>
      </c>
      <c r="F262" t="s">
        <v>16</v>
      </c>
      <c r="G262" t="s">
        <v>17</v>
      </c>
      <c r="H262" t="s">
        <v>17</v>
      </c>
      <c r="I262">
        <f>0</f>
        <v>0</v>
      </c>
      <c r="K262" t="str">
        <f t="shared" si="20"/>
        <v>SELECT L.location_id FROM location L WHERE L.location_type_code='COURTROOM' AND L.location_name='SURREY101'</v>
      </c>
      <c r="L262" t="str">
        <f t="shared" si="21"/>
        <v>SELECT L.location_id FROM location L WHERE L.location_type_code='COURTHOUSE' AND L.location_name='SURREY'</v>
      </c>
      <c r="M262" s="1" t="s">
        <v>212</v>
      </c>
      <c r="N262" t="str">
        <f t="shared" si="23"/>
        <v>INSERT INTO courtroom (location_id,room_number,courthouse_location_id,created_by,updated_by,created_dtm,updated_dtm,revision_count)</v>
      </c>
      <c r="O262" t="str">
        <f t="shared" si="24"/>
        <v xml:space="preserve"> VALUES </v>
      </c>
      <c r="P262" t="str">
        <f t="shared" si="22"/>
        <v>((SELECT L.location_id FROM location L WHERE L.location_type_code='COURTROOM' AND L.location_name='SURREY101'),'101',(SELECT L.location_id FROM location L WHERE L.location_type_code='COURTHOUSE' AND L.location_name='SURREY'),'test','test',now(),now(),0);</v>
      </c>
    </row>
    <row r="263" spans="1:16" x14ac:dyDescent="0.2">
      <c r="A263">
        <v>261</v>
      </c>
      <c r="B263" t="s">
        <v>559</v>
      </c>
      <c r="C263" s="2">
        <v>102</v>
      </c>
      <c r="D263" t="s">
        <v>160</v>
      </c>
      <c r="E263" t="s">
        <v>16</v>
      </c>
      <c r="F263" t="s">
        <v>16</v>
      </c>
      <c r="G263" t="s">
        <v>17</v>
      </c>
      <c r="H263" t="s">
        <v>17</v>
      </c>
      <c r="I263">
        <f>0</f>
        <v>0</v>
      </c>
      <c r="K263" t="str">
        <f t="shared" si="20"/>
        <v>SELECT L.location_id FROM location L WHERE L.location_type_code='COURTROOM' AND L.location_name='SURREY102'</v>
      </c>
      <c r="L263" t="str">
        <f t="shared" si="21"/>
        <v>SELECT L.location_id FROM location L WHERE L.location_type_code='COURTHOUSE' AND L.location_name='SURREY'</v>
      </c>
      <c r="M263" s="1" t="s">
        <v>212</v>
      </c>
      <c r="N263" t="str">
        <f t="shared" si="23"/>
        <v>INSERT INTO courtroom (location_id,room_number,courthouse_location_id,created_by,updated_by,created_dtm,updated_dtm,revision_count)</v>
      </c>
      <c r="O263" t="str">
        <f t="shared" si="24"/>
        <v xml:space="preserve"> VALUES </v>
      </c>
      <c r="P263" t="str">
        <f t="shared" si="22"/>
        <v>((SELECT L.location_id FROM location L WHERE L.location_type_code='COURTROOM' AND L.location_name='SURREY102'),'102',(SELECT L.location_id FROM location L WHERE L.location_type_code='COURTHOUSE' AND L.location_name='SURREY'),'test','test',now(),now(),0);</v>
      </c>
    </row>
    <row r="264" spans="1:16" x14ac:dyDescent="0.2">
      <c r="A264">
        <v>262</v>
      </c>
      <c r="B264" t="s">
        <v>560</v>
      </c>
      <c r="C264" s="2">
        <v>103</v>
      </c>
      <c r="D264" t="s">
        <v>160</v>
      </c>
      <c r="E264" t="s">
        <v>16</v>
      </c>
      <c r="F264" t="s">
        <v>16</v>
      </c>
      <c r="G264" t="s">
        <v>17</v>
      </c>
      <c r="H264" t="s">
        <v>17</v>
      </c>
      <c r="I264">
        <f>0</f>
        <v>0</v>
      </c>
      <c r="K264" t="str">
        <f t="shared" si="20"/>
        <v>SELECT L.location_id FROM location L WHERE L.location_type_code='COURTROOM' AND L.location_name='SURREY103'</v>
      </c>
      <c r="L264" t="str">
        <f t="shared" si="21"/>
        <v>SELECT L.location_id FROM location L WHERE L.location_type_code='COURTHOUSE' AND L.location_name='SURREY'</v>
      </c>
      <c r="M264" s="1" t="s">
        <v>212</v>
      </c>
      <c r="N264" t="str">
        <f t="shared" si="23"/>
        <v>INSERT INTO courtroom (location_id,room_number,courthouse_location_id,created_by,updated_by,created_dtm,updated_dtm,revision_count)</v>
      </c>
      <c r="O264" t="str">
        <f t="shared" si="24"/>
        <v xml:space="preserve"> VALUES </v>
      </c>
      <c r="P264" t="str">
        <f t="shared" si="22"/>
        <v>((SELECT L.location_id FROM location L WHERE L.location_type_code='COURTROOM' AND L.location_name='SURREY103'),'103',(SELECT L.location_id FROM location L WHERE L.location_type_code='COURTHOUSE' AND L.location_name='SURREY'),'test','test',now(),now(),0);</v>
      </c>
    </row>
    <row r="265" spans="1:16" x14ac:dyDescent="0.2">
      <c r="A265">
        <v>263</v>
      </c>
      <c r="B265" t="s">
        <v>561</v>
      </c>
      <c r="C265" s="2">
        <v>104</v>
      </c>
      <c r="D265" t="s">
        <v>160</v>
      </c>
      <c r="E265" t="s">
        <v>16</v>
      </c>
      <c r="F265" t="s">
        <v>16</v>
      </c>
      <c r="G265" t="s">
        <v>17</v>
      </c>
      <c r="H265" t="s">
        <v>17</v>
      </c>
      <c r="I265">
        <f>0</f>
        <v>0</v>
      </c>
      <c r="K265" t="str">
        <f t="shared" si="20"/>
        <v>SELECT L.location_id FROM location L WHERE L.location_type_code='COURTROOM' AND L.location_name='SURREY104'</v>
      </c>
      <c r="L265" t="str">
        <f t="shared" si="21"/>
        <v>SELECT L.location_id FROM location L WHERE L.location_type_code='COURTHOUSE' AND L.location_name='SURREY'</v>
      </c>
      <c r="M265" s="1" t="s">
        <v>212</v>
      </c>
      <c r="N265" t="str">
        <f t="shared" si="23"/>
        <v>INSERT INTO courtroom (location_id,room_number,courthouse_location_id,created_by,updated_by,created_dtm,updated_dtm,revision_count)</v>
      </c>
      <c r="O265" t="str">
        <f t="shared" si="24"/>
        <v xml:space="preserve"> VALUES </v>
      </c>
      <c r="P265" t="str">
        <f t="shared" si="22"/>
        <v>((SELECT L.location_id FROM location L WHERE L.location_type_code='COURTROOM' AND L.location_name='SURREY104'),'104',(SELECT L.location_id FROM location L WHERE L.location_type_code='COURTHOUSE' AND L.location_name='SURREY'),'test','test',now(),now(),0);</v>
      </c>
    </row>
    <row r="266" spans="1:16" x14ac:dyDescent="0.2">
      <c r="A266">
        <v>264</v>
      </c>
      <c r="B266" t="s">
        <v>562</v>
      </c>
      <c r="C266" s="2">
        <v>105</v>
      </c>
      <c r="D266" t="s">
        <v>160</v>
      </c>
      <c r="E266" t="s">
        <v>16</v>
      </c>
      <c r="F266" t="s">
        <v>16</v>
      </c>
      <c r="G266" t="s">
        <v>17</v>
      </c>
      <c r="H266" t="s">
        <v>17</v>
      </c>
      <c r="I266">
        <f>0</f>
        <v>0</v>
      </c>
      <c r="K266" t="str">
        <f t="shared" si="20"/>
        <v>SELECT L.location_id FROM location L WHERE L.location_type_code='COURTROOM' AND L.location_name='SURREY105'</v>
      </c>
      <c r="L266" t="str">
        <f t="shared" si="21"/>
        <v>SELECT L.location_id FROM location L WHERE L.location_type_code='COURTHOUSE' AND L.location_name='SURREY'</v>
      </c>
      <c r="M266" s="1" t="s">
        <v>212</v>
      </c>
      <c r="N266" t="str">
        <f t="shared" si="23"/>
        <v>INSERT INTO courtroom (location_id,room_number,courthouse_location_id,created_by,updated_by,created_dtm,updated_dtm,revision_count)</v>
      </c>
      <c r="O266" t="str">
        <f t="shared" si="24"/>
        <v xml:space="preserve"> VALUES </v>
      </c>
      <c r="P266" t="str">
        <f t="shared" si="22"/>
        <v>((SELECT L.location_id FROM location L WHERE L.location_type_code='COURTROOM' AND L.location_name='SURREY105'),'105',(SELECT L.location_id FROM location L WHERE L.location_type_code='COURTHOUSE' AND L.location_name='SURREY'),'test','test',now(),now(),0);</v>
      </c>
    </row>
    <row r="267" spans="1:16" x14ac:dyDescent="0.2">
      <c r="A267">
        <v>265</v>
      </c>
      <c r="B267" t="s">
        <v>563</v>
      </c>
      <c r="C267" s="2">
        <v>106</v>
      </c>
      <c r="D267" t="s">
        <v>160</v>
      </c>
      <c r="E267" t="s">
        <v>16</v>
      </c>
      <c r="F267" t="s">
        <v>16</v>
      </c>
      <c r="G267" t="s">
        <v>17</v>
      </c>
      <c r="H267" t="s">
        <v>17</v>
      </c>
      <c r="I267">
        <f>0</f>
        <v>0</v>
      </c>
      <c r="K267" t="str">
        <f t="shared" si="20"/>
        <v>SELECT L.location_id FROM location L WHERE L.location_type_code='COURTROOM' AND L.location_name='SURREY106'</v>
      </c>
      <c r="L267" t="str">
        <f t="shared" si="21"/>
        <v>SELECT L.location_id FROM location L WHERE L.location_type_code='COURTHOUSE' AND L.location_name='SURREY'</v>
      </c>
      <c r="M267" s="1" t="s">
        <v>212</v>
      </c>
      <c r="N267" t="str">
        <f t="shared" si="23"/>
        <v>INSERT INTO courtroom (location_id,room_number,courthouse_location_id,created_by,updated_by,created_dtm,updated_dtm,revision_count)</v>
      </c>
      <c r="O267" t="str">
        <f t="shared" si="24"/>
        <v xml:space="preserve"> VALUES </v>
      </c>
      <c r="P267" t="str">
        <f t="shared" si="22"/>
        <v>((SELECT L.location_id FROM location L WHERE L.location_type_code='COURTROOM' AND L.location_name='SURREY106'),'106',(SELECT L.location_id FROM location L WHERE L.location_type_code='COURTHOUSE' AND L.location_name='SURREY'),'test','test',now(),now(),0);</v>
      </c>
    </row>
    <row r="268" spans="1:16" x14ac:dyDescent="0.2">
      <c r="A268">
        <v>266</v>
      </c>
      <c r="B268" t="s">
        <v>564</v>
      </c>
      <c r="C268" s="2">
        <v>107</v>
      </c>
      <c r="D268" t="s">
        <v>160</v>
      </c>
      <c r="E268" t="s">
        <v>16</v>
      </c>
      <c r="F268" t="s">
        <v>16</v>
      </c>
      <c r="G268" t="s">
        <v>17</v>
      </c>
      <c r="H268" t="s">
        <v>17</v>
      </c>
      <c r="I268">
        <f>0</f>
        <v>0</v>
      </c>
      <c r="K268" t="str">
        <f t="shared" si="20"/>
        <v>SELECT L.location_id FROM location L WHERE L.location_type_code='COURTROOM' AND L.location_name='SURREY107'</v>
      </c>
      <c r="L268" t="str">
        <f t="shared" si="21"/>
        <v>SELECT L.location_id FROM location L WHERE L.location_type_code='COURTHOUSE' AND L.location_name='SURREY'</v>
      </c>
      <c r="M268" s="1" t="s">
        <v>212</v>
      </c>
      <c r="N268" t="str">
        <f t="shared" si="23"/>
        <v>INSERT INTO courtroom (location_id,room_number,courthouse_location_id,created_by,updated_by,created_dtm,updated_dtm,revision_count)</v>
      </c>
      <c r="O268" t="str">
        <f t="shared" si="24"/>
        <v xml:space="preserve"> VALUES </v>
      </c>
      <c r="P268" t="str">
        <f t="shared" si="22"/>
        <v>((SELECT L.location_id FROM location L WHERE L.location_type_code='COURTROOM' AND L.location_name='SURREY107'),'107',(SELECT L.location_id FROM location L WHERE L.location_type_code='COURTHOUSE' AND L.location_name='SURREY'),'test','test',now(),now(),0);</v>
      </c>
    </row>
    <row r="269" spans="1:16" x14ac:dyDescent="0.2">
      <c r="A269">
        <v>267</v>
      </c>
      <c r="B269" t="s">
        <v>565</v>
      </c>
      <c r="C269" s="2">
        <v>300</v>
      </c>
      <c r="D269" t="s">
        <v>160</v>
      </c>
      <c r="E269" t="s">
        <v>16</v>
      </c>
      <c r="F269" t="s">
        <v>16</v>
      </c>
      <c r="G269" t="s">
        <v>17</v>
      </c>
      <c r="H269" t="s">
        <v>17</v>
      </c>
      <c r="I269">
        <f>0</f>
        <v>0</v>
      </c>
      <c r="K269" t="str">
        <f t="shared" si="20"/>
        <v>SELECT L.location_id FROM location L WHERE L.location_type_code='COURTROOM' AND L.location_name='SURREY300'</v>
      </c>
      <c r="L269" t="str">
        <f t="shared" si="21"/>
        <v>SELECT L.location_id FROM location L WHERE L.location_type_code='COURTHOUSE' AND L.location_name='SURREY'</v>
      </c>
      <c r="M269" s="1" t="s">
        <v>212</v>
      </c>
      <c r="N269" t="str">
        <f t="shared" si="23"/>
        <v>INSERT INTO courtroom (location_id,room_number,courthouse_location_id,created_by,updated_by,created_dtm,updated_dtm,revision_count)</v>
      </c>
      <c r="O269" t="str">
        <f t="shared" si="24"/>
        <v xml:space="preserve"> VALUES </v>
      </c>
      <c r="P269" t="str">
        <f t="shared" si="22"/>
        <v>((SELECT L.location_id FROM location L WHERE L.location_type_code='COURTROOM' AND L.location_name='SURREY300'),'300',(SELECT L.location_id FROM location L WHERE L.location_type_code='COURTHOUSE' AND L.location_name='SURREY'),'test','test',now(),now(),0);</v>
      </c>
    </row>
    <row r="270" spans="1:16" x14ac:dyDescent="0.2">
      <c r="A270">
        <v>268</v>
      </c>
      <c r="B270" t="s">
        <v>566</v>
      </c>
      <c r="C270" s="2">
        <v>301</v>
      </c>
      <c r="D270" t="s">
        <v>160</v>
      </c>
      <c r="E270" t="s">
        <v>16</v>
      </c>
      <c r="F270" t="s">
        <v>16</v>
      </c>
      <c r="G270" t="s">
        <v>17</v>
      </c>
      <c r="H270" t="s">
        <v>17</v>
      </c>
      <c r="I270">
        <f>0</f>
        <v>0</v>
      </c>
      <c r="K270" t="str">
        <f t="shared" si="20"/>
        <v>SELECT L.location_id FROM location L WHERE L.location_type_code='COURTROOM' AND L.location_name='SURREY301'</v>
      </c>
      <c r="L270" t="str">
        <f t="shared" si="21"/>
        <v>SELECT L.location_id FROM location L WHERE L.location_type_code='COURTHOUSE' AND L.location_name='SURREY'</v>
      </c>
      <c r="M270" s="1" t="s">
        <v>212</v>
      </c>
      <c r="N270" t="str">
        <f t="shared" si="23"/>
        <v>INSERT INTO courtroom (location_id,room_number,courthouse_location_id,created_by,updated_by,created_dtm,updated_dtm,revision_count)</v>
      </c>
      <c r="O270" t="str">
        <f t="shared" si="24"/>
        <v xml:space="preserve"> VALUES </v>
      </c>
      <c r="P270" t="str">
        <f t="shared" si="22"/>
        <v>((SELECT L.location_id FROM location L WHERE L.location_type_code='COURTROOM' AND L.location_name='SURREY301'),'301',(SELECT L.location_id FROM location L WHERE L.location_type_code='COURTHOUSE' AND L.location_name='SURREY'),'test','test',now(),now(),0);</v>
      </c>
    </row>
    <row r="271" spans="1:16" x14ac:dyDescent="0.2">
      <c r="A271">
        <v>269</v>
      </c>
      <c r="B271" t="s">
        <v>567</v>
      </c>
      <c r="C271" s="2">
        <v>308</v>
      </c>
      <c r="D271" t="s">
        <v>160</v>
      </c>
      <c r="E271" t="s">
        <v>16</v>
      </c>
      <c r="F271" t="s">
        <v>16</v>
      </c>
      <c r="G271" t="s">
        <v>17</v>
      </c>
      <c r="H271" t="s">
        <v>17</v>
      </c>
      <c r="I271">
        <f>0</f>
        <v>0</v>
      </c>
      <c r="K271" t="str">
        <f t="shared" si="20"/>
        <v>SELECT L.location_id FROM location L WHERE L.location_type_code='COURTROOM' AND L.location_name='SURREY308'</v>
      </c>
      <c r="L271" t="str">
        <f t="shared" si="21"/>
        <v>SELECT L.location_id FROM location L WHERE L.location_type_code='COURTHOUSE' AND L.location_name='SURREY'</v>
      </c>
      <c r="M271" s="1" t="s">
        <v>212</v>
      </c>
      <c r="N271" t="str">
        <f t="shared" si="23"/>
        <v>INSERT INTO courtroom (location_id,room_number,courthouse_location_id,created_by,updated_by,created_dtm,updated_dtm,revision_count)</v>
      </c>
      <c r="O271" t="str">
        <f t="shared" si="24"/>
        <v xml:space="preserve"> VALUES </v>
      </c>
      <c r="P271" t="str">
        <f t="shared" si="22"/>
        <v>((SELECT L.location_id FROM location L WHERE L.location_type_code='COURTROOM' AND L.location_name='SURREY308'),'308',(SELECT L.location_id FROM location L WHERE L.location_type_code='COURTHOUSE' AND L.location_name='SURREY'),'test','test',now(),now(),0);</v>
      </c>
    </row>
    <row r="272" spans="1:16" x14ac:dyDescent="0.2">
      <c r="A272">
        <v>270</v>
      </c>
      <c r="B272" t="s">
        <v>568</v>
      </c>
      <c r="C272" s="2">
        <v>309</v>
      </c>
      <c r="D272" t="s">
        <v>160</v>
      </c>
      <c r="E272" t="s">
        <v>16</v>
      </c>
      <c r="F272" t="s">
        <v>16</v>
      </c>
      <c r="G272" t="s">
        <v>17</v>
      </c>
      <c r="H272" t="s">
        <v>17</v>
      </c>
      <c r="I272">
        <f>0</f>
        <v>0</v>
      </c>
      <c r="K272" t="str">
        <f t="shared" si="20"/>
        <v>SELECT L.location_id FROM location L WHERE L.location_type_code='COURTROOM' AND L.location_name='SURREY309'</v>
      </c>
      <c r="L272" t="str">
        <f t="shared" si="21"/>
        <v>SELECT L.location_id FROM location L WHERE L.location_type_code='COURTHOUSE' AND L.location_name='SURREY'</v>
      </c>
      <c r="M272" s="1" t="s">
        <v>212</v>
      </c>
      <c r="N272" t="str">
        <f t="shared" si="23"/>
        <v>INSERT INTO courtroom (location_id,room_number,courthouse_location_id,created_by,updated_by,created_dtm,updated_dtm,revision_count)</v>
      </c>
      <c r="O272" t="str">
        <f t="shared" si="24"/>
        <v xml:space="preserve"> VALUES </v>
      </c>
      <c r="P272" t="str">
        <f t="shared" si="22"/>
        <v>((SELECT L.location_id FROM location L WHERE L.location_type_code='COURTROOM' AND L.location_name='SURREY309'),'309',(SELECT L.location_id FROM location L WHERE L.location_type_code='COURTHOUSE' AND L.location_name='SURREY'),'test','test',now(),now(),0);</v>
      </c>
    </row>
    <row r="273" spans="1:16" x14ac:dyDescent="0.2">
      <c r="A273">
        <v>271</v>
      </c>
      <c r="B273" t="s">
        <v>569</v>
      </c>
      <c r="C273" s="2">
        <v>310</v>
      </c>
      <c r="D273" t="s">
        <v>160</v>
      </c>
      <c r="E273" t="s">
        <v>16</v>
      </c>
      <c r="F273" t="s">
        <v>16</v>
      </c>
      <c r="G273" t="s">
        <v>17</v>
      </c>
      <c r="H273" t="s">
        <v>17</v>
      </c>
      <c r="I273">
        <f>0</f>
        <v>0</v>
      </c>
      <c r="K273" t="str">
        <f t="shared" si="20"/>
        <v>SELECT L.location_id FROM location L WHERE L.location_type_code='COURTROOM' AND L.location_name='SURREY310'</v>
      </c>
      <c r="L273" t="str">
        <f t="shared" si="21"/>
        <v>SELECT L.location_id FROM location L WHERE L.location_type_code='COURTHOUSE' AND L.location_name='SURREY'</v>
      </c>
      <c r="M273" s="1" t="s">
        <v>212</v>
      </c>
      <c r="N273" t="str">
        <f t="shared" si="23"/>
        <v>INSERT INTO courtroom (location_id,room_number,courthouse_location_id,created_by,updated_by,created_dtm,updated_dtm,revision_count)</v>
      </c>
      <c r="O273" t="str">
        <f t="shared" si="24"/>
        <v xml:space="preserve"> VALUES </v>
      </c>
      <c r="P273" t="str">
        <f t="shared" si="22"/>
        <v>((SELECT L.location_id FROM location L WHERE L.location_type_code='COURTROOM' AND L.location_name='SURREY310'),'310',(SELECT L.location_id FROM location L WHERE L.location_type_code='COURTHOUSE' AND L.location_name='SURREY'),'test','test',now(),now(),0);</v>
      </c>
    </row>
    <row r="274" spans="1:16" x14ac:dyDescent="0.2">
      <c r="A274">
        <v>272</v>
      </c>
      <c r="B274" t="s">
        <v>570</v>
      </c>
      <c r="C274" s="2">
        <v>311</v>
      </c>
      <c r="D274" t="s">
        <v>160</v>
      </c>
      <c r="E274" t="s">
        <v>16</v>
      </c>
      <c r="F274" t="s">
        <v>16</v>
      </c>
      <c r="G274" t="s">
        <v>17</v>
      </c>
      <c r="H274" t="s">
        <v>17</v>
      </c>
      <c r="I274">
        <f>0</f>
        <v>0</v>
      </c>
      <c r="K274" t="str">
        <f t="shared" si="20"/>
        <v>SELECT L.location_id FROM location L WHERE L.location_type_code='COURTROOM' AND L.location_name='SURREY311'</v>
      </c>
      <c r="L274" t="str">
        <f t="shared" si="21"/>
        <v>SELECT L.location_id FROM location L WHERE L.location_type_code='COURTHOUSE' AND L.location_name='SURREY'</v>
      </c>
      <c r="M274" s="1" t="s">
        <v>212</v>
      </c>
      <c r="N274" t="str">
        <f t="shared" si="23"/>
        <v>INSERT INTO courtroom (location_id,room_number,courthouse_location_id,created_by,updated_by,created_dtm,updated_dtm,revision_count)</v>
      </c>
      <c r="O274" t="str">
        <f t="shared" si="24"/>
        <v xml:space="preserve"> VALUES </v>
      </c>
      <c r="P274" t="str">
        <f t="shared" si="22"/>
        <v>((SELECT L.location_id FROM location L WHERE L.location_type_code='COURTROOM' AND L.location_name='SURREY311'),'311',(SELECT L.location_id FROM location L WHERE L.location_type_code='COURTHOUSE' AND L.location_name='SURREY'),'test','test',now(),now(),0);</v>
      </c>
    </row>
    <row r="275" spans="1:16" x14ac:dyDescent="0.2">
      <c r="A275">
        <v>273</v>
      </c>
      <c r="B275" t="s">
        <v>571</v>
      </c>
      <c r="C275" s="2">
        <v>312</v>
      </c>
      <c r="D275" t="s">
        <v>160</v>
      </c>
      <c r="E275" t="s">
        <v>16</v>
      </c>
      <c r="F275" t="s">
        <v>16</v>
      </c>
      <c r="G275" t="s">
        <v>17</v>
      </c>
      <c r="H275" t="s">
        <v>17</v>
      </c>
      <c r="I275">
        <f>0</f>
        <v>0</v>
      </c>
      <c r="K275" t="str">
        <f t="shared" si="20"/>
        <v>SELECT L.location_id FROM location L WHERE L.location_type_code='COURTROOM' AND L.location_name='SURREY312'</v>
      </c>
      <c r="L275" t="str">
        <f t="shared" si="21"/>
        <v>SELECT L.location_id FROM location L WHERE L.location_type_code='COURTHOUSE' AND L.location_name='SURREY'</v>
      </c>
      <c r="M275" s="1" t="s">
        <v>212</v>
      </c>
      <c r="N275" t="str">
        <f t="shared" si="23"/>
        <v>INSERT INTO courtroom (location_id,room_number,courthouse_location_id,created_by,updated_by,created_dtm,updated_dtm,revision_count)</v>
      </c>
      <c r="O275" t="str">
        <f t="shared" si="24"/>
        <v xml:space="preserve"> VALUES </v>
      </c>
      <c r="P275" t="str">
        <f t="shared" si="22"/>
        <v>((SELECT L.location_id FROM location L WHERE L.location_type_code='COURTROOM' AND L.location_name='SURREY312'),'312',(SELECT L.location_id FROM location L WHERE L.location_type_code='COURTHOUSE' AND L.location_name='SURREY'),'test','test',now(),now(),0);</v>
      </c>
    </row>
    <row r="276" spans="1:16" x14ac:dyDescent="0.2">
      <c r="A276">
        <v>274</v>
      </c>
      <c r="B276" t="s">
        <v>572</v>
      </c>
      <c r="C276" s="2">
        <v>313</v>
      </c>
      <c r="D276" t="s">
        <v>160</v>
      </c>
      <c r="E276" t="s">
        <v>16</v>
      </c>
      <c r="F276" t="s">
        <v>16</v>
      </c>
      <c r="G276" t="s">
        <v>17</v>
      </c>
      <c r="H276" t="s">
        <v>17</v>
      </c>
      <c r="I276">
        <f>0</f>
        <v>0</v>
      </c>
      <c r="K276" t="str">
        <f t="shared" si="20"/>
        <v>SELECT L.location_id FROM location L WHERE L.location_type_code='COURTROOM' AND L.location_name='SURREY313'</v>
      </c>
      <c r="L276" t="str">
        <f t="shared" si="21"/>
        <v>SELECT L.location_id FROM location L WHERE L.location_type_code='COURTHOUSE' AND L.location_name='SURREY'</v>
      </c>
      <c r="M276" s="1" t="s">
        <v>212</v>
      </c>
      <c r="N276" t="str">
        <f t="shared" si="23"/>
        <v>INSERT INTO courtroom (location_id,room_number,courthouse_location_id,created_by,updated_by,created_dtm,updated_dtm,revision_count)</v>
      </c>
      <c r="O276" t="str">
        <f t="shared" si="24"/>
        <v xml:space="preserve"> VALUES </v>
      </c>
      <c r="P276" t="str">
        <f t="shared" si="22"/>
        <v>((SELECT L.location_id FROM location L WHERE L.location_type_code='COURTROOM' AND L.location_name='SURREY313'),'313',(SELECT L.location_id FROM location L WHERE L.location_type_code='COURTHOUSE' AND L.location_name='SURREY'),'test','test',now(),now(),0);</v>
      </c>
    </row>
    <row r="277" spans="1:16" x14ac:dyDescent="0.2">
      <c r="A277">
        <v>275</v>
      </c>
      <c r="B277" t="s">
        <v>573</v>
      </c>
      <c r="C277" s="2">
        <v>314</v>
      </c>
      <c r="D277" t="s">
        <v>160</v>
      </c>
      <c r="E277" t="s">
        <v>16</v>
      </c>
      <c r="F277" t="s">
        <v>16</v>
      </c>
      <c r="G277" t="s">
        <v>17</v>
      </c>
      <c r="H277" t="s">
        <v>17</v>
      </c>
      <c r="I277">
        <f>0</f>
        <v>0</v>
      </c>
      <c r="K277" t="str">
        <f t="shared" si="20"/>
        <v>SELECT L.location_id FROM location L WHERE L.location_type_code='COURTROOM' AND L.location_name='SURREY314'</v>
      </c>
      <c r="L277" t="str">
        <f t="shared" si="21"/>
        <v>SELECT L.location_id FROM location L WHERE L.location_type_code='COURTHOUSE' AND L.location_name='SURREY'</v>
      </c>
      <c r="M277" s="1" t="s">
        <v>212</v>
      </c>
      <c r="N277" t="str">
        <f t="shared" si="23"/>
        <v>INSERT INTO courtroom (location_id,room_number,courthouse_location_id,created_by,updated_by,created_dtm,updated_dtm,revision_count)</v>
      </c>
      <c r="O277" t="str">
        <f t="shared" si="24"/>
        <v xml:space="preserve"> VALUES </v>
      </c>
      <c r="P277" t="str">
        <f t="shared" si="22"/>
        <v>((SELECT L.location_id FROM location L WHERE L.location_type_code='COURTROOM' AND L.location_name='SURREY314'),'314',(SELECT L.location_id FROM location L WHERE L.location_type_code='COURTHOUSE' AND L.location_name='SURREY'),'test','test',now(),now(),0);</v>
      </c>
    </row>
    <row r="278" spans="1:16" x14ac:dyDescent="0.2">
      <c r="A278">
        <v>276</v>
      </c>
      <c r="B278" t="s">
        <v>574</v>
      </c>
      <c r="C278" s="2">
        <v>1</v>
      </c>
      <c r="D278" t="s">
        <v>164</v>
      </c>
      <c r="E278" t="s">
        <v>16</v>
      </c>
      <c r="F278" t="s">
        <v>16</v>
      </c>
      <c r="G278" t="s">
        <v>17</v>
      </c>
      <c r="H278" t="s">
        <v>17</v>
      </c>
      <c r="I278">
        <f>0</f>
        <v>0</v>
      </c>
      <c r="K278" t="str">
        <f t="shared" si="20"/>
        <v>SELECT L.location_id FROM location L WHERE L.location_type_code='COURTROOM' AND L.location_name='TERRACE1'</v>
      </c>
      <c r="L278" t="str">
        <f t="shared" si="21"/>
        <v>SELECT L.location_id FROM location L WHERE L.location_type_code='COURTHOUSE' AND L.location_name='TERRACE'</v>
      </c>
      <c r="M278" s="1" t="s">
        <v>212</v>
      </c>
      <c r="N278" t="str">
        <f t="shared" si="23"/>
        <v>INSERT INTO courtroom (location_id,room_number,courthouse_location_id,created_by,updated_by,created_dtm,updated_dtm,revision_count)</v>
      </c>
      <c r="O278" t="str">
        <f t="shared" si="24"/>
        <v xml:space="preserve"> VALUES </v>
      </c>
      <c r="P278" t="str">
        <f t="shared" si="22"/>
        <v>((SELECT L.location_id FROM location L WHERE L.location_type_code='COURTROOM' AND L.location_name='TERRACE1'),'1',(SELECT L.location_id FROM location L WHERE L.location_type_code='COURTHOUSE' AND L.location_name='TERRACE'),'test','test',now(),now(),0);</v>
      </c>
    </row>
    <row r="279" spans="1:16" x14ac:dyDescent="0.2">
      <c r="A279">
        <v>277</v>
      </c>
      <c r="B279" t="s">
        <v>575</v>
      </c>
      <c r="C279" s="2">
        <v>3</v>
      </c>
      <c r="D279" t="s">
        <v>164</v>
      </c>
      <c r="E279" t="s">
        <v>16</v>
      </c>
      <c r="F279" t="s">
        <v>16</v>
      </c>
      <c r="G279" t="s">
        <v>17</v>
      </c>
      <c r="H279" t="s">
        <v>17</v>
      </c>
      <c r="I279">
        <f>0</f>
        <v>0</v>
      </c>
      <c r="K279" t="str">
        <f t="shared" si="20"/>
        <v>SELECT L.location_id FROM location L WHERE L.location_type_code='COURTROOM' AND L.location_name='TERRACE3'</v>
      </c>
      <c r="L279" t="str">
        <f t="shared" si="21"/>
        <v>SELECT L.location_id FROM location L WHERE L.location_type_code='COURTHOUSE' AND L.location_name='TERRACE'</v>
      </c>
      <c r="M279" s="1" t="s">
        <v>212</v>
      </c>
      <c r="N279" t="str">
        <f t="shared" si="23"/>
        <v>INSERT INTO courtroom (location_id,room_number,courthouse_location_id,created_by,updated_by,created_dtm,updated_dtm,revision_count)</v>
      </c>
      <c r="O279" t="str">
        <f t="shared" si="24"/>
        <v xml:space="preserve"> VALUES </v>
      </c>
      <c r="P279" t="str">
        <f t="shared" si="22"/>
        <v>((SELECT L.location_id FROM location L WHERE L.location_type_code='COURTROOM' AND L.location_name='TERRACE3'),'3',(SELECT L.location_id FROM location L WHERE L.location_type_code='COURTHOUSE' AND L.location_name='TERRACE'),'test','test',now(),now(),0);</v>
      </c>
    </row>
    <row r="280" spans="1:16" x14ac:dyDescent="0.2">
      <c r="A280">
        <v>278</v>
      </c>
      <c r="B280" t="s">
        <v>576</v>
      </c>
      <c r="C280" s="2">
        <v>2</v>
      </c>
      <c r="D280" t="s">
        <v>164</v>
      </c>
      <c r="E280" t="s">
        <v>16</v>
      </c>
      <c r="F280" t="s">
        <v>16</v>
      </c>
      <c r="G280" t="s">
        <v>17</v>
      </c>
      <c r="H280" t="s">
        <v>17</v>
      </c>
      <c r="I280">
        <f>0</f>
        <v>0</v>
      </c>
      <c r="K280" t="str">
        <f t="shared" si="20"/>
        <v>SELECT L.location_id FROM location L WHERE L.location_type_code='COURTROOM' AND L.location_name='TERRACE002'</v>
      </c>
      <c r="L280" t="str">
        <f t="shared" si="21"/>
        <v>SELECT L.location_id FROM location L WHERE L.location_type_code='COURTHOUSE' AND L.location_name='TERRACE'</v>
      </c>
      <c r="M280" s="1" t="s">
        <v>212</v>
      </c>
      <c r="N280" t="str">
        <f t="shared" si="23"/>
        <v>INSERT INTO courtroom (location_id,room_number,courthouse_location_id,created_by,updated_by,created_dtm,updated_dtm,revision_count)</v>
      </c>
      <c r="O280" t="str">
        <f t="shared" si="24"/>
        <v xml:space="preserve"> VALUES </v>
      </c>
      <c r="P280" t="str">
        <f t="shared" si="22"/>
        <v>((SELECT L.location_id FROM location L WHERE L.location_type_code='COURTROOM' AND L.location_name='TERRACE002'),'2',(SELECT L.location_id FROM location L WHERE L.location_type_code='COURTHOUSE' AND L.location_name='TERRACE'),'test','test',now(),now(),0);</v>
      </c>
    </row>
    <row r="281" spans="1:16" x14ac:dyDescent="0.2">
      <c r="A281">
        <v>279</v>
      </c>
      <c r="B281" t="s">
        <v>577</v>
      </c>
      <c r="C281" s="2" t="s">
        <v>268</v>
      </c>
      <c r="D281" t="s">
        <v>164</v>
      </c>
      <c r="E281" t="s">
        <v>16</v>
      </c>
      <c r="F281" t="s">
        <v>16</v>
      </c>
      <c r="G281" t="s">
        <v>17</v>
      </c>
      <c r="H281" t="s">
        <v>17</v>
      </c>
      <c r="I281">
        <f>0</f>
        <v>0</v>
      </c>
      <c r="K281" t="str">
        <f t="shared" si="20"/>
        <v>SELECT L.location_id FROM location L WHERE L.location_type_code='COURTROOM' AND L.location_name='TERRACEIAR'</v>
      </c>
      <c r="L281" t="str">
        <f t="shared" si="21"/>
        <v>SELECT L.location_id FROM location L WHERE L.location_type_code='COURTHOUSE' AND L.location_name='TERRACE'</v>
      </c>
      <c r="M281" s="1" t="s">
        <v>212</v>
      </c>
      <c r="N281" t="str">
        <f t="shared" si="23"/>
        <v>INSERT INTO courtroom (location_id,room_number,courthouse_location_id,created_by,updated_by,created_dtm,updated_dtm,revision_count)</v>
      </c>
      <c r="O281" t="str">
        <f t="shared" si="24"/>
        <v xml:space="preserve"> VALUES </v>
      </c>
      <c r="P281" t="str">
        <f t="shared" si="22"/>
        <v>((SELECT L.location_id FROM location L WHERE L.location_type_code='COURTROOM' AND L.location_name='TERRACEIAR'),'IAR',(SELECT L.location_id FROM location L WHERE L.location_type_code='COURTHOUSE' AND L.location_name='TERRACE'),'test','test',now(),now(),0);</v>
      </c>
    </row>
    <row r="282" spans="1:16" x14ac:dyDescent="0.2">
      <c r="A282">
        <v>280</v>
      </c>
      <c r="B282" t="s">
        <v>578</v>
      </c>
      <c r="C282" s="2" t="s">
        <v>262</v>
      </c>
      <c r="D282" t="s">
        <v>168</v>
      </c>
      <c r="E282" t="s">
        <v>16</v>
      </c>
      <c r="F282" t="s">
        <v>16</v>
      </c>
      <c r="G282" t="s">
        <v>17</v>
      </c>
      <c r="H282" t="s">
        <v>17</v>
      </c>
      <c r="I282">
        <f>0</f>
        <v>0</v>
      </c>
      <c r="K282" t="str">
        <f t="shared" si="20"/>
        <v>SELECT L.location_id FROM location L WHERE L.location_type_code='COURTROOM' AND L.location_name='TSEKEHDENECIRCUIT'</v>
      </c>
      <c r="L282" t="str">
        <f t="shared" si="21"/>
        <v>SELECT L.location_id FROM location L WHERE L.location_type_code='COURTHOUSE' AND L.location_name='TSAYKEHDENE'</v>
      </c>
      <c r="M282" s="1" t="s">
        <v>212</v>
      </c>
      <c r="N282" t="str">
        <f t="shared" si="23"/>
        <v>INSERT INTO courtroom (location_id,room_number,courthouse_location_id,created_by,updated_by,created_dtm,updated_dtm,revision_count)</v>
      </c>
      <c r="O282" t="str">
        <f t="shared" si="24"/>
        <v xml:space="preserve"> VALUES </v>
      </c>
      <c r="P282" t="str">
        <f t="shared" si="22"/>
        <v>((SELECT L.location_id FROM location L WHERE L.location_type_code='COURTROOM' AND L.location_name='TSEKEHDENECIRCUIT'),'Circuit',(SELECT L.location_id FROM location L WHERE L.location_type_code='COURTHOUSE' AND L.location_name='TSAYKEHDENE'),'test','test',now(),now(),0);</v>
      </c>
    </row>
    <row r="283" spans="1:16" x14ac:dyDescent="0.2">
      <c r="A283">
        <v>281</v>
      </c>
      <c r="B283" t="s">
        <v>579</v>
      </c>
      <c r="C283" s="2">
        <v>1</v>
      </c>
      <c r="D283" t="s">
        <v>174</v>
      </c>
      <c r="E283" t="s">
        <v>16</v>
      </c>
      <c r="F283" t="s">
        <v>16</v>
      </c>
      <c r="G283" t="s">
        <v>17</v>
      </c>
      <c r="H283" t="s">
        <v>17</v>
      </c>
      <c r="I283">
        <f>0</f>
        <v>0</v>
      </c>
      <c r="K283" t="str">
        <f t="shared" si="20"/>
        <v>SELECT L.location_id FROM location L WHERE L.location_type_code='COURTROOM' AND L.location_name='VALEMOUNT001'</v>
      </c>
      <c r="L283" t="str">
        <f t="shared" si="21"/>
        <v>SELECT L.location_id FROM location L WHERE L.location_type_code='COURTHOUSE' AND L.location_name='VALEMOUNT'</v>
      </c>
      <c r="M283" s="1" t="s">
        <v>212</v>
      </c>
      <c r="N283" t="str">
        <f t="shared" si="23"/>
        <v>INSERT INTO courtroom (location_id,room_number,courthouse_location_id,created_by,updated_by,created_dtm,updated_dtm,revision_count)</v>
      </c>
      <c r="O283" t="str">
        <f t="shared" si="24"/>
        <v xml:space="preserve"> VALUES </v>
      </c>
      <c r="P283" t="str">
        <f t="shared" si="22"/>
        <v>((SELECT L.location_id FROM location L WHERE L.location_type_code='COURTROOM' AND L.location_name='VALEMOUNT001'),'1',(SELECT L.location_id FROM location L WHERE L.location_type_code='COURTHOUSE' AND L.location_name='VALEMOUNT'),'test','test',now(),now(),0);</v>
      </c>
    </row>
    <row r="284" spans="1:16" x14ac:dyDescent="0.2">
      <c r="A284">
        <v>282</v>
      </c>
      <c r="B284" t="s">
        <v>580</v>
      </c>
      <c r="C284" s="2">
        <v>20</v>
      </c>
      <c r="D284" t="s">
        <v>176</v>
      </c>
      <c r="E284" t="s">
        <v>16</v>
      </c>
      <c r="F284" t="s">
        <v>16</v>
      </c>
      <c r="G284" t="s">
        <v>17</v>
      </c>
      <c r="H284" t="s">
        <v>17</v>
      </c>
      <c r="I284">
        <f>0</f>
        <v>0</v>
      </c>
      <c r="K284" t="str">
        <f t="shared" si="20"/>
        <v>SELECT L.location_id FROM location L WHERE L.location_type_code='COURTROOM' AND L.location_name='VANCOUVERLAWCOURTSVLC20'</v>
      </c>
      <c r="L284" t="str">
        <f t="shared" si="21"/>
        <v>SELECT L.location_id FROM location L WHERE L.location_type_code='COURTHOUSE' AND L.location_name='VLC'</v>
      </c>
      <c r="M284" s="1" t="s">
        <v>212</v>
      </c>
      <c r="N284" t="str">
        <f t="shared" si="23"/>
        <v>INSERT INTO courtroom (location_id,room_number,courthouse_location_id,created_by,updated_by,created_dtm,updated_dtm,revision_count)</v>
      </c>
      <c r="O284" t="str">
        <f t="shared" si="24"/>
        <v xml:space="preserve"> VALUES </v>
      </c>
      <c r="P284" t="str">
        <f t="shared" si="22"/>
        <v>((SELECT L.location_id FROM location L WHERE L.location_type_code='COURTROOM' AND L.location_name='VANCOUVERLAWCOURTSVLC20'),'20',(SELECT L.location_id FROM location L WHERE L.location_type_code='COURTHOUSE' AND L.location_name='VLC'),'test','test',now(),now(),0);</v>
      </c>
    </row>
    <row r="285" spans="1:16" x14ac:dyDescent="0.2">
      <c r="A285">
        <v>283</v>
      </c>
      <c r="B285" t="s">
        <v>581</v>
      </c>
      <c r="C285" s="2">
        <v>35</v>
      </c>
      <c r="D285" t="s">
        <v>176</v>
      </c>
      <c r="E285" t="s">
        <v>16</v>
      </c>
      <c r="F285" t="s">
        <v>16</v>
      </c>
      <c r="G285" t="s">
        <v>17</v>
      </c>
      <c r="H285" t="s">
        <v>17</v>
      </c>
      <c r="I285">
        <f>0</f>
        <v>0</v>
      </c>
      <c r="K285" t="str">
        <f t="shared" si="20"/>
        <v>SELECT L.location_id FROM location L WHERE L.location_type_code='COURTROOM' AND L.location_name='VANCOUVERLAWCOURTSVLC35'</v>
      </c>
      <c r="L285" t="str">
        <f t="shared" si="21"/>
        <v>SELECT L.location_id FROM location L WHERE L.location_type_code='COURTHOUSE' AND L.location_name='VLC'</v>
      </c>
      <c r="M285" s="1" t="s">
        <v>212</v>
      </c>
      <c r="N285" t="str">
        <f t="shared" si="23"/>
        <v>INSERT INTO courtroom (location_id,room_number,courthouse_location_id,created_by,updated_by,created_dtm,updated_dtm,revision_count)</v>
      </c>
      <c r="O285" t="str">
        <f t="shared" si="24"/>
        <v xml:space="preserve"> VALUES </v>
      </c>
      <c r="P285" t="str">
        <f t="shared" si="22"/>
        <v>((SELECT L.location_id FROM location L WHERE L.location_type_code='COURTROOM' AND L.location_name='VANCOUVERLAWCOURTSVLC35'),'35',(SELECT L.location_id FROM location L WHERE L.location_type_code='COURTHOUSE' AND L.location_name='VLC'),'test','test',now(),now(),0);</v>
      </c>
    </row>
    <row r="286" spans="1:16" x14ac:dyDescent="0.2">
      <c r="A286">
        <v>284</v>
      </c>
      <c r="B286" t="s">
        <v>582</v>
      </c>
      <c r="C286" s="2">
        <v>43</v>
      </c>
      <c r="D286" t="s">
        <v>176</v>
      </c>
      <c r="E286" t="s">
        <v>16</v>
      </c>
      <c r="F286" t="s">
        <v>16</v>
      </c>
      <c r="G286" t="s">
        <v>17</v>
      </c>
      <c r="H286" t="s">
        <v>17</v>
      </c>
      <c r="I286">
        <f>0</f>
        <v>0</v>
      </c>
      <c r="K286" t="str">
        <f t="shared" si="20"/>
        <v>SELECT L.location_id FROM location L WHERE L.location_type_code='COURTROOM' AND L.location_name='VANCOUVERLAWCOURTSVLC43'</v>
      </c>
      <c r="L286" t="str">
        <f t="shared" si="21"/>
        <v>SELECT L.location_id FROM location L WHERE L.location_type_code='COURTHOUSE' AND L.location_name='VLC'</v>
      </c>
      <c r="M286" s="1" t="s">
        <v>212</v>
      </c>
      <c r="N286" t="str">
        <f t="shared" si="23"/>
        <v>INSERT INTO courtroom (location_id,room_number,courthouse_location_id,created_by,updated_by,created_dtm,updated_dtm,revision_count)</v>
      </c>
      <c r="O286" t="str">
        <f t="shared" si="24"/>
        <v xml:space="preserve"> VALUES </v>
      </c>
      <c r="P286" t="str">
        <f t="shared" si="22"/>
        <v>((SELECT L.location_id FROM location L WHERE L.location_type_code='COURTROOM' AND L.location_name='VANCOUVERLAWCOURTSVLC43'),'43',(SELECT L.location_id FROM location L WHERE L.location_type_code='COURTHOUSE' AND L.location_name='VLC'),'test','test',now(),now(),0);</v>
      </c>
    </row>
    <row r="287" spans="1:16" x14ac:dyDescent="0.2">
      <c r="A287">
        <v>285</v>
      </c>
      <c r="B287" t="s">
        <v>583</v>
      </c>
      <c r="C287" s="2">
        <v>44</v>
      </c>
      <c r="D287" t="s">
        <v>176</v>
      </c>
      <c r="E287" t="s">
        <v>16</v>
      </c>
      <c r="F287" t="s">
        <v>16</v>
      </c>
      <c r="G287" t="s">
        <v>17</v>
      </c>
      <c r="H287" t="s">
        <v>17</v>
      </c>
      <c r="I287">
        <f>0</f>
        <v>0</v>
      </c>
      <c r="K287" t="str">
        <f t="shared" si="20"/>
        <v>SELECT L.location_id FROM location L WHERE L.location_type_code='COURTROOM' AND L.location_name='VANCOUVERLAWCOURTSVLC44'</v>
      </c>
      <c r="L287" t="str">
        <f t="shared" si="21"/>
        <v>SELECT L.location_id FROM location L WHERE L.location_type_code='COURTHOUSE' AND L.location_name='VLC'</v>
      </c>
      <c r="M287" s="1" t="s">
        <v>212</v>
      </c>
      <c r="N287" t="str">
        <f t="shared" si="23"/>
        <v>INSERT INTO courtroom (location_id,room_number,courthouse_location_id,created_by,updated_by,created_dtm,updated_dtm,revision_count)</v>
      </c>
      <c r="O287" t="str">
        <f t="shared" si="24"/>
        <v xml:space="preserve"> VALUES </v>
      </c>
      <c r="P287" t="str">
        <f t="shared" si="22"/>
        <v>((SELECT L.location_id FROM location L WHERE L.location_type_code='COURTROOM' AND L.location_name='VANCOUVERLAWCOURTSVLC44'),'44',(SELECT L.location_id FROM location L WHERE L.location_type_code='COURTHOUSE' AND L.location_name='VLC'),'test','test',now(),now(),0);</v>
      </c>
    </row>
    <row r="288" spans="1:16" x14ac:dyDescent="0.2">
      <c r="A288">
        <v>286</v>
      </c>
      <c r="B288" t="s">
        <v>584</v>
      </c>
      <c r="C288" s="2">
        <v>51</v>
      </c>
      <c r="D288" t="s">
        <v>176</v>
      </c>
      <c r="E288" t="s">
        <v>16</v>
      </c>
      <c r="F288" t="s">
        <v>16</v>
      </c>
      <c r="G288" t="s">
        <v>17</v>
      </c>
      <c r="H288" t="s">
        <v>17</v>
      </c>
      <c r="I288">
        <f>0</f>
        <v>0</v>
      </c>
      <c r="K288" t="str">
        <f t="shared" si="20"/>
        <v>SELECT L.location_id FROM location L WHERE L.location_type_code='COURTROOM' AND L.location_name='VANCOUVERLAWCOURTSVLC51'</v>
      </c>
      <c r="L288" t="str">
        <f t="shared" si="21"/>
        <v>SELECT L.location_id FROM location L WHERE L.location_type_code='COURTHOUSE' AND L.location_name='VLC'</v>
      </c>
      <c r="M288" s="1" t="s">
        <v>212</v>
      </c>
      <c r="N288" t="str">
        <f t="shared" si="23"/>
        <v>INSERT INTO courtroom (location_id,room_number,courthouse_location_id,created_by,updated_by,created_dtm,updated_dtm,revision_count)</v>
      </c>
      <c r="O288" t="str">
        <f t="shared" si="24"/>
        <v xml:space="preserve"> VALUES </v>
      </c>
      <c r="P288" t="str">
        <f t="shared" si="22"/>
        <v>((SELECT L.location_id FROM location L WHERE L.location_type_code='COURTROOM' AND L.location_name='VANCOUVERLAWCOURTSVLC51'),'51',(SELECT L.location_id FROM location L WHERE L.location_type_code='COURTHOUSE' AND L.location_name='VLC'),'test','test',now(),now(),0);</v>
      </c>
    </row>
    <row r="289" spans="1:16" x14ac:dyDescent="0.2">
      <c r="A289">
        <v>287</v>
      </c>
      <c r="B289" t="s">
        <v>585</v>
      </c>
      <c r="C289" s="2">
        <v>52</v>
      </c>
      <c r="D289" t="s">
        <v>176</v>
      </c>
      <c r="E289" t="s">
        <v>16</v>
      </c>
      <c r="F289" t="s">
        <v>16</v>
      </c>
      <c r="G289" t="s">
        <v>17</v>
      </c>
      <c r="H289" t="s">
        <v>17</v>
      </c>
      <c r="I289">
        <f>0</f>
        <v>0</v>
      </c>
      <c r="K289" t="str">
        <f t="shared" si="20"/>
        <v>SELECT L.location_id FROM location L WHERE L.location_type_code='COURTROOM' AND L.location_name='VANCOUVERLAWCOURTSVLC52'</v>
      </c>
      <c r="L289" t="str">
        <f t="shared" si="21"/>
        <v>SELECT L.location_id FROM location L WHERE L.location_type_code='COURTHOUSE' AND L.location_name='VLC'</v>
      </c>
      <c r="M289" s="1" t="s">
        <v>212</v>
      </c>
      <c r="N289" t="str">
        <f t="shared" si="23"/>
        <v>INSERT INTO courtroom (location_id,room_number,courthouse_location_id,created_by,updated_by,created_dtm,updated_dtm,revision_count)</v>
      </c>
      <c r="O289" t="str">
        <f t="shared" si="24"/>
        <v xml:space="preserve"> VALUES </v>
      </c>
      <c r="P289" t="str">
        <f t="shared" si="22"/>
        <v>((SELECT L.location_id FROM location L WHERE L.location_type_code='COURTROOM' AND L.location_name='VANCOUVERLAWCOURTSVLC52'),'52',(SELECT L.location_id FROM location L WHERE L.location_type_code='COURTHOUSE' AND L.location_name='VLC'),'test','test',now(),now(),0);</v>
      </c>
    </row>
    <row r="290" spans="1:16" x14ac:dyDescent="0.2">
      <c r="A290">
        <v>288</v>
      </c>
      <c r="B290" t="s">
        <v>586</v>
      </c>
      <c r="C290" s="2">
        <v>53</v>
      </c>
      <c r="D290" t="s">
        <v>176</v>
      </c>
      <c r="E290" t="s">
        <v>16</v>
      </c>
      <c r="F290" t="s">
        <v>16</v>
      </c>
      <c r="G290" t="s">
        <v>17</v>
      </c>
      <c r="H290" t="s">
        <v>17</v>
      </c>
      <c r="I290">
        <f>0</f>
        <v>0</v>
      </c>
      <c r="K290" t="str">
        <f t="shared" si="20"/>
        <v>SELECT L.location_id FROM location L WHERE L.location_type_code='COURTROOM' AND L.location_name='VANCOUVERLAWCOURTSVLC53'</v>
      </c>
      <c r="L290" t="str">
        <f t="shared" si="21"/>
        <v>SELECT L.location_id FROM location L WHERE L.location_type_code='COURTHOUSE' AND L.location_name='VLC'</v>
      </c>
      <c r="M290" s="1" t="s">
        <v>212</v>
      </c>
      <c r="N290" t="str">
        <f t="shared" si="23"/>
        <v>INSERT INTO courtroom (location_id,room_number,courthouse_location_id,created_by,updated_by,created_dtm,updated_dtm,revision_count)</v>
      </c>
      <c r="O290" t="str">
        <f t="shared" si="24"/>
        <v xml:space="preserve"> VALUES </v>
      </c>
      <c r="P290" t="str">
        <f t="shared" si="22"/>
        <v>((SELECT L.location_id FROM location L WHERE L.location_type_code='COURTROOM' AND L.location_name='VANCOUVERLAWCOURTSVLC53'),'53',(SELECT L.location_id FROM location L WHERE L.location_type_code='COURTHOUSE' AND L.location_name='VLC'),'test','test',now(),now(),0);</v>
      </c>
    </row>
    <row r="291" spans="1:16" x14ac:dyDescent="0.2">
      <c r="A291">
        <v>289</v>
      </c>
      <c r="B291" t="s">
        <v>587</v>
      </c>
      <c r="C291" s="2">
        <v>54</v>
      </c>
      <c r="D291" t="s">
        <v>176</v>
      </c>
      <c r="E291" t="s">
        <v>16</v>
      </c>
      <c r="F291" t="s">
        <v>16</v>
      </c>
      <c r="G291" t="s">
        <v>17</v>
      </c>
      <c r="H291" t="s">
        <v>17</v>
      </c>
      <c r="I291">
        <f>0</f>
        <v>0</v>
      </c>
      <c r="K291" t="str">
        <f t="shared" si="20"/>
        <v>SELECT L.location_id FROM location L WHERE L.location_type_code='COURTROOM' AND L.location_name='VANCOUVERLAWCOURTSVLC54'</v>
      </c>
      <c r="L291" t="str">
        <f t="shared" si="21"/>
        <v>SELECT L.location_id FROM location L WHERE L.location_type_code='COURTHOUSE' AND L.location_name='VLC'</v>
      </c>
      <c r="M291" s="1" t="s">
        <v>212</v>
      </c>
      <c r="N291" t="str">
        <f t="shared" si="23"/>
        <v>INSERT INTO courtroom (location_id,room_number,courthouse_location_id,created_by,updated_by,created_dtm,updated_dtm,revision_count)</v>
      </c>
      <c r="O291" t="str">
        <f t="shared" si="24"/>
        <v xml:space="preserve"> VALUES </v>
      </c>
      <c r="P291" t="str">
        <f t="shared" si="22"/>
        <v>((SELECT L.location_id FROM location L WHERE L.location_type_code='COURTROOM' AND L.location_name='VANCOUVERLAWCOURTSVLC54'),'54',(SELECT L.location_id FROM location L WHERE L.location_type_code='COURTHOUSE' AND L.location_name='VLC'),'test','test',now(),now(),0);</v>
      </c>
    </row>
    <row r="292" spans="1:16" x14ac:dyDescent="0.2">
      <c r="A292">
        <v>290</v>
      </c>
      <c r="B292" t="s">
        <v>588</v>
      </c>
      <c r="C292" s="2">
        <v>55</v>
      </c>
      <c r="D292" t="s">
        <v>176</v>
      </c>
      <c r="E292" t="s">
        <v>16</v>
      </c>
      <c r="F292" t="s">
        <v>16</v>
      </c>
      <c r="G292" t="s">
        <v>17</v>
      </c>
      <c r="H292" t="s">
        <v>17</v>
      </c>
      <c r="I292">
        <f>0</f>
        <v>0</v>
      </c>
      <c r="K292" t="str">
        <f t="shared" si="20"/>
        <v>SELECT L.location_id FROM location L WHERE L.location_type_code='COURTROOM' AND L.location_name='VANCOUVERLAWCOURTSVLC55'</v>
      </c>
      <c r="L292" t="str">
        <f t="shared" si="21"/>
        <v>SELECT L.location_id FROM location L WHERE L.location_type_code='COURTHOUSE' AND L.location_name='VLC'</v>
      </c>
      <c r="M292" s="1" t="s">
        <v>212</v>
      </c>
      <c r="N292" t="str">
        <f t="shared" si="23"/>
        <v>INSERT INTO courtroom (location_id,room_number,courthouse_location_id,created_by,updated_by,created_dtm,updated_dtm,revision_count)</v>
      </c>
      <c r="O292" t="str">
        <f t="shared" si="24"/>
        <v xml:space="preserve"> VALUES </v>
      </c>
      <c r="P292" t="str">
        <f t="shared" si="22"/>
        <v>((SELECT L.location_id FROM location L WHERE L.location_type_code='COURTROOM' AND L.location_name='VANCOUVERLAWCOURTSVLC55'),'55',(SELECT L.location_id FROM location L WHERE L.location_type_code='COURTHOUSE' AND L.location_name='VLC'),'test','test',now(),now(),0);</v>
      </c>
    </row>
    <row r="293" spans="1:16" x14ac:dyDescent="0.2">
      <c r="A293">
        <v>291</v>
      </c>
      <c r="B293" t="s">
        <v>589</v>
      </c>
      <c r="C293" s="2">
        <v>65</v>
      </c>
      <c r="D293" t="s">
        <v>176</v>
      </c>
      <c r="E293" t="s">
        <v>16</v>
      </c>
      <c r="F293" t="s">
        <v>16</v>
      </c>
      <c r="G293" t="s">
        <v>17</v>
      </c>
      <c r="H293" t="s">
        <v>17</v>
      </c>
      <c r="I293">
        <f>0</f>
        <v>0</v>
      </c>
      <c r="K293" t="str">
        <f t="shared" si="20"/>
        <v>SELECT L.location_id FROM location L WHERE L.location_type_code='COURTROOM' AND L.location_name='VANCOUVERLAWCOURTSVLC65'</v>
      </c>
      <c r="L293" t="str">
        <f t="shared" si="21"/>
        <v>SELECT L.location_id FROM location L WHERE L.location_type_code='COURTHOUSE' AND L.location_name='VLC'</v>
      </c>
      <c r="M293" s="1" t="s">
        <v>212</v>
      </c>
      <c r="N293" t="str">
        <f t="shared" si="23"/>
        <v>INSERT INTO courtroom (location_id,room_number,courthouse_location_id,created_by,updated_by,created_dtm,updated_dtm,revision_count)</v>
      </c>
      <c r="O293" t="str">
        <f t="shared" si="24"/>
        <v xml:space="preserve"> VALUES </v>
      </c>
      <c r="P293" t="str">
        <f t="shared" si="22"/>
        <v>((SELECT L.location_id FROM location L WHERE L.location_type_code='COURTROOM' AND L.location_name='VANCOUVERLAWCOURTSVLC65'),'65',(SELECT L.location_id FROM location L WHERE L.location_type_code='COURTHOUSE' AND L.location_name='VLC'),'test','test',now(),now(),0);</v>
      </c>
    </row>
    <row r="294" spans="1:16" x14ac:dyDescent="0.2">
      <c r="A294">
        <v>292</v>
      </c>
      <c r="B294" t="s">
        <v>590</v>
      </c>
      <c r="C294" s="2">
        <v>66</v>
      </c>
      <c r="D294" t="s">
        <v>176</v>
      </c>
      <c r="E294" t="s">
        <v>16</v>
      </c>
      <c r="F294" t="s">
        <v>16</v>
      </c>
      <c r="G294" t="s">
        <v>17</v>
      </c>
      <c r="H294" t="s">
        <v>17</v>
      </c>
      <c r="I294">
        <f>0</f>
        <v>0</v>
      </c>
      <c r="K294" t="str">
        <f t="shared" si="20"/>
        <v>SELECT L.location_id FROM location L WHERE L.location_type_code='COURTROOM' AND L.location_name='VANCOUVERLAWCOURTSVLC66'</v>
      </c>
      <c r="L294" t="str">
        <f t="shared" si="21"/>
        <v>SELECT L.location_id FROM location L WHERE L.location_type_code='COURTHOUSE' AND L.location_name='VLC'</v>
      </c>
      <c r="M294" s="1" t="s">
        <v>212</v>
      </c>
      <c r="N294" t="str">
        <f t="shared" si="23"/>
        <v>INSERT INTO courtroom (location_id,room_number,courthouse_location_id,created_by,updated_by,created_dtm,updated_dtm,revision_count)</v>
      </c>
      <c r="O294" t="str">
        <f t="shared" si="24"/>
        <v xml:space="preserve"> VALUES </v>
      </c>
      <c r="P294" t="str">
        <f t="shared" si="22"/>
        <v>((SELECT L.location_id FROM location L WHERE L.location_type_code='COURTROOM' AND L.location_name='VANCOUVERLAWCOURTSVLC66'),'66',(SELECT L.location_id FROM location L WHERE L.location_type_code='COURTHOUSE' AND L.location_name='VLC'),'test','test',now(),now(),0);</v>
      </c>
    </row>
    <row r="295" spans="1:16" x14ac:dyDescent="0.2">
      <c r="A295">
        <v>293</v>
      </c>
      <c r="B295" t="s">
        <v>591</v>
      </c>
      <c r="C295" s="2">
        <v>67</v>
      </c>
      <c r="D295" t="s">
        <v>176</v>
      </c>
      <c r="E295" t="s">
        <v>16</v>
      </c>
      <c r="F295" t="s">
        <v>16</v>
      </c>
      <c r="G295" t="s">
        <v>17</v>
      </c>
      <c r="H295" t="s">
        <v>17</v>
      </c>
      <c r="I295">
        <f>0</f>
        <v>0</v>
      </c>
      <c r="K295" t="str">
        <f t="shared" si="20"/>
        <v>SELECT L.location_id FROM location L WHERE L.location_type_code='COURTROOM' AND L.location_name='VANCOUVERLAWCOURTSVLC67'</v>
      </c>
      <c r="L295" t="str">
        <f t="shared" si="21"/>
        <v>SELECT L.location_id FROM location L WHERE L.location_type_code='COURTHOUSE' AND L.location_name='VLC'</v>
      </c>
      <c r="M295" s="1" t="s">
        <v>212</v>
      </c>
      <c r="N295" t="str">
        <f t="shared" si="23"/>
        <v>INSERT INTO courtroom (location_id,room_number,courthouse_location_id,created_by,updated_by,created_dtm,updated_dtm,revision_count)</v>
      </c>
      <c r="O295" t="str">
        <f t="shared" si="24"/>
        <v xml:space="preserve"> VALUES </v>
      </c>
      <c r="P295" t="str">
        <f t="shared" si="22"/>
        <v>((SELECT L.location_id FROM location L WHERE L.location_type_code='COURTROOM' AND L.location_name='VANCOUVERLAWCOURTSVLC67'),'67',(SELECT L.location_id FROM location L WHERE L.location_type_code='COURTHOUSE' AND L.location_name='VLC'),'test','test',now(),now(),0);</v>
      </c>
    </row>
    <row r="296" spans="1:16" x14ac:dyDescent="0.2">
      <c r="A296">
        <v>294</v>
      </c>
      <c r="B296" t="s">
        <v>592</v>
      </c>
      <c r="C296" s="2">
        <v>10</v>
      </c>
      <c r="D296" t="s">
        <v>176</v>
      </c>
      <c r="E296" t="s">
        <v>16</v>
      </c>
      <c r="F296" t="s">
        <v>16</v>
      </c>
      <c r="G296" t="s">
        <v>17</v>
      </c>
      <c r="H296" t="s">
        <v>17</v>
      </c>
      <c r="I296">
        <f>0</f>
        <v>0</v>
      </c>
      <c r="K296" t="str">
        <f t="shared" si="20"/>
        <v>SELECT L.location_id FROM location L WHERE L.location_type_code='COURTROOM' AND L.location_name='VANCOUVERLAWCOURTSVLC10'</v>
      </c>
      <c r="L296" t="str">
        <f t="shared" si="21"/>
        <v>SELECT L.location_id FROM location L WHERE L.location_type_code='COURTHOUSE' AND L.location_name='VLC'</v>
      </c>
      <c r="M296" s="1" t="s">
        <v>212</v>
      </c>
      <c r="N296" t="str">
        <f t="shared" si="23"/>
        <v>INSERT INTO courtroom (location_id,room_number,courthouse_location_id,created_by,updated_by,created_dtm,updated_dtm,revision_count)</v>
      </c>
      <c r="O296" t="str">
        <f t="shared" si="24"/>
        <v xml:space="preserve"> VALUES </v>
      </c>
      <c r="P296" t="str">
        <f t="shared" si="22"/>
        <v>((SELECT L.location_id FROM location L WHERE L.location_type_code='COURTROOM' AND L.location_name='VANCOUVERLAWCOURTSVLC10'),'10',(SELECT L.location_id FROM location L WHERE L.location_type_code='COURTHOUSE' AND L.location_name='VLC'),'test','test',now(),now(),0);</v>
      </c>
    </row>
    <row r="297" spans="1:16" x14ac:dyDescent="0.2">
      <c r="A297">
        <v>295</v>
      </c>
      <c r="B297" t="s">
        <v>593</v>
      </c>
      <c r="C297" s="2">
        <v>11</v>
      </c>
      <c r="D297" t="s">
        <v>176</v>
      </c>
      <c r="E297" t="s">
        <v>16</v>
      </c>
      <c r="F297" t="s">
        <v>16</v>
      </c>
      <c r="G297" t="s">
        <v>17</v>
      </c>
      <c r="H297" t="s">
        <v>17</v>
      </c>
      <c r="I297">
        <f>0</f>
        <v>0</v>
      </c>
      <c r="K297" t="str">
        <f t="shared" si="20"/>
        <v>SELECT L.location_id FROM location L WHERE L.location_type_code='COURTROOM' AND L.location_name='VANCOUVERLAWCOURTSVLC11'</v>
      </c>
      <c r="L297" t="str">
        <f t="shared" si="21"/>
        <v>SELECT L.location_id FROM location L WHERE L.location_type_code='COURTHOUSE' AND L.location_name='VLC'</v>
      </c>
      <c r="M297" s="1" t="s">
        <v>212</v>
      </c>
      <c r="N297" t="str">
        <f t="shared" si="23"/>
        <v>INSERT INTO courtroom (location_id,room_number,courthouse_location_id,created_by,updated_by,created_dtm,updated_dtm,revision_count)</v>
      </c>
      <c r="O297" t="str">
        <f t="shared" si="24"/>
        <v xml:space="preserve"> VALUES </v>
      </c>
      <c r="P297" t="str">
        <f t="shared" si="22"/>
        <v>((SELECT L.location_id FROM location L WHERE L.location_type_code='COURTROOM' AND L.location_name='VANCOUVERLAWCOURTSVLC11'),'11',(SELECT L.location_id FROM location L WHERE L.location_type_code='COURTHOUSE' AND L.location_name='VLC'),'test','test',now(),now(),0);</v>
      </c>
    </row>
    <row r="298" spans="1:16" x14ac:dyDescent="0.2">
      <c r="A298">
        <v>296</v>
      </c>
      <c r="B298" t="s">
        <v>594</v>
      </c>
      <c r="C298" s="2">
        <v>12</v>
      </c>
      <c r="D298" t="s">
        <v>176</v>
      </c>
      <c r="E298" t="s">
        <v>16</v>
      </c>
      <c r="F298" t="s">
        <v>16</v>
      </c>
      <c r="G298" t="s">
        <v>17</v>
      </c>
      <c r="H298" t="s">
        <v>17</v>
      </c>
      <c r="I298">
        <f>0</f>
        <v>0</v>
      </c>
      <c r="K298" t="str">
        <f t="shared" si="20"/>
        <v>SELECT L.location_id FROM location L WHERE L.location_type_code='COURTROOM' AND L.location_name='VANCOUVERLAWCOURTSVLC12'</v>
      </c>
      <c r="L298" t="str">
        <f t="shared" si="21"/>
        <v>SELECT L.location_id FROM location L WHERE L.location_type_code='COURTHOUSE' AND L.location_name='VLC'</v>
      </c>
      <c r="M298" s="1" t="s">
        <v>212</v>
      </c>
      <c r="N298" t="str">
        <f t="shared" si="23"/>
        <v>INSERT INTO courtroom (location_id,room_number,courthouse_location_id,created_by,updated_by,created_dtm,updated_dtm,revision_count)</v>
      </c>
      <c r="O298" t="str">
        <f t="shared" si="24"/>
        <v xml:space="preserve"> VALUES </v>
      </c>
      <c r="P298" t="str">
        <f t="shared" si="22"/>
        <v>((SELECT L.location_id FROM location L WHERE L.location_type_code='COURTROOM' AND L.location_name='VANCOUVERLAWCOURTSVLC12'),'12',(SELECT L.location_id FROM location L WHERE L.location_type_code='COURTHOUSE' AND L.location_name='VLC'),'test','test',now(),now(),0);</v>
      </c>
    </row>
    <row r="299" spans="1:16" x14ac:dyDescent="0.2">
      <c r="A299">
        <v>297</v>
      </c>
      <c r="B299" t="s">
        <v>595</v>
      </c>
      <c r="C299" s="2">
        <v>14</v>
      </c>
      <c r="D299" t="s">
        <v>176</v>
      </c>
      <c r="E299" t="s">
        <v>16</v>
      </c>
      <c r="F299" t="s">
        <v>16</v>
      </c>
      <c r="G299" t="s">
        <v>17</v>
      </c>
      <c r="H299" t="s">
        <v>17</v>
      </c>
      <c r="I299">
        <f>0</f>
        <v>0</v>
      </c>
      <c r="K299" t="str">
        <f t="shared" si="20"/>
        <v>SELECT L.location_id FROM location L WHERE L.location_type_code='COURTROOM' AND L.location_name='VANCOUVERLAWCOURTSVLC14'</v>
      </c>
      <c r="L299" t="str">
        <f t="shared" si="21"/>
        <v>SELECT L.location_id FROM location L WHERE L.location_type_code='COURTHOUSE' AND L.location_name='VLC'</v>
      </c>
      <c r="M299" s="1" t="s">
        <v>212</v>
      </c>
      <c r="N299" t="str">
        <f t="shared" si="23"/>
        <v>INSERT INTO courtroom (location_id,room_number,courthouse_location_id,created_by,updated_by,created_dtm,updated_dtm,revision_count)</v>
      </c>
      <c r="O299" t="str">
        <f t="shared" si="24"/>
        <v xml:space="preserve"> VALUES </v>
      </c>
      <c r="P299" t="str">
        <f t="shared" si="22"/>
        <v>((SELECT L.location_id FROM location L WHERE L.location_type_code='COURTROOM' AND L.location_name='VANCOUVERLAWCOURTSVLC14'),'14',(SELECT L.location_id FROM location L WHERE L.location_type_code='COURTHOUSE' AND L.location_name='VLC'),'test','test',now(),now(),0);</v>
      </c>
    </row>
    <row r="300" spans="1:16" x14ac:dyDescent="0.2">
      <c r="A300">
        <v>298</v>
      </c>
      <c r="B300" t="s">
        <v>596</v>
      </c>
      <c r="C300" s="2">
        <v>15</v>
      </c>
      <c r="D300" t="s">
        <v>176</v>
      </c>
      <c r="E300" t="s">
        <v>16</v>
      </c>
      <c r="F300" t="s">
        <v>16</v>
      </c>
      <c r="G300" t="s">
        <v>17</v>
      </c>
      <c r="H300" t="s">
        <v>17</v>
      </c>
      <c r="I300">
        <f>0</f>
        <v>0</v>
      </c>
      <c r="K300" t="str">
        <f t="shared" si="20"/>
        <v>SELECT L.location_id FROM location L WHERE L.location_type_code='COURTROOM' AND L.location_name='VANCOUVERLAWCOURTSVLC15'</v>
      </c>
      <c r="L300" t="str">
        <f t="shared" si="21"/>
        <v>SELECT L.location_id FROM location L WHERE L.location_type_code='COURTHOUSE' AND L.location_name='VLC'</v>
      </c>
      <c r="M300" s="1" t="s">
        <v>212</v>
      </c>
      <c r="N300" t="str">
        <f t="shared" si="23"/>
        <v>INSERT INTO courtroom (location_id,room_number,courthouse_location_id,created_by,updated_by,created_dtm,updated_dtm,revision_count)</v>
      </c>
      <c r="O300" t="str">
        <f t="shared" si="24"/>
        <v xml:space="preserve"> VALUES </v>
      </c>
      <c r="P300" t="str">
        <f t="shared" si="22"/>
        <v>((SELECT L.location_id FROM location L WHERE L.location_type_code='COURTROOM' AND L.location_name='VANCOUVERLAWCOURTSVLC15'),'15',(SELECT L.location_id FROM location L WHERE L.location_type_code='COURTHOUSE' AND L.location_name='VLC'),'test','test',now(),now(),0);</v>
      </c>
    </row>
    <row r="301" spans="1:16" x14ac:dyDescent="0.2">
      <c r="A301">
        <v>299</v>
      </c>
      <c r="B301" t="s">
        <v>597</v>
      </c>
      <c r="C301" s="2">
        <v>16</v>
      </c>
      <c r="D301" t="s">
        <v>176</v>
      </c>
      <c r="E301" t="s">
        <v>16</v>
      </c>
      <c r="F301" t="s">
        <v>16</v>
      </c>
      <c r="G301" t="s">
        <v>17</v>
      </c>
      <c r="H301" t="s">
        <v>17</v>
      </c>
      <c r="I301">
        <f>0</f>
        <v>0</v>
      </c>
      <c r="K301" t="str">
        <f t="shared" si="20"/>
        <v>SELECT L.location_id FROM location L WHERE L.location_type_code='COURTROOM' AND L.location_name='VANCOUVERLAWCOURTSVLC16'</v>
      </c>
      <c r="L301" t="str">
        <f t="shared" si="21"/>
        <v>SELECT L.location_id FROM location L WHERE L.location_type_code='COURTHOUSE' AND L.location_name='VLC'</v>
      </c>
      <c r="M301" s="1" t="s">
        <v>212</v>
      </c>
      <c r="N301" t="str">
        <f t="shared" si="23"/>
        <v>INSERT INTO courtroom (location_id,room_number,courthouse_location_id,created_by,updated_by,created_dtm,updated_dtm,revision_count)</v>
      </c>
      <c r="O301" t="str">
        <f t="shared" si="24"/>
        <v xml:space="preserve"> VALUES </v>
      </c>
      <c r="P301" t="str">
        <f t="shared" si="22"/>
        <v>((SELECT L.location_id FROM location L WHERE L.location_type_code='COURTROOM' AND L.location_name='VANCOUVERLAWCOURTSVLC16'),'16',(SELECT L.location_id FROM location L WHERE L.location_type_code='COURTHOUSE' AND L.location_name='VLC'),'test','test',now(),now(),0);</v>
      </c>
    </row>
    <row r="302" spans="1:16" x14ac:dyDescent="0.2">
      <c r="A302">
        <v>300</v>
      </c>
      <c r="B302" t="s">
        <v>598</v>
      </c>
      <c r="C302" s="2">
        <v>17</v>
      </c>
      <c r="D302" t="s">
        <v>176</v>
      </c>
      <c r="E302" t="s">
        <v>16</v>
      </c>
      <c r="F302" t="s">
        <v>16</v>
      </c>
      <c r="G302" t="s">
        <v>17</v>
      </c>
      <c r="H302" t="s">
        <v>17</v>
      </c>
      <c r="I302">
        <f>0</f>
        <v>0</v>
      </c>
      <c r="K302" t="str">
        <f t="shared" si="20"/>
        <v>SELECT L.location_id FROM location L WHERE L.location_type_code='COURTROOM' AND L.location_name='VANCOUVERLAWCOURTSVLC17'</v>
      </c>
      <c r="L302" t="str">
        <f t="shared" si="21"/>
        <v>SELECT L.location_id FROM location L WHERE L.location_type_code='COURTHOUSE' AND L.location_name='VLC'</v>
      </c>
      <c r="M302" s="1" t="s">
        <v>212</v>
      </c>
      <c r="N302" t="str">
        <f t="shared" si="23"/>
        <v>INSERT INTO courtroom (location_id,room_number,courthouse_location_id,created_by,updated_by,created_dtm,updated_dtm,revision_count)</v>
      </c>
      <c r="O302" t="str">
        <f t="shared" si="24"/>
        <v xml:space="preserve"> VALUES </v>
      </c>
      <c r="P302" t="str">
        <f t="shared" si="22"/>
        <v>((SELECT L.location_id FROM location L WHERE L.location_type_code='COURTROOM' AND L.location_name='VANCOUVERLAWCOURTSVLC17'),'17',(SELECT L.location_id FROM location L WHERE L.location_type_code='COURTHOUSE' AND L.location_name='VLC'),'test','test',now(),now(),0);</v>
      </c>
    </row>
    <row r="303" spans="1:16" x14ac:dyDescent="0.2">
      <c r="A303">
        <v>301</v>
      </c>
      <c r="B303" t="s">
        <v>599</v>
      </c>
      <c r="C303" s="2">
        <v>18</v>
      </c>
      <c r="D303" t="s">
        <v>176</v>
      </c>
      <c r="E303" t="s">
        <v>16</v>
      </c>
      <c r="F303" t="s">
        <v>16</v>
      </c>
      <c r="G303" t="s">
        <v>17</v>
      </c>
      <c r="H303" t="s">
        <v>17</v>
      </c>
      <c r="I303">
        <f>0</f>
        <v>0</v>
      </c>
      <c r="K303" t="str">
        <f t="shared" si="20"/>
        <v>SELECT L.location_id FROM location L WHERE L.location_type_code='COURTROOM' AND L.location_name='VANCOUVERLAWCOURTSVLC18'</v>
      </c>
      <c r="L303" t="str">
        <f t="shared" si="21"/>
        <v>SELECT L.location_id FROM location L WHERE L.location_type_code='COURTHOUSE' AND L.location_name='VLC'</v>
      </c>
      <c r="M303" s="1" t="s">
        <v>212</v>
      </c>
      <c r="N303" t="str">
        <f t="shared" si="23"/>
        <v>INSERT INTO courtroom (location_id,room_number,courthouse_location_id,created_by,updated_by,created_dtm,updated_dtm,revision_count)</v>
      </c>
      <c r="O303" t="str">
        <f t="shared" si="24"/>
        <v xml:space="preserve"> VALUES </v>
      </c>
      <c r="P303" t="str">
        <f t="shared" si="22"/>
        <v>((SELECT L.location_id FROM location L WHERE L.location_type_code='COURTROOM' AND L.location_name='VANCOUVERLAWCOURTSVLC18'),'18',(SELECT L.location_id FROM location L WHERE L.location_type_code='COURTHOUSE' AND L.location_name='VLC'),'test','test',now(),now(),0);</v>
      </c>
    </row>
    <row r="304" spans="1:16" x14ac:dyDescent="0.2">
      <c r="A304">
        <v>302</v>
      </c>
      <c r="B304" t="s">
        <v>600</v>
      </c>
      <c r="C304" s="2">
        <v>30</v>
      </c>
      <c r="D304" t="s">
        <v>176</v>
      </c>
      <c r="E304" t="s">
        <v>16</v>
      </c>
      <c r="F304" t="s">
        <v>16</v>
      </c>
      <c r="G304" t="s">
        <v>17</v>
      </c>
      <c r="H304" t="s">
        <v>17</v>
      </c>
      <c r="I304">
        <f>0</f>
        <v>0</v>
      </c>
      <c r="K304" t="str">
        <f t="shared" si="20"/>
        <v>SELECT L.location_id FROM location L WHERE L.location_type_code='COURTROOM' AND L.location_name='VANCOUVERLAWCOURTSVLC30'</v>
      </c>
      <c r="L304" t="str">
        <f t="shared" si="21"/>
        <v>SELECT L.location_id FROM location L WHERE L.location_type_code='COURTHOUSE' AND L.location_name='VLC'</v>
      </c>
      <c r="M304" s="1" t="s">
        <v>212</v>
      </c>
      <c r="N304" t="str">
        <f t="shared" si="23"/>
        <v>INSERT INTO courtroom (location_id,room_number,courthouse_location_id,created_by,updated_by,created_dtm,updated_dtm,revision_count)</v>
      </c>
      <c r="O304" t="str">
        <f t="shared" si="24"/>
        <v xml:space="preserve"> VALUES </v>
      </c>
      <c r="P304" t="str">
        <f t="shared" si="22"/>
        <v>((SELECT L.location_id FROM location L WHERE L.location_type_code='COURTROOM' AND L.location_name='VANCOUVERLAWCOURTSVLC30'),'30',(SELECT L.location_id FROM location L WHERE L.location_type_code='COURTHOUSE' AND L.location_name='VLC'),'test','test',now(),now(),0);</v>
      </c>
    </row>
    <row r="305" spans="1:16" x14ac:dyDescent="0.2">
      <c r="A305">
        <v>303</v>
      </c>
      <c r="B305" t="s">
        <v>601</v>
      </c>
      <c r="C305" s="2">
        <v>301</v>
      </c>
      <c r="D305" t="s">
        <v>176</v>
      </c>
      <c r="E305" t="s">
        <v>16</v>
      </c>
      <c r="F305" t="s">
        <v>16</v>
      </c>
      <c r="G305" t="s">
        <v>17</v>
      </c>
      <c r="H305" t="s">
        <v>17</v>
      </c>
      <c r="I305">
        <f>0</f>
        <v>0</v>
      </c>
      <c r="K305" t="str">
        <f t="shared" si="20"/>
        <v>SELECT L.location_id FROM location L WHERE L.location_type_code='COURTROOM' AND L.location_name='VANCOUVERLAWCOURTSVLC301'</v>
      </c>
      <c r="L305" t="str">
        <f t="shared" si="21"/>
        <v>SELECT L.location_id FROM location L WHERE L.location_type_code='COURTHOUSE' AND L.location_name='VLC'</v>
      </c>
      <c r="M305" s="1" t="s">
        <v>212</v>
      </c>
      <c r="N305" t="str">
        <f t="shared" si="23"/>
        <v>INSERT INTO courtroom (location_id,room_number,courthouse_location_id,created_by,updated_by,created_dtm,updated_dtm,revision_count)</v>
      </c>
      <c r="O305" t="str">
        <f t="shared" si="24"/>
        <v xml:space="preserve"> VALUES </v>
      </c>
      <c r="P305" t="str">
        <f t="shared" si="22"/>
        <v>((SELECT L.location_id FROM location L WHERE L.location_type_code='COURTROOM' AND L.location_name='VANCOUVERLAWCOURTSVLC301'),'301',(SELECT L.location_id FROM location L WHERE L.location_type_code='COURTHOUSE' AND L.location_name='VLC'),'test','test',now(),now(),0);</v>
      </c>
    </row>
    <row r="306" spans="1:16" x14ac:dyDescent="0.2">
      <c r="A306">
        <v>304</v>
      </c>
      <c r="B306" t="s">
        <v>602</v>
      </c>
      <c r="C306" s="2">
        <v>302</v>
      </c>
      <c r="D306" t="s">
        <v>176</v>
      </c>
      <c r="E306" t="s">
        <v>16</v>
      </c>
      <c r="F306" t="s">
        <v>16</v>
      </c>
      <c r="G306" t="s">
        <v>17</v>
      </c>
      <c r="H306" t="s">
        <v>17</v>
      </c>
      <c r="I306">
        <f>0</f>
        <v>0</v>
      </c>
      <c r="K306" t="str">
        <f t="shared" si="20"/>
        <v>SELECT L.location_id FROM location L WHERE L.location_type_code='COURTROOM' AND L.location_name='VANCOUVERLAWCOURTSVLC302'</v>
      </c>
      <c r="L306" t="str">
        <f t="shared" si="21"/>
        <v>SELECT L.location_id FROM location L WHERE L.location_type_code='COURTHOUSE' AND L.location_name='VLC'</v>
      </c>
      <c r="M306" s="1" t="s">
        <v>212</v>
      </c>
      <c r="N306" t="str">
        <f t="shared" si="23"/>
        <v>INSERT INTO courtroom (location_id,room_number,courthouse_location_id,created_by,updated_by,created_dtm,updated_dtm,revision_count)</v>
      </c>
      <c r="O306" t="str">
        <f t="shared" si="24"/>
        <v xml:space="preserve"> VALUES </v>
      </c>
      <c r="P306" t="str">
        <f t="shared" si="22"/>
        <v>((SELECT L.location_id FROM location L WHERE L.location_type_code='COURTROOM' AND L.location_name='VANCOUVERLAWCOURTSVLC302'),'302',(SELECT L.location_id FROM location L WHERE L.location_type_code='COURTHOUSE' AND L.location_name='VLC'),'test','test',now(),now(),0);</v>
      </c>
    </row>
    <row r="307" spans="1:16" x14ac:dyDescent="0.2">
      <c r="A307">
        <v>305</v>
      </c>
      <c r="B307" t="s">
        <v>603</v>
      </c>
      <c r="C307" s="2">
        <v>303</v>
      </c>
      <c r="D307" t="s">
        <v>176</v>
      </c>
      <c r="E307" t="s">
        <v>16</v>
      </c>
      <c r="F307" t="s">
        <v>16</v>
      </c>
      <c r="G307" t="s">
        <v>17</v>
      </c>
      <c r="H307" t="s">
        <v>17</v>
      </c>
      <c r="I307">
        <f>0</f>
        <v>0</v>
      </c>
      <c r="K307" t="str">
        <f t="shared" si="20"/>
        <v>SELECT L.location_id FROM location L WHERE L.location_type_code='COURTROOM' AND L.location_name='VANCOUVERLAWCOURTSVLC303'</v>
      </c>
      <c r="L307" t="str">
        <f t="shared" si="21"/>
        <v>SELECT L.location_id FROM location L WHERE L.location_type_code='COURTHOUSE' AND L.location_name='VLC'</v>
      </c>
      <c r="M307" s="1" t="s">
        <v>212</v>
      </c>
      <c r="N307" t="str">
        <f t="shared" si="23"/>
        <v>INSERT INTO courtroom (location_id,room_number,courthouse_location_id,created_by,updated_by,created_dtm,updated_dtm,revision_count)</v>
      </c>
      <c r="O307" t="str">
        <f t="shared" si="24"/>
        <v xml:space="preserve"> VALUES </v>
      </c>
      <c r="P307" t="str">
        <f t="shared" si="22"/>
        <v>((SELECT L.location_id FROM location L WHERE L.location_type_code='COURTROOM' AND L.location_name='VANCOUVERLAWCOURTSVLC303'),'303',(SELECT L.location_id FROM location L WHERE L.location_type_code='COURTHOUSE' AND L.location_name='VLC'),'test','test',now(),now(),0);</v>
      </c>
    </row>
    <row r="308" spans="1:16" x14ac:dyDescent="0.2">
      <c r="A308">
        <v>306</v>
      </c>
      <c r="B308" t="s">
        <v>604</v>
      </c>
      <c r="C308" s="2">
        <v>31</v>
      </c>
      <c r="D308" t="s">
        <v>176</v>
      </c>
      <c r="E308" t="s">
        <v>16</v>
      </c>
      <c r="F308" t="s">
        <v>16</v>
      </c>
      <c r="G308" t="s">
        <v>17</v>
      </c>
      <c r="H308" t="s">
        <v>17</v>
      </c>
      <c r="I308">
        <f>0</f>
        <v>0</v>
      </c>
      <c r="K308" t="str">
        <f t="shared" si="20"/>
        <v>SELECT L.location_id FROM location L WHERE L.location_type_code='COURTROOM' AND L.location_name='VANCOUVERLAWCOURTSVLC31'</v>
      </c>
      <c r="L308" t="str">
        <f t="shared" si="21"/>
        <v>SELECT L.location_id FROM location L WHERE L.location_type_code='COURTHOUSE' AND L.location_name='VLC'</v>
      </c>
      <c r="M308" s="1" t="s">
        <v>212</v>
      </c>
      <c r="N308" t="str">
        <f t="shared" si="23"/>
        <v>INSERT INTO courtroom (location_id,room_number,courthouse_location_id,created_by,updated_by,created_dtm,updated_dtm,revision_count)</v>
      </c>
      <c r="O308" t="str">
        <f t="shared" si="24"/>
        <v xml:space="preserve"> VALUES </v>
      </c>
      <c r="P308" t="str">
        <f t="shared" si="22"/>
        <v>((SELECT L.location_id FROM location L WHERE L.location_type_code='COURTROOM' AND L.location_name='VANCOUVERLAWCOURTSVLC31'),'31',(SELECT L.location_id FROM location L WHERE L.location_type_code='COURTHOUSE' AND L.location_name='VLC'),'test','test',now(),now(),0);</v>
      </c>
    </row>
    <row r="309" spans="1:16" x14ac:dyDescent="0.2">
      <c r="A309">
        <v>307</v>
      </c>
      <c r="B309" t="s">
        <v>605</v>
      </c>
      <c r="C309" s="2">
        <v>32</v>
      </c>
      <c r="D309" t="s">
        <v>176</v>
      </c>
      <c r="E309" t="s">
        <v>16</v>
      </c>
      <c r="F309" t="s">
        <v>16</v>
      </c>
      <c r="G309" t="s">
        <v>17</v>
      </c>
      <c r="H309" t="s">
        <v>17</v>
      </c>
      <c r="I309">
        <f>0</f>
        <v>0</v>
      </c>
      <c r="K309" t="str">
        <f t="shared" si="20"/>
        <v>SELECT L.location_id FROM location L WHERE L.location_type_code='COURTROOM' AND L.location_name='VANCOUVERLAWCOURTSVLC32'</v>
      </c>
      <c r="L309" t="str">
        <f t="shared" si="21"/>
        <v>SELECT L.location_id FROM location L WHERE L.location_type_code='COURTHOUSE' AND L.location_name='VLC'</v>
      </c>
      <c r="M309" s="1" t="s">
        <v>212</v>
      </c>
      <c r="N309" t="str">
        <f t="shared" si="23"/>
        <v>INSERT INTO courtroom (location_id,room_number,courthouse_location_id,created_by,updated_by,created_dtm,updated_dtm,revision_count)</v>
      </c>
      <c r="O309" t="str">
        <f t="shared" si="24"/>
        <v xml:space="preserve"> VALUES </v>
      </c>
      <c r="P309" t="str">
        <f t="shared" si="22"/>
        <v>((SELECT L.location_id FROM location L WHERE L.location_type_code='COURTROOM' AND L.location_name='VANCOUVERLAWCOURTSVLC32'),'32',(SELECT L.location_id FROM location L WHERE L.location_type_code='COURTHOUSE' AND L.location_name='VLC'),'test','test',now(),now(),0);</v>
      </c>
    </row>
    <row r="310" spans="1:16" x14ac:dyDescent="0.2">
      <c r="A310">
        <v>308</v>
      </c>
      <c r="B310" t="s">
        <v>606</v>
      </c>
      <c r="C310" s="2">
        <v>33</v>
      </c>
      <c r="D310" t="s">
        <v>176</v>
      </c>
      <c r="E310" t="s">
        <v>16</v>
      </c>
      <c r="F310" t="s">
        <v>16</v>
      </c>
      <c r="G310" t="s">
        <v>17</v>
      </c>
      <c r="H310" t="s">
        <v>17</v>
      </c>
      <c r="I310">
        <f>0</f>
        <v>0</v>
      </c>
      <c r="K310" t="str">
        <f t="shared" si="20"/>
        <v>SELECT L.location_id FROM location L WHERE L.location_type_code='COURTROOM' AND L.location_name='VANCOUVERLAWCOURTSVLC33'</v>
      </c>
      <c r="L310" t="str">
        <f t="shared" si="21"/>
        <v>SELECT L.location_id FROM location L WHERE L.location_type_code='COURTHOUSE' AND L.location_name='VLC'</v>
      </c>
      <c r="M310" s="1" t="s">
        <v>212</v>
      </c>
      <c r="N310" t="str">
        <f t="shared" si="23"/>
        <v>INSERT INTO courtroom (location_id,room_number,courthouse_location_id,created_by,updated_by,created_dtm,updated_dtm,revision_count)</v>
      </c>
      <c r="O310" t="str">
        <f t="shared" si="24"/>
        <v xml:space="preserve"> VALUES </v>
      </c>
      <c r="P310" t="str">
        <f t="shared" si="22"/>
        <v>((SELECT L.location_id FROM location L WHERE L.location_type_code='COURTROOM' AND L.location_name='VANCOUVERLAWCOURTSVLC33'),'33',(SELECT L.location_id FROM location L WHERE L.location_type_code='COURTHOUSE' AND L.location_name='VLC'),'test','test',now(),now(),0);</v>
      </c>
    </row>
    <row r="311" spans="1:16" x14ac:dyDescent="0.2">
      <c r="A311">
        <v>309</v>
      </c>
      <c r="B311" t="s">
        <v>607</v>
      </c>
      <c r="C311" s="2">
        <v>34</v>
      </c>
      <c r="D311" t="s">
        <v>176</v>
      </c>
      <c r="E311" t="s">
        <v>16</v>
      </c>
      <c r="F311" t="s">
        <v>16</v>
      </c>
      <c r="G311" t="s">
        <v>17</v>
      </c>
      <c r="H311" t="s">
        <v>17</v>
      </c>
      <c r="I311">
        <f>0</f>
        <v>0</v>
      </c>
      <c r="K311" t="str">
        <f t="shared" si="20"/>
        <v>SELECT L.location_id FROM location L WHERE L.location_type_code='COURTROOM' AND L.location_name='VANCOUVERLAWCOURTSVLC34'</v>
      </c>
      <c r="L311" t="str">
        <f t="shared" si="21"/>
        <v>SELECT L.location_id FROM location L WHERE L.location_type_code='COURTHOUSE' AND L.location_name='VLC'</v>
      </c>
      <c r="M311" s="1" t="s">
        <v>212</v>
      </c>
      <c r="N311" t="str">
        <f t="shared" si="23"/>
        <v>INSERT INTO courtroom (location_id,room_number,courthouse_location_id,created_by,updated_by,created_dtm,updated_dtm,revision_count)</v>
      </c>
      <c r="O311" t="str">
        <f t="shared" si="24"/>
        <v xml:space="preserve"> VALUES </v>
      </c>
      <c r="P311" t="str">
        <f t="shared" si="22"/>
        <v>((SELECT L.location_id FROM location L WHERE L.location_type_code='COURTROOM' AND L.location_name='VANCOUVERLAWCOURTSVLC34'),'34',(SELECT L.location_id FROM location L WHERE L.location_type_code='COURTHOUSE' AND L.location_name='VLC'),'test','test',now(),now(),0);</v>
      </c>
    </row>
    <row r="312" spans="1:16" x14ac:dyDescent="0.2">
      <c r="A312">
        <v>310</v>
      </c>
      <c r="B312" t="s">
        <v>608</v>
      </c>
      <c r="C312" s="2">
        <v>40</v>
      </c>
      <c r="D312" t="s">
        <v>176</v>
      </c>
      <c r="E312" t="s">
        <v>16</v>
      </c>
      <c r="F312" t="s">
        <v>16</v>
      </c>
      <c r="G312" t="s">
        <v>17</v>
      </c>
      <c r="H312" t="s">
        <v>17</v>
      </c>
      <c r="I312">
        <f>0</f>
        <v>0</v>
      </c>
      <c r="K312" t="str">
        <f t="shared" si="20"/>
        <v>SELECT L.location_id FROM location L WHERE L.location_type_code='COURTROOM' AND L.location_name='VANCOUVERLAWCOURTSVLC40'</v>
      </c>
      <c r="L312" t="str">
        <f t="shared" si="21"/>
        <v>SELECT L.location_id FROM location L WHERE L.location_type_code='COURTHOUSE' AND L.location_name='VLC'</v>
      </c>
      <c r="M312" s="1" t="s">
        <v>212</v>
      </c>
      <c r="N312" t="str">
        <f t="shared" si="23"/>
        <v>INSERT INTO courtroom (location_id,room_number,courthouse_location_id,created_by,updated_by,created_dtm,updated_dtm,revision_count)</v>
      </c>
      <c r="O312" t="str">
        <f t="shared" si="24"/>
        <v xml:space="preserve"> VALUES </v>
      </c>
      <c r="P312" t="str">
        <f t="shared" si="22"/>
        <v>((SELECT L.location_id FROM location L WHERE L.location_type_code='COURTROOM' AND L.location_name='VANCOUVERLAWCOURTSVLC40'),'40',(SELECT L.location_id FROM location L WHERE L.location_type_code='COURTHOUSE' AND L.location_name='VLC'),'test','test',now(),now(),0);</v>
      </c>
    </row>
    <row r="313" spans="1:16" x14ac:dyDescent="0.2">
      <c r="A313">
        <v>311</v>
      </c>
      <c r="B313" t="s">
        <v>609</v>
      </c>
      <c r="C313" s="2">
        <v>41</v>
      </c>
      <c r="D313" t="s">
        <v>176</v>
      </c>
      <c r="E313" t="s">
        <v>16</v>
      </c>
      <c r="F313" t="s">
        <v>16</v>
      </c>
      <c r="G313" t="s">
        <v>17</v>
      </c>
      <c r="H313" t="s">
        <v>17</v>
      </c>
      <c r="I313">
        <f>0</f>
        <v>0</v>
      </c>
      <c r="K313" t="str">
        <f t="shared" si="20"/>
        <v>SELECT L.location_id FROM location L WHERE L.location_type_code='COURTROOM' AND L.location_name='VANCOUVERLAWCOURTSVLC41'</v>
      </c>
      <c r="L313" t="str">
        <f t="shared" si="21"/>
        <v>SELECT L.location_id FROM location L WHERE L.location_type_code='COURTHOUSE' AND L.location_name='VLC'</v>
      </c>
      <c r="M313" s="1" t="s">
        <v>212</v>
      </c>
      <c r="N313" t="str">
        <f t="shared" si="23"/>
        <v>INSERT INTO courtroom (location_id,room_number,courthouse_location_id,created_by,updated_by,created_dtm,updated_dtm,revision_count)</v>
      </c>
      <c r="O313" t="str">
        <f t="shared" si="24"/>
        <v xml:space="preserve"> VALUES </v>
      </c>
      <c r="P313" t="str">
        <f t="shared" si="22"/>
        <v>((SELECT L.location_id FROM location L WHERE L.location_type_code='COURTROOM' AND L.location_name='VANCOUVERLAWCOURTSVLC41'),'41',(SELECT L.location_id FROM location L WHERE L.location_type_code='COURTHOUSE' AND L.location_name='VLC'),'test','test',now(),now(),0);</v>
      </c>
    </row>
    <row r="314" spans="1:16" x14ac:dyDescent="0.2">
      <c r="A314">
        <v>312</v>
      </c>
      <c r="B314" t="s">
        <v>610</v>
      </c>
      <c r="C314" s="2">
        <v>42</v>
      </c>
      <c r="D314" t="s">
        <v>176</v>
      </c>
      <c r="E314" t="s">
        <v>16</v>
      </c>
      <c r="F314" t="s">
        <v>16</v>
      </c>
      <c r="G314" t="s">
        <v>17</v>
      </c>
      <c r="H314" t="s">
        <v>17</v>
      </c>
      <c r="I314">
        <f>0</f>
        <v>0</v>
      </c>
      <c r="K314" t="str">
        <f t="shared" si="20"/>
        <v>SELECT L.location_id FROM location L WHERE L.location_type_code='COURTROOM' AND L.location_name='VANCOUVERLAWCOURTSVLC42'</v>
      </c>
      <c r="L314" t="str">
        <f t="shared" si="21"/>
        <v>SELECT L.location_id FROM location L WHERE L.location_type_code='COURTHOUSE' AND L.location_name='VLC'</v>
      </c>
      <c r="M314" s="1" t="s">
        <v>212</v>
      </c>
      <c r="N314" t="str">
        <f t="shared" si="23"/>
        <v>INSERT INTO courtroom (location_id,room_number,courthouse_location_id,created_by,updated_by,created_dtm,updated_dtm,revision_count)</v>
      </c>
      <c r="O314" t="str">
        <f t="shared" si="24"/>
        <v xml:space="preserve"> VALUES </v>
      </c>
      <c r="P314" t="str">
        <f t="shared" si="22"/>
        <v>((SELECT L.location_id FROM location L WHERE L.location_type_code='COURTROOM' AND L.location_name='VANCOUVERLAWCOURTSVLC42'),'42',(SELECT L.location_id FROM location L WHERE L.location_type_code='COURTHOUSE' AND L.location_name='VLC'),'test','test',now(),now(),0);</v>
      </c>
    </row>
    <row r="315" spans="1:16" x14ac:dyDescent="0.2">
      <c r="A315">
        <v>313</v>
      </c>
      <c r="B315" t="s">
        <v>611</v>
      </c>
      <c r="C315" s="2">
        <v>45</v>
      </c>
      <c r="D315" t="s">
        <v>176</v>
      </c>
      <c r="E315" t="s">
        <v>16</v>
      </c>
      <c r="F315" t="s">
        <v>16</v>
      </c>
      <c r="G315" t="s">
        <v>17</v>
      </c>
      <c r="H315" t="s">
        <v>17</v>
      </c>
      <c r="I315">
        <f>0</f>
        <v>0</v>
      </c>
      <c r="K315" t="str">
        <f t="shared" si="20"/>
        <v>SELECT L.location_id FROM location L WHERE L.location_type_code='COURTROOM' AND L.location_name='VANCOUVERLAWCOURTSVLC45'</v>
      </c>
      <c r="L315" t="str">
        <f t="shared" si="21"/>
        <v>SELECT L.location_id FROM location L WHERE L.location_type_code='COURTHOUSE' AND L.location_name='VLC'</v>
      </c>
      <c r="M315" s="1" t="s">
        <v>212</v>
      </c>
      <c r="N315" t="str">
        <f t="shared" si="23"/>
        <v>INSERT INTO courtroom (location_id,room_number,courthouse_location_id,created_by,updated_by,created_dtm,updated_dtm,revision_count)</v>
      </c>
      <c r="O315" t="str">
        <f t="shared" si="24"/>
        <v xml:space="preserve"> VALUES </v>
      </c>
      <c r="P315" t="str">
        <f t="shared" si="22"/>
        <v>((SELECT L.location_id FROM location L WHERE L.location_type_code='COURTROOM' AND L.location_name='VANCOUVERLAWCOURTSVLC45'),'45',(SELECT L.location_id FROM location L WHERE L.location_type_code='COURTHOUSE' AND L.location_name='VLC'),'test','test',now(),now(),0);</v>
      </c>
    </row>
    <row r="316" spans="1:16" x14ac:dyDescent="0.2">
      <c r="A316">
        <v>314</v>
      </c>
      <c r="B316" t="s">
        <v>612</v>
      </c>
      <c r="C316" s="2">
        <v>46</v>
      </c>
      <c r="D316" t="s">
        <v>176</v>
      </c>
      <c r="E316" t="s">
        <v>16</v>
      </c>
      <c r="F316" t="s">
        <v>16</v>
      </c>
      <c r="G316" t="s">
        <v>17</v>
      </c>
      <c r="H316" t="s">
        <v>17</v>
      </c>
      <c r="I316">
        <f>0</f>
        <v>0</v>
      </c>
      <c r="K316" t="str">
        <f t="shared" si="20"/>
        <v>SELECT L.location_id FROM location L WHERE L.location_type_code='COURTROOM' AND L.location_name='VANCOUVERLAWCOURTSVLC46'</v>
      </c>
      <c r="L316" t="str">
        <f t="shared" si="21"/>
        <v>SELECT L.location_id FROM location L WHERE L.location_type_code='COURTHOUSE' AND L.location_name='VLC'</v>
      </c>
      <c r="M316" s="1" t="s">
        <v>212</v>
      </c>
      <c r="N316" t="str">
        <f t="shared" si="23"/>
        <v>INSERT INTO courtroom (location_id,room_number,courthouse_location_id,created_by,updated_by,created_dtm,updated_dtm,revision_count)</v>
      </c>
      <c r="O316" t="str">
        <f t="shared" si="24"/>
        <v xml:space="preserve"> VALUES </v>
      </c>
      <c r="P316" t="str">
        <f t="shared" si="22"/>
        <v>((SELECT L.location_id FROM location L WHERE L.location_type_code='COURTROOM' AND L.location_name='VANCOUVERLAWCOURTSVLC46'),'46',(SELECT L.location_id FROM location L WHERE L.location_type_code='COURTHOUSE' AND L.location_name='VLC'),'test','test',now(),now(),0);</v>
      </c>
    </row>
    <row r="317" spans="1:16" x14ac:dyDescent="0.2">
      <c r="A317">
        <v>315</v>
      </c>
      <c r="B317" t="s">
        <v>613</v>
      </c>
      <c r="C317" s="2">
        <v>50</v>
      </c>
      <c r="D317" t="s">
        <v>176</v>
      </c>
      <c r="E317" t="s">
        <v>16</v>
      </c>
      <c r="F317" t="s">
        <v>16</v>
      </c>
      <c r="G317" t="s">
        <v>17</v>
      </c>
      <c r="H317" t="s">
        <v>17</v>
      </c>
      <c r="I317">
        <f>0</f>
        <v>0</v>
      </c>
      <c r="K317" t="str">
        <f t="shared" si="20"/>
        <v>SELECT L.location_id FROM location L WHERE L.location_type_code='COURTROOM' AND L.location_name='VANCOUVERLAWCOURTSVLC50'</v>
      </c>
      <c r="L317" t="str">
        <f t="shared" si="21"/>
        <v>SELECT L.location_id FROM location L WHERE L.location_type_code='COURTHOUSE' AND L.location_name='VLC'</v>
      </c>
      <c r="M317" s="1" t="s">
        <v>212</v>
      </c>
      <c r="N317" t="str">
        <f t="shared" si="23"/>
        <v>INSERT INTO courtroom (location_id,room_number,courthouse_location_id,created_by,updated_by,created_dtm,updated_dtm,revision_count)</v>
      </c>
      <c r="O317" t="str">
        <f t="shared" si="24"/>
        <v xml:space="preserve"> VALUES </v>
      </c>
      <c r="P317" t="str">
        <f t="shared" si="22"/>
        <v>((SELECT L.location_id FROM location L WHERE L.location_type_code='COURTROOM' AND L.location_name='VANCOUVERLAWCOURTSVLC50'),'50',(SELECT L.location_id FROM location L WHERE L.location_type_code='COURTHOUSE' AND L.location_name='VLC'),'test','test',now(),now(),0);</v>
      </c>
    </row>
    <row r="318" spans="1:16" x14ac:dyDescent="0.2">
      <c r="A318">
        <v>316</v>
      </c>
      <c r="B318" t="s">
        <v>614</v>
      </c>
      <c r="C318" s="2">
        <v>62</v>
      </c>
      <c r="D318" t="s">
        <v>176</v>
      </c>
      <c r="E318" t="s">
        <v>16</v>
      </c>
      <c r="F318" t="s">
        <v>16</v>
      </c>
      <c r="G318" t="s">
        <v>17</v>
      </c>
      <c r="H318" t="s">
        <v>17</v>
      </c>
      <c r="I318">
        <f>0</f>
        <v>0</v>
      </c>
      <c r="K318" t="str">
        <f t="shared" si="20"/>
        <v>SELECT L.location_id FROM location L WHERE L.location_type_code='COURTROOM' AND L.location_name='VANCOUVERLAWCOURTSVLC62'</v>
      </c>
      <c r="L318" t="str">
        <f t="shared" si="21"/>
        <v>SELECT L.location_id FROM location L WHERE L.location_type_code='COURTHOUSE' AND L.location_name='VLC'</v>
      </c>
      <c r="M318" s="1" t="s">
        <v>212</v>
      </c>
      <c r="N318" t="str">
        <f t="shared" si="23"/>
        <v>INSERT INTO courtroom (location_id,room_number,courthouse_location_id,created_by,updated_by,created_dtm,updated_dtm,revision_count)</v>
      </c>
      <c r="O318" t="str">
        <f t="shared" si="24"/>
        <v xml:space="preserve"> VALUES </v>
      </c>
      <c r="P318" t="str">
        <f t="shared" si="22"/>
        <v>((SELECT L.location_id FROM location L WHERE L.location_type_code='COURTROOM' AND L.location_name='VANCOUVERLAWCOURTSVLC62'),'62',(SELECT L.location_id FROM location L WHERE L.location_type_code='COURTHOUSE' AND L.location_name='VLC'),'test','test',now(),now(),0);</v>
      </c>
    </row>
    <row r="319" spans="1:16" x14ac:dyDescent="0.2">
      <c r="A319">
        <v>317</v>
      </c>
      <c r="B319" t="s">
        <v>615</v>
      </c>
      <c r="C319" s="2">
        <v>63</v>
      </c>
      <c r="D319" t="s">
        <v>176</v>
      </c>
      <c r="E319" t="s">
        <v>16</v>
      </c>
      <c r="F319" t="s">
        <v>16</v>
      </c>
      <c r="G319" t="s">
        <v>17</v>
      </c>
      <c r="H319" t="s">
        <v>17</v>
      </c>
      <c r="I319">
        <f>0</f>
        <v>0</v>
      </c>
      <c r="K319" t="str">
        <f t="shared" si="20"/>
        <v>SELECT L.location_id FROM location L WHERE L.location_type_code='COURTROOM' AND L.location_name='VANCOUVERLAWCOURTSVLC63'</v>
      </c>
      <c r="L319" t="str">
        <f t="shared" si="21"/>
        <v>SELECT L.location_id FROM location L WHERE L.location_type_code='COURTHOUSE' AND L.location_name='VLC'</v>
      </c>
      <c r="M319" s="1" t="s">
        <v>212</v>
      </c>
      <c r="N319" t="str">
        <f t="shared" si="23"/>
        <v>INSERT INTO courtroom (location_id,room_number,courthouse_location_id,created_by,updated_by,created_dtm,updated_dtm,revision_count)</v>
      </c>
      <c r="O319" t="str">
        <f t="shared" si="24"/>
        <v xml:space="preserve"> VALUES </v>
      </c>
      <c r="P319" t="str">
        <f t="shared" si="22"/>
        <v>((SELECT L.location_id FROM location L WHERE L.location_type_code='COURTROOM' AND L.location_name='VANCOUVERLAWCOURTSVLC63'),'63',(SELECT L.location_id FROM location L WHERE L.location_type_code='COURTHOUSE' AND L.location_name='VLC'),'test','test',now(),now(),0);</v>
      </c>
    </row>
    <row r="320" spans="1:16" x14ac:dyDescent="0.2">
      <c r="A320">
        <v>318</v>
      </c>
      <c r="B320" t="s">
        <v>616</v>
      </c>
      <c r="C320" s="2">
        <v>64</v>
      </c>
      <c r="D320" t="s">
        <v>176</v>
      </c>
      <c r="E320" t="s">
        <v>16</v>
      </c>
      <c r="F320" t="s">
        <v>16</v>
      </c>
      <c r="G320" t="s">
        <v>17</v>
      </c>
      <c r="H320" t="s">
        <v>17</v>
      </c>
      <c r="I320">
        <f>0</f>
        <v>0</v>
      </c>
      <c r="K320" t="str">
        <f t="shared" si="20"/>
        <v>SELECT L.location_id FROM location L WHERE L.location_type_code='COURTROOM' AND L.location_name='VANCOUVERLAWCOURTSVLC64'</v>
      </c>
      <c r="L320" t="str">
        <f t="shared" si="21"/>
        <v>SELECT L.location_id FROM location L WHERE L.location_type_code='COURTHOUSE' AND L.location_name='VLC'</v>
      </c>
      <c r="M320" s="1" t="s">
        <v>212</v>
      </c>
      <c r="N320" t="str">
        <f t="shared" si="23"/>
        <v>INSERT INTO courtroom (location_id,room_number,courthouse_location_id,created_by,updated_by,created_dtm,updated_dtm,revision_count)</v>
      </c>
      <c r="O320" t="str">
        <f t="shared" si="24"/>
        <v xml:space="preserve"> VALUES </v>
      </c>
      <c r="P320" t="str">
        <f t="shared" si="22"/>
        <v>((SELECT L.location_id FROM location L WHERE L.location_type_code='COURTROOM' AND L.location_name='VANCOUVERLAWCOURTSVLC64'),'64',(SELECT L.location_id FROM location L WHERE L.location_type_code='COURTHOUSE' AND L.location_name='VLC'),'test','test',now(),now(),0);</v>
      </c>
    </row>
    <row r="321" spans="1:16" x14ac:dyDescent="0.2">
      <c r="A321">
        <v>319</v>
      </c>
      <c r="B321" t="s">
        <v>617</v>
      </c>
      <c r="C321" s="2">
        <v>71</v>
      </c>
      <c r="D321" t="s">
        <v>176</v>
      </c>
      <c r="E321" t="s">
        <v>16</v>
      </c>
      <c r="F321" t="s">
        <v>16</v>
      </c>
      <c r="G321" t="s">
        <v>17</v>
      </c>
      <c r="H321" t="s">
        <v>17</v>
      </c>
      <c r="I321">
        <f>0</f>
        <v>0</v>
      </c>
      <c r="K321" t="str">
        <f t="shared" si="20"/>
        <v>SELECT L.location_id FROM location L WHERE L.location_type_code='COURTROOM' AND L.location_name='VANCOUVERLAWCOURTSVLC71'</v>
      </c>
      <c r="L321" t="str">
        <f t="shared" si="21"/>
        <v>SELECT L.location_id FROM location L WHERE L.location_type_code='COURTHOUSE' AND L.location_name='VLC'</v>
      </c>
      <c r="M321" s="1" t="s">
        <v>212</v>
      </c>
      <c r="N321" t="str">
        <f t="shared" si="23"/>
        <v>INSERT INTO courtroom (location_id,room_number,courthouse_location_id,created_by,updated_by,created_dtm,updated_dtm,revision_count)</v>
      </c>
      <c r="O321" t="str">
        <f t="shared" si="24"/>
        <v xml:space="preserve"> VALUES </v>
      </c>
      <c r="P321" t="str">
        <f t="shared" si="22"/>
        <v>((SELECT L.location_id FROM location L WHERE L.location_type_code='COURTROOM' AND L.location_name='VANCOUVERLAWCOURTSVLC71'),'71',(SELECT L.location_id FROM location L WHERE L.location_type_code='COURTHOUSE' AND L.location_name='VLC'),'test','test',now(),now(),0);</v>
      </c>
    </row>
    <row r="322" spans="1:16" x14ac:dyDescent="0.2">
      <c r="A322">
        <v>320</v>
      </c>
      <c r="B322" t="s">
        <v>618</v>
      </c>
      <c r="C322" s="2">
        <v>72</v>
      </c>
      <c r="D322" t="s">
        <v>176</v>
      </c>
      <c r="E322" t="s">
        <v>16</v>
      </c>
      <c r="F322" t="s">
        <v>16</v>
      </c>
      <c r="G322" t="s">
        <v>17</v>
      </c>
      <c r="H322" t="s">
        <v>17</v>
      </c>
      <c r="I322">
        <f>0</f>
        <v>0</v>
      </c>
      <c r="K322" t="str">
        <f t="shared" si="20"/>
        <v>SELECT L.location_id FROM location L WHERE L.location_type_code='COURTROOM' AND L.location_name='VANCOUVERLAWCOURTSVLC72'</v>
      </c>
      <c r="L322" t="str">
        <f t="shared" si="21"/>
        <v>SELECT L.location_id FROM location L WHERE L.location_type_code='COURTHOUSE' AND L.location_name='VLC'</v>
      </c>
      <c r="M322" s="1" t="s">
        <v>212</v>
      </c>
      <c r="N322" t="str">
        <f t="shared" si="23"/>
        <v>INSERT INTO courtroom (location_id,room_number,courthouse_location_id,created_by,updated_by,created_dtm,updated_dtm,revision_count)</v>
      </c>
      <c r="O322" t="str">
        <f t="shared" si="24"/>
        <v xml:space="preserve"> VALUES </v>
      </c>
      <c r="P322" t="str">
        <f t="shared" si="22"/>
        <v>((SELECT L.location_id FROM location L WHERE L.location_type_code='COURTROOM' AND L.location_name='VANCOUVERLAWCOURTSVLC72'),'72',(SELECT L.location_id FROM location L WHERE L.location_type_code='COURTHOUSE' AND L.location_name='VLC'),'test','test',now(),now(),0);</v>
      </c>
    </row>
    <row r="323" spans="1:16" x14ac:dyDescent="0.2">
      <c r="A323">
        <v>321</v>
      </c>
      <c r="B323" t="s">
        <v>619</v>
      </c>
      <c r="C323" s="2">
        <v>73</v>
      </c>
      <c r="D323" t="s">
        <v>176</v>
      </c>
      <c r="E323" t="s">
        <v>16</v>
      </c>
      <c r="F323" t="s">
        <v>16</v>
      </c>
      <c r="G323" t="s">
        <v>17</v>
      </c>
      <c r="H323" t="s">
        <v>17</v>
      </c>
      <c r="I323">
        <f>0</f>
        <v>0</v>
      </c>
      <c r="K323" t="str">
        <f t="shared" si="20"/>
        <v>SELECT L.location_id FROM location L WHERE L.location_type_code='COURTROOM' AND L.location_name='VANCOUVERLAWCOURTSVLC73'</v>
      </c>
      <c r="L323" t="str">
        <f t="shared" si="21"/>
        <v>SELECT L.location_id FROM location L WHERE L.location_type_code='COURTHOUSE' AND L.location_name='VLC'</v>
      </c>
      <c r="M323" s="1" t="s">
        <v>212</v>
      </c>
      <c r="N323" t="str">
        <f t="shared" si="23"/>
        <v>INSERT INTO courtroom (location_id,room_number,courthouse_location_id,created_by,updated_by,created_dtm,updated_dtm,revision_count)</v>
      </c>
      <c r="O323" t="str">
        <f t="shared" si="24"/>
        <v xml:space="preserve"> VALUES </v>
      </c>
      <c r="P323" t="str">
        <f t="shared" si="22"/>
        <v>((SELECT L.location_id FROM location L WHERE L.location_type_code='COURTROOM' AND L.location_name='VANCOUVERLAWCOURTSVLC73'),'73',(SELECT L.location_id FROM location L WHERE L.location_type_code='COURTHOUSE' AND L.location_name='VLC'),'test','test',now(),now(),0);</v>
      </c>
    </row>
    <row r="324" spans="1:16" x14ac:dyDescent="0.2">
      <c r="A324">
        <v>322</v>
      </c>
      <c r="B324" t="s">
        <v>620</v>
      </c>
      <c r="C324" s="2">
        <v>74</v>
      </c>
      <c r="D324" t="s">
        <v>176</v>
      </c>
      <c r="E324" t="s">
        <v>16</v>
      </c>
      <c r="F324" t="s">
        <v>16</v>
      </c>
      <c r="G324" t="s">
        <v>17</v>
      </c>
      <c r="H324" t="s">
        <v>17</v>
      </c>
      <c r="I324">
        <f>0</f>
        <v>0</v>
      </c>
      <c r="K324" t="str">
        <f t="shared" ref="K324:K366" si="25">"SELECT L.location_id FROM location L WHERE L.location_type_code='COURTROOM' AND L.location_name='"&amp;B324&amp;"'"</f>
        <v>SELECT L.location_id FROM location L WHERE L.location_type_code='COURTROOM' AND L.location_name='VANCOUVERLAWCOURTSVLC74'</v>
      </c>
      <c r="L324" t="str">
        <f t="shared" ref="L324:L366" si="26">"SELECT L.location_id FROM location L WHERE L.location_type_code='COURTHOUSE' AND L.location_name='"&amp;D324&amp;"'"</f>
        <v>SELECT L.location_id FROM location L WHERE L.location_type_code='COURTHOUSE' AND L.location_name='VLC'</v>
      </c>
      <c r="M324" s="1" t="s">
        <v>212</v>
      </c>
      <c r="N324" t="str">
        <f t="shared" si="23"/>
        <v>INSERT INTO courtroom (location_id,room_number,courthouse_location_id,created_by,updated_by,created_dtm,updated_dtm,revision_count)</v>
      </c>
      <c r="O324" t="str">
        <f t="shared" si="24"/>
        <v xml:space="preserve"> VALUES </v>
      </c>
      <c r="P324" t="str">
        <f t="shared" ref="P324:P366" si="27">"(("&amp;K324&amp;"),'"&amp;C324&amp;"',("&amp;L324&amp;"),'"&amp;E324&amp;"','"&amp;F324&amp;"',"&amp;G324&amp;","&amp;H324&amp;","&amp;I324&amp;");"</f>
        <v>((SELECT L.location_id FROM location L WHERE L.location_type_code='COURTROOM' AND L.location_name='VANCOUVERLAWCOURTSVLC74'),'74',(SELECT L.location_id FROM location L WHERE L.location_type_code='COURTHOUSE' AND L.location_name='VLC'),'test','test',now(),now(),0);</v>
      </c>
    </row>
    <row r="325" spans="1:16" x14ac:dyDescent="0.2">
      <c r="A325">
        <v>323</v>
      </c>
      <c r="B325" t="s">
        <v>621</v>
      </c>
      <c r="C325" s="2">
        <v>75</v>
      </c>
      <c r="D325" t="s">
        <v>176</v>
      </c>
      <c r="E325" t="s">
        <v>16</v>
      </c>
      <c r="F325" t="s">
        <v>16</v>
      </c>
      <c r="G325" t="s">
        <v>17</v>
      </c>
      <c r="H325" t="s">
        <v>17</v>
      </c>
      <c r="I325">
        <f>0</f>
        <v>0</v>
      </c>
      <c r="K325" t="str">
        <f t="shared" si="25"/>
        <v>SELECT L.location_id FROM location L WHERE L.location_type_code='COURTROOM' AND L.location_name='VANCOUVERLAWCOURTSVLC75'</v>
      </c>
      <c r="L325" t="str">
        <f t="shared" si="26"/>
        <v>SELECT L.location_id FROM location L WHERE L.location_type_code='COURTHOUSE' AND L.location_name='VLC'</v>
      </c>
      <c r="M325" s="1" t="s">
        <v>212</v>
      </c>
      <c r="N325" t="str">
        <f t="shared" ref="N325:N366" si="28">$N$3</f>
        <v>INSERT INTO courtroom (location_id,room_number,courthouse_location_id,created_by,updated_by,created_dtm,updated_dtm,revision_count)</v>
      </c>
      <c r="O325" t="str">
        <f t="shared" ref="O325:O366" si="29">$O$3</f>
        <v xml:space="preserve"> VALUES </v>
      </c>
      <c r="P325" t="str">
        <f t="shared" si="27"/>
        <v>((SELECT L.location_id FROM location L WHERE L.location_type_code='COURTROOM' AND L.location_name='VANCOUVERLAWCOURTSVLC75'),'75',(SELECT L.location_id FROM location L WHERE L.location_type_code='COURTHOUSE' AND L.location_name='VLC'),'test','test',now(),now(),0);</v>
      </c>
    </row>
    <row r="326" spans="1:16" x14ac:dyDescent="0.2">
      <c r="A326">
        <v>324</v>
      </c>
      <c r="B326" t="s">
        <v>622</v>
      </c>
      <c r="C326" s="2" t="s">
        <v>291</v>
      </c>
      <c r="D326" t="s">
        <v>176</v>
      </c>
      <c r="E326" t="s">
        <v>16</v>
      </c>
      <c r="F326" t="s">
        <v>16</v>
      </c>
      <c r="G326" t="s">
        <v>17</v>
      </c>
      <c r="H326" t="s">
        <v>17</v>
      </c>
      <c r="I326">
        <f>0</f>
        <v>0</v>
      </c>
      <c r="K326" t="str">
        <f t="shared" si="25"/>
        <v>SELECT L.location_id FROM location L WHERE L.location_type_code='COURTROOM' AND L.location_name='VANCOUVERLAWCOURTSVLCCC'</v>
      </c>
      <c r="L326" t="str">
        <f t="shared" si="26"/>
        <v>SELECT L.location_id FROM location L WHERE L.location_type_code='COURTHOUSE' AND L.location_name='VLC'</v>
      </c>
      <c r="M326" s="1" t="s">
        <v>212</v>
      </c>
      <c r="N326" t="str">
        <f t="shared" si="28"/>
        <v>INSERT INTO courtroom (location_id,room_number,courthouse_location_id,created_by,updated_by,created_dtm,updated_dtm,revision_count)</v>
      </c>
      <c r="O326" t="str">
        <f t="shared" si="29"/>
        <v xml:space="preserve"> VALUES </v>
      </c>
      <c r="P326" t="str">
        <f t="shared" si="27"/>
        <v>((SELECT L.location_id FROM location L WHERE L.location_type_code='COURTROOM' AND L.location_name='VANCOUVERLAWCOURTSVLCCC'),'CC',(SELECT L.location_id FROM location L WHERE L.location_type_code='COURTHOUSE' AND L.location_name='VLC'),'test','test',now(),now(),0);</v>
      </c>
    </row>
    <row r="327" spans="1:16" x14ac:dyDescent="0.2">
      <c r="A327">
        <v>325</v>
      </c>
      <c r="B327" t="s">
        <v>622</v>
      </c>
      <c r="C327" s="2" t="s">
        <v>291</v>
      </c>
      <c r="D327" t="s">
        <v>176</v>
      </c>
      <c r="E327" t="s">
        <v>16</v>
      </c>
      <c r="F327" t="s">
        <v>16</v>
      </c>
      <c r="G327" t="s">
        <v>17</v>
      </c>
      <c r="H327" t="s">
        <v>17</v>
      </c>
      <c r="I327">
        <f>0</f>
        <v>0</v>
      </c>
      <c r="K327" t="str">
        <f t="shared" si="25"/>
        <v>SELECT L.location_id FROM location L WHERE L.location_type_code='COURTROOM' AND L.location_name='VANCOUVERLAWCOURTSVLCCC'</v>
      </c>
      <c r="L327" t="str">
        <f t="shared" si="26"/>
        <v>SELECT L.location_id FROM location L WHERE L.location_type_code='COURTHOUSE' AND L.location_name='VLC'</v>
      </c>
      <c r="M327" s="1" t="s">
        <v>212</v>
      </c>
      <c r="N327" t="str">
        <f t="shared" si="28"/>
        <v>INSERT INTO courtroom (location_id,room_number,courthouse_location_id,created_by,updated_by,created_dtm,updated_dtm,revision_count)</v>
      </c>
      <c r="O327" t="str">
        <f t="shared" si="29"/>
        <v xml:space="preserve"> VALUES </v>
      </c>
      <c r="P327" t="str">
        <f t="shared" si="27"/>
        <v>((SELECT L.location_id FROM location L WHERE L.location_type_code='COURTROOM' AND L.location_name='VANCOUVERLAWCOURTSVLCCC'),'CC',(SELECT L.location_id FROM location L WHERE L.location_type_code='COURTHOUSE' AND L.location_name='VLC'),'test','test',now(),now(),0);</v>
      </c>
    </row>
    <row r="328" spans="1:16" x14ac:dyDescent="0.2">
      <c r="A328">
        <v>326</v>
      </c>
      <c r="B328" t="s">
        <v>623</v>
      </c>
      <c r="C328" s="2" t="s">
        <v>292</v>
      </c>
      <c r="D328" t="s">
        <v>176</v>
      </c>
      <c r="E328" t="s">
        <v>16</v>
      </c>
      <c r="F328" t="s">
        <v>16</v>
      </c>
      <c r="G328" t="s">
        <v>17</v>
      </c>
      <c r="H328" t="s">
        <v>17</v>
      </c>
      <c r="I328">
        <f>0</f>
        <v>0</v>
      </c>
      <c r="K328" t="str">
        <f t="shared" si="25"/>
        <v>SELECT L.location_id FROM location L WHERE L.location_type_code='COURTROOM' AND L.location_name='VANCOUVERLAWCOURTSVLCCOA60'</v>
      </c>
      <c r="L328" t="str">
        <f t="shared" si="26"/>
        <v>SELECT L.location_id FROM location L WHERE L.location_type_code='COURTHOUSE' AND L.location_name='VLC'</v>
      </c>
      <c r="M328" s="1" t="s">
        <v>212</v>
      </c>
      <c r="N328" t="str">
        <f t="shared" si="28"/>
        <v>INSERT INTO courtroom (location_id,room_number,courthouse_location_id,created_by,updated_by,created_dtm,updated_dtm,revision_count)</v>
      </c>
      <c r="O328" t="str">
        <f t="shared" si="29"/>
        <v xml:space="preserve"> VALUES </v>
      </c>
      <c r="P328" t="str">
        <f t="shared" si="27"/>
        <v>((SELECT L.location_id FROM location L WHERE L.location_type_code='COURTROOM' AND L.location_name='VANCOUVERLAWCOURTSVLCCOA60'),'COA 60 ',(SELECT L.location_id FROM location L WHERE L.location_type_code='COURTHOUSE' AND L.location_name='VLC'),'test','test',now(),now(),0);</v>
      </c>
    </row>
    <row r="329" spans="1:16" x14ac:dyDescent="0.2">
      <c r="A329">
        <v>327</v>
      </c>
      <c r="B329" t="s">
        <v>624</v>
      </c>
      <c r="C329" s="2" t="s">
        <v>293</v>
      </c>
      <c r="D329" t="s">
        <v>176</v>
      </c>
      <c r="E329" t="s">
        <v>16</v>
      </c>
      <c r="F329" t="s">
        <v>16</v>
      </c>
      <c r="G329" t="s">
        <v>17</v>
      </c>
      <c r="H329" t="s">
        <v>17</v>
      </c>
      <c r="I329">
        <f>0</f>
        <v>0</v>
      </c>
      <c r="K329" t="str">
        <f t="shared" si="25"/>
        <v>SELECT L.location_id FROM location L WHERE L.location_type_code='COURTROOM' AND L.location_name='VANCOUVERLAWCOURTSVLCCOA61'</v>
      </c>
      <c r="L329" t="str">
        <f t="shared" si="26"/>
        <v>SELECT L.location_id FROM location L WHERE L.location_type_code='COURTHOUSE' AND L.location_name='VLC'</v>
      </c>
      <c r="M329" s="1" t="s">
        <v>212</v>
      </c>
      <c r="N329" t="str">
        <f t="shared" si="28"/>
        <v>INSERT INTO courtroom (location_id,room_number,courthouse_location_id,created_by,updated_by,created_dtm,updated_dtm,revision_count)</v>
      </c>
      <c r="O329" t="str">
        <f t="shared" si="29"/>
        <v xml:space="preserve"> VALUES </v>
      </c>
      <c r="P329" t="str">
        <f t="shared" si="27"/>
        <v>((SELECT L.location_id FROM location L WHERE L.location_type_code='COURTROOM' AND L.location_name='VANCOUVERLAWCOURTSVLCCOA61'),'COA 61 ',(SELECT L.location_id FROM location L WHERE L.location_type_code='COURTHOUSE' AND L.location_name='VLC'),'test','test',now(),now(),0);</v>
      </c>
    </row>
    <row r="330" spans="1:16" x14ac:dyDescent="0.2">
      <c r="A330">
        <v>328</v>
      </c>
      <c r="B330" t="s">
        <v>625</v>
      </c>
      <c r="C330" s="2" t="s">
        <v>294</v>
      </c>
      <c r="D330" t="s">
        <v>176</v>
      </c>
      <c r="E330" t="s">
        <v>16</v>
      </c>
      <c r="F330" t="s">
        <v>16</v>
      </c>
      <c r="G330" t="s">
        <v>17</v>
      </c>
      <c r="H330" t="s">
        <v>17</v>
      </c>
      <c r="I330">
        <f>0</f>
        <v>0</v>
      </c>
      <c r="K330" t="str">
        <f t="shared" si="25"/>
        <v>SELECT L.location_id FROM location L WHERE L.location_type_code='COURTROOM' AND L.location_name='VANCOUVERLAWCOURTSVLCCOA70'</v>
      </c>
      <c r="L330" t="str">
        <f t="shared" si="26"/>
        <v>SELECT L.location_id FROM location L WHERE L.location_type_code='COURTHOUSE' AND L.location_name='VLC'</v>
      </c>
      <c r="M330" s="1" t="s">
        <v>212</v>
      </c>
      <c r="N330" t="str">
        <f t="shared" si="28"/>
        <v>INSERT INTO courtroom (location_id,room_number,courthouse_location_id,created_by,updated_by,created_dtm,updated_dtm,revision_count)</v>
      </c>
      <c r="O330" t="str">
        <f t="shared" si="29"/>
        <v xml:space="preserve"> VALUES </v>
      </c>
      <c r="P330" t="str">
        <f t="shared" si="27"/>
        <v>((SELECT L.location_id FROM location L WHERE L.location_type_code='COURTROOM' AND L.location_name='VANCOUVERLAWCOURTSVLCCOA70'),'COA 70',(SELECT L.location_id FROM location L WHERE L.location_type_code='COURTHOUSE' AND L.location_name='VLC'),'test','test',now(),now(),0);</v>
      </c>
    </row>
    <row r="331" spans="1:16" x14ac:dyDescent="0.2">
      <c r="A331">
        <v>329</v>
      </c>
      <c r="B331" t="s">
        <v>626</v>
      </c>
      <c r="C331" s="2" t="s">
        <v>295</v>
      </c>
      <c r="D331" t="s">
        <v>176</v>
      </c>
      <c r="E331" t="s">
        <v>16</v>
      </c>
      <c r="F331" t="s">
        <v>16</v>
      </c>
      <c r="G331" t="s">
        <v>17</v>
      </c>
      <c r="H331" t="s">
        <v>17</v>
      </c>
      <c r="I331">
        <f>0</f>
        <v>0</v>
      </c>
      <c r="K331" t="str">
        <f t="shared" si="25"/>
        <v>SELECT L.location_id FROM location L WHERE L.location_type_code='COURTROOM' AND L.location_name='VANCOUVERLAWCOURTSVLCCONFROOM1'</v>
      </c>
      <c r="L331" t="str">
        <f t="shared" si="26"/>
        <v>SELECT L.location_id FROM location L WHERE L.location_type_code='COURTHOUSE' AND L.location_name='VLC'</v>
      </c>
      <c r="M331" s="1" t="s">
        <v>212</v>
      </c>
      <c r="N331" t="str">
        <f t="shared" si="28"/>
        <v>INSERT INTO courtroom (location_id,room_number,courthouse_location_id,created_by,updated_by,created_dtm,updated_dtm,revision_count)</v>
      </c>
      <c r="O331" t="str">
        <f t="shared" si="29"/>
        <v xml:space="preserve"> VALUES </v>
      </c>
      <c r="P331" t="str">
        <f t="shared" si="27"/>
        <v>((SELECT L.location_id FROM location L WHERE L.location_type_code='COURTROOM' AND L.location_name='VANCOUVERLAWCOURTSVLCCONFROOM1'),'Conf Room 1',(SELECT L.location_id FROM location L WHERE L.location_type_code='COURTHOUSE' AND L.location_name='VLC'),'test','test',now(),now(),0);</v>
      </c>
    </row>
    <row r="332" spans="1:16" x14ac:dyDescent="0.2">
      <c r="A332">
        <v>330</v>
      </c>
      <c r="B332" t="s">
        <v>627</v>
      </c>
      <c r="C332" s="2" t="s">
        <v>296</v>
      </c>
      <c r="D332" t="s">
        <v>176</v>
      </c>
      <c r="E332" t="s">
        <v>16</v>
      </c>
      <c r="F332" t="s">
        <v>16</v>
      </c>
      <c r="G332" t="s">
        <v>17</v>
      </c>
      <c r="H332" t="s">
        <v>17</v>
      </c>
      <c r="I332">
        <f>0</f>
        <v>0</v>
      </c>
      <c r="K332" t="str">
        <f t="shared" si="25"/>
        <v>SELECT L.location_id FROM location L WHERE L.location_type_code='COURTROOM' AND L.location_name='VANCOUVERLAWCOURTSVLCHR1'</v>
      </c>
      <c r="L332" t="str">
        <f t="shared" si="26"/>
        <v>SELECT L.location_id FROM location L WHERE L.location_type_code='COURTHOUSE' AND L.location_name='VLC'</v>
      </c>
      <c r="M332" s="1" t="s">
        <v>212</v>
      </c>
      <c r="N332" t="str">
        <f t="shared" si="28"/>
        <v>INSERT INTO courtroom (location_id,room_number,courthouse_location_id,created_by,updated_by,created_dtm,updated_dtm,revision_count)</v>
      </c>
      <c r="O332" t="str">
        <f t="shared" si="29"/>
        <v xml:space="preserve"> VALUES </v>
      </c>
      <c r="P332" t="str">
        <f t="shared" si="27"/>
        <v>((SELECT L.location_id FROM location L WHERE L.location_type_code='COURTROOM' AND L.location_name='VANCOUVERLAWCOURTSVLCHR1'),'HR1',(SELECT L.location_id FROM location L WHERE L.location_type_code='COURTHOUSE' AND L.location_name='VLC'),'test','test',now(),now(),0);</v>
      </c>
    </row>
    <row r="333" spans="1:16" x14ac:dyDescent="0.2">
      <c r="A333">
        <v>331</v>
      </c>
      <c r="B333" t="s">
        <v>628</v>
      </c>
      <c r="C333" s="2" t="s">
        <v>297</v>
      </c>
      <c r="D333" t="s">
        <v>176</v>
      </c>
      <c r="E333" t="s">
        <v>16</v>
      </c>
      <c r="F333" t="s">
        <v>16</v>
      </c>
      <c r="G333" t="s">
        <v>17</v>
      </c>
      <c r="H333" t="s">
        <v>17</v>
      </c>
      <c r="I333">
        <f>0</f>
        <v>0</v>
      </c>
      <c r="K333" t="str">
        <f t="shared" si="25"/>
        <v>SELECT L.location_id FROM location L WHERE L.location_type_code='COURTROOM' AND L.location_name='VANCOUVERLAWCOURTSVLCHR2'</v>
      </c>
      <c r="L333" t="str">
        <f t="shared" si="26"/>
        <v>SELECT L.location_id FROM location L WHERE L.location_type_code='COURTHOUSE' AND L.location_name='VLC'</v>
      </c>
      <c r="M333" s="1" t="s">
        <v>212</v>
      </c>
      <c r="N333" t="str">
        <f t="shared" si="28"/>
        <v>INSERT INTO courtroom (location_id,room_number,courthouse_location_id,created_by,updated_by,created_dtm,updated_dtm,revision_count)</v>
      </c>
      <c r="O333" t="str">
        <f t="shared" si="29"/>
        <v xml:space="preserve"> VALUES </v>
      </c>
      <c r="P333" t="str">
        <f t="shared" si="27"/>
        <v>((SELECT L.location_id FROM location L WHERE L.location_type_code='COURTROOM' AND L.location_name='VANCOUVERLAWCOURTSVLCHR2'),'HR2',(SELECT L.location_id FROM location L WHERE L.location_type_code='COURTHOUSE' AND L.location_name='VLC'),'test','test',now(),now(),0);</v>
      </c>
    </row>
    <row r="334" spans="1:16" x14ac:dyDescent="0.2">
      <c r="A334">
        <v>332</v>
      </c>
      <c r="B334" t="s">
        <v>629</v>
      </c>
      <c r="C334" s="2" t="s">
        <v>298</v>
      </c>
      <c r="D334" t="s">
        <v>176</v>
      </c>
      <c r="E334" t="s">
        <v>16</v>
      </c>
      <c r="F334" t="s">
        <v>16</v>
      </c>
      <c r="G334" t="s">
        <v>17</v>
      </c>
      <c r="H334" t="s">
        <v>17</v>
      </c>
      <c r="I334">
        <f>0</f>
        <v>0</v>
      </c>
      <c r="K334" t="str">
        <f t="shared" si="25"/>
        <v>SELECT L.location_id FROM location L WHERE L.location_type_code='COURTROOM' AND L.location_name='VANCOUVERLAWCOURTSVLCHR3'</v>
      </c>
      <c r="L334" t="str">
        <f t="shared" si="26"/>
        <v>SELECT L.location_id FROM location L WHERE L.location_type_code='COURTHOUSE' AND L.location_name='VLC'</v>
      </c>
      <c r="M334" s="1" t="s">
        <v>212</v>
      </c>
      <c r="N334" t="str">
        <f t="shared" si="28"/>
        <v>INSERT INTO courtroom (location_id,room_number,courthouse_location_id,created_by,updated_by,created_dtm,updated_dtm,revision_count)</v>
      </c>
      <c r="O334" t="str">
        <f t="shared" si="29"/>
        <v xml:space="preserve"> VALUES </v>
      </c>
      <c r="P334" t="str">
        <f t="shared" si="27"/>
        <v>((SELECT L.location_id FROM location L WHERE L.location_type_code='COURTROOM' AND L.location_name='VANCOUVERLAWCOURTSVLCHR3'),'HR3',(SELECT L.location_id FROM location L WHERE L.location_type_code='COURTHOUSE' AND L.location_name='VLC'),'test','test',now(),now(),0);</v>
      </c>
    </row>
    <row r="335" spans="1:16" x14ac:dyDescent="0.2">
      <c r="A335">
        <v>333</v>
      </c>
      <c r="B335" t="s">
        <v>630</v>
      </c>
      <c r="C335" s="2">
        <v>1</v>
      </c>
      <c r="D335" t="s">
        <v>182</v>
      </c>
      <c r="E335" t="s">
        <v>16</v>
      </c>
      <c r="F335" t="s">
        <v>16</v>
      </c>
      <c r="G335" t="s">
        <v>17</v>
      </c>
      <c r="H335" t="s">
        <v>17</v>
      </c>
      <c r="I335">
        <f>0</f>
        <v>0</v>
      </c>
      <c r="K335" t="str">
        <f t="shared" si="25"/>
        <v>SELECT L.location_id FROM location L WHERE L.location_type_code='COURTROOM' AND L.location_name='VANDERHOOF001'</v>
      </c>
      <c r="L335" t="str">
        <f t="shared" si="26"/>
        <v>SELECT L.location_id FROM location L WHERE L.location_type_code='COURTHOUSE' AND L.location_name='VANDERHOOF'</v>
      </c>
      <c r="M335" s="1" t="s">
        <v>212</v>
      </c>
      <c r="N335" t="str">
        <f t="shared" si="28"/>
        <v>INSERT INTO courtroom (location_id,room_number,courthouse_location_id,created_by,updated_by,created_dtm,updated_dtm,revision_count)</v>
      </c>
      <c r="O335" t="str">
        <f t="shared" si="29"/>
        <v xml:space="preserve"> VALUES </v>
      </c>
      <c r="P335" t="str">
        <f t="shared" si="27"/>
        <v>((SELECT L.location_id FROM location L WHERE L.location_type_code='COURTROOM' AND L.location_name='VANDERHOOF001'),'1',(SELECT L.location_id FROM location L WHERE L.location_type_code='COURTHOUSE' AND L.location_name='VANDERHOOF'),'test','test',now(),now(),0);</v>
      </c>
    </row>
    <row r="336" spans="1:16" x14ac:dyDescent="0.2">
      <c r="A336">
        <v>334</v>
      </c>
      <c r="B336" t="s">
        <v>631</v>
      </c>
      <c r="C336" s="2">
        <v>301</v>
      </c>
      <c r="D336" t="s">
        <v>184</v>
      </c>
      <c r="E336" t="s">
        <v>16</v>
      </c>
      <c r="F336" t="s">
        <v>16</v>
      </c>
      <c r="G336" t="s">
        <v>17</v>
      </c>
      <c r="H336" t="s">
        <v>17</v>
      </c>
      <c r="I336">
        <f>0</f>
        <v>0</v>
      </c>
      <c r="K336" t="str">
        <f t="shared" si="25"/>
        <v>SELECT L.location_id FROM location L WHERE L.location_type_code='COURTROOM' AND L.location_name='VERNON301'</v>
      </c>
      <c r="L336" t="str">
        <f t="shared" si="26"/>
        <v>SELECT L.location_id FROM location L WHERE L.location_type_code='COURTHOUSE' AND L.location_name='VERNON'</v>
      </c>
      <c r="M336" s="1" t="s">
        <v>212</v>
      </c>
      <c r="N336" t="str">
        <f t="shared" si="28"/>
        <v>INSERT INTO courtroom (location_id,room_number,courthouse_location_id,created_by,updated_by,created_dtm,updated_dtm,revision_count)</v>
      </c>
      <c r="O336" t="str">
        <f t="shared" si="29"/>
        <v xml:space="preserve"> VALUES </v>
      </c>
      <c r="P336" t="str">
        <f t="shared" si="27"/>
        <v>((SELECT L.location_id FROM location L WHERE L.location_type_code='COURTROOM' AND L.location_name='VERNON301'),'301',(SELECT L.location_id FROM location L WHERE L.location_type_code='COURTHOUSE' AND L.location_name='VERNON'),'test','test',now(),now(),0);</v>
      </c>
    </row>
    <row r="337" spans="1:16" x14ac:dyDescent="0.2">
      <c r="A337">
        <v>335</v>
      </c>
      <c r="B337" t="s">
        <v>632</v>
      </c>
      <c r="C337" s="2">
        <v>101</v>
      </c>
      <c r="D337" t="s">
        <v>184</v>
      </c>
      <c r="E337" t="s">
        <v>16</v>
      </c>
      <c r="F337" t="s">
        <v>16</v>
      </c>
      <c r="G337" t="s">
        <v>17</v>
      </c>
      <c r="H337" t="s">
        <v>17</v>
      </c>
      <c r="I337">
        <f>0</f>
        <v>0</v>
      </c>
      <c r="K337" t="str">
        <f t="shared" si="25"/>
        <v>SELECT L.location_id FROM location L WHERE L.location_type_code='COURTROOM' AND L.location_name='VERNON101'</v>
      </c>
      <c r="L337" t="str">
        <f t="shared" si="26"/>
        <v>SELECT L.location_id FROM location L WHERE L.location_type_code='COURTHOUSE' AND L.location_name='VERNON'</v>
      </c>
      <c r="M337" s="1" t="s">
        <v>212</v>
      </c>
      <c r="N337" t="str">
        <f t="shared" si="28"/>
        <v>INSERT INTO courtroom (location_id,room_number,courthouse_location_id,created_by,updated_by,created_dtm,updated_dtm,revision_count)</v>
      </c>
      <c r="O337" t="str">
        <f t="shared" si="29"/>
        <v xml:space="preserve"> VALUES </v>
      </c>
      <c r="P337" t="str">
        <f t="shared" si="27"/>
        <v>((SELECT L.location_id FROM location L WHERE L.location_type_code='COURTROOM' AND L.location_name='VERNON101'),'101',(SELECT L.location_id FROM location L WHERE L.location_type_code='COURTHOUSE' AND L.location_name='VERNON'),'test','test',now(),now(),0);</v>
      </c>
    </row>
    <row r="338" spans="1:16" x14ac:dyDescent="0.2">
      <c r="A338">
        <v>336</v>
      </c>
      <c r="B338" t="s">
        <v>633</v>
      </c>
      <c r="C338" s="2">
        <v>201</v>
      </c>
      <c r="D338" t="s">
        <v>184</v>
      </c>
      <c r="E338" t="s">
        <v>16</v>
      </c>
      <c r="F338" t="s">
        <v>16</v>
      </c>
      <c r="G338" t="s">
        <v>17</v>
      </c>
      <c r="H338" t="s">
        <v>17</v>
      </c>
      <c r="I338">
        <f>0</f>
        <v>0</v>
      </c>
      <c r="K338" t="str">
        <f t="shared" si="25"/>
        <v>SELECT L.location_id FROM location L WHERE L.location_type_code='COURTROOM' AND L.location_name='VERNON201'</v>
      </c>
      <c r="L338" t="str">
        <f t="shared" si="26"/>
        <v>SELECT L.location_id FROM location L WHERE L.location_type_code='COURTHOUSE' AND L.location_name='VERNON'</v>
      </c>
      <c r="M338" s="1" t="s">
        <v>212</v>
      </c>
      <c r="N338" t="str">
        <f t="shared" si="28"/>
        <v>INSERT INTO courtroom (location_id,room_number,courthouse_location_id,created_by,updated_by,created_dtm,updated_dtm,revision_count)</v>
      </c>
      <c r="O338" t="str">
        <f t="shared" si="29"/>
        <v xml:space="preserve"> VALUES </v>
      </c>
      <c r="P338" t="str">
        <f t="shared" si="27"/>
        <v>((SELECT L.location_id FROM location L WHERE L.location_type_code='COURTROOM' AND L.location_name='VERNON201'),'201',(SELECT L.location_id FROM location L WHERE L.location_type_code='COURTHOUSE' AND L.location_name='VERNON'),'test','test',now(),now(),0);</v>
      </c>
    </row>
    <row r="339" spans="1:16" x14ac:dyDescent="0.2">
      <c r="A339">
        <v>337</v>
      </c>
      <c r="B339" t="s">
        <v>634</v>
      </c>
      <c r="C339" s="2">
        <v>202</v>
      </c>
      <c r="D339" t="s">
        <v>184</v>
      </c>
      <c r="E339" t="s">
        <v>16</v>
      </c>
      <c r="F339" t="s">
        <v>16</v>
      </c>
      <c r="G339" t="s">
        <v>17</v>
      </c>
      <c r="H339" t="s">
        <v>17</v>
      </c>
      <c r="I339">
        <f>0</f>
        <v>0</v>
      </c>
      <c r="K339" t="str">
        <f t="shared" si="25"/>
        <v>SELECT L.location_id FROM location L WHERE L.location_type_code='COURTROOM' AND L.location_name='VERNON202'</v>
      </c>
      <c r="L339" t="str">
        <f t="shared" si="26"/>
        <v>SELECT L.location_id FROM location L WHERE L.location_type_code='COURTHOUSE' AND L.location_name='VERNON'</v>
      </c>
      <c r="M339" s="1" t="s">
        <v>212</v>
      </c>
      <c r="N339" t="str">
        <f t="shared" si="28"/>
        <v>INSERT INTO courtroom (location_id,room_number,courthouse_location_id,created_by,updated_by,created_dtm,updated_dtm,revision_count)</v>
      </c>
      <c r="O339" t="str">
        <f t="shared" si="29"/>
        <v xml:space="preserve"> VALUES </v>
      </c>
      <c r="P339" t="str">
        <f t="shared" si="27"/>
        <v>((SELECT L.location_id FROM location L WHERE L.location_type_code='COURTROOM' AND L.location_name='VERNON202'),'202',(SELECT L.location_id FROM location L WHERE L.location_type_code='COURTHOUSE' AND L.location_name='VERNON'),'test','test',now(),now(),0);</v>
      </c>
    </row>
    <row r="340" spans="1:16" x14ac:dyDescent="0.2">
      <c r="A340">
        <v>338</v>
      </c>
      <c r="B340" t="s">
        <v>635</v>
      </c>
      <c r="C340" s="2">
        <v>302</v>
      </c>
      <c r="D340" t="s">
        <v>184</v>
      </c>
      <c r="E340" t="s">
        <v>16</v>
      </c>
      <c r="F340" t="s">
        <v>16</v>
      </c>
      <c r="G340" t="s">
        <v>17</v>
      </c>
      <c r="H340" t="s">
        <v>17</v>
      </c>
      <c r="I340">
        <f>0</f>
        <v>0</v>
      </c>
      <c r="K340" t="str">
        <f t="shared" si="25"/>
        <v>SELECT L.location_id FROM location L WHERE L.location_type_code='COURTROOM' AND L.location_name='VERNON302'</v>
      </c>
      <c r="L340" t="str">
        <f t="shared" si="26"/>
        <v>SELECT L.location_id FROM location L WHERE L.location_type_code='COURTHOUSE' AND L.location_name='VERNON'</v>
      </c>
      <c r="M340" s="1" t="s">
        <v>212</v>
      </c>
      <c r="N340" t="str">
        <f t="shared" si="28"/>
        <v>INSERT INTO courtroom (location_id,room_number,courthouse_location_id,created_by,updated_by,created_dtm,updated_dtm,revision_count)</v>
      </c>
      <c r="O340" t="str">
        <f t="shared" si="29"/>
        <v xml:space="preserve"> VALUES </v>
      </c>
      <c r="P340" t="str">
        <f t="shared" si="27"/>
        <v>((SELECT L.location_id FROM location L WHERE L.location_type_code='COURTROOM' AND L.location_name='VERNON302'),'302',(SELECT L.location_id FROM location L WHERE L.location_type_code='COURTHOUSE' AND L.location_name='VERNON'),'test','test',now(),now(),0);</v>
      </c>
    </row>
    <row r="341" spans="1:16" x14ac:dyDescent="0.2">
      <c r="A341">
        <v>339</v>
      </c>
      <c r="B341" t="s">
        <v>636</v>
      </c>
      <c r="C341" s="2">
        <v>101</v>
      </c>
      <c r="D341" t="s">
        <v>186</v>
      </c>
      <c r="E341" t="s">
        <v>16</v>
      </c>
      <c r="F341" t="s">
        <v>16</v>
      </c>
      <c r="G341" t="s">
        <v>17</v>
      </c>
      <c r="H341" t="s">
        <v>17</v>
      </c>
      <c r="I341">
        <f>0</f>
        <v>0</v>
      </c>
      <c r="K341" t="str">
        <f t="shared" si="25"/>
        <v>SELECT L.location_id FROM location L WHERE L.location_type_code='COURTROOM' AND L.location_name='VICTORIA101'</v>
      </c>
      <c r="L341" t="str">
        <f t="shared" si="26"/>
        <v>SELECT L.location_id FROM location L WHERE L.location_type_code='COURTHOUSE' AND L.location_name='VICTORIA'</v>
      </c>
      <c r="M341" s="1" t="s">
        <v>212</v>
      </c>
      <c r="N341" t="str">
        <f t="shared" si="28"/>
        <v>INSERT INTO courtroom (location_id,room_number,courthouse_location_id,created_by,updated_by,created_dtm,updated_dtm,revision_count)</v>
      </c>
      <c r="O341" t="str">
        <f t="shared" si="29"/>
        <v xml:space="preserve"> VALUES </v>
      </c>
      <c r="P341" t="str">
        <f t="shared" si="27"/>
        <v>((SELECT L.location_id FROM location L WHERE L.location_type_code='COURTROOM' AND L.location_name='VICTORIA101'),'101',(SELECT L.location_id FROM location L WHERE L.location_type_code='COURTHOUSE' AND L.location_name='VICTORIA'),'test','test',now(),now(),0);</v>
      </c>
    </row>
    <row r="342" spans="1:16" x14ac:dyDescent="0.2">
      <c r="A342">
        <v>340</v>
      </c>
      <c r="B342" t="s">
        <v>637</v>
      </c>
      <c r="C342" s="2">
        <v>301</v>
      </c>
      <c r="D342" t="s">
        <v>186</v>
      </c>
      <c r="E342" t="s">
        <v>16</v>
      </c>
      <c r="F342" t="s">
        <v>16</v>
      </c>
      <c r="G342" t="s">
        <v>17</v>
      </c>
      <c r="H342" t="s">
        <v>17</v>
      </c>
      <c r="I342">
        <f>0</f>
        <v>0</v>
      </c>
      <c r="K342" t="str">
        <f t="shared" si="25"/>
        <v>SELECT L.location_id FROM location L WHERE L.location_type_code='COURTROOM' AND L.location_name='VICTORIA301'</v>
      </c>
      <c r="L342" t="str">
        <f t="shared" si="26"/>
        <v>SELECT L.location_id FROM location L WHERE L.location_type_code='COURTHOUSE' AND L.location_name='VICTORIA'</v>
      </c>
      <c r="M342" s="1" t="s">
        <v>212</v>
      </c>
      <c r="N342" t="str">
        <f t="shared" si="28"/>
        <v>INSERT INTO courtroom (location_id,room_number,courthouse_location_id,created_by,updated_by,created_dtm,updated_dtm,revision_count)</v>
      </c>
      <c r="O342" t="str">
        <f t="shared" si="29"/>
        <v xml:space="preserve"> VALUES </v>
      </c>
      <c r="P342" t="str">
        <f t="shared" si="27"/>
        <v>((SELECT L.location_id FROM location L WHERE L.location_type_code='COURTROOM' AND L.location_name='VICTORIA301'),'301',(SELECT L.location_id FROM location L WHERE L.location_type_code='COURTHOUSE' AND L.location_name='VICTORIA'),'test','test',now(),now(),0);</v>
      </c>
    </row>
    <row r="343" spans="1:16" x14ac:dyDescent="0.2">
      <c r="A343">
        <v>341</v>
      </c>
      <c r="B343" t="s">
        <v>638</v>
      </c>
      <c r="C343" s="2">
        <v>302</v>
      </c>
      <c r="D343" t="s">
        <v>186</v>
      </c>
      <c r="E343" t="s">
        <v>16</v>
      </c>
      <c r="F343" t="s">
        <v>16</v>
      </c>
      <c r="G343" t="s">
        <v>17</v>
      </c>
      <c r="H343" t="s">
        <v>17</v>
      </c>
      <c r="I343">
        <f>0</f>
        <v>0</v>
      </c>
      <c r="K343" t="str">
        <f t="shared" si="25"/>
        <v>SELECT L.location_id FROM location L WHERE L.location_type_code='COURTROOM' AND L.location_name='VICTORIA302'</v>
      </c>
      <c r="L343" t="str">
        <f t="shared" si="26"/>
        <v>SELECT L.location_id FROM location L WHERE L.location_type_code='COURTHOUSE' AND L.location_name='VICTORIA'</v>
      </c>
      <c r="M343" s="1" t="s">
        <v>212</v>
      </c>
      <c r="N343" t="str">
        <f t="shared" si="28"/>
        <v>INSERT INTO courtroom (location_id,room_number,courthouse_location_id,created_by,updated_by,created_dtm,updated_dtm,revision_count)</v>
      </c>
      <c r="O343" t="str">
        <f t="shared" si="29"/>
        <v xml:space="preserve"> VALUES </v>
      </c>
      <c r="P343" t="str">
        <f t="shared" si="27"/>
        <v>((SELECT L.location_id FROM location L WHERE L.location_type_code='COURTROOM' AND L.location_name='VICTORIA302'),'302',(SELECT L.location_id FROM location L WHERE L.location_type_code='COURTHOUSE' AND L.location_name='VICTORIA'),'test','test',now(),now(),0);</v>
      </c>
    </row>
    <row r="344" spans="1:16" x14ac:dyDescent="0.2">
      <c r="A344">
        <v>342</v>
      </c>
      <c r="B344" t="s">
        <v>639</v>
      </c>
      <c r="C344" s="2">
        <v>401</v>
      </c>
      <c r="D344" t="s">
        <v>186</v>
      </c>
      <c r="E344" t="s">
        <v>16</v>
      </c>
      <c r="F344" t="s">
        <v>16</v>
      </c>
      <c r="G344" t="s">
        <v>17</v>
      </c>
      <c r="H344" t="s">
        <v>17</v>
      </c>
      <c r="I344">
        <f>0</f>
        <v>0</v>
      </c>
      <c r="K344" t="str">
        <f t="shared" si="25"/>
        <v>SELECT L.location_id FROM location L WHERE L.location_type_code='COURTROOM' AND L.location_name='VICTORIA401'</v>
      </c>
      <c r="L344" t="str">
        <f t="shared" si="26"/>
        <v>SELECT L.location_id FROM location L WHERE L.location_type_code='COURTHOUSE' AND L.location_name='VICTORIA'</v>
      </c>
      <c r="M344" s="1" t="s">
        <v>212</v>
      </c>
      <c r="N344" t="str">
        <f t="shared" si="28"/>
        <v>INSERT INTO courtroom (location_id,room_number,courthouse_location_id,created_by,updated_by,created_dtm,updated_dtm,revision_count)</v>
      </c>
      <c r="O344" t="str">
        <f t="shared" si="29"/>
        <v xml:space="preserve"> VALUES </v>
      </c>
      <c r="P344" t="str">
        <f t="shared" si="27"/>
        <v>((SELECT L.location_id FROM location L WHERE L.location_type_code='COURTROOM' AND L.location_name='VICTORIA401'),'401',(SELECT L.location_id FROM location L WHERE L.location_type_code='COURTHOUSE' AND L.location_name='VICTORIA'),'test','test',now(),now(),0);</v>
      </c>
    </row>
    <row r="345" spans="1:16" x14ac:dyDescent="0.2">
      <c r="A345">
        <v>343</v>
      </c>
      <c r="B345" t="s">
        <v>640</v>
      </c>
      <c r="C345" s="2">
        <v>402</v>
      </c>
      <c r="D345" t="s">
        <v>186</v>
      </c>
      <c r="E345" t="s">
        <v>16</v>
      </c>
      <c r="F345" t="s">
        <v>16</v>
      </c>
      <c r="G345" t="s">
        <v>17</v>
      </c>
      <c r="H345" t="s">
        <v>17</v>
      </c>
      <c r="I345">
        <f>0</f>
        <v>0</v>
      </c>
      <c r="K345" t="str">
        <f t="shared" si="25"/>
        <v>SELECT L.location_id FROM location L WHERE L.location_type_code='COURTROOM' AND L.location_name='VICTORIA402'</v>
      </c>
      <c r="L345" t="str">
        <f t="shared" si="26"/>
        <v>SELECT L.location_id FROM location L WHERE L.location_type_code='COURTHOUSE' AND L.location_name='VICTORIA'</v>
      </c>
      <c r="M345" s="1" t="s">
        <v>212</v>
      </c>
      <c r="N345" t="str">
        <f t="shared" si="28"/>
        <v>INSERT INTO courtroom (location_id,room_number,courthouse_location_id,created_by,updated_by,created_dtm,updated_dtm,revision_count)</v>
      </c>
      <c r="O345" t="str">
        <f t="shared" si="29"/>
        <v xml:space="preserve"> VALUES </v>
      </c>
      <c r="P345" t="str">
        <f t="shared" si="27"/>
        <v>((SELECT L.location_id FROM location L WHERE L.location_type_code='COURTROOM' AND L.location_name='VICTORIA402'),'402',(SELECT L.location_id FROM location L WHERE L.location_type_code='COURTHOUSE' AND L.location_name='VICTORIA'),'test','test',now(),now(),0);</v>
      </c>
    </row>
    <row r="346" spans="1:16" x14ac:dyDescent="0.2">
      <c r="A346">
        <v>344</v>
      </c>
      <c r="B346" t="s">
        <v>641</v>
      </c>
      <c r="C346" s="2">
        <v>102</v>
      </c>
      <c r="D346" t="s">
        <v>186</v>
      </c>
      <c r="E346" t="s">
        <v>16</v>
      </c>
      <c r="F346" t="s">
        <v>16</v>
      </c>
      <c r="G346" t="s">
        <v>17</v>
      </c>
      <c r="H346" t="s">
        <v>17</v>
      </c>
      <c r="I346">
        <f>0</f>
        <v>0</v>
      </c>
      <c r="K346" t="str">
        <f t="shared" si="25"/>
        <v>SELECT L.location_id FROM location L WHERE L.location_type_code='COURTROOM' AND L.location_name='VICTORIA102'</v>
      </c>
      <c r="L346" t="str">
        <f t="shared" si="26"/>
        <v>SELECT L.location_id FROM location L WHERE L.location_type_code='COURTHOUSE' AND L.location_name='VICTORIA'</v>
      </c>
      <c r="M346" s="1" t="s">
        <v>212</v>
      </c>
      <c r="N346" t="str">
        <f t="shared" si="28"/>
        <v>INSERT INTO courtroom (location_id,room_number,courthouse_location_id,created_by,updated_by,created_dtm,updated_dtm,revision_count)</v>
      </c>
      <c r="O346" t="str">
        <f t="shared" si="29"/>
        <v xml:space="preserve"> VALUES </v>
      </c>
      <c r="P346" t="str">
        <f t="shared" si="27"/>
        <v>((SELECT L.location_id FROM location L WHERE L.location_type_code='COURTROOM' AND L.location_name='VICTORIA102'),'102',(SELECT L.location_id FROM location L WHERE L.location_type_code='COURTHOUSE' AND L.location_name='VICTORIA'),'test','test',now(),now(),0);</v>
      </c>
    </row>
    <row r="347" spans="1:16" x14ac:dyDescent="0.2">
      <c r="A347">
        <v>345</v>
      </c>
      <c r="B347" t="s">
        <v>642</v>
      </c>
      <c r="C347" s="2">
        <v>103</v>
      </c>
      <c r="D347" t="s">
        <v>186</v>
      </c>
      <c r="E347" t="s">
        <v>16</v>
      </c>
      <c r="F347" t="s">
        <v>16</v>
      </c>
      <c r="G347" t="s">
        <v>17</v>
      </c>
      <c r="H347" t="s">
        <v>17</v>
      </c>
      <c r="I347">
        <f>0</f>
        <v>0</v>
      </c>
      <c r="K347" t="str">
        <f t="shared" si="25"/>
        <v>SELECT L.location_id FROM location L WHERE L.location_type_code='COURTROOM' AND L.location_name='VICTORIA103'</v>
      </c>
      <c r="L347" t="str">
        <f t="shared" si="26"/>
        <v>SELECT L.location_id FROM location L WHERE L.location_type_code='COURTHOUSE' AND L.location_name='VICTORIA'</v>
      </c>
      <c r="M347" s="1" t="s">
        <v>212</v>
      </c>
      <c r="N347" t="str">
        <f t="shared" si="28"/>
        <v>INSERT INTO courtroom (location_id,room_number,courthouse_location_id,created_by,updated_by,created_dtm,updated_dtm,revision_count)</v>
      </c>
      <c r="O347" t="str">
        <f t="shared" si="29"/>
        <v xml:space="preserve"> VALUES </v>
      </c>
      <c r="P347" t="str">
        <f t="shared" si="27"/>
        <v>((SELECT L.location_id FROM location L WHERE L.location_type_code='COURTROOM' AND L.location_name='VICTORIA103'),'103',(SELECT L.location_id FROM location L WHERE L.location_type_code='COURTHOUSE' AND L.location_name='VICTORIA'),'test','test',now(),now(),0);</v>
      </c>
    </row>
    <row r="348" spans="1:16" x14ac:dyDescent="0.2">
      <c r="A348">
        <v>346</v>
      </c>
      <c r="B348" t="s">
        <v>643</v>
      </c>
      <c r="C348" s="2">
        <v>104</v>
      </c>
      <c r="D348" t="s">
        <v>186</v>
      </c>
      <c r="E348" t="s">
        <v>16</v>
      </c>
      <c r="F348" t="s">
        <v>16</v>
      </c>
      <c r="G348" t="s">
        <v>17</v>
      </c>
      <c r="H348" t="s">
        <v>17</v>
      </c>
      <c r="I348">
        <f>0</f>
        <v>0</v>
      </c>
      <c r="K348" t="str">
        <f t="shared" si="25"/>
        <v>SELECT L.location_id FROM location L WHERE L.location_type_code='COURTROOM' AND L.location_name='VICTORIA104'</v>
      </c>
      <c r="L348" t="str">
        <f t="shared" si="26"/>
        <v>SELECT L.location_id FROM location L WHERE L.location_type_code='COURTHOUSE' AND L.location_name='VICTORIA'</v>
      </c>
      <c r="M348" s="1" t="s">
        <v>212</v>
      </c>
      <c r="N348" t="str">
        <f t="shared" si="28"/>
        <v>INSERT INTO courtroom (location_id,room_number,courthouse_location_id,created_by,updated_by,created_dtm,updated_dtm,revision_count)</v>
      </c>
      <c r="O348" t="str">
        <f t="shared" si="29"/>
        <v xml:space="preserve"> VALUES </v>
      </c>
      <c r="P348" t="str">
        <f t="shared" si="27"/>
        <v>((SELECT L.location_id FROM location L WHERE L.location_type_code='COURTROOM' AND L.location_name='VICTORIA104'),'104',(SELECT L.location_id FROM location L WHERE L.location_type_code='COURTHOUSE' AND L.location_name='VICTORIA'),'test','test',now(),now(),0);</v>
      </c>
    </row>
    <row r="349" spans="1:16" x14ac:dyDescent="0.2">
      <c r="A349">
        <v>347</v>
      </c>
      <c r="B349" t="s">
        <v>644</v>
      </c>
      <c r="C349" s="2">
        <v>201</v>
      </c>
      <c r="D349" t="s">
        <v>186</v>
      </c>
      <c r="E349" t="s">
        <v>16</v>
      </c>
      <c r="F349" t="s">
        <v>16</v>
      </c>
      <c r="G349" t="s">
        <v>17</v>
      </c>
      <c r="H349" t="s">
        <v>17</v>
      </c>
      <c r="I349">
        <f>0</f>
        <v>0</v>
      </c>
      <c r="K349" t="str">
        <f t="shared" si="25"/>
        <v>SELECT L.location_id FROM location L WHERE L.location_type_code='COURTROOM' AND L.location_name='VICTORIA201'</v>
      </c>
      <c r="L349" t="str">
        <f t="shared" si="26"/>
        <v>SELECT L.location_id FROM location L WHERE L.location_type_code='COURTHOUSE' AND L.location_name='VICTORIA'</v>
      </c>
      <c r="M349" s="1" t="s">
        <v>212</v>
      </c>
      <c r="N349" t="str">
        <f t="shared" si="28"/>
        <v>INSERT INTO courtroom (location_id,room_number,courthouse_location_id,created_by,updated_by,created_dtm,updated_dtm,revision_count)</v>
      </c>
      <c r="O349" t="str">
        <f t="shared" si="29"/>
        <v xml:space="preserve"> VALUES </v>
      </c>
      <c r="P349" t="str">
        <f t="shared" si="27"/>
        <v>((SELECT L.location_id FROM location L WHERE L.location_type_code='COURTROOM' AND L.location_name='VICTORIA201'),'201',(SELECT L.location_id FROM location L WHERE L.location_type_code='COURTHOUSE' AND L.location_name='VICTORIA'),'test','test',now(),now(),0);</v>
      </c>
    </row>
    <row r="350" spans="1:16" x14ac:dyDescent="0.2">
      <c r="A350">
        <v>348</v>
      </c>
      <c r="B350" t="s">
        <v>645</v>
      </c>
      <c r="C350" s="2">
        <v>202</v>
      </c>
      <c r="D350" t="s">
        <v>186</v>
      </c>
      <c r="E350" t="s">
        <v>16</v>
      </c>
      <c r="F350" t="s">
        <v>16</v>
      </c>
      <c r="G350" t="s">
        <v>17</v>
      </c>
      <c r="H350" t="s">
        <v>17</v>
      </c>
      <c r="I350">
        <f>0</f>
        <v>0</v>
      </c>
      <c r="K350" t="str">
        <f t="shared" si="25"/>
        <v>SELECT L.location_id FROM location L WHERE L.location_type_code='COURTROOM' AND L.location_name='VICTORIA202'</v>
      </c>
      <c r="L350" t="str">
        <f t="shared" si="26"/>
        <v>SELECT L.location_id FROM location L WHERE L.location_type_code='COURTHOUSE' AND L.location_name='VICTORIA'</v>
      </c>
      <c r="M350" s="1" t="s">
        <v>212</v>
      </c>
      <c r="N350" t="str">
        <f t="shared" si="28"/>
        <v>INSERT INTO courtroom (location_id,room_number,courthouse_location_id,created_by,updated_by,created_dtm,updated_dtm,revision_count)</v>
      </c>
      <c r="O350" t="str">
        <f t="shared" si="29"/>
        <v xml:space="preserve"> VALUES </v>
      </c>
      <c r="P350" t="str">
        <f t="shared" si="27"/>
        <v>((SELECT L.location_id FROM location L WHERE L.location_type_code='COURTROOM' AND L.location_name='VICTORIA202'),'202',(SELECT L.location_id FROM location L WHERE L.location_type_code='COURTHOUSE' AND L.location_name='VICTORIA'),'test','test',now(),now(),0);</v>
      </c>
    </row>
    <row r="351" spans="1:16" x14ac:dyDescent="0.2">
      <c r="A351">
        <v>349</v>
      </c>
      <c r="B351" t="s">
        <v>646</v>
      </c>
      <c r="C351" s="2">
        <v>203</v>
      </c>
      <c r="D351" t="s">
        <v>186</v>
      </c>
      <c r="E351" t="s">
        <v>16</v>
      </c>
      <c r="F351" t="s">
        <v>16</v>
      </c>
      <c r="G351" t="s">
        <v>17</v>
      </c>
      <c r="H351" t="s">
        <v>17</v>
      </c>
      <c r="I351">
        <f>0</f>
        <v>0</v>
      </c>
      <c r="K351" t="str">
        <f t="shared" si="25"/>
        <v>SELECT L.location_id FROM location L WHERE L.location_type_code='COURTROOM' AND L.location_name='VICTORIA203'</v>
      </c>
      <c r="L351" t="str">
        <f t="shared" si="26"/>
        <v>SELECT L.location_id FROM location L WHERE L.location_type_code='COURTHOUSE' AND L.location_name='VICTORIA'</v>
      </c>
      <c r="M351" s="1" t="s">
        <v>212</v>
      </c>
      <c r="N351" t="str">
        <f t="shared" si="28"/>
        <v>INSERT INTO courtroom (location_id,room_number,courthouse_location_id,created_by,updated_by,created_dtm,updated_dtm,revision_count)</v>
      </c>
      <c r="O351" t="str">
        <f t="shared" si="29"/>
        <v xml:space="preserve"> VALUES </v>
      </c>
      <c r="P351" t="str">
        <f t="shared" si="27"/>
        <v>((SELECT L.location_id FROM location L WHERE L.location_type_code='COURTROOM' AND L.location_name='VICTORIA203'),'203',(SELECT L.location_id FROM location L WHERE L.location_type_code='COURTHOUSE' AND L.location_name='VICTORIA'),'test','test',now(),now(),0);</v>
      </c>
    </row>
    <row r="352" spans="1:16" x14ac:dyDescent="0.2">
      <c r="A352">
        <v>350</v>
      </c>
      <c r="B352" t="s">
        <v>647</v>
      </c>
      <c r="C352" s="2">
        <v>303</v>
      </c>
      <c r="D352" t="s">
        <v>186</v>
      </c>
      <c r="E352" t="s">
        <v>16</v>
      </c>
      <c r="F352" t="s">
        <v>16</v>
      </c>
      <c r="G352" t="s">
        <v>17</v>
      </c>
      <c r="H352" t="s">
        <v>17</v>
      </c>
      <c r="I352">
        <f>0</f>
        <v>0</v>
      </c>
      <c r="K352" t="str">
        <f t="shared" si="25"/>
        <v>SELECT L.location_id FROM location L WHERE L.location_type_code='COURTROOM' AND L.location_name='VICTORIA303'</v>
      </c>
      <c r="L352" t="str">
        <f t="shared" si="26"/>
        <v>SELECT L.location_id FROM location L WHERE L.location_type_code='COURTHOUSE' AND L.location_name='VICTORIA'</v>
      </c>
      <c r="M352" s="1" t="s">
        <v>212</v>
      </c>
      <c r="N352" t="str">
        <f t="shared" si="28"/>
        <v>INSERT INTO courtroom (location_id,room_number,courthouse_location_id,created_by,updated_by,created_dtm,updated_dtm,revision_count)</v>
      </c>
      <c r="O352" t="str">
        <f t="shared" si="29"/>
        <v xml:space="preserve"> VALUES </v>
      </c>
      <c r="P352" t="str">
        <f t="shared" si="27"/>
        <v>((SELECT L.location_id FROM location L WHERE L.location_type_code='COURTROOM' AND L.location_name='VICTORIA303'),'303',(SELECT L.location_id FROM location L WHERE L.location_type_code='COURTHOUSE' AND L.location_name='VICTORIA'),'test','test',now(),now(),0);</v>
      </c>
    </row>
    <row r="353" spans="1:16" x14ac:dyDescent="0.2">
      <c r="A353">
        <v>351</v>
      </c>
      <c r="B353" t="s">
        <v>648</v>
      </c>
      <c r="C353" s="2">
        <v>403</v>
      </c>
      <c r="D353" t="s">
        <v>186</v>
      </c>
      <c r="E353" t="s">
        <v>16</v>
      </c>
      <c r="F353" t="s">
        <v>16</v>
      </c>
      <c r="G353" t="s">
        <v>17</v>
      </c>
      <c r="H353" t="s">
        <v>17</v>
      </c>
      <c r="I353">
        <f>0</f>
        <v>0</v>
      </c>
      <c r="K353" t="str">
        <f t="shared" si="25"/>
        <v>SELECT L.location_id FROM location L WHERE L.location_type_code='COURTROOM' AND L.location_name='VICTORIA403'</v>
      </c>
      <c r="L353" t="str">
        <f t="shared" si="26"/>
        <v>SELECT L.location_id FROM location L WHERE L.location_type_code='COURTHOUSE' AND L.location_name='VICTORIA'</v>
      </c>
      <c r="M353" s="1" t="s">
        <v>212</v>
      </c>
      <c r="N353" t="str">
        <f t="shared" si="28"/>
        <v>INSERT INTO courtroom (location_id,room_number,courthouse_location_id,created_by,updated_by,created_dtm,updated_dtm,revision_count)</v>
      </c>
      <c r="O353" t="str">
        <f t="shared" si="29"/>
        <v xml:space="preserve"> VALUES </v>
      </c>
      <c r="P353" t="str">
        <f t="shared" si="27"/>
        <v>((SELECT L.location_id FROM location L WHERE L.location_type_code='COURTROOM' AND L.location_name='VICTORIA403'),'403',(SELECT L.location_id FROM location L WHERE L.location_type_code='COURTHOUSE' AND L.location_name='VICTORIA'),'test','test',now(),now(),0);</v>
      </c>
    </row>
    <row r="354" spans="1:16" x14ac:dyDescent="0.2">
      <c r="A354">
        <v>352</v>
      </c>
      <c r="B354" t="s">
        <v>649</v>
      </c>
      <c r="C354" s="2">
        <v>404</v>
      </c>
      <c r="D354" t="s">
        <v>186</v>
      </c>
      <c r="E354" t="s">
        <v>16</v>
      </c>
      <c r="F354" t="s">
        <v>16</v>
      </c>
      <c r="G354" t="s">
        <v>17</v>
      </c>
      <c r="H354" t="s">
        <v>17</v>
      </c>
      <c r="I354">
        <f>0</f>
        <v>0</v>
      </c>
      <c r="K354" t="str">
        <f t="shared" si="25"/>
        <v>SELECT L.location_id FROM location L WHERE L.location_type_code='COURTROOM' AND L.location_name='VICTORIA404'</v>
      </c>
      <c r="L354" t="str">
        <f t="shared" si="26"/>
        <v>SELECT L.location_id FROM location L WHERE L.location_type_code='COURTHOUSE' AND L.location_name='VICTORIA'</v>
      </c>
      <c r="M354" s="1" t="s">
        <v>212</v>
      </c>
      <c r="N354" t="str">
        <f t="shared" si="28"/>
        <v>INSERT INTO courtroom (location_id,room_number,courthouse_location_id,created_by,updated_by,created_dtm,updated_dtm,revision_count)</v>
      </c>
      <c r="O354" t="str">
        <f t="shared" si="29"/>
        <v xml:space="preserve"> VALUES </v>
      </c>
      <c r="P354" t="str">
        <f t="shared" si="27"/>
        <v>((SELECT L.location_id FROM location L WHERE L.location_type_code='COURTROOM' AND L.location_name='VICTORIA404'),'404',(SELECT L.location_id FROM location L WHERE L.location_type_code='COURTHOUSE' AND L.location_name='VICTORIA'),'test','test',now(),now(),0);</v>
      </c>
    </row>
    <row r="355" spans="1:16" x14ac:dyDescent="0.2">
      <c r="A355">
        <v>353</v>
      </c>
      <c r="B355" t="s">
        <v>650</v>
      </c>
      <c r="C355" s="2">
        <v>526</v>
      </c>
      <c r="D355" t="s">
        <v>186</v>
      </c>
      <c r="E355" t="s">
        <v>16</v>
      </c>
      <c r="F355" t="s">
        <v>16</v>
      </c>
      <c r="G355" t="s">
        <v>17</v>
      </c>
      <c r="H355" t="s">
        <v>17</v>
      </c>
      <c r="I355">
        <f>0</f>
        <v>0</v>
      </c>
      <c r="K355" t="str">
        <f t="shared" si="25"/>
        <v>SELECT L.location_id FROM location L WHERE L.location_type_code='COURTROOM' AND L.location_name='VICTORIA526'</v>
      </c>
      <c r="L355" t="str">
        <f t="shared" si="26"/>
        <v>SELECT L.location_id FROM location L WHERE L.location_type_code='COURTHOUSE' AND L.location_name='VICTORIA'</v>
      </c>
      <c r="M355" s="1" t="s">
        <v>212</v>
      </c>
      <c r="N355" t="str">
        <f t="shared" si="28"/>
        <v>INSERT INTO courtroom (location_id,room_number,courthouse_location_id,created_by,updated_by,created_dtm,updated_dtm,revision_count)</v>
      </c>
      <c r="O355" t="str">
        <f t="shared" si="29"/>
        <v xml:space="preserve"> VALUES </v>
      </c>
      <c r="P355" t="str">
        <f t="shared" si="27"/>
        <v>((SELECT L.location_id FROM location L WHERE L.location_type_code='COURTROOM' AND L.location_name='VICTORIA526'),'526',(SELECT L.location_id FROM location L WHERE L.location_type_code='COURTHOUSE' AND L.location_name='VICTORIA'),'test','test',now(),now(),0);</v>
      </c>
    </row>
    <row r="356" spans="1:16" x14ac:dyDescent="0.2">
      <c r="A356">
        <v>354</v>
      </c>
      <c r="B356" t="s">
        <v>651</v>
      </c>
      <c r="C356" s="2">
        <v>527</v>
      </c>
      <c r="D356" t="s">
        <v>186</v>
      </c>
      <c r="E356" t="s">
        <v>16</v>
      </c>
      <c r="F356" t="s">
        <v>16</v>
      </c>
      <c r="G356" t="s">
        <v>17</v>
      </c>
      <c r="H356" t="s">
        <v>17</v>
      </c>
      <c r="I356">
        <f>0</f>
        <v>0</v>
      </c>
      <c r="K356" t="str">
        <f t="shared" si="25"/>
        <v>SELECT L.location_id FROM location L WHERE L.location_type_code='COURTROOM' AND L.location_name='VICTORIA527'</v>
      </c>
      <c r="L356" t="str">
        <f t="shared" si="26"/>
        <v>SELECT L.location_id FROM location L WHERE L.location_type_code='COURTHOUSE' AND L.location_name='VICTORIA'</v>
      </c>
      <c r="M356" s="1" t="s">
        <v>212</v>
      </c>
      <c r="N356" t="str">
        <f t="shared" si="28"/>
        <v>INSERT INTO courtroom (location_id,room_number,courthouse_location_id,created_by,updated_by,created_dtm,updated_dtm,revision_count)</v>
      </c>
      <c r="O356" t="str">
        <f t="shared" si="29"/>
        <v xml:space="preserve"> VALUES </v>
      </c>
      <c r="P356" t="str">
        <f t="shared" si="27"/>
        <v>((SELECT L.location_id FROM location L WHERE L.location_type_code='COURTROOM' AND L.location_name='VICTORIA527'),'527',(SELECT L.location_id FROM location L WHERE L.location_type_code='COURTHOUSE' AND L.location_name='VICTORIA'),'test','test',now(),now(),0);</v>
      </c>
    </row>
    <row r="357" spans="1:16" x14ac:dyDescent="0.2">
      <c r="A357">
        <v>355</v>
      </c>
      <c r="B357" t="s">
        <v>652</v>
      </c>
      <c r="C357" s="2">
        <v>533</v>
      </c>
      <c r="D357" t="s">
        <v>186</v>
      </c>
      <c r="E357" t="s">
        <v>16</v>
      </c>
      <c r="F357" t="s">
        <v>16</v>
      </c>
      <c r="G357" t="s">
        <v>17</v>
      </c>
      <c r="H357" t="s">
        <v>17</v>
      </c>
      <c r="I357">
        <f>0</f>
        <v>0</v>
      </c>
      <c r="K357" t="str">
        <f t="shared" si="25"/>
        <v>SELECT L.location_id FROM location L WHERE L.location_type_code='COURTROOM' AND L.location_name='VICTORIA533'</v>
      </c>
      <c r="L357" t="str">
        <f t="shared" si="26"/>
        <v>SELECT L.location_id FROM location L WHERE L.location_type_code='COURTHOUSE' AND L.location_name='VICTORIA'</v>
      </c>
      <c r="M357" s="1" t="s">
        <v>212</v>
      </c>
      <c r="N357" t="str">
        <f t="shared" si="28"/>
        <v>INSERT INTO courtroom (location_id,room_number,courthouse_location_id,created_by,updated_by,created_dtm,updated_dtm,revision_count)</v>
      </c>
      <c r="O357" t="str">
        <f t="shared" si="29"/>
        <v xml:space="preserve"> VALUES </v>
      </c>
      <c r="P357" t="str">
        <f t="shared" si="27"/>
        <v>((SELECT L.location_id FROM location L WHERE L.location_type_code='COURTROOM' AND L.location_name='VICTORIA533'),'533',(SELECT L.location_id FROM location L WHERE L.location_type_code='COURTHOUSE' AND L.location_name='VICTORIA'),'test','test',now(),now(),0);</v>
      </c>
    </row>
    <row r="358" spans="1:16" x14ac:dyDescent="0.2">
      <c r="A358">
        <v>356</v>
      </c>
      <c r="B358" t="s">
        <v>653</v>
      </c>
      <c r="C358" s="2">
        <v>601</v>
      </c>
      <c r="D358" t="s">
        <v>186</v>
      </c>
      <c r="E358" t="s">
        <v>16</v>
      </c>
      <c r="F358" t="s">
        <v>16</v>
      </c>
      <c r="G358" t="s">
        <v>17</v>
      </c>
      <c r="H358" t="s">
        <v>17</v>
      </c>
      <c r="I358">
        <f>0</f>
        <v>0</v>
      </c>
      <c r="K358" t="str">
        <f t="shared" si="25"/>
        <v>SELECT L.location_id FROM location L WHERE L.location_type_code='COURTROOM' AND L.location_name='VICTORIA601'</v>
      </c>
      <c r="L358" t="str">
        <f t="shared" si="26"/>
        <v>SELECT L.location_id FROM location L WHERE L.location_type_code='COURTHOUSE' AND L.location_name='VICTORIA'</v>
      </c>
      <c r="M358" s="1" t="s">
        <v>212</v>
      </c>
      <c r="N358" t="str">
        <f t="shared" si="28"/>
        <v>INSERT INTO courtroom (location_id,room_number,courthouse_location_id,created_by,updated_by,created_dtm,updated_dtm,revision_count)</v>
      </c>
      <c r="O358" t="str">
        <f t="shared" si="29"/>
        <v xml:space="preserve"> VALUES </v>
      </c>
      <c r="P358" t="str">
        <f t="shared" si="27"/>
        <v>((SELECT L.location_id FROM location L WHERE L.location_type_code='COURTROOM' AND L.location_name='VICTORIA601'),'601',(SELECT L.location_id FROM location L WHERE L.location_type_code='COURTHOUSE' AND L.location_name='VICTORIA'),'test','test',now(),now(),0);</v>
      </c>
    </row>
    <row r="359" spans="1:16" x14ac:dyDescent="0.2">
      <c r="A359">
        <v>357</v>
      </c>
      <c r="B359" t="s">
        <v>654</v>
      </c>
      <c r="C359" s="2">
        <v>1</v>
      </c>
      <c r="D359" t="s">
        <v>188</v>
      </c>
      <c r="E359" t="s">
        <v>16</v>
      </c>
      <c r="F359" t="s">
        <v>16</v>
      </c>
      <c r="G359" t="s">
        <v>17</v>
      </c>
      <c r="H359" t="s">
        <v>17</v>
      </c>
      <c r="I359">
        <f>0</f>
        <v>0</v>
      </c>
      <c r="K359" t="str">
        <f t="shared" si="25"/>
        <v>SELECT L.location_id FROM location L WHERE L.location_type_code='COURTROOM' AND L.location_name='WESTERNCOMMUNITIES1'</v>
      </c>
      <c r="L359" t="str">
        <f t="shared" si="26"/>
        <v>SELECT L.location_id FROM location L WHERE L.location_type_code='COURTHOUSE' AND L.location_name='WESTERNCOMMUNITIES'</v>
      </c>
      <c r="M359" s="1" t="s">
        <v>212</v>
      </c>
      <c r="N359" t="str">
        <f t="shared" si="28"/>
        <v>INSERT INTO courtroom (location_id,room_number,courthouse_location_id,created_by,updated_by,created_dtm,updated_dtm,revision_count)</v>
      </c>
      <c r="O359" t="str">
        <f t="shared" si="29"/>
        <v xml:space="preserve"> VALUES </v>
      </c>
      <c r="P359" t="str">
        <f t="shared" si="27"/>
        <v>((SELECT L.location_id FROM location L WHERE L.location_type_code='COURTROOM' AND L.location_name='WESTERNCOMMUNITIES1'),'1',(SELECT L.location_id FROM location L WHERE L.location_type_code='COURTHOUSE' AND L.location_name='WESTERNCOMMUNITIES'),'test','test',now(),now(),0);</v>
      </c>
    </row>
    <row r="360" spans="1:16" x14ac:dyDescent="0.2">
      <c r="A360">
        <v>358</v>
      </c>
      <c r="B360" t="s">
        <v>655</v>
      </c>
      <c r="C360" s="2">
        <v>2</v>
      </c>
      <c r="D360" t="s">
        <v>188</v>
      </c>
      <c r="E360" t="s">
        <v>16</v>
      </c>
      <c r="F360" t="s">
        <v>16</v>
      </c>
      <c r="G360" t="s">
        <v>17</v>
      </c>
      <c r="H360" t="s">
        <v>17</v>
      </c>
      <c r="I360">
        <f>0</f>
        <v>0</v>
      </c>
      <c r="K360" t="str">
        <f t="shared" si="25"/>
        <v>SELECT L.location_id FROM location L WHERE L.location_type_code='COURTROOM' AND L.location_name='WESTERNCOMMUNITIES2'</v>
      </c>
      <c r="L360" t="str">
        <f t="shared" si="26"/>
        <v>SELECT L.location_id FROM location L WHERE L.location_type_code='COURTHOUSE' AND L.location_name='WESTERNCOMMUNITIES'</v>
      </c>
      <c r="M360" s="1" t="s">
        <v>212</v>
      </c>
      <c r="N360" t="str">
        <f t="shared" si="28"/>
        <v>INSERT INTO courtroom (location_id,room_number,courthouse_location_id,created_by,updated_by,created_dtm,updated_dtm,revision_count)</v>
      </c>
      <c r="O360" t="str">
        <f t="shared" si="29"/>
        <v xml:space="preserve"> VALUES </v>
      </c>
      <c r="P360" t="str">
        <f t="shared" si="27"/>
        <v>((SELECT L.location_id FROM location L WHERE L.location_type_code='COURTROOM' AND L.location_name='WESTERNCOMMUNITIES2'),'2',(SELECT L.location_id FROM location L WHERE L.location_type_code='COURTHOUSE' AND L.location_name='WESTERNCOMMUNITIES'),'test','test',now(),now(),0);</v>
      </c>
    </row>
    <row r="361" spans="1:16" x14ac:dyDescent="0.2">
      <c r="A361">
        <v>359</v>
      </c>
      <c r="B361" t="s">
        <v>656</v>
      </c>
      <c r="C361" s="2" t="s">
        <v>299</v>
      </c>
      <c r="D361" t="s">
        <v>188</v>
      </c>
      <c r="E361" t="s">
        <v>16</v>
      </c>
      <c r="F361" t="s">
        <v>16</v>
      </c>
      <c r="G361" t="s">
        <v>17</v>
      </c>
      <c r="H361" t="s">
        <v>17</v>
      </c>
      <c r="I361">
        <f>0</f>
        <v>0</v>
      </c>
      <c r="K361" t="str">
        <f t="shared" si="25"/>
        <v>SELECT L.location_id FROM location L WHERE L.location_type_code='COURTROOM' AND L.location_name='WESTERNCOMMUNITIES001A'</v>
      </c>
      <c r="L361" t="str">
        <f t="shared" si="26"/>
        <v>SELECT L.location_id FROM location L WHERE L.location_type_code='COURTHOUSE' AND L.location_name='WESTERNCOMMUNITIES'</v>
      </c>
      <c r="M361" s="1" t="s">
        <v>212</v>
      </c>
      <c r="N361" t="str">
        <f t="shared" si="28"/>
        <v>INSERT INTO courtroom (location_id,room_number,courthouse_location_id,created_by,updated_by,created_dtm,updated_dtm,revision_count)</v>
      </c>
      <c r="O361" t="str">
        <f t="shared" si="29"/>
        <v xml:space="preserve"> VALUES </v>
      </c>
      <c r="P361" t="str">
        <f t="shared" si="27"/>
        <v>((SELECT L.location_id FROM location L WHERE L.location_type_code='COURTROOM' AND L.location_name='WESTERNCOMMUNITIES001A'),'001A',(SELECT L.location_id FROM location L WHERE L.location_type_code='COURTHOUSE' AND L.location_name='WESTERNCOMMUNITIES'),'test','test',now(),now(),0);</v>
      </c>
    </row>
    <row r="362" spans="1:16" x14ac:dyDescent="0.2">
      <c r="A362">
        <v>360</v>
      </c>
      <c r="B362" t="s">
        <v>657</v>
      </c>
      <c r="C362" s="2">
        <v>4</v>
      </c>
      <c r="D362" t="s">
        <v>188</v>
      </c>
      <c r="E362" t="s">
        <v>16</v>
      </c>
      <c r="F362" t="s">
        <v>16</v>
      </c>
      <c r="G362" t="s">
        <v>17</v>
      </c>
      <c r="H362" t="s">
        <v>17</v>
      </c>
      <c r="I362">
        <f>0</f>
        <v>0</v>
      </c>
      <c r="K362" t="str">
        <f t="shared" si="25"/>
        <v>SELECT L.location_id FROM location L WHERE L.location_type_code='COURTROOM' AND L.location_name='WESTERNCOMMUNITIES004'</v>
      </c>
      <c r="L362" t="str">
        <f t="shared" si="26"/>
        <v>SELECT L.location_id FROM location L WHERE L.location_type_code='COURTHOUSE' AND L.location_name='WESTERNCOMMUNITIES'</v>
      </c>
      <c r="M362" s="1" t="s">
        <v>212</v>
      </c>
      <c r="N362" t="str">
        <f t="shared" si="28"/>
        <v>INSERT INTO courtroom (location_id,room_number,courthouse_location_id,created_by,updated_by,created_dtm,updated_dtm,revision_count)</v>
      </c>
      <c r="O362" t="str">
        <f t="shared" si="29"/>
        <v xml:space="preserve"> VALUES </v>
      </c>
      <c r="P362" t="str">
        <f t="shared" si="27"/>
        <v>((SELECT L.location_id FROM location L WHERE L.location_type_code='COURTROOM' AND L.location_name='WESTERNCOMMUNITIES004'),'4',(SELECT L.location_id FROM location L WHERE L.location_type_code='COURTHOUSE' AND L.location_name='WESTERNCOMMUNITIES'),'test','test',now(),now(),0);</v>
      </c>
    </row>
    <row r="363" spans="1:16" x14ac:dyDescent="0.2">
      <c r="A363">
        <v>361</v>
      </c>
      <c r="B363" t="s">
        <v>658</v>
      </c>
      <c r="C363" s="2">
        <v>401</v>
      </c>
      <c r="D363" t="s">
        <v>190</v>
      </c>
      <c r="E363" t="s">
        <v>16</v>
      </c>
      <c r="F363" t="s">
        <v>16</v>
      </c>
      <c r="G363" t="s">
        <v>17</v>
      </c>
      <c r="H363" t="s">
        <v>17</v>
      </c>
      <c r="I363">
        <f>0</f>
        <v>0</v>
      </c>
      <c r="K363" t="str">
        <f t="shared" si="25"/>
        <v>SELECT L.location_id FROM location L WHERE L.location_type_code='COURTROOM' AND L.location_name='WILLIAMSLAKE401'</v>
      </c>
      <c r="L363" t="str">
        <f t="shared" si="26"/>
        <v>SELECT L.location_id FROM location L WHERE L.location_type_code='COURTHOUSE' AND L.location_name='WILLIAMSLAKE'</v>
      </c>
      <c r="M363" s="1" t="s">
        <v>212</v>
      </c>
      <c r="N363" t="str">
        <f t="shared" si="28"/>
        <v>INSERT INTO courtroom (location_id,room_number,courthouse_location_id,created_by,updated_by,created_dtm,updated_dtm,revision_count)</v>
      </c>
      <c r="O363" t="str">
        <f t="shared" si="29"/>
        <v xml:space="preserve"> VALUES </v>
      </c>
      <c r="P363" t="str">
        <f t="shared" si="27"/>
        <v>((SELECT L.location_id FROM location L WHERE L.location_type_code='COURTROOM' AND L.location_name='WILLIAMSLAKE401'),'401',(SELECT L.location_id FROM location L WHERE L.location_type_code='COURTHOUSE' AND L.location_name='WILLIAMSLAKE'),'test','test',now(),now(),0);</v>
      </c>
    </row>
    <row r="364" spans="1:16" x14ac:dyDescent="0.2">
      <c r="A364">
        <v>362</v>
      </c>
      <c r="B364" t="s">
        <v>659</v>
      </c>
      <c r="C364" s="2">
        <v>112</v>
      </c>
      <c r="D364" t="s">
        <v>190</v>
      </c>
      <c r="E364" t="s">
        <v>16</v>
      </c>
      <c r="F364" t="s">
        <v>16</v>
      </c>
      <c r="G364" t="s">
        <v>17</v>
      </c>
      <c r="H364" t="s">
        <v>17</v>
      </c>
      <c r="I364">
        <f>0</f>
        <v>0</v>
      </c>
      <c r="K364" t="str">
        <f t="shared" si="25"/>
        <v>SELECT L.location_id FROM location L WHERE L.location_type_code='COURTROOM' AND L.location_name='WILLIAMSLAKE112'</v>
      </c>
      <c r="L364" t="str">
        <f t="shared" si="26"/>
        <v>SELECT L.location_id FROM location L WHERE L.location_type_code='COURTHOUSE' AND L.location_name='WILLIAMSLAKE'</v>
      </c>
      <c r="M364" s="1" t="s">
        <v>212</v>
      </c>
      <c r="N364" t="str">
        <f t="shared" si="28"/>
        <v>INSERT INTO courtroom (location_id,room_number,courthouse_location_id,created_by,updated_by,created_dtm,updated_dtm,revision_count)</v>
      </c>
      <c r="O364" t="str">
        <f t="shared" si="29"/>
        <v xml:space="preserve"> VALUES </v>
      </c>
      <c r="P364" t="str">
        <f t="shared" si="27"/>
        <v>((SELECT L.location_id FROM location L WHERE L.location_type_code='COURTROOM' AND L.location_name='WILLIAMSLAKE112'),'112',(SELECT L.location_id FROM location L WHERE L.location_type_code='COURTHOUSE' AND L.location_name='WILLIAMSLAKE'),'test','test',now(),now(),0);</v>
      </c>
    </row>
    <row r="365" spans="1:16" x14ac:dyDescent="0.2">
      <c r="A365">
        <v>363</v>
      </c>
      <c r="B365" t="s">
        <v>660</v>
      </c>
      <c r="C365" s="2">
        <v>410</v>
      </c>
      <c r="D365" t="s">
        <v>190</v>
      </c>
      <c r="E365" t="s">
        <v>16</v>
      </c>
      <c r="F365" t="s">
        <v>16</v>
      </c>
      <c r="G365" t="s">
        <v>17</v>
      </c>
      <c r="H365" t="s">
        <v>17</v>
      </c>
      <c r="I365">
        <f>0</f>
        <v>0</v>
      </c>
      <c r="K365" t="str">
        <f t="shared" si="25"/>
        <v>SELECT L.location_id FROM location L WHERE L.location_type_code='COURTROOM' AND L.location_name='WILLIAMSLAKE410'</v>
      </c>
      <c r="L365" t="str">
        <f t="shared" si="26"/>
        <v>SELECT L.location_id FROM location L WHERE L.location_type_code='COURTHOUSE' AND L.location_name='WILLIAMSLAKE'</v>
      </c>
      <c r="M365" s="1" t="s">
        <v>212</v>
      </c>
      <c r="N365" t="str">
        <f t="shared" si="28"/>
        <v>INSERT INTO courtroom (location_id,room_number,courthouse_location_id,created_by,updated_by,created_dtm,updated_dtm,revision_count)</v>
      </c>
      <c r="O365" t="str">
        <f t="shared" si="29"/>
        <v xml:space="preserve"> VALUES </v>
      </c>
      <c r="P365" t="str">
        <f t="shared" si="27"/>
        <v>((SELECT L.location_id FROM location L WHERE L.location_type_code='COURTROOM' AND L.location_name='WILLIAMSLAKE410'),'410',(SELECT L.location_id FROM location L WHERE L.location_type_code='COURTHOUSE' AND L.location_name='WILLIAMSLAKE'),'test','test',now(),now(),0);</v>
      </c>
    </row>
    <row r="366" spans="1:16" x14ac:dyDescent="0.2">
      <c r="A366">
        <v>364</v>
      </c>
      <c r="B366" t="s">
        <v>661</v>
      </c>
      <c r="C366" s="2">
        <v>413</v>
      </c>
      <c r="D366" t="s">
        <v>190</v>
      </c>
      <c r="E366" t="s">
        <v>16</v>
      </c>
      <c r="F366" t="s">
        <v>16</v>
      </c>
      <c r="G366" t="s">
        <v>17</v>
      </c>
      <c r="H366" t="s">
        <v>17</v>
      </c>
      <c r="I366">
        <f>0</f>
        <v>0</v>
      </c>
      <c r="K366" t="str">
        <f t="shared" si="25"/>
        <v>SELECT L.location_id FROM location L WHERE L.location_type_code='COURTROOM' AND L.location_name='WILLIAMSLAKE413'</v>
      </c>
      <c r="L366" t="str">
        <f t="shared" si="26"/>
        <v>SELECT L.location_id FROM location L WHERE L.location_type_code='COURTHOUSE' AND L.location_name='WILLIAMSLAKE'</v>
      </c>
      <c r="M366" s="1" t="s">
        <v>212</v>
      </c>
      <c r="N366" t="str">
        <f t="shared" si="28"/>
        <v>INSERT INTO courtroom (location_id,room_number,courthouse_location_id,created_by,updated_by,created_dtm,updated_dtm,revision_count)</v>
      </c>
      <c r="O366" t="str">
        <f t="shared" si="29"/>
        <v xml:space="preserve"> VALUES </v>
      </c>
      <c r="P366" t="str">
        <f t="shared" si="27"/>
        <v>((SELECT L.location_id FROM location L WHERE L.location_type_code='COURTROOM' AND L.location_name='WILLIAMSLAKE413'),'413',(SELECT L.location_id FROM location L WHERE L.location_type_code='COURTHOUSE' AND L.location_name='WILLIAMSLAKE'),'test','test',now(),now(),0);</v>
      </c>
    </row>
    <row r="368" spans="1:16" x14ac:dyDescent="0.2">
      <c r="B368" t="s">
        <v>1024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E5F7D7-DD27-5C49-9755-033B0174630E}">
          <x14:formula1>
            <xm:f>location!$E$3:$E$96</xm:f>
          </x14:formula1>
          <xm:sqref>C3</xm:sqref>
        </x14:dataValidation>
        <x14:dataValidation type="list" allowBlank="1" showInputMessage="1" showErrorMessage="1" xr:uid="{3DEFB870-4A93-D744-BA5A-3286CF8C7A63}">
          <x14:formula1>
            <xm:f>courthouse!$B$3:$B$89</xm:f>
          </x14:formula1>
          <xm:sqref>D3:D366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"/>
  <sheetViews>
    <sheetView workbookViewId="0">
      <selection activeCell="R21" sqref="R21"/>
    </sheetView>
  </sheetViews>
  <sheetFormatPr baseColWidth="10" defaultRowHeight="16" x14ac:dyDescent="0.2"/>
  <cols>
    <col min="1" max="17" width="16.83203125" customWidth="1"/>
    <col min="18" max="18" width="138.33203125" customWidth="1"/>
    <col min="20" max="20" width="196.5" customWidth="1"/>
  </cols>
  <sheetData>
    <row r="1" spans="1:20" x14ac:dyDescent="0.2">
      <c r="A1" t="s">
        <v>0</v>
      </c>
      <c r="B1" t="s">
        <v>213</v>
      </c>
    </row>
    <row r="2" spans="1:20" x14ac:dyDescent="0.2">
      <c r="A2" t="s">
        <v>18</v>
      </c>
      <c r="B2" t="s">
        <v>214</v>
      </c>
      <c r="C2" t="s">
        <v>215</v>
      </c>
      <c r="D2" t="s">
        <v>2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210</v>
      </c>
    </row>
    <row r="3" spans="1:20" x14ac:dyDescent="0.2">
      <c r="A3">
        <v>1</v>
      </c>
      <c r="B3" t="s">
        <v>13</v>
      </c>
      <c r="C3" t="s">
        <v>221</v>
      </c>
      <c r="D3" t="str">
        <f>location!E83</f>
        <v>VANCOUVER</v>
      </c>
      <c r="E3" t="s">
        <v>222</v>
      </c>
      <c r="F3" t="s">
        <v>223</v>
      </c>
      <c r="G3" t="s">
        <v>224</v>
      </c>
      <c r="H3" t="s">
        <v>225</v>
      </c>
      <c r="J3" t="s">
        <v>16</v>
      </c>
      <c r="K3" t="s">
        <v>16</v>
      </c>
      <c r="L3" t="s">
        <v>17</v>
      </c>
      <c r="M3" t="s">
        <v>17</v>
      </c>
      <c r="N3">
        <f>0</f>
        <v>0</v>
      </c>
      <c r="P3" t="str">
        <f>"SELECT location_id FROM location WHERE location_type_code = 'COURTHOUSE' AND location_name = '"&amp;D3&amp;"'"</f>
        <v>SELECT location_id FROM location WHERE location_type_code = 'COURTHOUSE' AND location_name = 'VANCOUVER'</v>
      </c>
      <c r="Q3" s="1" t="s">
        <v>212</v>
      </c>
      <c r="R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sheriff (sheriff_id,badge_no,location_id,userid,first_name,last_name,rank,image_url,created_by,updated_by,created_dtm,updated_dtm,revision_count)</v>
      </c>
      <c r="S3" t="str">
        <f>" VALUES "</f>
        <v xml:space="preserve"> VALUES </v>
      </c>
      <c r="T3" t="str">
        <f>"("&amp;B3&amp;",'"&amp;C3&amp;"',("&amp;P3&amp;"),'"&amp;E3&amp;"','"&amp;F3&amp;"','"&amp;G3&amp;"','"&amp;H3&amp;"','"&amp;I3&amp;"','"&amp;J3&amp;"','"&amp;K3&amp;"',"&amp;L3&amp;","&amp;M3&amp;","&amp;N3&amp;");"</f>
        <v>(uuid_generate_v4(),'BN10000',(SELECT location_id FROM location WHERE location_type_code = 'COURTHOUSE' AND location_name = 'VANCOUVER'),'userId10000','Fred','Flintstone','Sergeant','','test','test',now(),now(),0);</v>
      </c>
    </row>
    <row r="4" spans="1:20" x14ac:dyDescent="0.2">
      <c r="A4">
        <v>2</v>
      </c>
      <c r="B4" t="s">
        <v>13</v>
      </c>
      <c r="C4" t="s">
        <v>241</v>
      </c>
      <c r="D4" t="str">
        <f>location!E83</f>
        <v>VANCOUVER</v>
      </c>
      <c r="E4" t="s">
        <v>236</v>
      </c>
      <c r="F4" t="s">
        <v>230</v>
      </c>
      <c r="G4" t="s">
        <v>224</v>
      </c>
      <c r="H4" t="s">
        <v>225</v>
      </c>
      <c r="J4" t="s">
        <v>16</v>
      </c>
      <c r="K4" t="s">
        <v>16</v>
      </c>
      <c r="L4" t="s">
        <v>17</v>
      </c>
      <c r="M4" t="s">
        <v>17</v>
      </c>
      <c r="N4">
        <f>0</f>
        <v>0</v>
      </c>
      <c r="P4" t="str">
        <f t="shared" ref="P4:P8" si="0">"SELECT location_id FROM location WHERE location_type_code = 'COURTHOUSE' AND location_name = '"&amp;D4&amp;"'"</f>
        <v>SELECT location_id FROM location WHERE location_type_code = 'COURTHOUSE' AND location_name = 'VANCOUVER'</v>
      </c>
      <c r="Q4" s="1" t="s">
        <v>212</v>
      </c>
      <c r="R4" t="str">
        <f>$R$3</f>
        <v>INSERT INTO sheriff (sheriff_id,badge_no,location_id,userid,first_name,last_name,rank,image_url,created_by,updated_by,created_dtm,updated_dtm,revision_count)</v>
      </c>
      <c r="S4" t="str">
        <f>$S$3</f>
        <v xml:space="preserve"> VALUES </v>
      </c>
      <c r="T4" t="str">
        <f>"("&amp;B4&amp;",'"&amp;C4&amp;"',("&amp;P4&amp;"),'"&amp;E4&amp;"','"&amp;F4&amp;"','"&amp;G4&amp;"','"&amp;H4&amp;"','"&amp;I4&amp;"','"&amp;J4&amp;"','"&amp;K4&amp;"',"&amp;L4&amp;","&amp;M4&amp;","&amp;N4&amp;");"</f>
        <v>(uuid_generate_v4(),'BN10001',(SELECT location_id FROM location WHERE location_type_code = 'COURTHOUSE' AND location_name = 'VANCOUVER'),'userId10001','Wilma','Flintstone','Sergeant','','test','test',now(),now(),0);</v>
      </c>
    </row>
    <row r="5" spans="1:20" x14ac:dyDescent="0.2">
      <c r="A5">
        <v>3</v>
      </c>
      <c r="B5" t="s">
        <v>13</v>
      </c>
      <c r="C5" t="s">
        <v>242</v>
      </c>
      <c r="D5" t="str">
        <f>location!E87</f>
        <v>VICTORIA</v>
      </c>
      <c r="E5" t="s">
        <v>237</v>
      </c>
      <c r="F5" t="s">
        <v>229</v>
      </c>
      <c r="G5" t="s">
        <v>231</v>
      </c>
      <c r="H5" t="s">
        <v>225</v>
      </c>
      <c r="J5" t="s">
        <v>16</v>
      </c>
      <c r="K5" t="s">
        <v>16</v>
      </c>
      <c r="L5" t="s">
        <v>17</v>
      </c>
      <c r="M5" t="s">
        <v>17</v>
      </c>
      <c r="N5">
        <f>0</f>
        <v>0</v>
      </c>
      <c r="P5" t="str">
        <f t="shared" si="0"/>
        <v>SELECT location_id FROM location WHERE location_type_code = 'COURTHOUSE' AND location_name = 'VICTORIA'</v>
      </c>
      <c r="Q5" s="1" t="s">
        <v>212</v>
      </c>
      <c r="R5" t="str">
        <f t="shared" ref="R5:R8" si="1">$R$3</f>
        <v>INSERT INTO sheriff (sheriff_id,badge_no,location_id,userid,first_name,last_name,rank,image_url,created_by,updated_by,created_dtm,updated_dtm,revision_count)</v>
      </c>
      <c r="S5" t="str">
        <f t="shared" ref="S5:S8" si="2">$S$3</f>
        <v xml:space="preserve"> VALUES </v>
      </c>
      <c r="T5" t="str">
        <f t="shared" ref="T5:T8" si="3">"("&amp;B5&amp;",'"&amp;C5&amp;"',("&amp;P5&amp;"),'"&amp;E5&amp;"','"&amp;F5&amp;"','"&amp;G5&amp;"','"&amp;H5&amp;"','"&amp;I5&amp;"','"&amp;J5&amp;"','"&amp;K5&amp;"',"&amp;L5&amp;","&amp;M5&amp;","&amp;N5&amp;");"</f>
        <v>(uuid_generate_v4(),'BN10002',(SELECT location_id FROM location WHERE location_type_code = 'COURTHOUSE' AND location_name = 'VICTORIA'),'userId10002','Barney','Rubble','Sergeant','','test','test',now(),now(),0);</v>
      </c>
    </row>
    <row r="6" spans="1:20" x14ac:dyDescent="0.2">
      <c r="A6">
        <v>4</v>
      </c>
      <c r="B6" t="s">
        <v>13</v>
      </c>
      <c r="C6" t="s">
        <v>243</v>
      </c>
      <c r="D6" t="str">
        <f>location!E87</f>
        <v>VICTORIA</v>
      </c>
      <c r="E6" t="s">
        <v>238</v>
      </c>
      <c r="F6" t="s">
        <v>232</v>
      </c>
      <c r="G6" t="s">
        <v>233</v>
      </c>
      <c r="H6" t="s">
        <v>226</v>
      </c>
      <c r="J6" t="s">
        <v>16</v>
      </c>
      <c r="K6" t="s">
        <v>16</v>
      </c>
      <c r="L6" t="s">
        <v>17</v>
      </c>
      <c r="M6" t="s">
        <v>17</v>
      </c>
      <c r="N6">
        <f>0</f>
        <v>0</v>
      </c>
      <c r="P6" t="str">
        <f t="shared" si="0"/>
        <v>SELECT location_id FROM location WHERE location_type_code = 'COURTHOUSE' AND location_name = 'VICTORIA'</v>
      </c>
      <c r="Q6" s="1" t="s">
        <v>212</v>
      </c>
      <c r="R6" t="str">
        <f t="shared" si="1"/>
        <v>INSERT INTO sheriff (sheriff_id,badge_no,location_id,userid,first_name,last_name,rank,image_url,created_by,updated_by,created_dtm,updated_dtm,revision_count)</v>
      </c>
      <c r="S6" t="str">
        <f t="shared" si="2"/>
        <v xml:space="preserve"> VALUES </v>
      </c>
      <c r="T6" t="str">
        <f t="shared" si="3"/>
        <v>(uuid_generate_v4(),'BN10003',(SELECT location_id FROM location WHERE location_type_code = 'COURTHOUSE' AND location_name = 'VICTORIA'),'userId10003','Mr.','Slate','Control','','test','test',now(),now(),0);</v>
      </c>
    </row>
    <row r="7" spans="1:20" x14ac:dyDescent="0.2">
      <c r="A7">
        <v>5</v>
      </c>
      <c r="B7" t="s">
        <v>13</v>
      </c>
      <c r="C7" t="s">
        <v>244</v>
      </c>
      <c r="D7" t="str">
        <f>location!E83</f>
        <v>VANCOUVER</v>
      </c>
      <c r="E7" t="s">
        <v>239</v>
      </c>
      <c r="F7" t="s">
        <v>235</v>
      </c>
      <c r="G7" t="s">
        <v>224</v>
      </c>
      <c r="H7" t="s">
        <v>227</v>
      </c>
      <c r="J7" t="s">
        <v>16</v>
      </c>
      <c r="K7" t="s">
        <v>16</v>
      </c>
      <c r="L7" t="s">
        <v>17</v>
      </c>
      <c r="M7" t="s">
        <v>17</v>
      </c>
      <c r="N7">
        <f>0</f>
        <v>0</v>
      </c>
      <c r="P7" t="str">
        <f t="shared" si="0"/>
        <v>SELECT location_id FROM location WHERE location_type_code = 'COURTHOUSE' AND location_name = 'VANCOUVER'</v>
      </c>
      <c r="Q7" s="1" t="s">
        <v>212</v>
      </c>
      <c r="R7" t="str">
        <f t="shared" si="1"/>
        <v>INSERT INTO sheriff (sheriff_id,badge_no,location_id,userid,first_name,last_name,rank,image_url,created_by,updated_by,created_dtm,updated_dtm,revision_count)</v>
      </c>
      <c r="S7" t="str">
        <f t="shared" si="2"/>
        <v xml:space="preserve"> VALUES </v>
      </c>
      <c r="T7" t="str">
        <f t="shared" si="3"/>
        <v>(uuid_generate_v4(),'BN10004',(SELECT location_id FROM location WHERE location_type_code = 'COURTHOUSE' AND location_name = 'VANCOUVER'),'userId10004','Pebbles','Flintstone','Pre-Trial','','test','test',now(),now(),0);</v>
      </c>
    </row>
    <row r="8" spans="1:20" x14ac:dyDescent="0.2">
      <c r="A8">
        <v>6</v>
      </c>
      <c r="B8" t="s">
        <v>13</v>
      </c>
      <c r="C8" t="s">
        <v>245</v>
      </c>
      <c r="D8" t="str">
        <f>location!E87</f>
        <v>VICTORIA</v>
      </c>
      <c r="E8" t="s">
        <v>240</v>
      </c>
      <c r="F8" t="s">
        <v>234</v>
      </c>
      <c r="G8" t="s">
        <v>231</v>
      </c>
      <c r="H8" t="s">
        <v>228</v>
      </c>
      <c r="J8" t="s">
        <v>16</v>
      </c>
      <c r="K8" t="s">
        <v>16</v>
      </c>
      <c r="L8" t="s">
        <v>17</v>
      </c>
      <c r="M8" t="s">
        <v>17</v>
      </c>
      <c r="N8">
        <f>0</f>
        <v>0</v>
      </c>
      <c r="P8" t="str">
        <f t="shared" si="0"/>
        <v>SELECT location_id FROM location WHERE location_type_code = 'COURTHOUSE' AND location_name = 'VICTORIA'</v>
      </c>
      <c r="Q8" s="1" t="s">
        <v>212</v>
      </c>
      <c r="R8" t="str">
        <f t="shared" si="1"/>
        <v>INSERT INTO sheriff (sheriff_id,badge_no,location_id,userid,first_name,last_name,rank,image_url,created_by,updated_by,created_dtm,updated_dtm,revision_count)</v>
      </c>
      <c r="S8" t="str">
        <f t="shared" si="2"/>
        <v xml:space="preserve"> VALUES </v>
      </c>
      <c r="T8" t="str">
        <f t="shared" si="3"/>
        <v>(uuid_generate_v4(),'BN10005',(SELECT location_id FROM location WHERE location_type_code = 'COURTHOUSE' AND location_name = 'VICTORIA'),'userId10005','Betty','Rubble','Deputy Sergeant','','test','test',now(),now(),0);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5FAB-2770-0D4D-A97D-5A279FA0CC90}">
  <dimension ref="A1:V4"/>
  <sheetViews>
    <sheetView workbookViewId="0">
      <selection sqref="A1:N3"/>
    </sheetView>
  </sheetViews>
  <sheetFormatPr baseColWidth="10" defaultRowHeight="16" x14ac:dyDescent="0.2"/>
  <cols>
    <col min="1" max="15" width="16.83203125" customWidth="1"/>
    <col min="16" max="18" width="19.1640625" customWidth="1"/>
    <col min="19" max="19" width="16.83203125" customWidth="1"/>
    <col min="20" max="20" width="156.1640625" customWidth="1"/>
    <col min="21" max="21" width="8.83203125" customWidth="1"/>
    <col min="22" max="22" width="255.6640625" customWidth="1"/>
  </cols>
  <sheetData>
    <row r="1" spans="1:22" x14ac:dyDescent="0.2">
      <c r="A1" t="s">
        <v>0</v>
      </c>
      <c r="B1" t="s">
        <v>247</v>
      </c>
    </row>
    <row r="2" spans="1:22" x14ac:dyDescent="0.2">
      <c r="A2" t="s">
        <v>18</v>
      </c>
      <c r="B2" t="s">
        <v>248</v>
      </c>
      <c r="C2" t="s">
        <v>2</v>
      </c>
      <c r="D2" t="s">
        <v>249</v>
      </c>
      <c r="E2" t="s">
        <v>214</v>
      </c>
      <c r="F2" t="s">
        <v>250</v>
      </c>
      <c r="G2" t="s">
        <v>251</v>
      </c>
      <c r="H2" t="s">
        <v>252</v>
      </c>
      <c r="I2" t="s">
        <v>253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210</v>
      </c>
      <c r="Q2" t="s">
        <v>255</v>
      </c>
      <c r="R2" t="s">
        <v>254</v>
      </c>
    </row>
    <row r="3" spans="1:22" x14ac:dyDescent="0.2">
      <c r="A3">
        <v>1</v>
      </c>
      <c r="B3" t="s">
        <v>13</v>
      </c>
      <c r="C3" t="s">
        <v>178</v>
      </c>
      <c r="D3" t="s">
        <v>15</v>
      </c>
      <c r="E3" t="s">
        <v>221</v>
      </c>
      <c r="F3" t="s">
        <v>256</v>
      </c>
      <c r="G3" t="str">
        <f>"2018-02-09 09:00"</f>
        <v>2018-02-09 09:00</v>
      </c>
      <c r="H3" t="str">
        <f>"2018-02-09 17:00"</f>
        <v>2018-02-09 17:00</v>
      </c>
      <c r="J3" t="s">
        <v>16</v>
      </c>
      <c r="K3" t="s">
        <v>16</v>
      </c>
      <c r="L3" t="s">
        <v>17</v>
      </c>
      <c r="M3" t="s">
        <v>17</v>
      </c>
      <c r="N3">
        <f>0</f>
        <v>0</v>
      </c>
      <c r="P3" t="str">
        <f>"SELECT L.location_id FROM location L WHERE L.location_name='"&amp;C3&amp;"'"</f>
        <v>SELECT L.location_id FROM location L WHERE L.location_name='VANCOUVER'</v>
      </c>
      <c r="Q3" s="1" t="str">
        <f>D3</f>
        <v>null</v>
      </c>
      <c r="R3" t="str">
        <f>"SELECT s.sheriff_id FROM sheriff s WHERE s.badge_no ='" &amp;E3&amp; "'"</f>
        <v>SELECT s.sheriff_id FROM sheriff s WHERE s.badge_no ='BN10000'</v>
      </c>
      <c r="S3" s="1" t="s">
        <v>212</v>
      </c>
      <c r="T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shift (shift_id,location_id,shift_template_id,sheriff_id,work_section_code,start_time,end_time,shift_status,created_by,updated_by,created_dtm,updated_dtm,revision_count)</v>
      </c>
      <c r="U3" t="str">
        <f>" VALUES "</f>
        <v xml:space="preserve"> VALUES </v>
      </c>
      <c r="V3" t="str">
        <f>"("&amp;B3&amp;",("&amp;P3&amp;"),"&amp;D3&amp;",("&amp;R3&amp;"),'"&amp;F3&amp;"',to_timestamp('"&amp;G3&amp;"','yyyy-MM-dd HH24:MI'),to_timestamp('"&amp;H3&amp;"','yyyy-MM-dd HH24:MI'),'"&amp;I3&amp;"','"&amp;J3&amp;"','"&amp;K3&amp;"',"&amp;L3&amp;","&amp;M3&amp;","&amp;N3&amp;");"</f>
        <v>(uuid_generate_v4(),(SELECT L.location_id FROM location L WHERE L.location_name='VANCOUVER'),null,(SELECT s.sheriff_id FROM sheriff s WHERE s.badge_no ='BN10000'),'COURTS',to_timestamp('2018-02-09 09:00','yyyy-MM-dd HH24:MI'),to_timestamp('2018-02-09 17:00','yyyy-MM-dd HH24:MI'),'','test','test',now(),now(),0);</v>
      </c>
    </row>
    <row r="4" spans="1:22" x14ac:dyDescent="0.2">
      <c r="T4" t="str">
        <f>$T$3</f>
        <v>INSERT INTO shift (shift_id,location_id,shift_template_id,sheriff_id,work_section_code,start_time,end_time,shift_status,created_by,updated_by,created_dtm,updated_dtm,revision_count)</v>
      </c>
      <c r="U4" t="str">
        <f>$U$3</f>
        <v xml:space="preserve"> VALUES </v>
      </c>
      <c r="V4" t="str">
        <f>"("&amp;B4&amp;",("&amp;P4&amp;"),"&amp;D4&amp;",("&amp;R4&amp;"),'"&amp;F4&amp;"',to_timestamp('"&amp;G4&amp;"','yyyy-MM-dd HH24:MI'),to_timestamp('"&amp;H4&amp;"','yyyy-MM-dd HH24:MI'),'"&amp;I4&amp;"','"&amp;J4&amp;"','"&amp;K4&amp;"',"&amp;L4&amp;","&amp;M4&amp;","&amp;N4&amp;");"</f>
        <v>(,(),,(),'',to_timestamp('','yyyy-MM-dd HH24:MI'),to_timestamp('','yyyy-MM-dd HH24:MI'),'','','',,,);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10A409-5A10-754A-AB1A-2D9A23A9D023}">
          <x14:formula1>
            <xm:f>location!$E$3:$E$96</xm:f>
          </x14:formula1>
          <xm:sqref>C3</xm:sqref>
        </x14:dataValidation>
        <x14:dataValidation type="list" allowBlank="1" showInputMessage="1" showErrorMessage="1" xr:uid="{D689358C-4B31-FD45-BED2-6E041D961284}">
          <x14:formula1>
            <xm:f>sheriff!$C$3:$C$8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</vt:lpstr>
      <vt:lpstr>region</vt:lpstr>
      <vt:lpstr>courthouse</vt:lpstr>
      <vt:lpstr>courtroom</vt:lpstr>
      <vt:lpstr>sheriff</vt:lpstr>
      <vt:lpstr>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2018-03-13T13:11:56Z</dcterms:created>
  <dcterms:modified xsi:type="dcterms:W3CDTF">2018-03-16T20:00:48Z</dcterms:modified>
</cp:coreProperties>
</file>