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DELL\Downloads\DS projects\Customer-transaction-analysis\"/>
    </mc:Choice>
  </mc:AlternateContent>
  <xr:revisionPtr revIDLastSave="0" documentId="13_ncr:1_{9E1AABE0-FA80-4313-8540-28BCF0B6324B}" xr6:coauthVersionLast="47" xr6:coauthVersionMax="47" xr10:uidLastSave="{00000000-0000-0000-0000-000000000000}"/>
  <bookViews>
    <workbookView xWindow="-120" yWindow="-120" windowWidth="20730" windowHeight="11760" activeTab="4" xr2:uid="{00000000-000D-0000-FFFF-FFFF00000000}"/>
  </bookViews>
  <sheets>
    <sheet name="Analysis" sheetId="1" r:id="rId1"/>
    <sheet name="Dashboard" sheetId="2" r:id="rId2"/>
    <sheet name="Sheet3" sheetId="5" r:id="rId3"/>
    <sheet name="Sheet2" sheetId="4" r:id="rId4"/>
    <sheet name="Dashboard (2)" sheetId="3" r:id="rId5"/>
  </sheets>
  <definedNames>
    <definedName name="ExternalData_1" localSheetId="2" hidden="1">Sheet3!$A$3:$A$4</definedName>
    <definedName name="Slicer_Channel">#N/A</definedName>
    <definedName name="Slicer_Custom">#N/A</definedName>
    <definedName name="Slicer_CustomerOccupation">#N/A</definedName>
    <definedName name="Slicer_DayName">#N/A</definedName>
    <definedName name="Slicer_Month">#N/A</definedName>
    <definedName name="Slicer_TransactionType">#N/A</definedName>
  </definedNames>
  <calcPr calcId="181029"/>
  <pivotCaches>
    <pivotCache cacheId="1379" r:id="rId6"/>
    <pivotCache cacheId="1382" r:id="rId7"/>
    <pivotCache cacheId="1385" r:id="rId8"/>
    <pivotCache cacheId="1388" r:id="rId9"/>
    <pivotCache cacheId="1452" r:id="rId10"/>
    <pivotCache cacheId="1454" r:id="rId11"/>
    <pivotCache cacheId="1429" r:id="rId12"/>
    <pivotCache cacheId="1432" r:id="rId13"/>
    <pivotCache cacheId="1435" r:id="rId14"/>
    <pivotCache cacheId="1438" r:id="rId15"/>
    <pivotCache cacheId="1441" r:id="rId16"/>
    <pivotCache cacheId="1444" r:id="rId17"/>
    <pivotCache cacheId="1447" r:id="rId18"/>
    <pivotCache cacheId="1450" r:id="rId19"/>
  </pivotCaches>
  <extLst>
    <ext xmlns:x14="http://schemas.microsoft.com/office/spreadsheetml/2009/9/main" uri="{876F7934-8845-4945-9796-88D515C7AA90}">
      <x14:pivotCaches>
        <pivotCache cacheId="1354" r:id="rId20"/>
        <pivotCache cacheId="1392" r:id="rId21"/>
        <pivotCache cacheId="1403"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nk_transactions_data_2_0af5895b-6c4c-4712-85c7-b4452ae32af6" name="bank_transactions_data_2" connection="Query - bank_transactions_data_2"/>
          <x15:modelTable id="date_c49c7291-f285-47ca-8aff-501f4ef8a092" name="date" connection="Query - date"/>
          <x15:modelTable id="All measures_a960b5e3-818b-4bb8-823a-9eeef1369729" name="All measures" connection="Query - All measures"/>
        </x15:modelTables>
        <x15:modelRelationships>
          <x15:modelRelationship fromTable="bank_transactions_data_2" fromColumn="TransactionDate" toTable="date" toColumn="TransactionDate"/>
        </x15:modelRelationships>
      </x15:dataModel>
    </ext>
  </extLst>
</workbook>
</file>

<file path=xl/calcChain.xml><?xml version="1.0" encoding="utf-8"?>
<calcChain xmlns="http://schemas.openxmlformats.org/spreadsheetml/2006/main">
  <c r="O7" i="4" l="1"/>
  <c r="P7" i="4"/>
  <c r="O8" i="4"/>
  <c r="P8" i="4"/>
  <c r="O9" i="4"/>
  <c r="P9" i="4"/>
  <c r="O10" i="4"/>
  <c r="P10" i="4"/>
  <c r="O11" i="4"/>
  <c r="P11" i="4"/>
  <c r="O12" i="4"/>
  <c r="P12" i="4"/>
  <c r="O13" i="4"/>
  <c r="P13" i="4"/>
  <c r="O14" i="4"/>
  <c r="P14" i="4"/>
  <c r="O15" i="4"/>
  <c r="P15" i="4"/>
  <c r="P6" i="4"/>
  <c r="O6" i="4"/>
  <c r="E19" i="4"/>
  <c r="D19" i="4" s="1"/>
  <c r="E18" i="4"/>
  <c r="D18" i="4" s="1"/>
  <c r="B11" i="4"/>
  <c r="C11" i="4"/>
  <c r="B12" i="4"/>
  <c r="C12" i="4"/>
  <c r="C10" i="4"/>
  <c r="E10" i="4" s="1"/>
  <c r="F10" i="4" s="1"/>
  <c r="B10" i="4"/>
  <c r="S4" i="1"/>
  <c r="T7" i="1" s="1"/>
  <c r="U7" i="1" s="1"/>
  <c r="L17" i="1"/>
  <c r="L18" i="1"/>
  <c r="L19" i="1"/>
  <c r="L16" i="1"/>
  <c r="C28" i="1"/>
  <c r="C29" i="1"/>
  <c r="C30" i="1"/>
  <c r="C31" i="1"/>
  <c r="C27" i="1"/>
  <c r="B28" i="1"/>
  <c r="B29" i="1"/>
  <c r="B30" i="1"/>
  <c r="B31" i="1"/>
  <c r="B27" i="1"/>
  <c r="E12" i="4" l="1"/>
  <c r="F12" i="4" s="1"/>
  <c r="E11" i="4"/>
  <c r="F11" i="4" s="1"/>
  <c r="W7" i="1"/>
  <c r="V7" i="1"/>
  <c r="T8" i="1"/>
  <c r="U8" i="1" l="1"/>
  <c r="V8" i="1" s="1"/>
  <c r="V9" i="1" s="1"/>
  <c r="W8" i="1" l="1"/>
  <c r="W9"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926068-C7DD-4E4B-B79D-D2CCABFC90D4}" keepAlive="1" name="ModelConnection_ExternalData_1" description="Data Model" type="5" refreshedVersion="8" minRefreshableVersion="5" saveData="1">
    <dbPr connection="Data Model Connection" command="DRILLTHROUGH MAXROWS 1000 SELECT FROM [Model] WHERE (([bank_transactions_data_2].[Channel].[All],[bank_transactions_data_2].[TransactionType].[All],[date].[DayName].[All],[date].[Month].[All],[Measures].[Total Customers],[bank_transactions_data_2].[Location].&amp;[Fort Worth])) RETURN [$All measures].[All measures]" commandType="4"/>
    <extLst>
      <ext xmlns:x15="http://schemas.microsoft.com/office/spreadsheetml/2010/11/main" uri="{DE250136-89BD-433C-8126-D09CA5730AF9}">
        <x15:connection id="" model="1"/>
      </ext>
    </extLst>
  </connection>
  <connection id="2" xr16:uid="{E800D16A-EA6B-4DC7-9B15-F3C1A3534590}" name="Query - All measures" description="Connection to the 'All measures' query in the workbook." type="100" refreshedVersion="8" minRefreshableVersion="5">
    <extLst>
      <ext xmlns:x15="http://schemas.microsoft.com/office/spreadsheetml/2010/11/main" uri="{DE250136-89BD-433C-8126-D09CA5730AF9}">
        <x15:connection id="b766dbdb-cd83-4477-acb9-f398000e2c04">
          <x15:oledbPr connection="Provider=Microsoft.Mashup.OleDb.1;Data Source=$Workbook$;Location=&quot;All measures&quot;;Extended Properties=&quot;&quot;">
            <x15:dbTables>
              <x15:dbTable name="All measures"/>
            </x15:dbTables>
          </x15:oledbPr>
        </x15:connection>
      </ext>
    </extLst>
  </connection>
  <connection id="3" xr16:uid="{FA5875E1-CA18-433A-BD25-C1FB62329DF3}" name="Query - bank_transactions_data_2" description="Connection to the 'bank_transactions_data_2' query in the workbook." type="100" refreshedVersion="8" minRefreshableVersion="5">
    <extLst>
      <ext xmlns:x15="http://schemas.microsoft.com/office/spreadsheetml/2010/11/main" uri="{DE250136-89BD-433C-8126-D09CA5730AF9}">
        <x15:connection id="b111b5fb-f046-4e36-8cf7-d69fa74298f6"/>
      </ext>
    </extLst>
  </connection>
  <connection id="4" xr16:uid="{A9D0F153-EB52-49B3-A8CC-5F0ABCD4B42F}" name="Query - date" description="Connection to the 'date' query in the workbook." type="100" refreshedVersion="8" minRefreshableVersion="5">
    <extLst>
      <ext xmlns:x15="http://schemas.microsoft.com/office/spreadsheetml/2010/11/main" uri="{DE250136-89BD-433C-8126-D09CA5730AF9}">
        <x15:connection id="929bc450-75f3-42ad-b5f6-6b183b5b31a2">
          <x15:oledbPr connection="Provider=Microsoft.Mashup.OleDb.1;Data Source=$Workbook$;Location=date;Extended Properties=&quot;&quot;">
            <x15:dbTables>
              <x15:dbTable name="date"/>
            </x15:dbTables>
          </x15:oledbPr>
        </x15:connection>
      </ext>
    </extLst>
  </connection>
  <connection id="5" xr16:uid="{99EA8841-6A47-458C-AF4B-3F0333FFE0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<sst xmlns="http://schemas.openxmlformats.org/spreadsheetml/2006/main" count="119" uniqueCount="66">
  <si>
    <t>Total Transaction</t>
  </si>
  <si>
    <t>Total Customers</t>
  </si>
  <si>
    <t>Transaction Volume</t>
  </si>
  <si>
    <t>Sum of TransactionAmount</t>
  </si>
  <si>
    <t>Credit</t>
  </si>
  <si>
    <t>Debit</t>
  </si>
  <si>
    <t>TransactionType</t>
  </si>
  <si>
    <t>Month</t>
  </si>
  <si>
    <t>Apr</t>
  </si>
  <si>
    <t>Aug</t>
  </si>
  <si>
    <t>Dec</t>
  </si>
  <si>
    <t>Feb</t>
  </si>
  <si>
    <t>Jan</t>
  </si>
  <si>
    <t>Jul</t>
  </si>
  <si>
    <t>Jun</t>
  </si>
  <si>
    <t>Mar</t>
  </si>
  <si>
    <t>May</t>
  </si>
  <si>
    <t>Nov</t>
  </si>
  <si>
    <t>Oct</t>
  </si>
  <si>
    <t>Sep</t>
  </si>
  <si>
    <t>DayName</t>
  </si>
  <si>
    <t>Friday</t>
  </si>
  <si>
    <t>Monday</t>
  </si>
  <si>
    <t>Thursday</t>
  </si>
  <si>
    <t>Tuesday</t>
  </si>
  <si>
    <t>Wednesday</t>
  </si>
  <si>
    <t>Quarter</t>
  </si>
  <si>
    <t>Quarter%</t>
  </si>
  <si>
    <t>MonthNumber</t>
  </si>
  <si>
    <t>Check Seleted month</t>
  </si>
  <si>
    <t>Selected Month</t>
  </si>
  <si>
    <t>Previous Month</t>
  </si>
  <si>
    <t>%</t>
  </si>
  <si>
    <t>ATM</t>
  </si>
  <si>
    <t>Branch</t>
  </si>
  <si>
    <t>Online</t>
  </si>
  <si>
    <t>Channel</t>
  </si>
  <si>
    <t>Total</t>
  </si>
  <si>
    <t>CustomerOccupation</t>
  </si>
  <si>
    <t>Doctor</t>
  </si>
  <si>
    <t>Engineer</t>
  </si>
  <si>
    <t>Retired</t>
  </si>
  <si>
    <t>Student</t>
  </si>
  <si>
    <t>Location</t>
  </si>
  <si>
    <t>Boston</t>
  </si>
  <si>
    <t>Colorado Springs</t>
  </si>
  <si>
    <t>Fresno</t>
  </si>
  <si>
    <t>Houston</t>
  </si>
  <si>
    <t>Indianapolis</t>
  </si>
  <si>
    <t>Kansas City</t>
  </si>
  <si>
    <t>Mesa</t>
  </si>
  <si>
    <t>Nashville</t>
  </si>
  <si>
    <t>Oklahoma City</t>
  </si>
  <si>
    <t>Omaha</t>
  </si>
  <si>
    <t>Sacramento</t>
  </si>
  <si>
    <t>San Diego</t>
  </si>
  <si>
    <t>San Francisco</t>
  </si>
  <si>
    <t>Tucson</t>
  </si>
  <si>
    <t>Virginia Beach</t>
  </si>
  <si>
    <t>All measures[All measures]</t>
  </si>
  <si>
    <t/>
  </si>
  <si>
    <t>Custom</t>
  </si>
  <si>
    <t>60 &amp; Above</t>
  </si>
  <si>
    <t>Below 20</t>
  </si>
  <si>
    <t>Below 40</t>
  </si>
  <si>
    <t>Below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</si>
</sst>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lt;999999]&quot;$&quot;0.00,\ &quot;k&quot;;General"/>
    <numFmt numFmtId="165" formatCode="[&lt;999999]&quot;$&quot;0.00,&quot;K&quot;;General"/>
    <numFmt numFmtId="166"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1" fontId="0" fillId="0" borderId="0" xfId="0" applyNumberFormat="1"/>
    <xf numFmtId="164" fontId="0" fillId="0" borderId="0" xfId="0" applyNumberFormat="1"/>
    <xf numFmtId="165" fontId="0" fillId="0" borderId="0" xfId="0" applyNumberFormat="1"/>
    <xf numFmtId="0" fontId="0" fillId="2" borderId="0" xfId="0" applyFill="1"/>
    <xf numFmtId="2" fontId="0" fillId="0" borderId="0" xfId="0" applyNumberFormat="1"/>
    <xf numFmtId="166" fontId="0" fillId="0" borderId="0" xfId="1" applyNumberFormat="1" applyFont="1"/>
    <xf numFmtId="0" fontId="0" fillId="0" borderId="0" xfId="0" applyNumberFormat="1"/>
    <xf numFmtId="0" fontId="2" fillId="0" borderId="0" xfId="0" applyFont="1"/>
    <xf numFmtId="9" fontId="0" fillId="0" borderId="0" xfId="1" applyFont="1"/>
    <xf numFmtId="10" fontId="0" fillId="0" borderId="0" xfId="1" applyNumberFormat="1" applyFont="1"/>
    <xf numFmtId="10" fontId="0" fillId="0" borderId="0" xfId="0" applyNumberFormat="1"/>
    <xf numFmtId="0" fontId="3" fillId="2" borderId="0" xfId="0" applyFont="1" applyFill="1"/>
  </cellXfs>
  <cellStyles count="2">
    <cellStyle name="Normal" xfId="0" builtinId="0"/>
    <cellStyle name="Percent" xfId="1" builtinId="5"/>
  </cellStyles>
  <dxfs count="17">
    <dxf>
      <numFmt numFmtId="164" formatCode="[&lt;999999]&quot;$&quot;0.00,\ &quot;k&quot;;General"/>
    </dxf>
    <dxf>
      <numFmt numFmtId="165" formatCode="[&lt;999999]&quot;$&quot;0.00,&quot;K&quot;;General"/>
    </dxf>
    <dxf>
      <numFmt numFmtId="165" formatCode="[&lt;999999]&quot;$&quot;0.00,&quot;K&quot;;General"/>
    </dxf>
    <dxf>
      <numFmt numFmtId="165" formatCode="[&lt;999999]&quot;$&quot;0.00,&quot;K&quot;;General"/>
    </dxf>
    <dxf>
      <numFmt numFmtId="164" formatCode="[&lt;999999]&quot;$&quot;0.00,\ &quot;k&quot;;General"/>
    </dxf>
    <dxf>
      <numFmt numFmtId="165" formatCode="[&lt;999999]&quot;$&quot;0.00,&quot;K&quot;;General"/>
    </dxf>
    <dxf>
      <numFmt numFmtId="165" formatCode="[&lt;999999]&quot;$&quot;0.00,&quot;K&quot;;General"/>
    </dxf>
    <dxf>
      <numFmt numFmtId="165" formatCode="[&lt;999999]&quot;$&quot;0.00,&quot;K&quot;;General"/>
    </dxf>
    <dxf>
      <numFmt numFmtId="165" formatCode="[&lt;999999]&quot;$&quot;0.00,&quot;K&quot;;General"/>
    </dxf>
    <dxf>
      <numFmt numFmtId="164" formatCode="[&lt;999999]&quot;$&quot;0.00,\ &quot;k&quot;;General"/>
    </dxf>
    <dxf>
      <numFmt numFmtId="164" formatCode="[&lt;999999]&quot;$&quot;0.00,\ &quot;k&quot;;General"/>
    </dxf>
    <dxf>
      <numFmt numFmtId="165" formatCode="[&lt;999999]&quot;$&quot;0.00,&quot;K&quot;;General"/>
    </dxf>
    <dxf>
      <numFmt numFmtId="165" formatCode="[&lt;999999]&quot;$&quot;0.00,&quot;K&quot;;General"/>
    </dxf>
    <dxf>
      <numFmt numFmtId="165" formatCode="[&lt;999999]&quot;$&quot;0.00,&quot;K&quot;;General"/>
    </dxf>
    <dxf>
      <numFmt numFmtId="164" formatCode="[&lt;999999]&quot;$&quot;0.00,\ &quot;k&quot;;General"/>
    </dxf>
    <dxf>
      <font>
        <b/>
        <color theme="1"/>
      </font>
      <border>
        <bottom style="thin">
          <color theme="4"/>
        </bottom>
        <vertical/>
        <horizontal/>
      </border>
    </dxf>
    <dxf>
      <font>
        <color theme="1"/>
      </font>
      <fill>
        <patternFill patternType="solid">
          <bgColor theme="1" tint="0.14996795556505021"/>
        </patternFill>
      </fill>
      <border diagonalUp="0" diagonalDown="0">
        <left/>
        <right/>
        <top/>
        <bottom/>
        <vertical/>
        <horizontal/>
      </border>
    </dxf>
  </dxfs>
  <tableStyles count="1" defaultTableStyle="TableStyleMedium2" defaultPivotStyle="PivotStyleLight16">
    <tableStyle name="SlicerStyleLight1 2" pivot="0" table="0" count="10" xr9:uid="{5303C76F-114A-4AA1-BB8A-86A18E4A3462}">
      <tableStyleElement type="wholeTable" dxfId="16"/>
      <tableStyleElement type="headerRow" dxfId="15"/>
    </tableStyle>
  </tableStyles>
  <colors>
    <mruColors>
      <color rgb="FFFF018C"/>
      <color rgb="FFFF1694"/>
      <color rgb="FFFF2FA1"/>
      <color rgb="FF47FCFF"/>
      <color rgb="FFFFF301"/>
      <color rgb="FF00194C"/>
      <color rgb="FFFFADA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F1694"/>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07/relationships/slicerCache" Target="slicerCaches/slicerCache4.xml"/><Relationship Id="rId39" Type="http://schemas.openxmlformats.org/officeDocument/2006/relationships/customXml" Target="../customXml/item5.xml"/><Relationship Id="rId21" Type="http://schemas.openxmlformats.org/officeDocument/2006/relationships/pivotCacheDefinition" Target="pivotCache/pivotCacheDefinition16.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63"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theme" Target="theme/theme1.xml"/><Relationship Id="rId11" Type="http://schemas.openxmlformats.org/officeDocument/2006/relationships/pivotCacheDefinition" Target="pivotCache/pivotCacheDefinition6.xml"/><Relationship Id="rId24" Type="http://schemas.microsoft.com/office/2007/relationships/slicerCache" Target="slicerCaches/slicerCache2.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worksheet" Target="worksheets/sheet5.xml"/><Relationship Id="rId61" Type="http://schemas.openxmlformats.org/officeDocument/2006/relationships/customXml" Target="../customXml/item27.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07/relationships/slicerCache" Target="slicerCaches/slicerCache5.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8" Type="http://schemas.openxmlformats.org/officeDocument/2006/relationships/pivotCacheDefinition" Target="pivotCache/pivotCacheDefinition3.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3.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openxmlformats.org/officeDocument/2006/relationships/pivotCacheDefinition" Target="pivotCache/pivotCacheDefinition15.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5.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8.8987302983066188E-2"/>
          <c:w val="0.95486379359696494"/>
          <c:h val="0.69354490587153761"/>
        </c:manualLayout>
      </c:layout>
      <c:barChart>
        <c:barDir val="col"/>
        <c:grouping val="clustered"/>
        <c:varyColors val="0"/>
        <c:ser>
          <c:idx val="0"/>
          <c:order val="0"/>
          <c:spPr>
            <a:solidFill>
              <a:srgbClr val="FF1694"/>
            </a:solidFill>
            <a:ln>
              <a:solidFill>
                <a:srgbClr val="FF1694"/>
              </a:solidFill>
            </a:ln>
            <a:effectLst/>
          </c:spPr>
          <c:invertIfNegative val="0"/>
          <c:dLbls>
            <c:numFmt formatCode="[&lt;999999]&quot;$&quot;0.00,&quot;K&quot;;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7FC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Analysis!$B$27:$B$31</c:f>
              <c:strCache>
                <c:ptCount val="5"/>
                <c:pt idx="0">
                  <c:v>Monday</c:v>
                </c:pt>
                <c:pt idx="1">
                  <c:v>Tuesday</c:v>
                </c:pt>
                <c:pt idx="2">
                  <c:v>Wednesday</c:v>
                </c:pt>
                <c:pt idx="3">
                  <c:v>Thursday</c:v>
                </c:pt>
                <c:pt idx="4">
                  <c:v>Friday</c:v>
                </c:pt>
              </c:strCache>
            </c:strRef>
          </c:cat>
          <c:val>
            <c:numRef>
              <c:f>Analysis!$C$27:$C$31</c:f>
              <c:numCache>
                <c:formatCode>0.00</c:formatCode>
                <c:ptCount val="5"/>
                <c:pt idx="0">
                  <c:v>23546.67</c:v>
                </c:pt>
                <c:pt idx="1">
                  <c:v>5277.28</c:v>
                </c:pt>
                <c:pt idx="2">
                  <c:v>13166.51</c:v>
                </c:pt>
                <c:pt idx="3">
                  <c:v>8123.11</c:v>
                </c:pt>
                <c:pt idx="4">
                  <c:v>10922.55</c:v>
                </c:pt>
              </c:numCache>
            </c:numRef>
          </c:val>
          <c:extLst>
            <c:ext xmlns:c16="http://schemas.microsoft.com/office/drawing/2014/chart" uri="{C3380CC4-5D6E-409C-BE32-E72D297353CC}">
              <c16:uniqueId val="{00000000-6079-4261-9683-8BF55B56ECB1}"/>
            </c:ext>
          </c:extLst>
        </c:ser>
        <c:dLbls>
          <c:dLblPos val="outEnd"/>
          <c:showLegendKey val="0"/>
          <c:showVal val="1"/>
          <c:showCatName val="0"/>
          <c:showSerName val="0"/>
          <c:showPercent val="0"/>
          <c:showBubbleSize val="0"/>
        </c:dLbls>
        <c:gapWidth val="150"/>
        <c:axId val="1012983087"/>
        <c:axId val="1012972527"/>
      </c:barChart>
      <c:catAx>
        <c:axId val="10129830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72527"/>
        <c:crosses val="autoZero"/>
        <c:auto val="1"/>
        <c:lblAlgn val="ctr"/>
        <c:lblOffset val="100"/>
        <c:noMultiLvlLbl val="0"/>
      </c:catAx>
      <c:valAx>
        <c:axId val="1012972527"/>
        <c:scaling>
          <c:orientation val="minMax"/>
        </c:scaling>
        <c:delete val="1"/>
        <c:axPos val="l"/>
        <c:numFmt formatCode="[&lt;999999]&quot;$&quot;0.00,&quot;K&quot;;General" sourceLinked="0"/>
        <c:majorTickMark val="none"/>
        <c:minorTickMark val="none"/>
        <c:tickLblPos val="nextTo"/>
        <c:crossAx val="10129830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1"/>
          <c:tx>
            <c:strRef>
              <c:f>Sheet2!$B$11</c:f>
              <c:strCache>
                <c:ptCount val="1"/>
                <c:pt idx="0">
                  <c:v>Branch</c:v>
                </c:pt>
              </c:strCache>
            </c:strRef>
          </c:tx>
          <c:spPr>
            <a:ln>
              <a:noFill/>
            </a:ln>
          </c:spPr>
          <c:dPt>
            <c:idx val="0"/>
            <c:bubble3D val="0"/>
            <c:spPr>
              <a:solidFill>
                <a:srgbClr val="FF1694"/>
              </a:solidFill>
              <a:ln w="19050">
                <a:noFill/>
              </a:ln>
              <a:effectLst/>
            </c:spPr>
            <c:extLst>
              <c:ext xmlns:c16="http://schemas.microsoft.com/office/drawing/2014/chart" uri="{C3380CC4-5D6E-409C-BE32-E72D297353CC}">
                <c16:uniqueId val="{00000006-8C17-434D-A26B-8E510A0CB07D}"/>
              </c:ext>
            </c:extLst>
          </c:dPt>
          <c:dPt>
            <c:idx val="1"/>
            <c:bubble3D val="0"/>
            <c:spPr>
              <a:solidFill>
                <a:srgbClr val="FFF301"/>
              </a:solidFill>
              <a:ln w="19050">
                <a:noFill/>
              </a:ln>
              <a:effectLst/>
            </c:spPr>
            <c:extLst>
              <c:ext xmlns:c16="http://schemas.microsoft.com/office/drawing/2014/chart" uri="{C3380CC4-5D6E-409C-BE32-E72D297353CC}">
                <c16:uniqueId val="{00000005-8C17-434D-A26B-8E510A0CB07D}"/>
              </c:ext>
            </c:extLst>
          </c:dPt>
          <c:val>
            <c:numRef>
              <c:f>Sheet2!$E$11:$F$11</c:f>
              <c:numCache>
                <c:formatCode>0.00%</c:formatCode>
                <c:ptCount val="2"/>
                <c:pt idx="0">
                  <c:v>0.32538634500358149</c:v>
                </c:pt>
                <c:pt idx="1">
                  <c:v>0.67461365499641857</c:v>
                </c:pt>
              </c:numCache>
            </c:numRef>
          </c:val>
          <c:extLst>
            <c:ext xmlns:c16="http://schemas.microsoft.com/office/drawing/2014/chart" uri="{C3380CC4-5D6E-409C-BE32-E72D297353CC}">
              <c16:uniqueId val="{00000004-8C17-434D-A26B-8E510A0CB07D}"/>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spPr>
                  <a:solidFill>
                    <a:srgbClr val="FFF301"/>
                  </a:solidFill>
                  <a:ln>
                    <a:noFill/>
                  </a:ln>
                </c:spPr>
                <c:dPt>
                  <c:idx val="0"/>
                  <c:bubble3D val="0"/>
                  <c:spPr>
                    <a:solidFill>
                      <a:srgbClr val="FF1694"/>
                    </a:solidFill>
                    <a:ln w="19050">
                      <a:noFill/>
                    </a:ln>
                    <a:effectLst/>
                  </c:spPr>
                  <c:extLst>
                    <c:ext xmlns:c16="http://schemas.microsoft.com/office/drawing/2014/chart" uri="{C3380CC4-5D6E-409C-BE32-E72D297353CC}">
                      <c16:uniqueId val="{00000001-2E80-4013-A10A-BB17CE34F432}"/>
                    </c:ext>
                  </c:extLst>
                </c:dPt>
                <c:dPt>
                  <c:idx val="1"/>
                  <c:bubble3D val="0"/>
                  <c:spPr>
                    <a:solidFill>
                      <a:srgbClr val="FFF301"/>
                    </a:solidFill>
                    <a:ln w="19050">
                      <a:noFill/>
                    </a:ln>
                    <a:effectLst/>
                  </c:spPr>
                  <c:extLst>
                    <c:ext xmlns:c16="http://schemas.microsoft.com/office/drawing/2014/chart" uri="{C3380CC4-5D6E-409C-BE32-E72D297353CC}">
                      <c16:uniqueId val="{00000003-2E80-4013-A10A-BB17CE34F432}"/>
                    </c:ext>
                  </c:extLst>
                </c:dPt>
                <c:val>
                  <c:numRef>
                    <c:extLst>
                      <c:ext uri="{02D57815-91ED-43cb-92C2-25804820EDAC}">
                        <c15:formulaRef>
                          <c15:sqref>Sheet2!$E$10:$F$10</c15:sqref>
                        </c15:formulaRef>
                      </c:ext>
                    </c:extLst>
                    <c:numCache>
                      <c:formatCode>0.00%</c:formatCode>
                      <c:ptCount val="2"/>
                      <c:pt idx="0">
                        <c:v>0.35541495756938679</c:v>
                      </c:pt>
                      <c:pt idx="1">
                        <c:v>0.64458504243061321</c:v>
                      </c:pt>
                    </c:numCache>
                  </c:numRef>
                </c:val>
                <c:extLst>
                  <c:ext xmlns:c16="http://schemas.microsoft.com/office/drawing/2014/chart" uri="{C3380CC4-5D6E-409C-BE32-E72D297353CC}">
                    <c16:uniqueId val="{00000004-2E80-4013-A10A-BB17CE34F432}"/>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1"/>
          <c:tx>
            <c:strRef>
              <c:f>Sheet2!$B$12</c:f>
              <c:strCache>
                <c:ptCount val="1"/>
                <c:pt idx="0">
                  <c:v>Online</c:v>
                </c:pt>
              </c:strCache>
            </c:strRef>
          </c:tx>
          <c:spPr>
            <a:solidFill>
              <a:srgbClr val="FFF301"/>
            </a:solidFill>
            <a:ln>
              <a:noFill/>
            </a:ln>
          </c:spPr>
          <c:dPt>
            <c:idx val="0"/>
            <c:bubble3D val="0"/>
            <c:spPr>
              <a:solidFill>
                <a:srgbClr val="FF1694"/>
              </a:solidFill>
              <a:ln w="19050">
                <a:noFill/>
              </a:ln>
              <a:effectLst/>
            </c:spPr>
            <c:extLst>
              <c:ext xmlns:c16="http://schemas.microsoft.com/office/drawing/2014/chart" uri="{C3380CC4-5D6E-409C-BE32-E72D297353CC}">
                <c16:uniqueId val="{00000005-9B61-4944-9419-9E6A4B850DA0}"/>
              </c:ext>
            </c:extLst>
          </c:dPt>
          <c:dPt>
            <c:idx val="1"/>
            <c:bubble3D val="0"/>
            <c:spPr>
              <a:solidFill>
                <a:srgbClr val="FFF301"/>
              </a:solidFill>
              <a:ln w="19050">
                <a:noFill/>
              </a:ln>
              <a:effectLst/>
            </c:spPr>
          </c:dPt>
          <c:val>
            <c:numRef>
              <c:f>Sheet2!$E$12:$F$12</c:f>
              <c:numCache>
                <c:formatCode>0.00%</c:formatCode>
                <c:ptCount val="2"/>
                <c:pt idx="0">
                  <c:v>0.31919869742703172</c:v>
                </c:pt>
                <c:pt idx="1">
                  <c:v>0.68080130257296823</c:v>
                </c:pt>
              </c:numCache>
            </c:numRef>
          </c:val>
          <c:extLst>
            <c:ext xmlns:c16="http://schemas.microsoft.com/office/drawing/2014/chart" uri="{C3380CC4-5D6E-409C-BE32-E72D297353CC}">
              <c16:uniqueId val="{00000004-9B61-4944-9419-9E6A4B850DA0}"/>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spPr>
                  <a:solidFill>
                    <a:srgbClr val="FFF301"/>
                  </a:solidFill>
                  <a:ln>
                    <a:noFill/>
                  </a:ln>
                </c:spPr>
                <c:dPt>
                  <c:idx val="0"/>
                  <c:bubble3D val="0"/>
                  <c:spPr>
                    <a:solidFill>
                      <a:srgbClr val="FF1694"/>
                    </a:solidFill>
                    <a:ln w="19050">
                      <a:noFill/>
                    </a:ln>
                    <a:effectLst/>
                  </c:spPr>
                  <c:extLst>
                    <c:ext xmlns:c16="http://schemas.microsoft.com/office/drawing/2014/chart" uri="{C3380CC4-5D6E-409C-BE32-E72D297353CC}">
                      <c16:uniqueId val="{00000001-2E80-4013-A10A-BB17CE34F432}"/>
                    </c:ext>
                  </c:extLst>
                </c:dPt>
                <c:dPt>
                  <c:idx val="1"/>
                  <c:bubble3D val="0"/>
                  <c:spPr>
                    <a:solidFill>
                      <a:srgbClr val="FFF301"/>
                    </a:solidFill>
                    <a:ln w="19050">
                      <a:noFill/>
                    </a:ln>
                    <a:effectLst/>
                  </c:spPr>
                  <c:extLst>
                    <c:ext xmlns:c16="http://schemas.microsoft.com/office/drawing/2014/chart" uri="{C3380CC4-5D6E-409C-BE32-E72D297353CC}">
                      <c16:uniqueId val="{00000003-2E80-4013-A10A-BB17CE34F432}"/>
                    </c:ext>
                  </c:extLst>
                </c:dPt>
                <c:val>
                  <c:numRef>
                    <c:extLst>
                      <c:ext uri="{02D57815-91ED-43cb-92C2-25804820EDAC}">
                        <c15:formulaRef>
                          <c15:sqref>Sheet2!$E$10:$F$10</c15:sqref>
                        </c15:formulaRef>
                      </c:ext>
                    </c:extLst>
                    <c:numCache>
                      <c:formatCode>0.00%</c:formatCode>
                      <c:ptCount val="2"/>
                      <c:pt idx="0">
                        <c:v>0.35541495756938679</c:v>
                      </c:pt>
                      <c:pt idx="1">
                        <c:v>0.64458504243061321</c:v>
                      </c:pt>
                    </c:numCache>
                  </c:numRef>
                </c:val>
                <c:extLst>
                  <c:ext xmlns:c16="http://schemas.microsoft.com/office/drawing/2014/chart" uri="{C3380CC4-5D6E-409C-BE32-E72D297353CC}">
                    <c16:uniqueId val="{00000004-2E80-4013-A10A-BB17CE34F432}"/>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FF1694"/>
              </a:solidFill>
              <a:ln>
                <a:noFill/>
              </a:ln>
              <a:effectLst/>
            </c:spPr>
            <c:extLst>
              <c:ext xmlns:c16="http://schemas.microsoft.com/office/drawing/2014/chart" uri="{C3380CC4-5D6E-409C-BE32-E72D297353CC}">
                <c16:uniqueId val="{00000000-D659-4DF6-AD2F-943CF6AFBD03}"/>
              </c:ext>
            </c:extLst>
          </c:dPt>
          <c:val>
            <c:numRef>
              <c:f>Sheet2!$D$18</c:f>
              <c:numCache>
                <c:formatCode>0.00%</c:formatCode>
                <c:ptCount val="1"/>
                <c:pt idx="0">
                  <c:v>0.78301831767812247</c:v>
                </c:pt>
              </c:numCache>
            </c:numRef>
          </c:val>
          <c:extLst>
            <c:ext xmlns:c16="http://schemas.microsoft.com/office/drawing/2014/chart" uri="{C3380CC4-5D6E-409C-BE32-E72D297353CC}">
              <c16:uniqueId val="{00000000-8F54-4938-92F3-4A06E6A84BC8}"/>
            </c:ext>
          </c:extLst>
        </c:ser>
        <c:ser>
          <c:idx val="1"/>
          <c:order val="1"/>
          <c:spPr>
            <a:solidFill>
              <a:srgbClr val="FFF301"/>
            </a:solidFill>
            <a:ln>
              <a:noFill/>
            </a:ln>
            <a:effectLst/>
          </c:spPr>
          <c:invertIfNegative val="0"/>
          <c:val>
            <c:numRef>
              <c:f>Sheet2!$E$18</c:f>
              <c:numCache>
                <c:formatCode>0.00%</c:formatCode>
                <c:ptCount val="1"/>
                <c:pt idx="0">
                  <c:v>0.21698168232187759</c:v>
                </c:pt>
              </c:numCache>
            </c:numRef>
          </c:val>
          <c:extLst>
            <c:ext xmlns:c16="http://schemas.microsoft.com/office/drawing/2014/chart" uri="{C3380CC4-5D6E-409C-BE32-E72D297353CC}">
              <c16:uniqueId val="{00000001-8F54-4938-92F3-4A06E6A84BC8}"/>
            </c:ext>
          </c:extLst>
        </c:ser>
        <c:dLbls>
          <c:showLegendKey val="0"/>
          <c:showVal val="0"/>
          <c:showCatName val="0"/>
          <c:showSerName val="0"/>
          <c:showPercent val="0"/>
          <c:showBubbleSize val="0"/>
        </c:dLbls>
        <c:gapWidth val="150"/>
        <c:overlap val="100"/>
        <c:axId val="57731808"/>
        <c:axId val="57731328"/>
      </c:barChart>
      <c:catAx>
        <c:axId val="57731808"/>
        <c:scaling>
          <c:orientation val="minMax"/>
        </c:scaling>
        <c:delete val="1"/>
        <c:axPos val="l"/>
        <c:numFmt formatCode="General" sourceLinked="1"/>
        <c:majorTickMark val="none"/>
        <c:minorTickMark val="none"/>
        <c:tickLblPos val="nextTo"/>
        <c:crossAx val="57731328"/>
        <c:crosses val="autoZero"/>
        <c:auto val="1"/>
        <c:lblAlgn val="ctr"/>
        <c:lblOffset val="100"/>
        <c:noMultiLvlLbl val="0"/>
      </c:catAx>
      <c:valAx>
        <c:axId val="57731328"/>
        <c:scaling>
          <c:orientation val="minMax"/>
        </c:scaling>
        <c:delete val="1"/>
        <c:axPos val="b"/>
        <c:numFmt formatCode="0.00%" sourceLinked="1"/>
        <c:majorTickMark val="none"/>
        <c:minorTickMark val="none"/>
        <c:tickLblPos val="nextTo"/>
        <c:crossAx val="577318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829931972789115E-2"/>
          <c:y val="0.24444444444444444"/>
          <c:w val="0.84353741496598644"/>
          <c:h val="0.75555455568053997"/>
        </c:manualLayout>
      </c:layout>
      <c:barChart>
        <c:barDir val="bar"/>
        <c:grouping val="stacked"/>
        <c:varyColors val="0"/>
        <c:ser>
          <c:idx val="0"/>
          <c:order val="0"/>
          <c:spPr>
            <a:solidFill>
              <a:srgbClr val="FF1694"/>
            </a:solidFill>
            <a:ln>
              <a:noFill/>
            </a:ln>
            <a:effectLst/>
          </c:spPr>
          <c:invertIfNegative val="0"/>
          <c:val>
            <c:numRef>
              <c:f>Sheet2!$D$19</c:f>
              <c:numCache>
                <c:formatCode>0.00%</c:formatCode>
                <c:ptCount val="1"/>
                <c:pt idx="0">
                  <c:v>0.21698168232187764</c:v>
                </c:pt>
              </c:numCache>
            </c:numRef>
          </c:val>
          <c:extLst>
            <c:ext xmlns:c16="http://schemas.microsoft.com/office/drawing/2014/chart" uri="{C3380CC4-5D6E-409C-BE32-E72D297353CC}">
              <c16:uniqueId val="{00000000-6392-4E60-B0A3-AFB0EA759723}"/>
            </c:ext>
          </c:extLst>
        </c:ser>
        <c:ser>
          <c:idx val="1"/>
          <c:order val="1"/>
          <c:spPr>
            <a:solidFill>
              <a:srgbClr val="FFF301"/>
            </a:solidFill>
            <a:ln>
              <a:noFill/>
            </a:ln>
            <a:effectLst/>
          </c:spPr>
          <c:invertIfNegative val="0"/>
          <c:val>
            <c:numRef>
              <c:f>Sheet2!$E$19</c:f>
              <c:numCache>
                <c:formatCode>0.00%</c:formatCode>
                <c:ptCount val="1"/>
                <c:pt idx="0">
                  <c:v>0.78301831767812236</c:v>
                </c:pt>
              </c:numCache>
            </c:numRef>
          </c:val>
          <c:extLst>
            <c:ext xmlns:c16="http://schemas.microsoft.com/office/drawing/2014/chart" uri="{C3380CC4-5D6E-409C-BE32-E72D297353CC}">
              <c16:uniqueId val="{00000001-6392-4E60-B0A3-AFB0EA759723}"/>
            </c:ext>
          </c:extLst>
        </c:ser>
        <c:dLbls>
          <c:showLegendKey val="0"/>
          <c:showVal val="0"/>
          <c:showCatName val="0"/>
          <c:showSerName val="0"/>
          <c:showPercent val="0"/>
          <c:showBubbleSize val="0"/>
        </c:dLbls>
        <c:gapWidth val="150"/>
        <c:overlap val="100"/>
        <c:axId val="757700944"/>
        <c:axId val="673120496"/>
      </c:barChart>
      <c:catAx>
        <c:axId val="757700944"/>
        <c:scaling>
          <c:orientation val="minMax"/>
        </c:scaling>
        <c:delete val="1"/>
        <c:axPos val="l"/>
        <c:majorTickMark val="none"/>
        <c:minorTickMark val="none"/>
        <c:tickLblPos val="nextTo"/>
        <c:crossAx val="673120496"/>
        <c:crosses val="autoZero"/>
        <c:auto val="1"/>
        <c:lblAlgn val="ctr"/>
        <c:lblOffset val="100"/>
        <c:noMultiLvlLbl val="0"/>
      </c:catAx>
      <c:valAx>
        <c:axId val="673120496"/>
        <c:scaling>
          <c:orientation val="minMax"/>
        </c:scaling>
        <c:delete val="1"/>
        <c:axPos val="b"/>
        <c:numFmt formatCode="0.00%" sourceLinked="1"/>
        <c:majorTickMark val="none"/>
        <c:minorTickMark val="none"/>
        <c:tickLblPos val="nextTo"/>
        <c:crossAx val="75770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7FC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Sheet2!$J$5</c:f>
              <c:strCache>
                <c:ptCount val="1"/>
                <c:pt idx="0">
                  <c:v>Total</c:v>
                </c:pt>
              </c:strCache>
            </c:strRef>
          </c:tx>
          <c:spPr>
            <a:solidFill>
              <a:srgbClr val="FF16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7FC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Sheet2!$I$6:$I$9</c:f>
              <c:strCache>
                <c:ptCount val="4"/>
                <c:pt idx="0">
                  <c:v>Doctor</c:v>
                </c:pt>
                <c:pt idx="1">
                  <c:v>Engineer</c:v>
                </c:pt>
                <c:pt idx="2">
                  <c:v>Retired</c:v>
                </c:pt>
                <c:pt idx="3">
                  <c:v>Student</c:v>
                </c:pt>
              </c:strCache>
            </c:strRef>
          </c:cat>
          <c:val>
            <c:numRef>
              <c:f>Sheet2!$J$6:$J$9</c:f>
              <c:numCache>
                <c:formatCode>General</c:formatCode>
                <c:ptCount val="4"/>
                <c:pt idx="0">
                  <c:v>55</c:v>
                </c:pt>
                <c:pt idx="1">
                  <c:v>36</c:v>
                </c:pt>
                <c:pt idx="2">
                  <c:v>47</c:v>
                </c:pt>
                <c:pt idx="3">
                  <c:v>48</c:v>
                </c:pt>
              </c:numCache>
            </c:numRef>
          </c:val>
          <c:extLst>
            <c:ext xmlns:c16="http://schemas.microsoft.com/office/drawing/2014/chart" uri="{C3380CC4-5D6E-409C-BE32-E72D297353CC}">
              <c16:uniqueId val="{00000000-0E05-4480-98D5-B60529D88818}"/>
            </c:ext>
          </c:extLst>
        </c:ser>
        <c:dLbls>
          <c:dLblPos val="outEnd"/>
          <c:showLegendKey val="0"/>
          <c:showVal val="1"/>
          <c:showCatName val="0"/>
          <c:showSerName val="0"/>
          <c:showPercent val="0"/>
          <c:showBubbleSize val="0"/>
        </c:dLbls>
        <c:gapWidth val="219"/>
        <c:overlap val="-27"/>
        <c:axId val="1044312592"/>
        <c:axId val="1043909104"/>
      </c:barChart>
      <c:catAx>
        <c:axId val="10443125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47FCFF"/>
                </a:solidFill>
                <a:latin typeface="+mn-lt"/>
                <a:ea typeface="+mn-ea"/>
                <a:cs typeface="+mn-cs"/>
              </a:defRPr>
            </a:pPr>
            <a:endParaRPr lang="en-US"/>
          </a:p>
        </c:txPr>
        <c:crossAx val="1043909104"/>
        <c:crosses val="autoZero"/>
        <c:auto val="1"/>
        <c:lblAlgn val="ctr"/>
        <c:lblOffset val="100"/>
        <c:noMultiLvlLbl val="0"/>
      </c:catAx>
      <c:valAx>
        <c:axId val="1043909104"/>
        <c:scaling>
          <c:orientation val="minMax"/>
        </c:scaling>
        <c:delete val="1"/>
        <c:axPos val="l"/>
        <c:numFmt formatCode="General" sourceLinked="1"/>
        <c:majorTickMark val="none"/>
        <c:minorTickMark val="none"/>
        <c:tickLblPos val="nextTo"/>
        <c:crossAx val="10443125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47FC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Sheet2!$M$5</c:f>
              <c:strCache>
                <c:ptCount val="1"/>
                <c:pt idx="0">
                  <c:v>Total</c:v>
                </c:pt>
              </c:strCache>
            </c:strRef>
          </c:tx>
          <c:spPr>
            <a:solidFill>
              <a:srgbClr val="FF169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47FC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Sheet2!$L$6:$L$20</c:f>
              <c:strCache>
                <c:ptCount val="15"/>
                <c:pt idx="0">
                  <c:v>Nashville</c:v>
                </c:pt>
                <c:pt idx="1">
                  <c:v>Mesa</c:v>
                </c:pt>
                <c:pt idx="2">
                  <c:v>Virginia Beach</c:v>
                </c:pt>
                <c:pt idx="3">
                  <c:v>Colorado Springs</c:v>
                </c:pt>
                <c:pt idx="4">
                  <c:v>Houston</c:v>
                </c:pt>
                <c:pt idx="5">
                  <c:v>San Diego</c:v>
                </c:pt>
                <c:pt idx="6">
                  <c:v>Boston</c:v>
                </c:pt>
                <c:pt idx="7">
                  <c:v>Indianapolis</c:v>
                </c:pt>
                <c:pt idx="8">
                  <c:v>Oklahoma City</c:v>
                </c:pt>
                <c:pt idx="9">
                  <c:v>Tucson</c:v>
                </c:pt>
                <c:pt idx="10">
                  <c:v>Kansas City</c:v>
                </c:pt>
                <c:pt idx="11">
                  <c:v>Fresno</c:v>
                </c:pt>
                <c:pt idx="12">
                  <c:v>Omaha</c:v>
                </c:pt>
                <c:pt idx="13">
                  <c:v>San Francisco</c:v>
                </c:pt>
                <c:pt idx="14">
                  <c:v>Sacramento</c:v>
                </c:pt>
              </c:strCache>
            </c:strRef>
          </c:cat>
          <c:val>
            <c:numRef>
              <c:f>Sheet2!$M$6:$M$20</c:f>
              <c:numCache>
                <c:formatCode>General</c:formatCode>
                <c:ptCount val="15"/>
                <c:pt idx="0">
                  <c:v>6</c:v>
                </c:pt>
                <c:pt idx="1">
                  <c:v>6</c:v>
                </c:pt>
                <c:pt idx="2">
                  <c:v>6</c:v>
                </c:pt>
                <c:pt idx="3">
                  <c:v>6</c:v>
                </c:pt>
                <c:pt idx="4">
                  <c:v>6</c:v>
                </c:pt>
                <c:pt idx="5">
                  <c:v>6</c:v>
                </c:pt>
                <c:pt idx="6">
                  <c:v>7</c:v>
                </c:pt>
                <c:pt idx="7">
                  <c:v>7</c:v>
                </c:pt>
                <c:pt idx="8">
                  <c:v>7</c:v>
                </c:pt>
                <c:pt idx="9">
                  <c:v>7</c:v>
                </c:pt>
                <c:pt idx="10">
                  <c:v>7</c:v>
                </c:pt>
                <c:pt idx="11">
                  <c:v>8</c:v>
                </c:pt>
                <c:pt idx="12">
                  <c:v>8</c:v>
                </c:pt>
                <c:pt idx="13">
                  <c:v>9</c:v>
                </c:pt>
                <c:pt idx="14">
                  <c:v>10</c:v>
                </c:pt>
              </c:numCache>
            </c:numRef>
          </c:val>
          <c:extLst>
            <c:ext xmlns:c16="http://schemas.microsoft.com/office/drawing/2014/chart" uri="{C3380CC4-5D6E-409C-BE32-E72D297353CC}">
              <c16:uniqueId val="{00000000-2360-4742-A209-4D7264D1048D}"/>
            </c:ext>
          </c:extLst>
        </c:ser>
        <c:dLbls>
          <c:dLblPos val="outEnd"/>
          <c:showLegendKey val="0"/>
          <c:showVal val="1"/>
          <c:showCatName val="0"/>
          <c:showSerName val="0"/>
          <c:showPercent val="0"/>
          <c:showBubbleSize val="0"/>
        </c:dLbls>
        <c:gapWidth val="182"/>
        <c:axId val="1340443040"/>
        <c:axId val="1340439200"/>
      </c:barChart>
      <c:catAx>
        <c:axId val="13404430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rgbClr val="47FCFF"/>
                </a:solidFill>
                <a:latin typeface="+mn-lt"/>
                <a:ea typeface="+mn-ea"/>
                <a:cs typeface="+mn-cs"/>
              </a:defRPr>
            </a:pPr>
            <a:endParaRPr lang="en-US"/>
          </a:p>
        </c:txPr>
        <c:crossAx val="1340439200"/>
        <c:crosses val="autoZero"/>
        <c:auto val="1"/>
        <c:lblAlgn val="ctr"/>
        <c:lblOffset val="100"/>
        <c:noMultiLvlLbl val="0"/>
      </c:catAx>
      <c:valAx>
        <c:axId val="1340439200"/>
        <c:scaling>
          <c:orientation val="minMax"/>
        </c:scaling>
        <c:delete val="1"/>
        <c:axPos val="b"/>
        <c:numFmt formatCode="General" sourceLinked="1"/>
        <c:majorTickMark val="none"/>
        <c:minorTickMark val="none"/>
        <c:tickLblPos val="nextTo"/>
        <c:crossAx val="1340443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18C"/>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47FC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Sheet2!$J$14</c:f>
              <c:strCache>
                <c:ptCount val="1"/>
                <c:pt idx="0">
                  <c:v>Total</c:v>
                </c:pt>
              </c:strCache>
            </c:strRef>
          </c:tx>
          <c:spPr>
            <a:solidFill>
              <a:srgbClr val="FF018C"/>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47FC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Sheet2!$I$15:$I$18</c:f>
              <c:strCache>
                <c:ptCount val="4"/>
                <c:pt idx="0">
                  <c:v>Below 20</c:v>
                </c:pt>
                <c:pt idx="1">
                  <c:v>60 &amp; Above</c:v>
                </c:pt>
                <c:pt idx="2">
                  <c:v>Below 60</c:v>
                </c:pt>
                <c:pt idx="3">
                  <c:v>Below 40</c:v>
                </c:pt>
              </c:strCache>
            </c:strRef>
          </c:cat>
          <c:val>
            <c:numRef>
              <c:f>Sheet2!$J$15:$J$18</c:f>
              <c:numCache>
                <c:formatCode>General</c:formatCode>
                <c:ptCount val="4"/>
                <c:pt idx="0">
                  <c:v>6</c:v>
                </c:pt>
                <c:pt idx="1">
                  <c:v>50</c:v>
                </c:pt>
                <c:pt idx="2">
                  <c:v>60</c:v>
                </c:pt>
                <c:pt idx="3">
                  <c:v>70</c:v>
                </c:pt>
              </c:numCache>
            </c:numRef>
          </c:val>
          <c:extLst>
            <c:ext xmlns:c16="http://schemas.microsoft.com/office/drawing/2014/chart" uri="{C3380CC4-5D6E-409C-BE32-E72D297353CC}">
              <c16:uniqueId val="{00000000-9F05-4C27-816E-835B0FA739E6}"/>
            </c:ext>
          </c:extLst>
        </c:ser>
        <c:dLbls>
          <c:dLblPos val="outEnd"/>
          <c:showLegendKey val="0"/>
          <c:showVal val="1"/>
          <c:showCatName val="0"/>
          <c:showSerName val="0"/>
          <c:showPercent val="0"/>
          <c:showBubbleSize val="0"/>
        </c:dLbls>
        <c:gapWidth val="182"/>
        <c:axId val="1995276880"/>
        <c:axId val="1995276400"/>
      </c:barChart>
      <c:catAx>
        <c:axId val="199527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47FCFF"/>
                </a:solidFill>
                <a:latin typeface="+mn-lt"/>
                <a:ea typeface="+mn-ea"/>
                <a:cs typeface="+mn-cs"/>
              </a:defRPr>
            </a:pPr>
            <a:endParaRPr lang="en-US"/>
          </a:p>
        </c:txPr>
        <c:crossAx val="1995276400"/>
        <c:crosses val="autoZero"/>
        <c:auto val="1"/>
        <c:lblAlgn val="ctr"/>
        <c:lblOffset val="100"/>
        <c:noMultiLvlLbl val="0"/>
      </c:catAx>
      <c:valAx>
        <c:axId val="1995276400"/>
        <c:scaling>
          <c:orientation val="minMax"/>
        </c:scaling>
        <c:delete val="1"/>
        <c:axPos val="l"/>
        <c:numFmt formatCode="General" sourceLinked="1"/>
        <c:majorTickMark val="none"/>
        <c:minorTickMark val="none"/>
        <c:tickLblPos val="nextTo"/>
        <c:crossAx val="199527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[dashboard.xlsx]Analysis!Day Name</c:name>
    <c:fmtId val="2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FF1694"/>
          </a:solidFill>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7601367828261561E-2"/>
          <c:y val="0"/>
          <c:w val="0.84479726434347691"/>
          <c:h val="0.81818181818181823"/>
        </c:manualLayout>
      </c:layout>
      <c:areaChart>
        <c:grouping val="standard"/>
        <c:varyColors val="0"/>
        <c:ser>
          <c:idx val="1"/>
          <c:order val="0"/>
          <c:tx>
            <c:strRef>
              <c:f>Analysis!$C$20</c:f>
              <c:strCache>
                <c:ptCount val="1"/>
                <c:pt idx="0">
                  <c:v>Total</c:v>
                </c:pt>
              </c:strCache>
            </c:strRef>
          </c:tx>
          <c:spPr>
            <a:solidFill>
              <a:srgbClr val="FF1694"/>
            </a:solidFill>
            <a:ln w="25400">
              <a:noFill/>
            </a:ln>
          </c:spPr>
          <c:cat>
            <c:strRef>
              <c:f>Analysis!$B$21:$B$25</c:f>
              <c:strCache>
                <c:ptCount val="5"/>
                <c:pt idx="0">
                  <c:v>Monday</c:v>
                </c:pt>
                <c:pt idx="1">
                  <c:v>Tuesday</c:v>
                </c:pt>
                <c:pt idx="2">
                  <c:v>Wednesday</c:v>
                </c:pt>
                <c:pt idx="3">
                  <c:v>Thursday</c:v>
                </c:pt>
                <c:pt idx="4">
                  <c:v>Friday</c:v>
                </c:pt>
              </c:strCache>
            </c:strRef>
          </c:cat>
          <c:val>
            <c:numRef>
              <c:f>Analysis!$C$21:$C$25</c:f>
              <c:numCache>
                <c:formatCode>[&lt;999999]"$"0.00,\ "k";General</c:formatCode>
                <c:ptCount val="5"/>
                <c:pt idx="0">
                  <c:v>23546.67</c:v>
                </c:pt>
                <c:pt idx="1">
                  <c:v>5277.28</c:v>
                </c:pt>
                <c:pt idx="2">
                  <c:v>13166.51</c:v>
                </c:pt>
                <c:pt idx="3">
                  <c:v>8123.11</c:v>
                </c:pt>
                <c:pt idx="4">
                  <c:v>10922.55</c:v>
                </c:pt>
              </c:numCache>
            </c:numRef>
          </c:val>
          <c:extLst>
            <c:ext xmlns:c16="http://schemas.microsoft.com/office/drawing/2014/chart" uri="{C3380CC4-5D6E-409C-BE32-E72D297353CC}">
              <c16:uniqueId val="{00000004-4023-452F-A28E-038B3EF9DEFE}"/>
            </c:ext>
          </c:extLst>
        </c:ser>
        <c:dLbls>
          <c:showLegendKey val="0"/>
          <c:showVal val="0"/>
          <c:showCatName val="0"/>
          <c:showSerName val="0"/>
          <c:showPercent val="0"/>
          <c:showBubbleSize val="0"/>
        </c:dLbls>
        <c:axId val="1013014287"/>
        <c:axId val="1013007087"/>
      </c:areaChart>
      <c:catAx>
        <c:axId val="1013014287"/>
        <c:scaling>
          <c:orientation val="minMax"/>
        </c:scaling>
        <c:delete val="1"/>
        <c:axPos val="b"/>
        <c:numFmt formatCode="General" sourceLinked="1"/>
        <c:majorTickMark val="out"/>
        <c:minorTickMark val="none"/>
        <c:tickLblPos val="nextTo"/>
        <c:crossAx val="1013007087"/>
        <c:crosses val="autoZero"/>
        <c:auto val="1"/>
        <c:lblAlgn val="ctr"/>
        <c:lblOffset val="100"/>
        <c:noMultiLvlLbl val="0"/>
      </c:catAx>
      <c:valAx>
        <c:axId val="1013007087"/>
        <c:scaling>
          <c:orientation val="minMax"/>
        </c:scaling>
        <c:delete val="1"/>
        <c:axPos val="l"/>
        <c:numFmt formatCode="[&lt;999999]&quot;$&quot;0.00,\ &quot;k&quot;;General" sourceLinked="1"/>
        <c:majorTickMark val="none"/>
        <c:minorTickMark val="none"/>
        <c:tickLblPos val="nextTo"/>
        <c:crossAx val="1013014287"/>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[dashboard.xlsx]Analysis!Month</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1694"/>
            </a:solidFill>
            <a:round/>
          </a:ln>
          <a:effectLst/>
        </c:spPr>
        <c:marker>
          <c:symbol val="circle"/>
          <c:size val="5"/>
          <c:spPr>
            <a:solidFill>
              <a:srgbClr val="47FCFF"/>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47FC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2390964394927213E-2"/>
          <c:w val="1"/>
          <c:h val="0.71527542540011047"/>
        </c:manualLayout>
      </c:layout>
      <c:lineChart>
        <c:grouping val="standard"/>
        <c:varyColors val="0"/>
        <c:ser>
          <c:idx val="0"/>
          <c:order val="0"/>
          <c:tx>
            <c:strRef>
              <c:f>Analysis!$H$4</c:f>
              <c:strCache>
                <c:ptCount val="1"/>
                <c:pt idx="0">
                  <c:v>Total</c:v>
                </c:pt>
              </c:strCache>
            </c:strRef>
          </c:tx>
          <c:spPr>
            <a:ln w="28575" cap="rnd">
              <a:solidFill>
                <a:srgbClr val="FF1694"/>
              </a:solidFill>
              <a:round/>
            </a:ln>
            <a:effectLst/>
          </c:spPr>
          <c:marker>
            <c:symbol val="circle"/>
            <c:size val="5"/>
            <c:spPr>
              <a:solidFill>
                <a:srgbClr val="47FCFF"/>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rgbClr val="47FC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Analysis!$G$5:$G$16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Analysis!$H$5:$H$16</c:f>
              <c:numCache>
                <c:formatCode>[&lt;999999]"$"0.00,\ "k";General</c:formatCode>
                <c:ptCount val="12"/>
                <c:pt idx="0">
                  <c:v>63899.040000000001</c:v>
                </c:pt>
                <c:pt idx="1">
                  <c:v>57516.1</c:v>
                </c:pt>
                <c:pt idx="2">
                  <c:v>61036.12</c:v>
                </c:pt>
                <c:pt idx="3">
                  <c:v>41003.839999999997</c:v>
                </c:pt>
                <c:pt idx="4">
                  <c:v>62868.01</c:v>
                </c:pt>
                <c:pt idx="5">
                  <c:v>61559.58</c:v>
                </c:pt>
                <c:pt idx="6">
                  <c:v>58861.39</c:v>
                </c:pt>
                <c:pt idx="7">
                  <c:v>71437.759999999995</c:v>
                </c:pt>
                <c:pt idx="8">
                  <c:v>72832.25</c:v>
                </c:pt>
                <c:pt idx="9">
                  <c:v>64705.62</c:v>
                </c:pt>
                <c:pt idx="10">
                  <c:v>66051.13</c:v>
                </c:pt>
                <c:pt idx="11">
                  <c:v>63719.43</c:v>
                </c:pt>
              </c:numCache>
            </c:numRef>
          </c:val>
          <c:smooth val="0"/>
          <c:extLst>
            <c:ext xmlns:c16="http://schemas.microsoft.com/office/drawing/2014/chart" uri="{C3380CC4-5D6E-409C-BE32-E72D297353CC}">
              <c16:uniqueId val="{00000000-524A-49B5-B3D6-24EB102C6C0B}"/>
            </c:ext>
          </c:extLst>
        </c:ser>
        <c:dLbls>
          <c:dLblPos val="t"/>
          <c:showLegendKey val="0"/>
          <c:showVal val="1"/>
          <c:showCatName val="0"/>
          <c:showSerName val="0"/>
          <c:showPercent val="0"/>
          <c:showBubbleSize val="0"/>
        </c:dLbls>
        <c:marker val="1"/>
        <c:smooth val="0"/>
        <c:axId val="1013038767"/>
        <c:axId val="1013045967"/>
      </c:lineChart>
      <c:catAx>
        <c:axId val="10130387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47FCFF"/>
                </a:solidFill>
                <a:latin typeface="+mn-lt"/>
                <a:ea typeface="+mn-ea"/>
                <a:cs typeface="+mn-cs"/>
              </a:defRPr>
            </a:pPr>
            <a:endParaRPr lang="en-US"/>
          </a:p>
        </c:txPr>
        <c:crossAx val="1013045967"/>
        <c:crosses val="autoZero"/>
        <c:auto val="1"/>
        <c:lblAlgn val="ctr"/>
        <c:lblOffset val="100"/>
        <c:noMultiLvlLbl val="0"/>
      </c:catAx>
      <c:valAx>
        <c:axId val="1013045967"/>
        <c:scaling>
          <c:orientation val="minMax"/>
        </c:scaling>
        <c:delete val="1"/>
        <c:axPos val="l"/>
        <c:numFmt formatCode="[&lt;999999]&quot;$&quot;0.00,\ &quot;k&quot;;General" sourceLinked="1"/>
        <c:majorTickMark val="none"/>
        <c:minorTickMark val="none"/>
        <c:tickLblPos val="nextTo"/>
        <c:crossAx val="101303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47FC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[dashboard.xlsx]Analysis!Dayname </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36036036036036E-2"/>
          <c:y val="0"/>
          <c:w val="0.91458128035035602"/>
          <c:h val="1"/>
        </c:manualLayout>
      </c:layout>
      <c:areaChart>
        <c:grouping val="standard"/>
        <c:varyColors val="0"/>
        <c:ser>
          <c:idx val="0"/>
          <c:order val="0"/>
          <c:tx>
            <c:strRef>
              <c:f>Analysis!$F$20</c:f>
              <c:strCache>
                <c:ptCount val="1"/>
                <c:pt idx="0">
                  <c:v>Total</c:v>
                </c:pt>
              </c:strCache>
            </c:strRef>
          </c:tx>
          <c:spPr>
            <a:solidFill>
              <a:srgbClr val="FF1694"/>
            </a:solidFill>
            <a:ln>
              <a:noFill/>
            </a:ln>
            <a:effectLst/>
          </c:spPr>
          <c:cat>
            <c:strRef>
              <c:f>Analysis!$E$21:$E$25</c:f>
              <c:strCache>
                <c:ptCount val="5"/>
                <c:pt idx="0">
                  <c:v>Monday</c:v>
                </c:pt>
                <c:pt idx="1">
                  <c:v>Tuesday</c:v>
                </c:pt>
                <c:pt idx="2">
                  <c:v>Wednesday</c:v>
                </c:pt>
                <c:pt idx="3">
                  <c:v>Thursday</c:v>
                </c:pt>
                <c:pt idx="4">
                  <c:v>Friday</c:v>
                </c:pt>
              </c:strCache>
            </c:strRef>
          </c:cat>
          <c:val>
            <c:numRef>
              <c:f>Analysis!$F$21:$F$25</c:f>
              <c:numCache>
                <c:formatCode>0</c:formatCode>
                <c:ptCount val="5"/>
                <c:pt idx="0">
                  <c:v>75</c:v>
                </c:pt>
                <c:pt idx="1">
                  <c:v>20</c:v>
                </c:pt>
                <c:pt idx="2">
                  <c:v>39</c:v>
                </c:pt>
                <c:pt idx="3">
                  <c:v>29</c:v>
                </c:pt>
                <c:pt idx="4">
                  <c:v>34</c:v>
                </c:pt>
              </c:numCache>
            </c:numRef>
          </c:val>
          <c:extLst>
            <c:ext xmlns:c16="http://schemas.microsoft.com/office/drawing/2014/chart" uri="{C3380CC4-5D6E-409C-BE32-E72D297353CC}">
              <c16:uniqueId val="{00000000-BC9C-479F-9D7C-CDFB0FA8B73D}"/>
            </c:ext>
          </c:extLst>
        </c:ser>
        <c:dLbls>
          <c:showLegendKey val="0"/>
          <c:showVal val="0"/>
          <c:showCatName val="0"/>
          <c:showSerName val="0"/>
          <c:showPercent val="0"/>
          <c:showBubbleSize val="0"/>
        </c:dLbls>
        <c:axId val="1012953807"/>
        <c:axId val="1012940367"/>
      </c:areaChart>
      <c:catAx>
        <c:axId val="1012953807"/>
        <c:scaling>
          <c:orientation val="minMax"/>
        </c:scaling>
        <c:delete val="1"/>
        <c:axPos val="b"/>
        <c:numFmt formatCode="General" sourceLinked="1"/>
        <c:majorTickMark val="out"/>
        <c:minorTickMark val="none"/>
        <c:tickLblPos val="nextTo"/>
        <c:crossAx val="1012940367"/>
        <c:crosses val="autoZero"/>
        <c:auto val="1"/>
        <c:lblAlgn val="ctr"/>
        <c:lblOffset val="100"/>
        <c:noMultiLvlLbl val="0"/>
      </c:catAx>
      <c:valAx>
        <c:axId val="1012940367"/>
        <c:scaling>
          <c:orientation val="minMax"/>
        </c:scaling>
        <c:delete val="1"/>
        <c:axPos val="l"/>
        <c:numFmt formatCode="0" sourceLinked="1"/>
        <c:majorTickMark val="none"/>
        <c:minorTickMark val="none"/>
        <c:tickLblPos val="nextTo"/>
        <c:crossAx val="1012953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[dashboard.xlsx]Analysis!MonthName</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53046594982074E-2"/>
          <c:y val="0"/>
          <c:w val="0.8422939068100358"/>
          <c:h val="0.73333384235964238"/>
        </c:manualLayout>
      </c:layout>
      <c:areaChart>
        <c:grouping val="standard"/>
        <c:varyColors val="0"/>
        <c:dLbls>
          <c:showLegendKey val="0"/>
          <c:showVal val="0"/>
          <c:showCatName val="0"/>
          <c:showSerName val="0"/>
          <c:showPercent val="0"/>
          <c:showBubbleSize val="0"/>
        </c:dLbls>
        <c:axId val="1012996047"/>
        <c:axId val="1012996527"/>
      </c:areaChart>
      <c:catAx>
        <c:axId val="1012996047"/>
        <c:scaling>
          <c:orientation val="minMax"/>
        </c:scaling>
        <c:delete val="1"/>
        <c:axPos val="b"/>
        <c:numFmt formatCode="General" sourceLinked="1"/>
        <c:majorTickMark val="out"/>
        <c:minorTickMark val="none"/>
        <c:tickLblPos val="nextTo"/>
        <c:crossAx val="1012996527"/>
        <c:crosses val="autoZero"/>
        <c:auto val="1"/>
        <c:lblAlgn val="ctr"/>
        <c:lblOffset val="100"/>
        <c:noMultiLvlLbl val="0"/>
      </c:catAx>
      <c:valAx>
        <c:axId val="1012996527"/>
        <c:scaling>
          <c:orientation val="minMax"/>
        </c:scaling>
        <c:delete val="1"/>
        <c:axPos val="l"/>
        <c:numFmt formatCode="General" sourceLinked="1"/>
        <c:majorTickMark val="none"/>
        <c:minorTickMark val="none"/>
        <c:tickLblPos val="nextTo"/>
        <c:crossAx val="101299604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[dashboard.xlsx]Analysis!Day Name</c:name>
    <c:fmtId val="3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FF1694"/>
          </a:solidFill>
          <a:ln w="25400">
            <a:noFill/>
          </a:ln>
        </c:spPr>
        <c:marker>
          <c:symbol val="none"/>
        </c:marker>
        <c:dLbl>
          <c:idx val="0"/>
          <c:delete val="1"/>
          <c:extLst>
            <c:ext xmlns:c15="http://schemas.microsoft.com/office/drawing/2012/chart" uri="{CE6537A1-D6FC-4f65-9D91-7224C49458BB}"/>
          </c:extLst>
        </c:dLbl>
      </c:pivotFmt>
      <c:pivotFmt>
        <c:idx val="4"/>
        <c:spPr>
          <a:solidFill>
            <a:srgbClr val="FF1694"/>
          </a:solidFill>
          <a:ln w="25400">
            <a:noFill/>
          </a:ln>
        </c:spPr>
        <c:marker>
          <c:symbol val="none"/>
        </c:marker>
        <c:dLbl>
          <c:idx val="0"/>
          <c:delete val="1"/>
          <c:extLst>
            <c:ext xmlns:c15="http://schemas.microsoft.com/office/drawing/2012/chart" uri="{CE6537A1-D6FC-4f65-9D91-7224C49458BB}"/>
          </c:extLst>
        </c:dLbl>
      </c:pivotFmt>
      <c:pivotFmt>
        <c:idx val="5"/>
        <c:spPr>
          <a:solidFill>
            <a:srgbClr val="FF1694"/>
          </a:solidFill>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7601367828261561E-2"/>
          <c:y val="0"/>
          <c:w val="0.84479726434347691"/>
          <c:h val="0.81818181818181823"/>
        </c:manualLayout>
      </c:layout>
      <c:areaChart>
        <c:grouping val="standard"/>
        <c:varyColors val="0"/>
        <c:ser>
          <c:idx val="1"/>
          <c:order val="0"/>
          <c:tx>
            <c:strRef>
              <c:f>Analysis!$C$20</c:f>
              <c:strCache>
                <c:ptCount val="1"/>
                <c:pt idx="0">
                  <c:v>Total</c:v>
                </c:pt>
              </c:strCache>
            </c:strRef>
          </c:tx>
          <c:spPr>
            <a:solidFill>
              <a:srgbClr val="FF1694"/>
            </a:solidFill>
            <a:ln w="25400">
              <a:noFill/>
            </a:ln>
          </c:spPr>
          <c:cat>
            <c:strRef>
              <c:f>Analysis!$B$21:$B$25</c:f>
              <c:strCache>
                <c:ptCount val="5"/>
                <c:pt idx="0">
                  <c:v>Monday</c:v>
                </c:pt>
                <c:pt idx="1">
                  <c:v>Tuesday</c:v>
                </c:pt>
                <c:pt idx="2">
                  <c:v>Wednesday</c:v>
                </c:pt>
                <c:pt idx="3">
                  <c:v>Thursday</c:v>
                </c:pt>
                <c:pt idx="4">
                  <c:v>Friday</c:v>
                </c:pt>
              </c:strCache>
            </c:strRef>
          </c:cat>
          <c:val>
            <c:numRef>
              <c:f>Analysis!$C$21:$C$25</c:f>
              <c:numCache>
                <c:formatCode>[&lt;999999]"$"0.00,\ "k";General</c:formatCode>
                <c:ptCount val="5"/>
                <c:pt idx="0">
                  <c:v>23546.67</c:v>
                </c:pt>
                <c:pt idx="1">
                  <c:v>5277.28</c:v>
                </c:pt>
                <c:pt idx="2">
                  <c:v>13166.51</c:v>
                </c:pt>
                <c:pt idx="3">
                  <c:v>8123.11</c:v>
                </c:pt>
                <c:pt idx="4">
                  <c:v>10922.55</c:v>
                </c:pt>
              </c:numCache>
            </c:numRef>
          </c:val>
          <c:extLst>
            <c:ext xmlns:c16="http://schemas.microsoft.com/office/drawing/2014/chart" uri="{C3380CC4-5D6E-409C-BE32-E72D297353CC}">
              <c16:uniqueId val="{00000000-641E-4213-8441-0156FB37B881}"/>
            </c:ext>
          </c:extLst>
        </c:ser>
        <c:dLbls>
          <c:showLegendKey val="0"/>
          <c:showVal val="0"/>
          <c:showCatName val="0"/>
          <c:showSerName val="0"/>
          <c:showPercent val="0"/>
          <c:showBubbleSize val="0"/>
        </c:dLbls>
        <c:axId val="1013014287"/>
        <c:axId val="1013007087"/>
      </c:areaChart>
      <c:catAx>
        <c:axId val="1013014287"/>
        <c:scaling>
          <c:orientation val="minMax"/>
        </c:scaling>
        <c:delete val="1"/>
        <c:axPos val="b"/>
        <c:numFmt formatCode="General" sourceLinked="1"/>
        <c:majorTickMark val="out"/>
        <c:minorTickMark val="none"/>
        <c:tickLblPos val="nextTo"/>
        <c:crossAx val="1013007087"/>
        <c:crosses val="autoZero"/>
        <c:auto val="1"/>
        <c:lblAlgn val="ctr"/>
        <c:lblOffset val="100"/>
        <c:noMultiLvlLbl val="0"/>
      </c:catAx>
      <c:valAx>
        <c:axId val="1013007087"/>
        <c:scaling>
          <c:orientation val="minMax"/>
        </c:scaling>
        <c:delete val="1"/>
        <c:axPos val="l"/>
        <c:numFmt formatCode="[&lt;999999]&quot;$&quot;0.00,\ &quot;k&quot;;General" sourceLinked="1"/>
        <c:majorTickMark val="none"/>
        <c:minorTickMark val="none"/>
        <c:tickLblPos val="nextTo"/>
        <c:crossAx val="1013014287"/>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[dashboard.xlsx]Analysis!Dayname </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36036036036036E-2"/>
          <c:y val="0"/>
          <c:w val="0.91458128035035602"/>
          <c:h val="1"/>
        </c:manualLayout>
      </c:layout>
      <c:areaChart>
        <c:grouping val="standard"/>
        <c:varyColors val="0"/>
        <c:ser>
          <c:idx val="0"/>
          <c:order val="0"/>
          <c:tx>
            <c:strRef>
              <c:f>Analysis!$F$20</c:f>
              <c:strCache>
                <c:ptCount val="1"/>
                <c:pt idx="0">
                  <c:v>Total</c:v>
                </c:pt>
              </c:strCache>
            </c:strRef>
          </c:tx>
          <c:spPr>
            <a:solidFill>
              <a:srgbClr val="FF1694"/>
            </a:solidFill>
            <a:ln>
              <a:noFill/>
            </a:ln>
            <a:effectLst/>
          </c:spPr>
          <c:cat>
            <c:strRef>
              <c:f>Analysis!$E$21:$E$25</c:f>
              <c:strCache>
                <c:ptCount val="5"/>
                <c:pt idx="0">
                  <c:v>Monday</c:v>
                </c:pt>
                <c:pt idx="1">
                  <c:v>Tuesday</c:v>
                </c:pt>
                <c:pt idx="2">
                  <c:v>Wednesday</c:v>
                </c:pt>
                <c:pt idx="3">
                  <c:v>Thursday</c:v>
                </c:pt>
                <c:pt idx="4">
                  <c:v>Friday</c:v>
                </c:pt>
              </c:strCache>
            </c:strRef>
          </c:cat>
          <c:val>
            <c:numRef>
              <c:f>Analysis!$F$21:$F$25</c:f>
              <c:numCache>
                <c:formatCode>0</c:formatCode>
                <c:ptCount val="5"/>
                <c:pt idx="0">
                  <c:v>75</c:v>
                </c:pt>
                <c:pt idx="1">
                  <c:v>20</c:v>
                </c:pt>
                <c:pt idx="2">
                  <c:v>39</c:v>
                </c:pt>
                <c:pt idx="3">
                  <c:v>29</c:v>
                </c:pt>
                <c:pt idx="4">
                  <c:v>34</c:v>
                </c:pt>
              </c:numCache>
            </c:numRef>
          </c:val>
          <c:extLst>
            <c:ext xmlns:c16="http://schemas.microsoft.com/office/drawing/2014/chart" uri="{C3380CC4-5D6E-409C-BE32-E72D297353CC}">
              <c16:uniqueId val="{00000000-6F7C-4CA5-ABEE-E4718F1BED90}"/>
            </c:ext>
          </c:extLst>
        </c:ser>
        <c:dLbls>
          <c:showLegendKey val="0"/>
          <c:showVal val="0"/>
          <c:showCatName val="0"/>
          <c:showSerName val="0"/>
          <c:showPercent val="0"/>
          <c:showBubbleSize val="0"/>
        </c:dLbls>
        <c:axId val="1012953807"/>
        <c:axId val="1012940367"/>
      </c:areaChart>
      <c:catAx>
        <c:axId val="1012953807"/>
        <c:scaling>
          <c:orientation val="minMax"/>
        </c:scaling>
        <c:delete val="1"/>
        <c:axPos val="b"/>
        <c:numFmt formatCode="General" sourceLinked="1"/>
        <c:majorTickMark val="out"/>
        <c:minorTickMark val="none"/>
        <c:tickLblPos val="nextTo"/>
        <c:crossAx val="1012940367"/>
        <c:crosses val="autoZero"/>
        <c:auto val="1"/>
        <c:lblAlgn val="ctr"/>
        <c:lblOffset val="100"/>
        <c:noMultiLvlLbl val="0"/>
      </c:catAx>
      <c:valAx>
        <c:axId val="1012940367"/>
        <c:scaling>
          <c:orientation val="minMax"/>
        </c:scaling>
        <c:delete val="1"/>
        <c:axPos val="l"/>
        <c:numFmt formatCode="0" sourceLinked="1"/>
        <c:majorTickMark val="none"/>
        <c:minorTickMark val="none"/>
        <c:tickLblPos val="nextTo"/>
        <c:crossAx val="1012953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[dashboard.xlsx]Analysis!MonthName</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53046594982074E-2"/>
          <c:y val="0"/>
          <c:w val="0.8422939068100358"/>
          <c:h val="0.73333384235964238"/>
        </c:manualLayout>
      </c:layout>
      <c:areaChart>
        <c:grouping val="standard"/>
        <c:varyColors val="0"/>
        <c:dLbls>
          <c:showLegendKey val="0"/>
          <c:showVal val="0"/>
          <c:showCatName val="0"/>
          <c:showSerName val="0"/>
          <c:showPercent val="0"/>
          <c:showBubbleSize val="0"/>
        </c:dLbls>
        <c:axId val="1012996047"/>
        <c:axId val="1012996527"/>
      </c:areaChart>
      <c:catAx>
        <c:axId val="1012996047"/>
        <c:scaling>
          <c:orientation val="minMax"/>
        </c:scaling>
        <c:delete val="1"/>
        <c:axPos val="b"/>
        <c:numFmt formatCode="General" sourceLinked="1"/>
        <c:majorTickMark val="out"/>
        <c:minorTickMark val="none"/>
        <c:tickLblPos val="nextTo"/>
        <c:crossAx val="1012996527"/>
        <c:crosses val="autoZero"/>
        <c:auto val="1"/>
        <c:lblAlgn val="ctr"/>
        <c:lblOffset val="100"/>
        <c:noMultiLvlLbl val="0"/>
      </c:catAx>
      <c:valAx>
        <c:axId val="1012996527"/>
        <c:scaling>
          <c:orientation val="minMax"/>
        </c:scaling>
        <c:delete val="1"/>
        <c:axPos val="l"/>
        <c:numFmt formatCode="General" sourceLinked="1"/>
        <c:majorTickMark val="none"/>
        <c:minorTickMark val="none"/>
        <c:tickLblPos val="nextTo"/>
        <c:crossAx val="101299604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FF301"/>
            </a:solidFill>
            <a:ln>
              <a:noFill/>
            </a:ln>
          </c:spPr>
          <c:dPt>
            <c:idx val="0"/>
            <c:bubble3D val="0"/>
            <c:spPr>
              <a:solidFill>
                <a:srgbClr val="FF1694"/>
              </a:solidFill>
              <a:ln w="19050">
                <a:noFill/>
              </a:ln>
              <a:effectLst/>
            </c:spPr>
            <c:extLst>
              <c:ext xmlns:c16="http://schemas.microsoft.com/office/drawing/2014/chart" uri="{C3380CC4-5D6E-409C-BE32-E72D297353CC}">
                <c16:uniqueId val="{00000001-2E80-4013-A10A-BB17CE34F432}"/>
              </c:ext>
            </c:extLst>
          </c:dPt>
          <c:dPt>
            <c:idx val="1"/>
            <c:bubble3D val="0"/>
            <c:spPr>
              <a:solidFill>
                <a:srgbClr val="FFF301"/>
              </a:solidFill>
              <a:ln w="19050">
                <a:noFill/>
              </a:ln>
              <a:effectLst/>
            </c:spPr>
            <c:extLst>
              <c:ext xmlns:c16="http://schemas.microsoft.com/office/drawing/2014/chart" uri="{C3380CC4-5D6E-409C-BE32-E72D297353CC}">
                <c16:uniqueId val="{00000003-2E80-4013-A10A-BB17CE34F432}"/>
              </c:ext>
            </c:extLst>
          </c:dPt>
          <c:val>
            <c:numRef>
              <c:f>Sheet2!$E$10:$F$10</c:f>
              <c:numCache>
                <c:formatCode>0.00%</c:formatCode>
                <c:ptCount val="2"/>
                <c:pt idx="0">
                  <c:v>0.35541495756938679</c:v>
                </c:pt>
                <c:pt idx="1">
                  <c:v>0.64458504243061321</c:v>
                </c:pt>
              </c:numCache>
            </c:numRef>
          </c:val>
          <c:extLst>
            <c:ext xmlns:c16="http://schemas.microsoft.com/office/drawing/2014/chart" uri="{C3380CC4-5D6E-409C-BE32-E72D297353CC}">
              <c16:uniqueId val="{00000004-2E80-4013-A10A-BB17CE34F4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png"/><Relationship Id="rId17" Type="http://schemas.openxmlformats.org/officeDocument/2006/relationships/image" Target="../media/image12.png"/><Relationship Id="rId2" Type="http://schemas.openxmlformats.org/officeDocument/2006/relationships/chart" Target="../charts/chart2.xml"/><Relationship Id="rId16"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5.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chart" Target="../charts/chart14.xml"/><Relationship Id="rId3" Type="http://schemas.openxmlformats.org/officeDocument/2006/relationships/chart" Target="../charts/chart8.xml"/><Relationship Id="rId21" Type="http://schemas.openxmlformats.org/officeDocument/2006/relationships/image" Target="../media/image12.png"/><Relationship Id="rId7" Type="http://schemas.openxmlformats.org/officeDocument/2006/relationships/image" Target="../media/image4.png"/><Relationship Id="rId12" Type="http://schemas.openxmlformats.org/officeDocument/2006/relationships/chart" Target="../charts/chart11.xml"/><Relationship Id="rId17" Type="http://schemas.openxmlformats.org/officeDocument/2006/relationships/chart" Target="../charts/chart13.xml"/><Relationship Id="rId2" Type="http://schemas.openxmlformats.org/officeDocument/2006/relationships/chart" Target="../charts/chart7.xml"/><Relationship Id="rId16" Type="http://schemas.openxmlformats.org/officeDocument/2006/relationships/chart" Target="../charts/chart12.xml"/><Relationship Id="rId20" Type="http://schemas.openxmlformats.org/officeDocument/2006/relationships/image" Target="../media/image11.png"/><Relationship Id="rId1" Type="http://schemas.openxmlformats.org/officeDocument/2006/relationships/chart" Target="../charts/chart6.xml"/><Relationship Id="rId6" Type="http://schemas.openxmlformats.org/officeDocument/2006/relationships/image" Target="../media/image3.png"/><Relationship Id="rId11" Type="http://schemas.openxmlformats.org/officeDocument/2006/relationships/chart" Target="../charts/chart10.xml"/><Relationship Id="rId5" Type="http://schemas.openxmlformats.org/officeDocument/2006/relationships/image" Target="../media/image2.png"/><Relationship Id="rId15" Type="http://schemas.openxmlformats.org/officeDocument/2006/relationships/image" Target="../media/image15.png"/><Relationship Id="rId10" Type="http://schemas.openxmlformats.org/officeDocument/2006/relationships/chart" Target="../charts/chart9.xml"/><Relationship Id="rId19" Type="http://schemas.openxmlformats.org/officeDocument/2006/relationships/chart" Target="../charts/chart15.xml"/><Relationship Id="rId4" Type="http://schemas.openxmlformats.org/officeDocument/2006/relationships/image" Target="../media/image1.png"/><Relationship Id="rId9" Type="http://schemas.openxmlformats.org/officeDocument/2006/relationships/image" Target="../media/image10.png"/><Relationship Id="rId14" Type="http://schemas.openxmlformats.org/officeDocument/2006/relationships/image" Target="../media/image14.png"/><Relationship Id="rId22"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104775</xdr:rowOff>
    </xdr:from>
    <xdr:to>
      <xdr:col>3</xdr:col>
      <xdr:colOff>114301</xdr:colOff>
      <xdr:row>6</xdr:row>
      <xdr:rowOff>180975</xdr:rowOff>
    </xdr:to>
    <xdr:sp macro="" textlink="">
      <xdr:nvSpPr>
        <xdr:cNvPr id="2" name="TextBox 1">
          <a:extLst>
            <a:ext uri="{FF2B5EF4-FFF2-40B4-BE49-F238E27FC236}">
              <a16:creationId xmlns:a16="http://schemas.microsoft.com/office/drawing/2014/main" id="{5BA792BC-897C-410C-924F-092FF061A0A7}"/>
            </a:ext>
          </a:extLst>
        </xdr:cNvPr>
        <xdr:cNvSpPr txBox="1"/>
      </xdr:nvSpPr>
      <xdr:spPr>
        <a:xfrm>
          <a:off x="114299" y="295275"/>
          <a:ext cx="1828802"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47FCFF"/>
              </a:solidFill>
              <a:latin typeface="Arial Black" panose="020B0A04020102020204" pitchFamily="34" charset="0"/>
            </a:rPr>
            <a:t>    Transaction</a:t>
          </a:r>
        </a:p>
        <a:p>
          <a:r>
            <a:rPr lang="en-US" sz="1600" b="1">
              <a:solidFill>
                <a:srgbClr val="47FCFF"/>
              </a:solidFill>
              <a:latin typeface="Arial Black" panose="020B0A04020102020204" pitchFamily="34" charset="0"/>
            </a:rPr>
            <a:t>    Analysis</a:t>
          </a:r>
        </a:p>
        <a:p>
          <a:r>
            <a:rPr lang="en-US" sz="1600" b="1">
              <a:solidFill>
                <a:srgbClr val="47FCFF"/>
              </a:solidFill>
              <a:latin typeface="Arial Black" panose="020B0A04020102020204" pitchFamily="34" charset="0"/>
            </a:rPr>
            <a:t>    Dashboard</a:t>
          </a:r>
        </a:p>
      </xdr:txBody>
    </xdr:sp>
    <xdr:clientData/>
  </xdr:twoCellAnchor>
  <xdr:twoCellAnchor>
    <xdr:from>
      <xdr:col>0</xdr:col>
      <xdr:colOff>361950</xdr:colOff>
      <xdr:row>7</xdr:row>
      <xdr:rowOff>57150</xdr:rowOff>
    </xdr:from>
    <xdr:to>
      <xdr:col>2</xdr:col>
      <xdr:colOff>542925</xdr:colOff>
      <xdr:row>35</xdr:row>
      <xdr:rowOff>28575</xdr:rowOff>
    </xdr:to>
    <xdr:sp macro="" textlink="">
      <xdr:nvSpPr>
        <xdr:cNvPr id="3" name="Rectangle: Rounded Corners 2">
          <a:extLst>
            <a:ext uri="{FF2B5EF4-FFF2-40B4-BE49-F238E27FC236}">
              <a16:creationId xmlns:a16="http://schemas.microsoft.com/office/drawing/2014/main" id="{3A8CDB94-C9E0-44FE-8DB0-8066543F04F1}"/>
            </a:ext>
          </a:extLst>
        </xdr:cNvPr>
        <xdr:cNvSpPr/>
      </xdr:nvSpPr>
      <xdr:spPr>
        <a:xfrm>
          <a:off x="361950" y="1390650"/>
          <a:ext cx="1400175" cy="530542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145256</xdr:colOff>
      <xdr:row>3</xdr:row>
      <xdr:rowOff>1</xdr:rowOff>
    </xdr:from>
    <xdr:to>
      <xdr:col>6</xdr:col>
      <xdr:colOff>304800</xdr:colOff>
      <xdr:row>8</xdr:row>
      <xdr:rowOff>161925</xdr:rowOff>
    </xdr:to>
    <xdr:sp macro="" textlink="">
      <xdr:nvSpPr>
        <xdr:cNvPr id="4" name="Rectangle: Rounded Corners 3">
          <a:extLst>
            <a:ext uri="{FF2B5EF4-FFF2-40B4-BE49-F238E27FC236}">
              <a16:creationId xmlns:a16="http://schemas.microsoft.com/office/drawing/2014/main" id="{32E05636-DADF-49C9-B9DF-6CDCBA2250CF}"/>
            </a:ext>
          </a:extLst>
        </xdr:cNvPr>
        <xdr:cNvSpPr/>
      </xdr:nvSpPr>
      <xdr:spPr>
        <a:xfrm>
          <a:off x="1974056"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161924</xdr:colOff>
      <xdr:row>9</xdr:row>
      <xdr:rowOff>171450</xdr:rowOff>
    </xdr:from>
    <xdr:to>
      <xdr:col>10</xdr:col>
      <xdr:colOff>371475</xdr:colOff>
      <xdr:row>22</xdr:row>
      <xdr:rowOff>171450</xdr:rowOff>
    </xdr:to>
    <xdr:sp macro="" textlink="">
      <xdr:nvSpPr>
        <xdr:cNvPr id="6" name="Rectangle: Rounded Corners 5">
          <a:extLst>
            <a:ext uri="{FF2B5EF4-FFF2-40B4-BE49-F238E27FC236}">
              <a16:creationId xmlns:a16="http://schemas.microsoft.com/office/drawing/2014/main" id="{B75597D7-E250-47A6-A9D6-C8F71755C9E3}"/>
            </a:ext>
          </a:extLst>
        </xdr:cNvPr>
        <xdr:cNvSpPr/>
      </xdr:nvSpPr>
      <xdr:spPr>
        <a:xfrm>
          <a:off x="1990724" y="1885950"/>
          <a:ext cx="4476751" cy="247650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228600</xdr:colOff>
      <xdr:row>3</xdr:row>
      <xdr:rowOff>114301</xdr:rowOff>
    </xdr:from>
    <xdr:to>
      <xdr:col>6</xdr:col>
      <xdr:colOff>209550</xdr:colOff>
      <xdr:row>5</xdr:row>
      <xdr:rowOff>76200</xdr:rowOff>
    </xdr:to>
    <xdr:sp macro="" textlink="">
      <xdr:nvSpPr>
        <xdr:cNvPr id="9" name="TextBox 8">
          <a:extLst>
            <a:ext uri="{FF2B5EF4-FFF2-40B4-BE49-F238E27FC236}">
              <a16:creationId xmlns:a16="http://schemas.microsoft.com/office/drawing/2014/main" id="{6C96F9DB-7E72-096B-D28E-7BD0D829EF34}"/>
            </a:ext>
          </a:extLst>
        </xdr:cNvPr>
        <xdr:cNvSpPr txBox="1"/>
      </xdr:nvSpPr>
      <xdr:spPr>
        <a:xfrm>
          <a:off x="2057400" y="685801"/>
          <a:ext cx="18097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Total Transactions</a:t>
          </a:r>
        </a:p>
      </xdr:txBody>
    </xdr:sp>
    <xdr:clientData/>
  </xdr:twoCellAnchor>
  <xdr:twoCellAnchor>
    <xdr:from>
      <xdr:col>3</xdr:col>
      <xdr:colOff>529828</xdr:colOff>
      <xdr:row>4</xdr:row>
      <xdr:rowOff>180976</xdr:rowOff>
    </xdr:from>
    <xdr:to>
      <xdr:col>5</xdr:col>
      <xdr:colOff>548878</xdr:colOff>
      <xdr:row>7</xdr:row>
      <xdr:rowOff>0</xdr:rowOff>
    </xdr:to>
    <xdr:sp macro="" textlink="Analysis!B12">
      <xdr:nvSpPr>
        <xdr:cNvPr id="10" name="TextBox 9">
          <a:extLst>
            <a:ext uri="{FF2B5EF4-FFF2-40B4-BE49-F238E27FC236}">
              <a16:creationId xmlns:a16="http://schemas.microsoft.com/office/drawing/2014/main" id="{1F1DD9FE-6A8C-D06D-4070-31E365B55C7D}"/>
            </a:ext>
          </a:extLst>
        </xdr:cNvPr>
        <xdr:cNvSpPr txBox="1"/>
      </xdr:nvSpPr>
      <xdr:spPr>
        <a:xfrm>
          <a:off x="2358628" y="942976"/>
          <a:ext cx="123825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F975CB9-5691-4EBB-8D2D-940F8EF2E0A2}" type="TxLink">
            <a:rPr lang="en-US" sz="1600" b="1">
              <a:solidFill>
                <a:srgbClr val="47FCFF"/>
              </a:solidFill>
              <a:latin typeface="Arial Black" panose="020B0A04020102020204" pitchFamily="34" charset="0"/>
              <a:ea typeface="+mn-ea"/>
              <a:cs typeface="+mn-cs"/>
            </a:rPr>
            <a:pPr marL="0" indent="0" algn="ctr"/>
            <a:t>197</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10</xdr:col>
      <xdr:colOff>154782</xdr:colOff>
      <xdr:row>3</xdr:row>
      <xdr:rowOff>1</xdr:rowOff>
    </xdr:from>
    <xdr:to>
      <xdr:col>13</xdr:col>
      <xdr:colOff>314326</xdr:colOff>
      <xdr:row>8</xdr:row>
      <xdr:rowOff>161925</xdr:rowOff>
    </xdr:to>
    <xdr:sp macro="" textlink="">
      <xdr:nvSpPr>
        <xdr:cNvPr id="11" name="Rectangle: Rounded Corners 10">
          <a:extLst>
            <a:ext uri="{FF2B5EF4-FFF2-40B4-BE49-F238E27FC236}">
              <a16:creationId xmlns:a16="http://schemas.microsoft.com/office/drawing/2014/main" id="{2A00D959-AB3C-7C25-B5C2-A6C6D6EF2B1F}"/>
            </a:ext>
          </a:extLst>
        </xdr:cNvPr>
        <xdr:cNvSpPr/>
      </xdr:nvSpPr>
      <xdr:spPr>
        <a:xfrm>
          <a:off x="6250782"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247650</xdr:colOff>
      <xdr:row>3</xdr:row>
      <xdr:rowOff>85726</xdr:rowOff>
    </xdr:from>
    <xdr:to>
      <xdr:col>13</xdr:col>
      <xdr:colOff>228600</xdr:colOff>
      <xdr:row>5</xdr:row>
      <xdr:rowOff>47625</xdr:rowOff>
    </xdr:to>
    <xdr:sp macro="" textlink="">
      <xdr:nvSpPr>
        <xdr:cNvPr id="12" name="TextBox 11">
          <a:extLst>
            <a:ext uri="{FF2B5EF4-FFF2-40B4-BE49-F238E27FC236}">
              <a16:creationId xmlns:a16="http://schemas.microsoft.com/office/drawing/2014/main" id="{D17EAEFA-1C4D-EC82-C1B3-41FCCC4BAE73}"/>
            </a:ext>
          </a:extLst>
        </xdr:cNvPr>
        <xdr:cNvSpPr txBox="1"/>
      </xdr:nvSpPr>
      <xdr:spPr>
        <a:xfrm>
          <a:off x="6343650" y="657226"/>
          <a:ext cx="18097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Total Customers</a:t>
          </a:r>
        </a:p>
      </xdr:txBody>
    </xdr:sp>
    <xdr:clientData/>
  </xdr:twoCellAnchor>
  <xdr:twoCellAnchor>
    <xdr:from>
      <xdr:col>13</xdr:col>
      <xdr:colOff>464345</xdr:colOff>
      <xdr:row>3</xdr:row>
      <xdr:rowOff>1</xdr:rowOff>
    </xdr:from>
    <xdr:to>
      <xdr:col>17</xdr:col>
      <xdr:colOff>14289</xdr:colOff>
      <xdr:row>8</xdr:row>
      <xdr:rowOff>161925</xdr:rowOff>
    </xdr:to>
    <xdr:sp macro="" textlink="">
      <xdr:nvSpPr>
        <xdr:cNvPr id="13" name="Rectangle: Rounded Corners 12">
          <a:extLst>
            <a:ext uri="{FF2B5EF4-FFF2-40B4-BE49-F238E27FC236}">
              <a16:creationId xmlns:a16="http://schemas.microsoft.com/office/drawing/2014/main" id="{EDF0F5C2-3A0E-9B5A-4C4A-37F9060B9EFD}"/>
            </a:ext>
          </a:extLst>
        </xdr:cNvPr>
        <xdr:cNvSpPr/>
      </xdr:nvSpPr>
      <xdr:spPr>
        <a:xfrm>
          <a:off x="8389145"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533400</xdr:colOff>
      <xdr:row>3</xdr:row>
      <xdr:rowOff>76201</xdr:rowOff>
    </xdr:from>
    <xdr:to>
      <xdr:col>16</xdr:col>
      <xdr:colOff>552450</xdr:colOff>
      <xdr:row>5</xdr:row>
      <xdr:rowOff>38100</xdr:rowOff>
    </xdr:to>
    <xdr:sp macro="" textlink="">
      <xdr:nvSpPr>
        <xdr:cNvPr id="14" name="TextBox 13">
          <a:extLst>
            <a:ext uri="{FF2B5EF4-FFF2-40B4-BE49-F238E27FC236}">
              <a16:creationId xmlns:a16="http://schemas.microsoft.com/office/drawing/2014/main" id="{5399279A-8D69-CED7-0C8F-FC46F00129B8}"/>
            </a:ext>
          </a:extLst>
        </xdr:cNvPr>
        <xdr:cNvSpPr txBox="1"/>
      </xdr:nvSpPr>
      <xdr:spPr>
        <a:xfrm>
          <a:off x="8458200" y="647701"/>
          <a:ext cx="18478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Credit Transactions</a:t>
          </a:r>
        </a:p>
      </xdr:txBody>
    </xdr:sp>
    <xdr:clientData/>
  </xdr:twoCellAnchor>
  <xdr:twoCellAnchor>
    <xdr:from>
      <xdr:col>17</xdr:col>
      <xdr:colOff>164306</xdr:colOff>
      <xdr:row>3</xdr:row>
      <xdr:rowOff>1</xdr:rowOff>
    </xdr:from>
    <xdr:to>
      <xdr:col>20</xdr:col>
      <xdr:colOff>419100</xdr:colOff>
      <xdr:row>8</xdr:row>
      <xdr:rowOff>161925</xdr:rowOff>
    </xdr:to>
    <xdr:sp macro="" textlink="">
      <xdr:nvSpPr>
        <xdr:cNvPr id="15" name="Rectangle: Rounded Corners 14">
          <a:extLst>
            <a:ext uri="{FF2B5EF4-FFF2-40B4-BE49-F238E27FC236}">
              <a16:creationId xmlns:a16="http://schemas.microsoft.com/office/drawing/2014/main" id="{267EFF44-3BA3-8189-5A6F-D2E50E627EA8}"/>
            </a:ext>
          </a:extLst>
        </xdr:cNvPr>
        <xdr:cNvSpPr/>
      </xdr:nvSpPr>
      <xdr:spPr>
        <a:xfrm>
          <a:off x="10527506" y="571501"/>
          <a:ext cx="208359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285750</xdr:colOff>
      <xdr:row>3</xdr:row>
      <xdr:rowOff>114301</xdr:rowOff>
    </xdr:from>
    <xdr:to>
      <xdr:col>20</xdr:col>
      <xdr:colOff>266700</xdr:colOff>
      <xdr:row>5</xdr:row>
      <xdr:rowOff>76200</xdr:rowOff>
    </xdr:to>
    <xdr:sp macro="" textlink="">
      <xdr:nvSpPr>
        <xdr:cNvPr id="16" name="TextBox 15">
          <a:extLst>
            <a:ext uri="{FF2B5EF4-FFF2-40B4-BE49-F238E27FC236}">
              <a16:creationId xmlns:a16="http://schemas.microsoft.com/office/drawing/2014/main" id="{F51C4707-321B-3C88-6598-4E2904BC60DF}"/>
            </a:ext>
          </a:extLst>
        </xdr:cNvPr>
        <xdr:cNvSpPr txBox="1"/>
      </xdr:nvSpPr>
      <xdr:spPr>
        <a:xfrm>
          <a:off x="10648950" y="685801"/>
          <a:ext cx="18097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Debit Transactions</a:t>
          </a:r>
        </a:p>
      </xdr:txBody>
    </xdr:sp>
    <xdr:clientData/>
  </xdr:twoCellAnchor>
  <xdr:twoCellAnchor>
    <xdr:from>
      <xdr:col>6</xdr:col>
      <xdr:colOff>454819</xdr:colOff>
      <xdr:row>3</xdr:row>
      <xdr:rowOff>1</xdr:rowOff>
    </xdr:from>
    <xdr:to>
      <xdr:col>10</xdr:col>
      <xdr:colOff>4763</xdr:colOff>
      <xdr:row>8</xdr:row>
      <xdr:rowOff>161925</xdr:rowOff>
    </xdr:to>
    <xdr:sp macro="" textlink="">
      <xdr:nvSpPr>
        <xdr:cNvPr id="17" name="Rectangle: Rounded Corners 16">
          <a:extLst>
            <a:ext uri="{FF2B5EF4-FFF2-40B4-BE49-F238E27FC236}">
              <a16:creationId xmlns:a16="http://schemas.microsoft.com/office/drawing/2014/main" id="{74EA63DD-064C-AD84-7511-D80616E49833}"/>
            </a:ext>
          </a:extLst>
        </xdr:cNvPr>
        <xdr:cNvSpPr/>
      </xdr:nvSpPr>
      <xdr:spPr>
        <a:xfrm>
          <a:off x="4112419"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485775</xdr:colOff>
      <xdr:row>3</xdr:row>
      <xdr:rowOff>114301</xdr:rowOff>
    </xdr:from>
    <xdr:to>
      <xdr:col>9</xdr:col>
      <xdr:colOff>552450</xdr:colOff>
      <xdr:row>5</xdr:row>
      <xdr:rowOff>76200</xdr:rowOff>
    </xdr:to>
    <xdr:sp macro="" textlink="">
      <xdr:nvSpPr>
        <xdr:cNvPr id="18" name="TextBox 17">
          <a:extLst>
            <a:ext uri="{FF2B5EF4-FFF2-40B4-BE49-F238E27FC236}">
              <a16:creationId xmlns:a16="http://schemas.microsoft.com/office/drawing/2014/main" id="{CFD687F4-99CC-1EFE-1536-A89DDE81A033}"/>
            </a:ext>
          </a:extLst>
        </xdr:cNvPr>
        <xdr:cNvSpPr txBox="1"/>
      </xdr:nvSpPr>
      <xdr:spPr>
        <a:xfrm>
          <a:off x="4143375" y="685801"/>
          <a:ext cx="18954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Transaction</a:t>
          </a:r>
          <a:r>
            <a:rPr lang="en-US" sz="1200" b="1" baseline="0">
              <a:solidFill>
                <a:srgbClr val="47FCFF"/>
              </a:solidFill>
              <a:latin typeface="Arial Black" panose="020B0A04020102020204" pitchFamily="34" charset="0"/>
              <a:ea typeface="+mn-ea"/>
              <a:cs typeface="+mn-cs"/>
            </a:rPr>
            <a:t> Volume</a:t>
          </a:r>
          <a:endParaRPr lang="en-US" sz="1200" b="1">
            <a:solidFill>
              <a:srgbClr val="47FCFF"/>
            </a:solidFill>
            <a:latin typeface="Arial Black" panose="020B0A04020102020204" pitchFamily="34" charset="0"/>
            <a:ea typeface="+mn-ea"/>
            <a:cs typeface="+mn-cs"/>
          </a:endParaRPr>
        </a:p>
      </xdr:txBody>
    </xdr:sp>
    <xdr:clientData/>
  </xdr:twoCellAnchor>
  <xdr:twoCellAnchor>
    <xdr:from>
      <xdr:col>10</xdr:col>
      <xdr:colOff>529829</xdr:colOff>
      <xdr:row>4</xdr:row>
      <xdr:rowOff>152401</xdr:rowOff>
    </xdr:from>
    <xdr:to>
      <xdr:col>12</xdr:col>
      <xdr:colOff>548879</xdr:colOff>
      <xdr:row>6</xdr:row>
      <xdr:rowOff>161925</xdr:rowOff>
    </xdr:to>
    <xdr:sp macro="" textlink="Analysis!C12">
      <xdr:nvSpPr>
        <xdr:cNvPr id="19" name="TextBox 18">
          <a:extLst>
            <a:ext uri="{FF2B5EF4-FFF2-40B4-BE49-F238E27FC236}">
              <a16:creationId xmlns:a16="http://schemas.microsoft.com/office/drawing/2014/main" id="{64B4B0BB-E3B2-B2C0-EFA1-732D5A0FD60C}"/>
            </a:ext>
          </a:extLst>
        </xdr:cNvPr>
        <xdr:cNvSpPr txBox="1"/>
      </xdr:nvSpPr>
      <xdr:spPr>
        <a:xfrm>
          <a:off x="6625829" y="914401"/>
          <a:ext cx="123825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5DDA93F-ED86-48E2-A5FC-AFB4BC0A2FAD}" type="TxLink">
            <a:rPr lang="en-US" sz="1600" b="1">
              <a:solidFill>
                <a:srgbClr val="47FCFF"/>
              </a:solidFill>
              <a:latin typeface="Arial Black" panose="020B0A04020102020204" pitchFamily="34" charset="0"/>
              <a:ea typeface="+mn-ea"/>
              <a:cs typeface="+mn-cs"/>
            </a:rPr>
            <a:pPr marL="0" indent="0" algn="ctr"/>
            <a:t>163</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7</xdr:col>
      <xdr:colOff>147043</xdr:colOff>
      <xdr:row>4</xdr:row>
      <xdr:rowOff>180976</xdr:rowOff>
    </xdr:from>
    <xdr:to>
      <xdr:col>9</xdr:col>
      <xdr:colOff>312540</xdr:colOff>
      <xdr:row>7</xdr:row>
      <xdr:rowOff>0</xdr:rowOff>
    </xdr:to>
    <xdr:sp macro="" textlink="Analysis!D12">
      <xdr:nvSpPr>
        <xdr:cNvPr id="20" name="TextBox 19">
          <a:extLst>
            <a:ext uri="{FF2B5EF4-FFF2-40B4-BE49-F238E27FC236}">
              <a16:creationId xmlns:a16="http://schemas.microsoft.com/office/drawing/2014/main" id="{CB817DD8-C9F2-F5BF-1C33-6B3F207D8C67}"/>
            </a:ext>
          </a:extLst>
        </xdr:cNvPr>
        <xdr:cNvSpPr txBox="1"/>
      </xdr:nvSpPr>
      <xdr:spPr>
        <a:xfrm>
          <a:off x="4414243" y="9429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E7F98E5-856E-4203-8DFB-201E14D845BF}" type="TxLink">
            <a:rPr lang="en-US" sz="1600" b="1">
              <a:solidFill>
                <a:srgbClr val="47FCFF"/>
              </a:solidFill>
              <a:latin typeface="Arial Black" panose="020B0A04020102020204" pitchFamily="34" charset="0"/>
              <a:ea typeface="+mn-ea"/>
              <a:cs typeface="+mn-cs"/>
            </a:rPr>
            <a:pPr marL="0" indent="0" algn="ctr"/>
            <a:t>$61.04K</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14</xdr:col>
      <xdr:colOff>219075</xdr:colOff>
      <xdr:row>4</xdr:row>
      <xdr:rowOff>123826</xdr:rowOff>
    </xdr:from>
    <xdr:to>
      <xdr:col>16</xdr:col>
      <xdr:colOff>286942</xdr:colOff>
      <xdr:row>6</xdr:row>
      <xdr:rowOff>133350</xdr:rowOff>
    </xdr:to>
    <xdr:sp macro="" textlink="Analysis!C16">
      <xdr:nvSpPr>
        <xdr:cNvPr id="21" name="TextBox 20">
          <a:extLst>
            <a:ext uri="{FF2B5EF4-FFF2-40B4-BE49-F238E27FC236}">
              <a16:creationId xmlns:a16="http://schemas.microsoft.com/office/drawing/2014/main" id="{2B9F745F-F802-EEA7-ABAA-D7AD45EA7B0C}"/>
            </a:ext>
          </a:extLst>
        </xdr:cNvPr>
        <xdr:cNvSpPr txBox="1"/>
      </xdr:nvSpPr>
      <xdr:spPr>
        <a:xfrm>
          <a:off x="8753475" y="885826"/>
          <a:ext cx="128706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DDDC84B-B1C7-4E87-89DE-9749AA8EAFE7}" type="TxLink">
            <a:rPr lang="en-US" sz="1600" b="1">
              <a:solidFill>
                <a:srgbClr val="47FCFF"/>
              </a:solidFill>
              <a:latin typeface="Arial Black" panose="020B0A04020102020204" pitchFamily="34" charset="0"/>
              <a:ea typeface="+mn-ea"/>
              <a:cs typeface="+mn-cs"/>
            </a:rPr>
            <a:pPr marL="0" indent="0" algn="ctr"/>
            <a:t>$13.24K</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17</xdr:col>
      <xdr:colOff>533400</xdr:colOff>
      <xdr:row>4</xdr:row>
      <xdr:rowOff>161926</xdr:rowOff>
    </xdr:from>
    <xdr:to>
      <xdr:col>20</xdr:col>
      <xdr:colOff>34529</xdr:colOff>
      <xdr:row>6</xdr:row>
      <xdr:rowOff>171450</xdr:rowOff>
    </xdr:to>
    <xdr:sp macro="" textlink="Analysis!C17">
      <xdr:nvSpPr>
        <xdr:cNvPr id="22" name="TextBox 21">
          <a:extLst>
            <a:ext uri="{FF2B5EF4-FFF2-40B4-BE49-F238E27FC236}">
              <a16:creationId xmlns:a16="http://schemas.microsoft.com/office/drawing/2014/main" id="{7F151054-880E-CF5A-35AC-0DD9F0BA904C}"/>
            </a:ext>
          </a:extLst>
        </xdr:cNvPr>
        <xdr:cNvSpPr txBox="1"/>
      </xdr:nvSpPr>
      <xdr:spPr>
        <a:xfrm>
          <a:off x="10896600" y="923926"/>
          <a:ext cx="132992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48DC801-D750-41D8-81F8-864E391698C2}" type="TxLink">
            <a:rPr lang="en-US" sz="1600" b="1">
              <a:solidFill>
                <a:srgbClr val="47FCFF"/>
              </a:solidFill>
              <a:latin typeface="Arial Black" panose="020B0A04020102020204" pitchFamily="34" charset="0"/>
              <a:ea typeface="+mn-ea"/>
              <a:cs typeface="+mn-cs"/>
            </a:rPr>
            <a:pPr marL="0" indent="0" algn="ctr"/>
            <a:t>$47.79K</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10</xdr:col>
      <xdr:colOff>514350</xdr:colOff>
      <xdr:row>9</xdr:row>
      <xdr:rowOff>152400</xdr:rowOff>
    </xdr:from>
    <xdr:to>
      <xdr:col>20</xdr:col>
      <xdr:colOff>447674</xdr:colOff>
      <xdr:row>22</xdr:row>
      <xdr:rowOff>152400</xdr:rowOff>
    </xdr:to>
    <xdr:sp macro="" textlink="">
      <xdr:nvSpPr>
        <xdr:cNvPr id="27" name="Rectangle: Rounded Corners 26">
          <a:extLst>
            <a:ext uri="{FF2B5EF4-FFF2-40B4-BE49-F238E27FC236}">
              <a16:creationId xmlns:a16="http://schemas.microsoft.com/office/drawing/2014/main" id="{3366123B-90A3-596F-DDB3-B9B11489DC8B}"/>
            </a:ext>
          </a:extLst>
        </xdr:cNvPr>
        <xdr:cNvSpPr/>
      </xdr:nvSpPr>
      <xdr:spPr>
        <a:xfrm>
          <a:off x="6610350" y="1866900"/>
          <a:ext cx="6029324" cy="247650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552450</xdr:colOff>
      <xdr:row>23</xdr:row>
      <xdr:rowOff>104775</xdr:rowOff>
    </xdr:from>
    <xdr:to>
      <xdr:col>20</xdr:col>
      <xdr:colOff>314325</xdr:colOff>
      <xdr:row>34</xdr:row>
      <xdr:rowOff>171450</xdr:rowOff>
    </xdr:to>
    <xdr:sp macro="" textlink="">
      <xdr:nvSpPr>
        <xdr:cNvPr id="39" name="Rectangle: Rounded Corners 38">
          <a:extLst>
            <a:ext uri="{FF2B5EF4-FFF2-40B4-BE49-F238E27FC236}">
              <a16:creationId xmlns:a16="http://schemas.microsoft.com/office/drawing/2014/main" id="{A19FD303-7751-57BD-CB5D-7F5431805B75}"/>
            </a:ext>
          </a:extLst>
        </xdr:cNvPr>
        <xdr:cNvSpPr/>
      </xdr:nvSpPr>
      <xdr:spPr>
        <a:xfrm>
          <a:off x="10306050" y="4486275"/>
          <a:ext cx="2200275" cy="216217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238126</xdr:colOff>
      <xdr:row>12</xdr:row>
      <xdr:rowOff>123825</xdr:rowOff>
    </xdr:from>
    <xdr:to>
      <xdr:col>10</xdr:col>
      <xdr:colOff>104776</xdr:colOff>
      <xdr:row>22</xdr:row>
      <xdr:rowOff>95250</xdr:rowOff>
    </xdr:to>
    <xdr:graphicFrame macro="">
      <xdr:nvGraphicFramePr>
        <xdr:cNvPr id="40" name="Chart 39">
          <a:extLst>
            <a:ext uri="{FF2B5EF4-FFF2-40B4-BE49-F238E27FC236}">
              <a16:creationId xmlns:a16="http://schemas.microsoft.com/office/drawing/2014/main" id="{A3915E9D-8552-84A8-5B7F-EF7D64964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352426</xdr:colOff>
      <xdr:row>20</xdr:row>
      <xdr:rowOff>76202</xdr:rowOff>
    </xdr:from>
    <xdr:to>
      <xdr:col>10</xdr:col>
      <xdr:colOff>66676</xdr:colOff>
      <xdr:row>22</xdr:row>
      <xdr:rowOff>114300</xdr:rowOff>
    </xdr:to>
    <mc:AlternateContent xmlns:mc="http://schemas.openxmlformats.org/markup-compatibility/2006" xmlns:a14="http://schemas.microsoft.com/office/drawing/2010/main">
      <mc:Choice Requires="a14">
        <xdr:graphicFrame macro="">
          <xdr:nvGraphicFramePr>
            <xdr:cNvPr id="37" name="DayName 1">
              <a:extLst>
                <a:ext uri="{FF2B5EF4-FFF2-40B4-BE49-F238E27FC236}">
                  <a16:creationId xmlns:a16="http://schemas.microsoft.com/office/drawing/2014/main" id="{EEBC94C1-1136-43D0-A2F1-D29A8259C1FA}"/>
                </a:ext>
              </a:extLst>
            </xdr:cNvPr>
            <xdr:cNvGraphicFramePr/>
          </xdr:nvGraphicFramePr>
          <xdr:xfrm>
            <a:off x="0" y="0"/>
            <a:ext cx="0" cy="0"/>
          </xdr:xfrm>
          <a:graphic>
            <a:graphicData uri="http://schemas.microsoft.com/office/drawing/2010/slicer">
              <sle:slicer xmlns:sle="http://schemas.microsoft.com/office/drawing/2010/slicer" name="DayName 1"/>
            </a:graphicData>
          </a:graphic>
        </xdr:graphicFrame>
      </mc:Choice>
      <mc:Fallback xmlns="">
        <xdr:sp macro="" textlink="">
          <xdr:nvSpPr>
            <xdr:cNvPr id="0" name=""/>
            <xdr:cNvSpPr>
              <a:spLocks noTextEdit="1"/>
            </xdr:cNvSpPr>
          </xdr:nvSpPr>
          <xdr:spPr>
            <a:xfrm>
              <a:off x="2181226" y="3886202"/>
              <a:ext cx="3981450" cy="419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95251</xdr:colOff>
      <xdr:row>10</xdr:row>
      <xdr:rowOff>57150</xdr:rowOff>
    </xdr:from>
    <xdr:to>
      <xdr:col>10</xdr:col>
      <xdr:colOff>219075</xdr:colOff>
      <xdr:row>14</xdr:row>
      <xdr:rowOff>0</xdr:rowOff>
    </xdr:to>
    <xdr:sp macro="" textlink="">
      <xdr:nvSpPr>
        <xdr:cNvPr id="42" name="TextBox 41">
          <a:extLst>
            <a:ext uri="{FF2B5EF4-FFF2-40B4-BE49-F238E27FC236}">
              <a16:creationId xmlns:a16="http://schemas.microsoft.com/office/drawing/2014/main" id="{65A28C85-72BF-1170-D320-D25543D5D375}"/>
            </a:ext>
          </a:extLst>
        </xdr:cNvPr>
        <xdr:cNvSpPr txBox="1"/>
      </xdr:nvSpPr>
      <xdr:spPr>
        <a:xfrm>
          <a:off x="2533651" y="1962150"/>
          <a:ext cx="3781424"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47FCFF"/>
              </a:solidFill>
              <a:latin typeface="Arial Black" panose="020B0A04020102020204" pitchFamily="34" charset="0"/>
            </a:rPr>
            <a:t>Transaction</a:t>
          </a:r>
          <a:r>
            <a:rPr lang="en-US" sz="1600" b="1" baseline="0">
              <a:solidFill>
                <a:srgbClr val="47FCFF"/>
              </a:solidFill>
              <a:latin typeface="Arial Black" panose="020B0A04020102020204" pitchFamily="34" charset="0"/>
            </a:rPr>
            <a:t> Volume </a:t>
          </a:r>
          <a:r>
            <a:rPr lang="en-US" sz="1600" b="1">
              <a:solidFill>
                <a:srgbClr val="47FCFF"/>
              </a:solidFill>
              <a:latin typeface="Arial Black" panose="020B0A04020102020204" pitchFamily="34" charset="0"/>
            </a:rPr>
            <a:t>Weekday Distribution</a:t>
          </a:r>
        </a:p>
      </xdr:txBody>
    </xdr:sp>
    <xdr:clientData/>
  </xdr:twoCellAnchor>
  <xdr:twoCellAnchor>
    <xdr:from>
      <xdr:col>4</xdr:col>
      <xdr:colOff>123825</xdr:colOff>
      <xdr:row>11</xdr:row>
      <xdr:rowOff>19050</xdr:rowOff>
    </xdr:from>
    <xdr:to>
      <xdr:col>4</xdr:col>
      <xdr:colOff>276225</xdr:colOff>
      <xdr:row>11</xdr:row>
      <xdr:rowOff>171450</xdr:rowOff>
    </xdr:to>
    <xdr:sp macro="" textlink="">
      <xdr:nvSpPr>
        <xdr:cNvPr id="41" name="Oval 40">
          <a:extLst>
            <a:ext uri="{FF2B5EF4-FFF2-40B4-BE49-F238E27FC236}">
              <a16:creationId xmlns:a16="http://schemas.microsoft.com/office/drawing/2014/main" id="{11886DE2-BD6A-A234-D8D0-794442FB90F7}"/>
            </a:ext>
          </a:extLst>
        </xdr:cNvPr>
        <xdr:cNvSpPr/>
      </xdr:nvSpPr>
      <xdr:spPr>
        <a:xfrm>
          <a:off x="2562225" y="2114550"/>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17</xdr:col>
      <xdr:colOff>104776</xdr:colOff>
      <xdr:row>24</xdr:row>
      <xdr:rowOff>38099</xdr:rowOff>
    </xdr:from>
    <xdr:to>
      <xdr:col>20</xdr:col>
      <xdr:colOff>104776</xdr:colOff>
      <xdr:row>34</xdr:row>
      <xdr:rowOff>95250</xdr:rowOff>
    </xdr:to>
    <mc:AlternateContent xmlns:mc="http://schemas.openxmlformats.org/markup-compatibility/2006" xmlns:a14="http://schemas.microsoft.com/office/drawing/2010/main">
      <mc:Choice Requires="a14">
        <xdr:graphicFrame macro="">
          <xdr:nvGraphicFramePr>
            <xdr:cNvPr id="44" name="Month">
              <a:extLst>
                <a:ext uri="{FF2B5EF4-FFF2-40B4-BE49-F238E27FC236}">
                  <a16:creationId xmlns:a16="http://schemas.microsoft.com/office/drawing/2014/main" id="{7D0093EC-D1A9-4E7E-B21F-6A156532106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467976" y="4610099"/>
              <a:ext cx="1828800" cy="1962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166686</xdr:colOff>
      <xdr:row>23</xdr:row>
      <xdr:rowOff>171451</xdr:rowOff>
    </xdr:from>
    <xdr:to>
      <xdr:col>19</xdr:col>
      <xdr:colOff>0</xdr:colOff>
      <xdr:row>25</xdr:row>
      <xdr:rowOff>114301</xdr:rowOff>
    </xdr:to>
    <xdr:sp macro="" textlink="">
      <xdr:nvSpPr>
        <xdr:cNvPr id="45" name="TextBox 44">
          <a:extLst>
            <a:ext uri="{FF2B5EF4-FFF2-40B4-BE49-F238E27FC236}">
              <a16:creationId xmlns:a16="http://schemas.microsoft.com/office/drawing/2014/main" id="{449A5283-E434-BAC0-F219-68FEBCEEF19C}"/>
            </a:ext>
          </a:extLst>
        </xdr:cNvPr>
        <xdr:cNvSpPr txBox="1"/>
      </xdr:nvSpPr>
      <xdr:spPr>
        <a:xfrm>
          <a:off x="10529886" y="4552951"/>
          <a:ext cx="105251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47FCFF"/>
              </a:solidFill>
              <a:latin typeface="Arial Black" panose="020B0A04020102020204" pitchFamily="34" charset="0"/>
            </a:rPr>
            <a:t>Months</a:t>
          </a:r>
        </a:p>
      </xdr:txBody>
    </xdr:sp>
    <xdr:clientData/>
  </xdr:twoCellAnchor>
  <xdr:twoCellAnchor>
    <xdr:from>
      <xdr:col>6</xdr:col>
      <xdr:colOff>542925</xdr:colOff>
      <xdr:row>6</xdr:row>
      <xdr:rowOff>76200</xdr:rowOff>
    </xdr:from>
    <xdr:to>
      <xdr:col>9</xdr:col>
      <xdr:colOff>590551</xdr:colOff>
      <xdr:row>8</xdr:row>
      <xdr:rowOff>161925</xdr:rowOff>
    </xdr:to>
    <xdr:graphicFrame macro="">
      <xdr:nvGraphicFramePr>
        <xdr:cNvPr id="46" name="Chart 45">
          <a:extLst>
            <a:ext uri="{FF2B5EF4-FFF2-40B4-BE49-F238E27FC236}">
              <a16:creationId xmlns:a16="http://schemas.microsoft.com/office/drawing/2014/main" id="{46FE58FD-D3D1-4F7D-99DC-77E90286C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12</xdr:row>
      <xdr:rowOff>180975</xdr:rowOff>
    </xdr:from>
    <xdr:to>
      <xdr:col>20</xdr:col>
      <xdr:colOff>314325</xdr:colOff>
      <xdr:row>22</xdr:row>
      <xdr:rowOff>76199</xdr:rowOff>
    </xdr:to>
    <xdr:graphicFrame macro="">
      <xdr:nvGraphicFramePr>
        <xdr:cNvPr id="47" name="Chart 46">
          <a:extLst>
            <a:ext uri="{FF2B5EF4-FFF2-40B4-BE49-F238E27FC236}">
              <a16:creationId xmlns:a16="http://schemas.microsoft.com/office/drawing/2014/main" id="{69BBAED7-115A-41D1-92AA-8C9BC6F3A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209550</xdr:colOff>
      <xdr:row>0</xdr:row>
      <xdr:rowOff>66674</xdr:rowOff>
    </xdr:from>
    <xdr:to>
      <xdr:col>5</xdr:col>
      <xdr:colOff>276225</xdr:colOff>
      <xdr:row>3</xdr:row>
      <xdr:rowOff>171449</xdr:rowOff>
    </xdr:to>
    <xdr:sp macro="" textlink="">
      <xdr:nvSpPr>
        <xdr:cNvPr id="48" name="Oval 47">
          <a:extLst>
            <a:ext uri="{FF2B5EF4-FFF2-40B4-BE49-F238E27FC236}">
              <a16:creationId xmlns:a16="http://schemas.microsoft.com/office/drawing/2014/main" id="{DF9678E0-72AB-0DCF-41A4-0E97B5819A74}"/>
            </a:ext>
          </a:extLst>
        </xdr:cNvPr>
        <xdr:cNvSpPr/>
      </xdr:nvSpPr>
      <xdr:spPr>
        <a:xfrm>
          <a:off x="2647950" y="66674"/>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533400</xdr:colOff>
      <xdr:row>0</xdr:row>
      <xdr:rowOff>47624</xdr:rowOff>
    </xdr:from>
    <xdr:to>
      <xdr:col>8</xdr:col>
      <xdr:colOff>600075</xdr:colOff>
      <xdr:row>3</xdr:row>
      <xdr:rowOff>152399</xdr:rowOff>
    </xdr:to>
    <xdr:sp macro="" textlink="">
      <xdr:nvSpPr>
        <xdr:cNvPr id="49" name="Oval 48">
          <a:extLst>
            <a:ext uri="{FF2B5EF4-FFF2-40B4-BE49-F238E27FC236}">
              <a16:creationId xmlns:a16="http://schemas.microsoft.com/office/drawing/2014/main" id="{9243615E-C5B2-3406-7FFA-09BF7D47D2CC}"/>
            </a:ext>
          </a:extLst>
        </xdr:cNvPr>
        <xdr:cNvSpPr/>
      </xdr:nvSpPr>
      <xdr:spPr>
        <a:xfrm>
          <a:off x="4800600" y="47624"/>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247650</xdr:colOff>
      <xdr:row>6</xdr:row>
      <xdr:rowOff>47625</xdr:rowOff>
    </xdr:from>
    <xdr:to>
      <xdr:col>6</xdr:col>
      <xdr:colOff>219076</xdr:colOff>
      <xdr:row>8</xdr:row>
      <xdr:rowOff>57150</xdr:rowOff>
    </xdr:to>
    <xdr:graphicFrame macro="">
      <xdr:nvGraphicFramePr>
        <xdr:cNvPr id="52" name="Chart 51">
          <a:extLst>
            <a:ext uri="{FF2B5EF4-FFF2-40B4-BE49-F238E27FC236}">
              <a16:creationId xmlns:a16="http://schemas.microsoft.com/office/drawing/2014/main" id="{AF354E8D-6283-4766-9255-4080E36B2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200025</xdr:colOff>
      <xdr:row>0</xdr:row>
      <xdr:rowOff>38099</xdr:rowOff>
    </xdr:from>
    <xdr:to>
      <xdr:col>12</xdr:col>
      <xdr:colOff>266700</xdr:colOff>
      <xdr:row>3</xdr:row>
      <xdr:rowOff>142874</xdr:rowOff>
    </xdr:to>
    <xdr:sp macro="" textlink="">
      <xdr:nvSpPr>
        <xdr:cNvPr id="58" name="Oval 57">
          <a:extLst>
            <a:ext uri="{FF2B5EF4-FFF2-40B4-BE49-F238E27FC236}">
              <a16:creationId xmlns:a16="http://schemas.microsoft.com/office/drawing/2014/main" id="{B6B737E9-1F33-3BED-0751-69C7B06A8E8C}"/>
            </a:ext>
          </a:extLst>
        </xdr:cNvPr>
        <xdr:cNvSpPr/>
      </xdr:nvSpPr>
      <xdr:spPr>
        <a:xfrm>
          <a:off x="6905625" y="38099"/>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552450</xdr:colOff>
      <xdr:row>0</xdr:row>
      <xdr:rowOff>38100</xdr:rowOff>
    </xdr:from>
    <xdr:to>
      <xdr:col>16</xdr:col>
      <xdr:colOff>9525</xdr:colOff>
      <xdr:row>3</xdr:row>
      <xdr:rowOff>142875</xdr:rowOff>
    </xdr:to>
    <xdr:sp macro="" textlink="">
      <xdr:nvSpPr>
        <xdr:cNvPr id="59" name="Oval 58">
          <a:extLst>
            <a:ext uri="{FF2B5EF4-FFF2-40B4-BE49-F238E27FC236}">
              <a16:creationId xmlns:a16="http://schemas.microsoft.com/office/drawing/2014/main" id="{6E023BF0-9C95-F79C-2524-0B796E3F4F89}"/>
            </a:ext>
          </a:extLst>
        </xdr:cNvPr>
        <xdr:cNvSpPr/>
      </xdr:nvSpPr>
      <xdr:spPr>
        <a:xfrm>
          <a:off x="9086850" y="38100"/>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266700</xdr:colOff>
      <xdr:row>0</xdr:row>
      <xdr:rowOff>57150</xdr:rowOff>
    </xdr:from>
    <xdr:to>
      <xdr:col>19</xdr:col>
      <xdr:colOff>333375</xdr:colOff>
      <xdr:row>3</xdr:row>
      <xdr:rowOff>161925</xdr:rowOff>
    </xdr:to>
    <xdr:sp macro="" textlink="">
      <xdr:nvSpPr>
        <xdr:cNvPr id="60" name="Oval 59">
          <a:extLst>
            <a:ext uri="{FF2B5EF4-FFF2-40B4-BE49-F238E27FC236}">
              <a16:creationId xmlns:a16="http://schemas.microsoft.com/office/drawing/2014/main" id="{14EBF4AC-A442-5B2B-AB9C-D295B3550C3F}"/>
            </a:ext>
          </a:extLst>
        </xdr:cNvPr>
        <xdr:cNvSpPr/>
      </xdr:nvSpPr>
      <xdr:spPr>
        <a:xfrm>
          <a:off x="11239500" y="57150"/>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428626</xdr:colOff>
      <xdr:row>10</xdr:row>
      <xdr:rowOff>104775</xdr:rowOff>
    </xdr:from>
    <xdr:to>
      <xdr:col>20</xdr:col>
      <xdr:colOff>76200</xdr:colOff>
      <xdr:row>14</xdr:row>
      <xdr:rowOff>85725</xdr:rowOff>
    </xdr:to>
    <xdr:sp macro="" textlink="">
      <xdr:nvSpPr>
        <xdr:cNvPr id="61" name="TextBox 60">
          <a:extLst>
            <a:ext uri="{FF2B5EF4-FFF2-40B4-BE49-F238E27FC236}">
              <a16:creationId xmlns:a16="http://schemas.microsoft.com/office/drawing/2014/main" id="{90B31A7D-FE12-1F7E-BC12-6325D770F13D}"/>
            </a:ext>
          </a:extLst>
        </xdr:cNvPr>
        <xdr:cNvSpPr txBox="1"/>
      </xdr:nvSpPr>
      <xdr:spPr>
        <a:xfrm>
          <a:off x="7134226" y="2009775"/>
          <a:ext cx="5133974"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47FCFF"/>
              </a:solidFill>
              <a:latin typeface="Arial Black" panose="020B0A04020102020204" pitchFamily="34" charset="0"/>
            </a:rPr>
            <a:t>Transaction</a:t>
          </a:r>
          <a:r>
            <a:rPr lang="en-US" sz="1600" b="1" baseline="0">
              <a:solidFill>
                <a:srgbClr val="47FCFF"/>
              </a:solidFill>
              <a:latin typeface="Arial Black" panose="020B0A04020102020204" pitchFamily="34" charset="0"/>
            </a:rPr>
            <a:t> Volume </a:t>
          </a:r>
          <a:r>
            <a:rPr lang="en-US" sz="1600" b="1">
              <a:solidFill>
                <a:srgbClr val="47FCFF"/>
              </a:solidFill>
              <a:latin typeface="Arial Black" panose="020B0A04020102020204" pitchFamily="34" charset="0"/>
            </a:rPr>
            <a:t>Monthly Distribution</a:t>
          </a:r>
        </a:p>
      </xdr:txBody>
    </xdr:sp>
    <xdr:clientData/>
  </xdr:twoCellAnchor>
  <xdr:twoCellAnchor>
    <xdr:from>
      <xdr:col>3</xdr:col>
      <xdr:colOff>133350</xdr:colOff>
      <xdr:row>23</xdr:row>
      <xdr:rowOff>123825</xdr:rowOff>
    </xdr:from>
    <xdr:to>
      <xdr:col>6</xdr:col>
      <xdr:colOff>504825</xdr:colOff>
      <xdr:row>35</xdr:row>
      <xdr:rowOff>0</xdr:rowOff>
    </xdr:to>
    <xdr:sp macro="" textlink="">
      <xdr:nvSpPr>
        <xdr:cNvPr id="2061" name="Rectangle: Rounded Corners 2060">
          <a:extLst>
            <a:ext uri="{FF2B5EF4-FFF2-40B4-BE49-F238E27FC236}">
              <a16:creationId xmlns:a16="http://schemas.microsoft.com/office/drawing/2014/main" id="{F185AD4E-906F-E93E-0A88-272E255A7B11}"/>
            </a:ext>
          </a:extLst>
        </xdr:cNvPr>
        <xdr:cNvSpPr/>
      </xdr:nvSpPr>
      <xdr:spPr>
        <a:xfrm>
          <a:off x="1962150" y="4505325"/>
          <a:ext cx="2200275" cy="216217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581025</xdr:colOff>
      <xdr:row>23</xdr:row>
      <xdr:rowOff>133350</xdr:rowOff>
    </xdr:from>
    <xdr:to>
      <xdr:col>16</xdr:col>
      <xdr:colOff>438150</xdr:colOff>
      <xdr:row>35</xdr:row>
      <xdr:rowOff>9525</xdr:rowOff>
    </xdr:to>
    <xdr:sp macro="" textlink="">
      <xdr:nvSpPr>
        <xdr:cNvPr id="2063" name="Rectangle: Rounded Corners 2062">
          <a:extLst>
            <a:ext uri="{FF2B5EF4-FFF2-40B4-BE49-F238E27FC236}">
              <a16:creationId xmlns:a16="http://schemas.microsoft.com/office/drawing/2014/main" id="{F7216C3D-EB86-9DBB-5177-7D11C6794BA2}"/>
            </a:ext>
          </a:extLst>
        </xdr:cNvPr>
        <xdr:cNvSpPr/>
      </xdr:nvSpPr>
      <xdr:spPr>
        <a:xfrm>
          <a:off x="4238625" y="4514850"/>
          <a:ext cx="5953125" cy="216217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539750</xdr:colOff>
      <xdr:row>26</xdr:row>
      <xdr:rowOff>190499</xdr:rowOff>
    </xdr:from>
    <xdr:to>
      <xdr:col>14</xdr:col>
      <xdr:colOff>92076</xdr:colOff>
      <xdr:row>34</xdr:row>
      <xdr:rowOff>57150</xdr:rowOff>
    </xdr:to>
    <xdr:sp macro="" textlink="">
      <xdr:nvSpPr>
        <xdr:cNvPr id="2064" name="Rectangle: Rounded Corners 2063">
          <a:extLst>
            <a:ext uri="{FF2B5EF4-FFF2-40B4-BE49-F238E27FC236}">
              <a16:creationId xmlns:a16="http://schemas.microsoft.com/office/drawing/2014/main" id="{D4465C8E-ECB8-7182-1C3F-2F99A76E3070}"/>
            </a:ext>
          </a:extLst>
        </xdr:cNvPr>
        <xdr:cNvSpPr/>
      </xdr:nvSpPr>
      <xdr:spPr>
        <a:xfrm>
          <a:off x="7245350" y="5143499"/>
          <a:ext cx="1381126" cy="1390651"/>
        </a:xfrm>
        <a:prstGeom prst="roundRect">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171450</xdr:colOff>
      <xdr:row>26</xdr:row>
      <xdr:rowOff>190499</xdr:rowOff>
    </xdr:from>
    <xdr:to>
      <xdr:col>16</xdr:col>
      <xdr:colOff>333376</xdr:colOff>
      <xdr:row>34</xdr:row>
      <xdr:rowOff>57150</xdr:rowOff>
    </xdr:to>
    <xdr:sp macro="" textlink="">
      <xdr:nvSpPr>
        <xdr:cNvPr id="2065" name="Rectangle: Rounded Corners 2064">
          <a:extLst>
            <a:ext uri="{FF2B5EF4-FFF2-40B4-BE49-F238E27FC236}">
              <a16:creationId xmlns:a16="http://schemas.microsoft.com/office/drawing/2014/main" id="{20DEA74A-DD4C-F2E0-F476-93529AD84558}"/>
            </a:ext>
          </a:extLst>
        </xdr:cNvPr>
        <xdr:cNvSpPr/>
      </xdr:nvSpPr>
      <xdr:spPr>
        <a:xfrm>
          <a:off x="8705850" y="5143499"/>
          <a:ext cx="1381126" cy="1390651"/>
        </a:xfrm>
        <a:prstGeom prst="roundRect">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316179</xdr:colOff>
      <xdr:row>25</xdr:row>
      <xdr:rowOff>57149</xdr:rowOff>
    </xdr:from>
    <xdr:to>
      <xdr:col>13</xdr:col>
      <xdr:colOff>315647</xdr:colOff>
      <xdr:row>28</xdr:row>
      <xdr:rowOff>161924</xdr:rowOff>
    </xdr:to>
    <xdr:sp macro="" textlink="">
      <xdr:nvSpPr>
        <xdr:cNvPr id="2066" name="Oval 2065">
          <a:extLst>
            <a:ext uri="{FF2B5EF4-FFF2-40B4-BE49-F238E27FC236}">
              <a16:creationId xmlns:a16="http://schemas.microsoft.com/office/drawing/2014/main" id="{41B24F83-CAC3-E581-FBD7-A830309483FE}"/>
            </a:ext>
          </a:extLst>
        </xdr:cNvPr>
        <xdr:cNvSpPr/>
      </xdr:nvSpPr>
      <xdr:spPr>
        <a:xfrm>
          <a:off x="7631379" y="4819649"/>
          <a:ext cx="609068" cy="676275"/>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557479</xdr:colOff>
      <xdr:row>25</xdr:row>
      <xdr:rowOff>38099</xdr:rowOff>
    </xdr:from>
    <xdr:to>
      <xdr:col>15</xdr:col>
      <xdr:colOff>556947</xdr:colOff>
      <xdr:row>28</xdr:row>
      <xdr:rowOff>142874</xdr:rowOff>
    </xdr:to>
    <xdr:sp macro="" textlink="">
      <xdr:nvSpPr>
        <xdr:cNvPr id="2067" name="Oval 2066">
          <a:extLst>
            <a:ext uri="{FF2B5EF4-FFF2-40B4-BE49-F238E27FC236}">
              <a16:creationId xmlns:a16="http://schemas.microsoft.com/office/drawing/2014/main" id="{C8C522E8-A94D-4B67-E6B1-FC1A3F528ECE}"/>
            </a:ext>
          </a:extLst>
        </xdr:cNvPr>
        <xdr:cNvSpPr/>
      </xdr:nvSpPr>
      <xdr:spPr>
        <a:xfrm>
          <a:off x="9091879" y="4800599"/>
          <a:ext cx="609068" cy="676275"/>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259557</xdr:colOff>
      <xdr:row>6</xdr:row>
      <xdr:rowOff>28575</xdr:rowOff>
    </xdr:from>
    <xdr:to>
      <xdr:col>13</xdr:col>
      <xdr:colOff>202407</xdr:colOff>
      <xdr:row>8</xdr:row>
      <xdr:rowOff>171451</xdr:rowOff>
    </xdr:to>
    <xdr:graphicFrame macro="">
      <xdr:nvGraphicFramePr>
        <xdr:cNvPr id="2068" name="Chart 2067">
          <a:extLst>
            <a:ext uri="{FF2B5EF4-FFF2-40B4-BE49-F238E27FC236}">
              <a16:creationId xmlns:a16="http://schemas.microsoft.com/office/drawing/2014/main" id="{CA6D292C-AA66-4E64-BAD2-EA994EDC0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257175</xdr:colOff>
      <xdr:row>6</xdr:row>
      <xdr:rowOff>85726</xdr:rowOff>
    </xdr:from>
    <xdr:to>
      <xdr:col>16</xdr:col>
      <xdr:colOff>219075</xdr:colOff>
      <xdr:row>7</xdr:row>
      <xdr:rowOff>180976</xdr:rowOff>
    </xdr:to>
    <xdr:sp macro="" textlink="">
      <xdr:nvSpPr>
        <xdr:cNvPr id="2069" name="Rectangle: Rounded Corners 2068">
          <a:extLst>
            <a:ext uri="{FF2B5EF4-FFF2-40B4-BE49-F238E27FC236}">
              <a16:creationId xmlns:a16="http://schemas.microsoft.com/office/drawing/2014/main" id="{81DDFF27-2861-CC47-7E60-C67640F1C2F0}"/>
            </a:ext>
          </a:extLst>
        </xdr:cNvPr>
        <xdr:cNvSpPr/>
      </xdr:nvSpPr>
      <xdr:spPr>
        <a:xfrm>
          <a:off x="8791575" y="1228726"/>
          <a:ext cx="1181100" cy="285750"/>
        </a:xfrm>
        <a:prstGeom prst="roundRect">
          <a:avLst/>
        </a:prstGeom>
        <a:solidFill>
          <a:srgbClr val="FF1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21</xdr:col>
      <xdr:colOff>533400</xdr:colOff>
      <xdr:row>0</xdr:row>
      <xdr:rowOff>0</xdr:rowOff>
    </xdr:from>
    <xdr:to>
      <xdr:col>23</xdr:col>
      <xdr:colOff>495300</xdr:colOff>
      <xdr:row>0</xdr:row>
      <xdr:rowOff>0</xdr:rowOff>
    </xdr:to>
    <xdr:sp macro="" textlink="">
      <xdr:nvSpPr>
        <xdr:cNvPr id="2070" name="Rectangle: Rounded Corners 2069">
          <a:extLst>
            <a:ext uri="{FF2B5EF4-FFF2-40B4-BE49-F238E27FC236}">
              <a16:creationId xmlns:a16="http://schemas.microsoft.com/office/drawing/2014/main" id="{87A96B07-701D-0ECB-F183-570D143DD455}"/>
            </a:ext>
          </a:extLst>
        </xdr:cNvPr>
        <xdr:cNvSpPr/>
      </xdr:nvSpPr>
      <xdr:spPr>
        <a:xfrm>
          <a:off x="13335000" y="0"/>
          <a:ext cx="1181100" cy="0"/>
        </a:xfrm>
        <a:prstGeom prst="roundRect">
          <a:avLst/>
        </a:prstGeom>
        <a:solidFill>
          <a:srgbClr val="FF1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19050</xdr:colOff>
      <xdr:row>6</xdr:row>
      <xdr:rowOff>104776</xdr:rowOff>
    </xdr:from>
    <xdr:to>
      <xdr:col>19</xdr:col>
      <xdr:colOff>590550</xdr:colOff>
      <xdr:row>8</xdr:row>
      <xdr:rowOff>9526</xdr:rowOff>
    </xdr:to>
    <xdr:sp macro="" textlink="">
      <xdr:nvSpPr>
        <xdr:cNvPr id="2071" name="Rectangle: Rounded Corners 2070">
          <a:extLst>
            <a:ext uri="{FF2B5EF4-FFF2-40B4-BE49-F238E27FC236}">
              <a16:creationId xmlns:a16="http://schemas.microsoft.com/office/drawing/2014/main" id="{80AAC3B7-C149-CA18-390B-C3548BEB3FC4}"/>
            </a:ext>
          </a:extLst>
        </xdr:cNvPr>
        <xdr:cNvSpPr/>
      </xdr:nvSpPr>
      <xdr:spPr>
        <a:xfrm>
          <a:off x="10991850" y="1247776"/>
          <a:ext cx="1181100" cy="285750"/>
        </a:xfrm>
        <a:prstGeom prst="roundRect">
          <a:avLst/>
        </a:prstGeom>
        <a:solidFill>
          <a:srgbClr val="FF1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57150</xdr:colOff>
      <xdr:row>26</xdr:row>
      <xdr:rowOff>171449</xdr:rowOff>
    </xdr:from>
    <xdr:to>
      <xdr:col>9</xdr:col>
      <xdr:colOff>219076</xdr:colOff>
      <xdr:row>34</xdr:row>
      <xdr:rowOff>38100</xdr:rowOff>
    </xdr:to>
    <xdr:sp macro="" textlink="">
      <xdr:nvSpPr>
        <xdr:cNvPr id="2076" name="Rectangle: Rounded Corners 2075">
          <a:extLst>
            <a:ext uri="{FF2B5EF4-FFF2-40B4-BE49-F238E27FC236}">
              <a16:creationId xmlns:a16="http://schemas.microsoft.com/office/drawing/2014/main" id="{01D96CEE-22A3-3809-98A8-EF5FE00804D9}"/>
            </a:ext>
          </a:extLst>
        </xdr:cNvPr>
        <xdr:cNvSpPr/>
      </xdr:nvSpPr>
      <xdr:spPr>
        <a:xfrm>
          <a:off x="4324350" y="5124449"/>
          <a:ext cx="1381126" cy="1390651"/>
        </a:xfrm>
        <a:prstGeom prst="roundRect">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443179</xdr:colOff>
      <xdr:row>25</xdr:row>
      <xdr:rowOff>38099</xdr:rowOff>
    </xdr:from>
    <xdr:to>
      <xdr:col>8</xdr:col>
      <xdr:colOff>442647</xdr:colOff>
      <xdr:row>28</xdr:row>
      <xdr:rowOff>142874</xdr:rowOff>
    </xdr:to>
    <xdr:sp macro="" textlink="">
      <xdr:nvSpPr>
        <xdr:cNvPr id="2077" name="Oval 2076">
          <a:extLst>
            <a:ext uri="{FF2B5EF4-FFF2-40B4-BE49-F238E27FC236}">
              <a16:creationId xmlns:a16="http://schemas.microsoft.com/office/drawing/2014/main" id="{EB7410AE-F331-76B9-5ED4-9B376B8CBE7F}"/>
            </a:ext>
          </a:extLst>
        </xdr:cNvPr>
        <xdr:cNvSpPr/>
      </xdr:nvSpPr>
      <xdr:spPr>
        <a:xfrm>
          <a:off x="4710379" y="4800599"/>
          <a:ext cx="609068" cy="676275"/>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298450</xdr:colOff>
      <xdr:row>26</xdr:row>
      <xdr:rowOff>171449</xdr:rowOff>
    </xdr:from>
    <xdr:to>
      <xdr:col>11</xdr:col>
      <xdr:colOff>460376</xdr:colOff>
      <xdr:row>34</xdr:row>
      <xdr:rowOff>38100</xdr:rowOff>
    </xdr:to>
    <xdr:sp macro="" textlink="">
      <xdr:nvSpPr>
        <xdr:cNvPr id="2078" name="Rectangle: Rounded Corners 2077">
          <a:extLst>
            <a:ext uri="{FF2B5EF4-FFF2-40B4-BE49-F238E27FC236}">
              <a16:creationId xmlns:a16="http://schemas.microsoft.com/office/drawing/2014/main" id="{97C5B37E-F8AC-A11A-2BC1-1A299696E93F}"/>
            </a:ext>
          </a:extLst>
        </xdr:cNvPr>
        <xdr:cNvSpPr/>
      </xdr:nvSpPr>
      <xdr:spPr>
        <a:xfrm>
          <a:off x="5784850" y="5124449"/>
          <a:ext cx="1381126" cy="1390651"/>
        </a:xfrm>
        <a:prstGeom prst="roundRect">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74879</xdr:colOff>
      <xdr:row>25</xdr:row>
      <xdr:rowOff>38099</xdr:rowOff>
    </xdr:from>
    <xdr:to>
      <xdr:col>11</xdr:col>
      <xdr:colOff>74347</xdr:colOff>
      <xdr:row>28</xdr:row>
      <xdr:rowOff>142874</xdr:rowOff>
    </xdr:to>
    <xdr:sp macro="" textlink="">
      <xdr:nvSpPr>
        <xdr:cNvPr id="2079" name="Oval 2078">
          <a:extLst>
            <a:ext uri="{FF2B5EF4-FFF2-40B4-BE49-F238E27FC236}">
              <a16:creationId xmlns:a16="http://schemas.microsoft.com/office/drawing/2014/main" id="{BCCAC118-5E60-0E63-A43C-38749C15822D}"/>
            </a:ext>
          </a:extLst>
        </xdr:cNvPr>
        <xdr:cNvSpPr/>
      </xdr:nvSpPr>
      <xdr:spPr>
        <a:xfrm>
          <a:off x="6170879" y="4800599"/>
          <a:ext cx="609068" cy="676275"/>
        </a:xfrm>
        <a:prstGeom prst="ellipse">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3</xdr:col>
      <xdr:colOff>323850</xdr:colOff>
      <xdr:row>23</xdr:row>
      <xdr:rowOff>161925</xdr:rowOff>
    </xdr:from>
    <xdr:to>
      <xdr:col>6</xdr:col>
      <xdr:colOff>323850</xdr:colOff>
      <xdr:row>30</xdr:row>
      <xdr:rowOff>47625</xdr:rowOff>
    </xdr:to>
    <mc:AlternateContent xmlns:mc="http://schemas.openxmlformats.org/markup-compatibility/2006" xmlns:a14="http://schemas.microsoft.com/office/drawing/2010/main">
      <mc:Choice Requires="a14">
        <xdr:graphicFrame macro="">
          <xdr:nvGraphicFramePr>
            <xdr:cNvPr id="2081" name="Channel">
              <a:extLst>
                <a:ext uri="{FF2B5EF4-FFF2-40B4-BE49-F238E27FC236}">
                  <a16:creationId xmlns:a16="http://schemas.microsoft.com/office/drawing/2014/main" id="{4342B947-511E-4939-B2CB-61B057D00032}"/>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2152650" y="4543425"/>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29</xdr:row>
      <xdr:rowOff>152400</xdr:rowOff>
    </xdr:from>
    <xdr:to>
      <xdr:col>6</xdr:col>
      <xdr:colOff>314325</xdr:colOff>
      <xdr:row>34</xdr:row>
      <xdr:rowOff>133350</xdr:rowOff>
    </xdr:to>
    <mc:AlternateContent xmlns:mc="http://schemas.openxmlformats.org/markup-compatibility/2006" xmlns:a14="http://schemas.microsoft.com/office/drawing/2010/main">
      <mc:Choice Requires="a14">
        <xdr:graphicFrame macro="">
          <xdr:nvGraphicFramePr>
            <xdr:cNvPr id="2082" name="TransactionType">
              <a:extLst>
                <a:ext uri="{FF2B5EF4-FFF2-40B4-BE49-F238E27FC236}">
                  <a16:creationId xmlns:a16="http://schemas.microsoft.com/office/drawing/2014/main" id="{DCD7B2A0-AA0C-4AB2-ACD1-DB02CA291AB3}"/>
                </a:ext>
              </a:extLst>
            </xdr:cNvPr>
            <xdr:cNvGraphicFramePr/>
          </xdr:nvGraphicFramePr>
          <xdr:xfrm>
            <a:off x="0" y="0"/>
            <a:ext cx="0" cy="0"/>
          </xdr:xfrm>
          <a:graphic>
            <a:graphicData uri="http://schemas.microsoft.com/office/drawing/2010/slicer">
              <sle:slicer xmlns:sle="http://schemas.microsoft.com/office/drawing/2010/slicer" name="TransactionType"/>
            </a:graphicData>
          </a:graphic>
        </xdr:graphicFrame>
      </mc:Choice>
      <mc:Fallback xmlns="">
        <xdr:sp macro="" textlink="">
          <xdr:nvSpPr>
            <xdr:cNvPr id="0" name=""/>
            <xdr:cNvSpPr>
              <a:spLocks noTextEdit="1"/>
            </xdr:cNvSpPr>
          </xdr:nvSpPr>
          <xdr:spPr>
            <a:xfrm>
              <a:off x="2143125" y="567690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328611</xdr:colOff>
      <xdr:row>23</xdr:row>
      <xdr:rowOff>133351</xdr:rowOff>
    </xdr:from>
    <xdr:to>
      <xdr:col>5</xdr:col>
      <xdr:colOff>161925</xdr:colOff>
      <xdr:row>25</xdr:row>
      <xdr:rowOff>76201</xdr:rowOff>
    </xdr:to>
    <xdr:sp macro="" textlink="">
      <xdr:nvSpPr>
        <xdr:cNvPr id="2083" name="TextBox 2082">
          <a:extLst>
            <a:ext uri="{FF2B5EF4-FFF2-40B4-BE49-F238E27FC236}">
              <a16:creationId xmlns:a16="http://schemas.microsoft.com/office/drawing/2014/main" id="{918A15A8-9C6D-4D42-3C8D-D20EA86E626D}"/>
            </a:ext>
          </a:extLst>
        </xdr:cNvPr>
        <xdr:cNvSpPr txBox="1"/>
      </xdr:nvSpPr>
      <xdr:spPr>
        <a:xfrm>
          <a:off x="2157411" y="4514851"/>
          <a:ext cx="105251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47FCFF"/>
              </a:solidFill>
              <a:latin typeface="Arial Black" panose="020B0A04020102020204" pitchFamily="34" charset="0"/>
            </a:rPr>
            <a:t>Channels</a:t>
          </a:r>
        </a:p>
      </xdr:txBody>
    </xdr:sp>
    <xdr:clientData/>
  </xdr:twoCellAnchor>
  <xdr:twoCellAnchor>
    <xdr:from>
      <xdr:col>3</xdr:col>
      <xdr:colOff>338136</xdr:colOff>
      <xdr:row>29</xdr:row>
      <xdr:rowOff>114301</xdr:rowOff>
    </xdr:from>
    <xdr:to>
      <xdr:col>5</xdr:col>
      <xdr:colOff>171450</xdr:colOff>
      <xdr:row>31</xdr:row>
      <xdr:rowOff>57151</xdr:rowOff>
    </xdr:to>
    <xdr:sp macro="" textlink="">
      <xdr:nvSpPr>
        <xdr:cNvPr id="2084" name="TextBox 2083">
          <a:extLst>
            <a:ext uri="{FF2B5EF4-FFF2-40B4-BE49-F238E27FC236}">
              <a16:creationId xmlns:a16="http://schemas.microsoft.com/office/drawing/2014/main" id="{34133D12-B96F-78EC-36BC-A942D7A6CE8F}"/>
            </a:ext>
          </a:extLst>
        </xdr:cNvPr>
        <xdr:cNvSpPr txBox="1"/>
      </xdr:nvSpPr>
      <xdr:spPr>
        <a:xfrm>
          <a:off x="2166936" y="5638801"/>
          <a:ext cx="105251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47FCFF"/>
              </a:solidFill>
              <a:latin typeface="Arial Black" panose="020B0A04020102020204" pitchFamily="34" charset="0"/>
            </a:rPr>
            <a:t>Type</a:t>
          </a:r>
        </a:p>
      </xdr:txBody>
    </xdr:sp>
    <xdr:clientData/>
  </xdr:twoCellAnchor>
  <xdr:twoCellAnchor editAs="oneCell">
    <xdr:from>
      <xdr:col>15</xdr:col>
      <xdr:colOff>47624</xdr:colOff>
      <xdr:row>0</xdr:row>
      <xdr:rowOff>152399</xdr:rowOff>
    </xdr:from>
    <xdr:to>
      <xdr:col>15</xdr:col>
      <xdr:colOff>514350</xdr:colOff>
      <xdr:row>3</xdr:row>
      <xdr:rowOff>47625</xdr:rowOff>
    </xdr:to>
    <xdr:pic>
      <xdr:nvPicPr>
        <xdr:cNvPr id="2088" name="Picture 2087">
          <a:extLst>
            <a:ext uri="{FF2B5EF4-FFF2-40B4-BE49-F238E27FC236}">
              <a16:creationId xmlns:a16="http://schemas.microsoft.com/office/drawing/2014/main" id="{FD0EB0A0-643E-A203-96D5-BCE3251D6C73}"/>
            </a:ext>
          </a:extLst>
        </xdr:cNvPr>
        <xdr:cNvPicPr>
          <a:picLocks noChangeAspect="1"/>
        </xdr:cNvPicPr>
      </xdr:nvPicPr>
      <xdr:blipFill>
        <a:blip xmlns:r="http://schemas.openxmlformats.org/officeDocument/2006/relationships" r:embed="rId6"/>
        <a:stretch>
          <a:fillRect/>
        </a:stretch>
      </xdr:blipFill>
      <xdr:spPr>
        <a:xfrm>
          <a:off x="9191624" y="152399"/>
          <a:ext cx="466726" cy="466726"/>
        </a:xfrm>
        <a:prstGeom prst="rect">
          <a:avLst/>
        </a:prstGeom>
      </xdr:spPr>
    </xdr:pic>
    <xdr:clientData/>
  </xdr:twoCellAnchor>
  <xdr:twoCellAnchor editAs="oneCell">
    <xdr:from>
      <xdr:col>8</xdr:col>
      <xdr:colOff>9523</xdr:colOff>
      <xdr:row>0</xdr:row>
      <xdr:rowOff>133349</xdr:rowOff>
    </xdr:from>
    <xdr:to>
      <xdr:col>8</xdr:col>
      <xdr:colOff>523874</xdr:colOff>
      <xdr:row>3</xdr:row>
      <xdr:rowOff>76200</xdr:rowOff>
    </xdr:to>
    <xdr:pic>
      <xdr:nvPicPr>
        <xdr:cNvPr id="2089" name="Picture 2088">
          <a:extLst>
            <a:ext uri="{FF2B5EF4-FFF2-40B4-BE49-F238E27FC236}">
              <a16:creationId xmlns:a16="http://schemas.microsoft.com/office/drawing/2014/main" id="{552377EE-80B2-CAC5-BCCD-2D6ADF16432C}"/>
            </a:ext>
          </a:extLst>
        </xdr:cNvPr>
        <xdr:cNvPicPr>
          <a:picLocks noChangeAspect="1"/>
        </xdr:cNvPicPr>
      </xdr:nvPicPr>
      <xdr:blipFill>
        <a:blip xmlns:r="http://schemas.openxmlformats.org/officeDocument/2006/relationships" r:embed="rId7"/>
        <a:stretch>
          <a:fillRect/>
        </a:stretch>
      </xdr:blipFill>
      <xdr:spPr>
        <a:xfrm>
          <a:off x="4886323" y="133349"/>
          <a:ext cx="514351" cy="514351"/>
        </a:xfrm>
        <a:prstGeom prst="rect">
          <a:avLst/>
        </a:prstGeom>
      </xdr:spPr>
    </xdr:pic>
    <xdr:clientData/>
  </xdr:twoCellAnchor>
  <xdr:twoCellAnchor editAs="oneCell">
    <xdr:from>
      <xdr:col>18</xdr:col>
      <xdr:colOff>361950</xdr:colOff>
      <xdr:row>0</xdr:row>
      <xdr:rowOff>180975</xdr:rowOff>
    </xdr:from>
    <xdr:to>
      <xdr:col>19</xdr:col>
      <xdr:colOff>238124</xdr:colOff>
      <xdr:row>3</xdr:row>
      <xdr:rowOff>76201</xdr:rowOff>
    </xdr:to>
    <xdr:pic>
      <xdr:nvPicPr>
        <xdr:cNvPr id="2091" name="Picture 2090">
          <a:extLst>
            <a:ext uri="{FF2B5EF4-FFF2-40B4-BE49-F238E27FC236}">
              <a16:creationId xmlns:a16="http://schemas.microsoft.com/office/drawing/2014/main" id="{2604E1B9-E621-6CCB-015F-52BA8A991567}"/>
            </a:ext>
          </a:extLst>
        </xdr:cNvPr>
        <xdr:cNvPicPr>
          <a:picLocks noChangeAspect="1"/>
        </xdr:cNvPicPr>
      </xdr:nvPicPr>
      <xdr:blipFill>
        <a:blip xmlns:r="http://schemas.openxmlformats.org/officeDocument/2006/relationships" r:embed="rId6"/>
        <a:stretch>
          <a:fillRect/>
        </a:stretch>
      </xdr:blipFill>
      <xdr:spPr>
        <a:xfrm flipH="1">
          <a:off x="11334750" y="180975"/>
          <a:ext cx="485774" cy="466726"/>
        </a:xfrm>
        <a:prstGeom prst="rect">
          <a:avLst/>
        </a:prstGeom>
      </xdr:spPr>
    </xdr:pic>
    <xdr:clientData/>
  </xdr:twoCellAnchor>
  <xdr:twoCellAnchor editAs="oneCell">
    <xdr:from>
      <xdr:col>4</xdr:col>
      <xdr:colOff>323850</xdr:colOff>
      <xdr:row>1</xdr:row>
      <xdr:rowOff>28574</xdr:rowOff>
    </xdr:from>
    <xdr:to>
      <xdr:col>5</xdr:col>
      <xdr:colOff>133350</xdr:colOff>
      <xdr:row>3</xdr:row>
      <xdr:rowOff>66674</xdr:rowOff>
    </xdr:to>
    <xdr:pic>
      <xdr:nvPicPr>
        <xdr:cNvPr id="2092" name="Picture 2091">
          <a:extLst>
            <a:ext uri="{FF2B5EF4-FFF2-40B4-BE49-F238E27FC236}">
              <a16:creationId xmlns:a16="http://schemas.microsoft.com/office/drawing/2014/main" id="{F9A9B04C-EF4A-2936-B092-DBB391549B21}"/>
            </a:ext>
          </a:extLst>
        </xdr:cNvPr>
        <xdr:cNvPicPr>
          <a:picLocks noChangeAspect="1"/>
        </xdr:cNvPicPr>
      </xdr:nvPicPr>
      <xdr:blipFill>
        <a:blip xmlns:r="http://schemas.openxmlformats.org/officeDocument/2006/relationships" r:embed="rId8"/>
        <a:stretch>
          <a:fillRect/>
        </a:stretch>
      </xdr:blipFill>
      <xdr:spPr>
        <a:xfrm>
          <a:off x="2762250" y="219074"/>
          <a:ext cx="419100" cy="419100"/>
        </a:xfrm>
        <a:prstGeom prst="rect">
          <a:avLst/>
        </a:prstGeom>
      </xdr:spPr>
    </xdr:pic>
    <xdr:clientData/>
  </xdr:twoCellAnchor>
  <xdr:twoCellAnchor editAs="oneCell">
    <xdr:from>
      <xdr:col>11</xdr:col>
      <xdr:colOff>323850</xdr:colOff>
      <xdr:row>0</xdr:row>
      <xdr:rowOff>142874</xdr:rowOff>
    </xdr:from>
    <xdr:to>
      <xdr:col>12</xdr:col>
      <xdr:colOff>152401</xdr:colOff>
      <xdr:row>3</xdr:row>
      <xdr:rowOff>9525</xdr:rowOff>
    </xdr:to>
    <xdr:pic>
      <xdr:nvPicPr>
        <xdr:cNvPr id="2093" name="Picture 2092">
          <a:extLst>
            <a:ext uri="{FF2B5EF4-FFF2-40B4-BE49-F238E27FC236}">
              <a16:creationId xmlns:a16="http://schemas.microsoft.com/office/drawing/2014/main" id="{D4744D54-C01E-9542-E67E-D9688B9F67FC}"/>
            </a:ext>
          </a:extLst>
        </xdr:cNvPr>
        <xdr:cNvPicPr>
          <a:picLocks noChangeAspect="1"/>
        </xdr:cNvPicPr>
      </xdr:nvPicPr>
      <xdr:blipFill>
        <a:blip xmlns:r="http://schemas.openxmlformats.org/officeDocument/2006/relationships" r:embed="rId9"/>
        <a:stretch>
          <a:fillRect/>
        </a:stretch>
      </xdr:blipFill>
      <xdr:spPr>
        <a:xfrm>
          <a:off x="7029450" y="142874"/>
          <a:ext cx="438151" cy="438151"/>
        </a:xfrm>
        <a:prstGeom prst="rect">
          <a:avLst/>
        </a:prstGeom>
      </xdr:spPr>
    </xdr:pic>
    <xdr:clientData/>
  </xdr:twoCellAnchor>
  <xdr:twoCellAnchor>
    <xdr:from>
      <xdr:col>11</xdr:col>
      <xdr:colOff>514350</xdr:colOff>
      <xdr:row>11</xdr:row>
      <xdr:rowOff>28575</xdr:rowOff>
    </xdr:from>
    <xdr:to>
      <xdr:col>12</xdr:col>
      <xdr:colOff>57150</xdr:colOff>
      <xdr:row>11</xdr:row>
      <xdr:rowOff>180975</xdr:rowOff>
    </xdr:to>
    <xdr:sp macro="" textlink="">
      <xdr:nvSpPr>
        <xdr:cNvPr id="2094" name="Oval 2093">
          <a:extLst>
            <a:ext uri="{FF2B5EF4-FFF2-40B4-BE49-F238E27FC236}">
              <a16:creationId xmlns:a16="http://schemas.microsoft.com/office/drawing/2014/main" id="{DEC10DB7-F153-82C5-79A9-15774AED6320}"/>
            </a:ext>
          </a:extLst>
        </xdr:cNvPr>
        <xdr:cNvSpPr/>
      </xdr:nvSpPr>
      <xdr:spPr>
        <a:xfrm>
          <a:off x="7219950" y="2124075"/>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533399</xdr:colOff>
      <xdr:row>23</xdr:row>
      <xdr:rowOff>152400</xdr:rowOff>
    </xdr:from>
    <xdr:to>
      <xdr:col>14</xdr:col>
      <xdr:colOff>542924</xdr:colOff>
      <xdr:row>25</xdr:row>
      <xdr:rowOff>180975</xdr:rowOff>
    </xdr:to>
    <xdr:sp macro="" textlink="">
      <xdr:nvSpPr>
        <xdr:cNvPr id="2097" name="TextBox 2096">
          <a:extLst>
            <a:ext uri="{FF2B5EF4-FFF2-40B4-BE49-F238E27FC236}">
              <a16:creationId xmlns:a16="http://schemas.microsoft.com/office/drawing/2014/main" id="{604A40EF-B4A0-7C9F-0377-52BC04421BF2}"/>
            </a:ext>
          </a:extLst>
        </xdr:cNvPr>
        <xdr:cNvSpPr txBox="1"/>
      </xdr:nvSpPr>
      <xdr:spPr>
        <a:xfrm>
          <a:off x="5410199" y="4533900"/>
          <a:ext cx="36671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47FCFF"/>
              </a:solidFill>
              <a:latin typeface="Arial Black" panose="020B0A04020102020204" pitchFamily="34" charset="0"/>
            </a:rPr>
            <a:t>Quarterly Transaction Volume</a:t>
          </a:r>
        </a:p>
      </xdr:txBody>
    </xdr:sp>
    <xdr:clientData/>
  </xdr:twoCellAnchor>
  <xdr:twoCellAnchor>
    <xdr:from>
      <xdr:col>8</xdr:col>
      <xdr:colOff>485775</xdr:colOff>
      <xdr:row>24</xdr:row>
      <xdr:rowOff>95250</xdr:rowOff>
    </xdr:from>
    <xdr:to>
      <xdr:col>9</xdr:col>
      <xdr:colOff>28575</xdr:colOff>
      <xdr:row>25</xdr:row>
      <xdr:rowOff>57150</xdr:rowOff>
    </xdr:to>
    <xdr:sp macro="" textlink="">
      <xdr:nvSpPr>
        <xdr:cNvPr id="2098" name="Oval 2097">
          <a:extLst>
            <a:ext uri="{FF2B5EF4-FFF2-40B4-BE49-F238E27FC236}">
              <a16:creationId xmlns:a16="http://schemas.microsoft.com/office/drawing/2014/main" id="{1EB99EF9-4587-4314-C302-9C0C9A558402}"/>
            </a:ext>
          </a:extLst>
        </xdr:cNvPr>
        <xdr:cNvSpPr/>
      </xdr:nvSpPr>
      <xdr:spPr>
        <a:xfrm>
          <a:off x="5362575" y="4667250"/>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280393</xdr:colOff>
      <xdr:row>28</xdr:row>
      <xdr:rowOff>171451</xdr:rowOff>
    </xdr:from>
    <xdr:to>
      <xdr:col>11</xdr:col>
      <xdr:colOff>445890</xdr:colOff>
      <xdr:row>30</xdr:row>
      <xdr:rowOff>180975</xdr:rowOff>
    </xdr:to>
    <xdr:sp macro="" textlink="Analysis!K17">
      <xdr:nvSpPr>
        <xdr:cNvPr id="2099" name="TextBox 2098">
          <a:extLst>
            <a:ext uri="{FF2B5EF4-FFF2-40B4-BE49-F238E27FC236}">
              <a16:creationId xmlns:a16="http://schemas.microsoft.com/office/drawing/2014/main" id="{C7548C8F-3D88-E744-65FB-3D7D96D0E466}"/>
            </a:ext>
          </a:extLst>
        </xdr:cNvPr>
        <xdr:cNvSpPr txBox="1"/>
      </xdr:nvSpPr>
      <xdr:spPr>
        <a:xfrm>
          <a:off x="5766793" y="5505451"/>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D881245-5743-4DCC-818A-21FB1E3E4F94}" type="TxLink">
            <a:rPr lang="en-US" sz="1600" b="1">
              <a:solidFill>
                <a:schemeClr val="bg2">
                  <a:lumMod val="10000"/>
                </a:schemeClr>
              </a:solidFill>
              <a:latin typeface="Arial Black" panose="020B0A04020102020204" pitchFamily="34" charset="0"/>
              <a:ea typeface="+mn-ea"/>
              <a:cs typeface="+mn-cs"/>
            </a:rPr>
            <a:pPr marL="0" indent="0" algn="ctr"/>
            <a:t>$165.43K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11</xdr:col>
      <xdr:colOff>451843</xdr:colOff>
      <xdr:row>54</xdr:row>
      <xdr:rowOff>142876</xdr:rowOff>
    </xdr:from>
    <xdr:to>
      <xdr:col>14</xdr:col>
      <xdr:colOff>7740</xdr:colOff>
      <xdr:row>56</xdr:row>
      <xdr:rowOff>152400</xdr:rowOff>
    </xdr:to>
    <xdr:sp macro="" textlink="Analysis!D12">
      <xdr:nvSpPr>
        <xdr:cNvPr id="2100" name="TextBox 2099">
          <a:extLst>
            <a:ext uri="{FF2B5EF4-FFF2-40B4-BE49-F238E27FC236}">
              <a16:creationId xmlns:a16="http://schemas.microsoft.com/office/drawing/2014/main" id="{AD1889B1-0D13-7AB7-E8A7-BD53440FDE84}"/>
            </a:ext>
          </a:extLst>
        </xdr:cNvPr>
        <xdr:cNvSpPr txBox="1"/>
      </xdr:nvSpPr>
      <xdr:spPr>
        <a:xfrm>
          <a:off x="7157443" y="104298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E7F98E5-856E-4203-8DFB-201E14D845BF}" type="TxLink">
            <a:rPr lang="en-US" sz="1600" b="1">
              <a:solidFill>
                <a:schemeClr val="bg2">
                  <a:lumMod val="10000"/>
                </a:schemeClr>
              </a:solidFill>
              <a:latin typeface="Arial Black" panose="020B0A04020102020204" pitchFamily="34" charset="0"/>
              <a:ea typeface="+mn-ea"/>
              <a:cs typeface="+mn-cs"/>
            </a:rPr>
            <a:pPr marL="0" indent="0" algn="ctr"/>
            <a:t>$61.04K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9</xdr:col>
      <xdr:colOff>289918</xdr:colOff>
      <xdr:row>32</xdr:row>
      <xdr:rowOff>1</xdr:rowOff>
    </xdr:from>
    <xdr:to>
      <xdr:col>11</xdr:col>
      <xdr:colOff>455415</xdr:colOff>
      <xdr:row>34</xdr:row>
      <xdr:rowOff>9525</xdr:rowOff>
    </xdr:to>
    <xdr:sp macro="" textlink="Analysis!D12">
      <xdr:nvSpPr>
        <xdr:cNvPr id="2101" name="TextBox 2100">
          <a:extLst>
            <a:ext uri="{FF2B5EF4-FFF2-40B4-BE49-F238E27FC236}">
              <a16:creationId xmlns:a16="http://schemas.microsoft.com/office/drawing/2014/main" id="{0FDC34D8-4ADE-E531-DA32-3E9D48268176}"/>
            </a:ext>
          </a:extLst>
        </xdr:cNvPr>
        <xdr:cNvSpPr txBox="1"/>
      </xdr:nvSpPr>
      <xdr:spPr>
        <a:xfrm>
          <a:off x="5776318" y="6096001"/>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2">
                  <a:lumMod val="10000"/>
                </a:schemeClr>
              </a:solidFill>
              <a:latin typeface="Arial Black" panose="020B0A04020102020204" pitchFamily="34" charset="0"/>
              <a:ea typeface="+mn-ea"/>
              <a:cs typeface="+mn-cs"/>
            </a:rPr>
            <a:t>Quarter</a:t>
          </a:r>
          <a:r>
            <a:rPr lang="en-US" sz="1600" b="1" baseline="0">
              <a:solidFill>
                <a:schemeClr val="bg2">
                  <a:lumMod val="10000"/>
                </a:schemeClr>
              </a:solidFill>
              <a:latin typeface="Arial Black" panose="020B0A04020102020204" pitchFamily="34" charset="0"/>
              <a:ea typeface="+mn-ea"/>
              <a:cs typeface="+mn-cs"/>
            </a:rPr>
            <a:t> 02</a:t>
          </a:r>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9</xdr:col>
      <xdr:colOff>571500</xdr:colOff>
      <xdr:row>30</xdr:row>
      <xdr:rowOff>114301</xdr:rowOff>
    </xdr:from>
    <xdr:to>
      <xdr:col>11</xdr:col>
      <xdr:colOff>142876</xdr:colOff>
      <xdr:row>32</xdr:row>
      <xdr:rowOff>38100</xdr:rowOff>
    </xdr:to>
    <xdr:sp macro="" textlink="">
      <xdr:nvSpPr>
        <xdr:cNvPr id="2102" name="Rectangle: Rounded Corners 2101">
          <a:extLst>
            <a:ext uri="{FF2B5EF4-FFF2-40B4-BE49-F238E27FC236}">
              <a16:creationId xmlns:a16="http://schemas.microsoft.com/office/drawing/2014/main" id="{DBAB7869-CEEE-269B-9BCB-6CE9A5850CDC}"/>
            </a:ext>
          </a:extLst>
        </xdr:cNvPr>
        <xdr:cNvSpPr/>
      </xdr:nvSpPr>
      <xdr:spPr>
        <a:xfrm>
          <a:off x="6057900" y="5829301"/>
          <a:ext cx="790576" cy="30479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70843</xdr:colOff>
      <xdr:row>28</xdr:row>
      <xdr:rowOff>161926</xdr:rowOff>
    </xdr:from>
    <xdr:to>
      <xdr:col>9</xdr:col>
      <xdr:colOff>236340</xdr:colOff>
      <xdr:row>30</xdr:row>
      <xdr:rowOff>171450</xdr:rowOff>
    </xdr:to>
    <xdr:sp macro="" textlink="Analysis!K16">
      <xdr:nvSpPr>
        <xdr:cNvPr id="2103" name="TextBox 2102">
          <a:extLst>
            <a:ext uri="{FF2B5EF4-FFF2-40B4-BE49-F238E27FC236}">
              <a16:creationId xmlns:a16="http://schemas.microsoft.com/office/drawing/2014/main" id="{D4DAEA4A-328C-3D08-E4F9-05411C87657B}"/>
            </a:ext>
          </a:extLst>
        </xdr:cNvPr>
        <xdr:cNvSpPr txBox="1"/>
      </xdr:nvSpPr>
      <xdr:spPr>
        <a:xfrm>
          <a:off x="4338043" y="549592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645BFAF-DFDF-4B82-AADB-C6908B7ACAAA}" type="TxLink">
            <a:rPr lang="en-US" sz="1600" b="1">
              <a:solidFill>
                <a:schemeClr val="bg2">
                  <a:lumMod val="10000"/>
                </a:schemeClr>
              </a:solidFill>
              <a:latin typeface="Arial Black" panose="020B0A04020102020204" pitchFamily="34" charset="0"/>
              <a:ea typeface="+mn-ea"/>
              <a:cs typeface="+mn-cs"/>
            </a:rPr>
            <a:pPr marL="0" indent="0" algn="ctr"/>
            <a:t>$182.45K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7</xdr:col>
      <xdr:colOff>80368</xdr:colOff>
      <xdr:row>31</xdr:row>
      <xdr:rowOff>180976</xdr:rowOff>
    </xdr:from>
    <xdr:to>
      <xdr:col>9</xdr:col>
      <xdr:colOff>245865</xdr:colOff>
      <xdr:row>34</xdr:row>
      <xdr:rowOff>0</xdr:rowOff>
    </xdr:to>
    <xdr:sp macro="" textlink="Analysis!D12">
      <xdr:nvSpPr>
        <xdr:cNvPr id="2104" name="TextBox 2103">
          <a:extLst>
            <a:ext uri="{FF2B5EF4-FFF2-40B4-BE49-F238E27FC236}">
              <a16:creationId xmlns:a16="http://schemas.microsoft.com/office/drawing/2014/main" id="{8DC7131E-4FF2-6F13-097C-6F1B34F1EC41}"/>
            </a:ext>
          </a:extLst>
        </xdr:cNvPr>
        <xdr:cNvSpPr txBox="1"/>
      </xdr:nvSpPr>
      <xdr:spPr>
        <a:xfrm>
          <a:off x="4347568" y="60864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2">
                  <a:lumMod val="10000"/>
                </a:schemeClr>
              </a:solidFill>
              <a:latin typeface="Arial Black" panose="020B0A04020102020204" pitchFamily="34" charset="0"/>
              <a:ea typeface="+mn-ea"/>
              <a:cs typeface="+mn-cs"/>
            </a:rPr>
            <a:t>Quarter</a:t>
          </a:r>
          <a:r>
            <a:rPr lang="en-US" sz="1600" b="1" baseline="0">
              <a:solidFill>
                <a:schemeClr val="bg2">
                  <a:lumMod val="10000"/>
                </a:schemeClr>
              </a:solidFill>
              <a:latin typeface="Arial Black" panose="020B0A04020102020204" pitchFamily="34" charset="0"/>
              <a:ea typeface="+mn-ea"/>
              <a:cs typeface="+mn-cs"/>
            </a:rPr>
            <a:t> 01</a:t>
          </a:r>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7</xdr:col>
      <xdr:colOff>361950</xdr:colOff>
      <xdr:row>30</xdr:row>
      <xdr:rowOff>104776</xdr:rowOff>
    </xdr:from>
    <xdr:to>
      <xdr:col>8</xdr:col>
      <xdr:colOff>542926</xdr:colOff>
      <xdr:row>32</xdr:row>
      <xdr:rowOff>28575</xdr:rowOff>
    </xdr:to>
    <xdr:sp macro="" textlink="">
      <xdr:nvSpPr>
        <xdr:cNvPr id="2105" name="Rectangle: Rounded Corners 2104">
          <a:extLst>
            <a:ext uri="{FF2B5EF4-FFF2-40B4-BE49-F238E27FC236}">
              <a16:creationId xmlns:a16="http://schemas.microsoft.com/office/drawing/2014/main" id="{776D7C54-9FEA-CA07-46EB-5C12670C8755}"/>
            </a:ext>
          </a:extLst>
        </xdr:cNvPr>
        <xdr:cNvSpPr/>
      </xdr:nvSpPr>
      <xdr:spPr>
        <a:xfrm>
          <a:off x="4629150" y="5819776"/>
          <a:ext cx="790576" cy="30479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518518</xdr:colOff>
      <xdr:row>28</xdr:row>
      <xdr:rowOff>152401</xdr:rowOff>
    </xdr:from>
    <xdr:to>
      <xdr:col>14</xdr:col>
      <xdr:colOff>74415</xdr:colOff>
      <xdr:row>30</xdr:row>
      <xdr:rowOff>161925</xdr:rowOff>
    </xdr:to>
    <xdr:sp macro="" textlink="Analysis!K18">
      <xdr:nvSpPr>
        <xdr:cNvPr id="2106" name="TextBox 2105">
          <a:extLst>
            <a:ext uri="{FF2B5EF4-FFF2-40B4-BE49-F238E27FC236}">
              <a16:creationId xmlns:a16="http://schemas.microsoft.com/office/drawing/2014/main" id="{B4AB282B-57A5-EE89-90F4-2A8EBE6C2B18}"/>
            </a:ext>
          </a:extLst>
        </xdr:cNvPr>
        <xdr:cNvSpPr txBox="1"/>
      </xdr:nvSpPr>
      <xdr:spPr>
        <a:xfrm>
          <a:off x="7224118" y="5486401"/>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21FE63-56A2-4F21-8CB7-E867C3D5ED5C}" type="TxLink">
            <a:rPr lang="en-US" sz="1600" b="1">
              <a:solidFill>
                <a:schemeClr val="bg2">
                  <a:lumMod val="10000"/>
                </a:schemeClr>
              </a:solidFill>
              <a:latin typeface="Arial Black" panose="020B0A04020102020204" pitchFamily="34" charset="0"/>
              <a:ea typeface="+mn-ea"/>
              <a:cs typeface="+mn-cs"/>
            </a:rPr>
            <a:pPr marL="0" indent="0" algn="ctr"/>
            <a:t>$203.13K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11</xdr:col>
      <xdr:colOff>528043</xdr:colOff>
      <xdr:row>31</xdr:row>
      <xdr:rowOff>171451</xdr:rowOff>
    </xdr:from>
    <xdr:to>
      <xdr:col>14</xdr:col>
      <xdr:colOff>83940</xdr:colOff>
      <xdr:row>33</xdr:row>
      <xdr:rowOff>180975</xdr:rowOff>
    </xdr:to>
    <xdr:sp macro="" textlink="Analysis!D12">
      <xdr:nvSpPr>
        <xdr:cNvPr id="2107" name="TextBox 2106">
          <a:extLst>
            <a:ext uri="{FF2B5EF4-FFF2-40B4-BE49-F238E27FC236}">
              <a16:creationId xmlns:a16="http://schemas.microsoft.com/office/drawing/2014/main" id="{506D2A27-139D-FE57-2487-3C24789C696E}"/>
            </a:ext>
          </a:extLst>
        </xdr:cNvPr>
        <xdr:cNvSpPr txBox="1"/>
      </xdr:nvSpPr>
      <xdr:spPr>
        <a:xfrm>
          <a:off x="7233643" y="6076951"/>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2">
                  <a:lumMod val="10000"/>
                </a:schemeClr>
              </a:solidFill>
              <a:latin typeface="Arial Black" panose="020B0A04020102020204" pitchFamily="34" charset="0"/>
              <a:ea typeface="+mn-ea"/>
              <a:cs typeface="+mn-cs"/>
            </a:rPr>
            <a:t>Quarter</a:t>
          </a:r>
          <a:r>
            <a:rPr lang="en-US" sz="1600" b="1" baseline="0">
              <a:solidFill>
                <a:schemeClr val="bg2">
                  <a:lumMod val="10000"/>
                </a:schemeClr>
              </a:solidFill>
              <a:latin typeface="Arial Black" panose="020B0A04020102020204" pitchFamily="34" charset="0"/>
              <a:ea typeface="+mn-ea"/>
              <a:cs typeface="+mn-cs"/>
            </a:rPr>
            <a:t> 03</a:t>
          </a:r>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12</xdr:col>
      <xdr:colOff>200025</xdr:colOff>
      <xdr:row>30</xdr:row>
      <xdr:rowOff>95251</xdr:rowOff>
    </xdr:from>
    <xdr:to>
      <xdr:col>13</xdr:col>
      <xdr:colOff>381001</xdr:colOff>
      <xdr:row>32</xdr:row>
      <xdr:rowOff>19050</xdr:rowOff>
    </xdr:to>
    <xdr:sp macro="" textlink="">
      <xdr:nvSpPr>
        <xdr:cNvPr id="2108" name="Rectangle: Rounded Corners 2107">
          <a:extLst>
            <a:ext uri="{FF2B5EF4-FFF2-40B4-BE49-F238E27FC236}">
              <a16:creationId xmlns:a16="http://schemas.microsoft.com/office/drawing/2014/main" id="{C7064BDE-E75A-9DC2-44F6-24E56DF215A6}"/>
            </a:ext>
          </a:extLst>
        </xdr:cNvPr>
        <xdr:cNvSpPr/>
      </xdr:nvSpPr>
      <xdr:spPr>
        <a:xfrm>
          <a:off x="7515225" y="5810251"/>
          <a:ext cx="790576" cy="30479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137518</xdr:colOff>
      <xdr:row>28</xdr:row>
      <xdr:rowOff>161926</xdr:rowOff>
    </xdr:from>
    <xdr:to>
      <xdr:col>16</xdr:col>
      <xdr:colOff>303015</xdr:colOff>
      <xdr:row>30</xdr:row>
      <xdr:rowOff>171450</xdr:rowOff>
    </xdr:to>
    <xdr:sp macro="" textlink="Analysis!K19">
      <xdr:nvSpPr>
        <xdr:cNvPr id="2109" name="TextBox 2108">
          <a:extLst>
            <a:ext uri="{FF2B5EF4-FFF2-40B4-BE49-F238E27FC236}">
              <a16:creationId xmlns:a16="http://schemas.microsoft.com/office/drawing/2014/main" id="{CFB38667-2306-6409-271D-8F8DDD4FFE2F}"/>
            </a:ext>
          </a:extLst>
        </xdr:cNvPr>
        <xdr:cNvSpPr txBox="1"/>
      </xdr:nvSpPr>
      <xdr:spPr>
        <a:xfrm>
          <a:off x="8671918" y="549592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A2EE4B6-B43E-4B04-BF35-348B4D8D249C}" type="TxLink">
            <a:rPr lang="en-US" sz="1600" b="1">
              <a:solidFill>
                <a:schemeClr val="bg2">
                  <a:lumMod val="10000"/>
                </a:schemeClr>
              </a:solidFill>
              <a:latin typeface="Arial Black" panose="020B0A04020102020204" pitchFamily="34" charset="0"/>
              <a:ea typeface="+mn-ea"/>
              <a:cs typeface="+mn-cs"/>
            </a:rPr>
            <a:pPr marL="0" indent="0" algn="ctr"/>
            <a:t>$194.48K</a:t>
          </a:fld>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14</xdr:col>
      <xdr:colOff>147043</xdr:colOff>
      <xdr:row>31</xdr:row>
      <xdr:rowOff>180976</xdr:rowOff>
    </xdr:from>
    <xdr:to>
      <xdr:col>16</xdr:col>
      <xdr:colOff>312540</xdr:colOff>
      <xdr:row>34</xdr:row>
      <xdr:rowOff>0</xdr:rowOff>
    </xdr:to>
    <xdr:sp macro="" textlink="Analysis!D12">
      <xdr:nvSpPr>
        <xdr:cNvPr id="2110" name="TextBox 2109">
          <a:extLst>
            <a:ext uri="{FF2B5EF4-FFF2-40B4-BE49-F238E27FC236}">
              <a16:creationId xmlns:a16="http://schemas.microsoft.com/office/drawing/2014/main" id="{F1A2DB04-C9DB-64C8-780C-163208898657}"/>
            </a:ext>
          </a:extLst>
        </xdr:cNvPr>
        <xdr:cNvSpPr txBox="1"/>
      </xdr:nvSpPr>
      <xdr:spPr>
        <a:xfrm>
          <a:off x="8681443" y="60864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2">
                  <a:lumMod val="10000"/>
                </a:schemeClr>
              </a:solidFill>
              <a:latin typeface="Arial Black" panose="020B0A04020102020204" pitchFamily="34" charset="0"/>
              <a:ea typeface="+mn-ea"/>
              <a:cs typeface="+mn-cs"/>
            </a:rPr>
            <a:t>Quarter</a:t>
          </a:r>
          <a:r>
            <a:rPr lang="en-US" sz="1600" b="1" baseline="0">
              <a:solidFill>
                <a:schemeClr val="bg2">
                  <a:lumMod val="10000"/>
                </a:schemeClr>
              </a:solidFill>
              <a:latin typeface="Arial Black" panose="020B0A04020102020204" pitchFamily="34" charset="0"/>
              <a:ea typeface="+mn-ea"/>
              <a:cs typeface="+mn-cs"/>
            </a:rPr>
            <a:t> 04</a:t>
          </a:r>
          <a:endParaRPr lang="en-US" sz="1600" b="1">
            <a:solidFill>
              <a:schemeClr val="bg2">
                <a:lumMod val="10000"/>
              </a:schemeClr>
            </a:solidFill>
            <a:latin typeface="Arial Black" panose="020B0A04020102020204" pitchFamily="34" charset="0"/>
            <a:ea typeface="+mn-ea"/>
            <a:cs typeface="+mn-cs"/>
          </a:endParaRPr>
        </a:p>
      </xdr:txBody>
    </xdr:sp>
    <xdr:clientData/>
  </xdr:twoCellAnchor>
  <xdr:twoCellAnchor>
    <xdr:from>
      <xdr:col>14</xdr:col>
      <xdr:colOff>428625</xdr:colOff>
      <xdr:row>30</xdr:row>
      <xdr:rowOff>104776</xdr:rowOff>
    </xdr:from>
    <xdr:to>
      <xdr:col>16</xdr:col>
      <xdr:colOff>1</xdr:colOff>
      <xdr:row>32</xdr:row>
      <xdr:rowOff>28575</xdr:rowOff>
    </xdr:to>
    <xdr:sp macro="" textlink="">
      <xdr:nvSpPr>
        <xdr:cNvPr id="2111" name="Rectangle: Rounded Corners 2110">
          <a:extLst>
            <a:ext uri="{FF2B5EF4-FFF2-40B4-BE49-F238E27FC236}">
              <a16:creationId xmlns:a16="http://schemas.microsoft.com/office/drawing/2014/main" id="{B55F7EF9-5BD9-A118-0762-C4F5B14FF703}"/>
            </a:ext>
          </a:extLst>
        </xdr:cNvPr>
        <xdr:cNvSpPr/>
      </xdr:nvSpPr>
      <xdr:spPr>
        <a:xfrm>
          <a:off x="8963025" y="5819776"/>
          <a:ext cx="790576" cy="30479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10</xdr:col>
      <xdr:colOff>19050</xdr:colOff>
      <xdr:row>20</xdr:row>
      <xdr:rowOff>104776</xdr:rowOff>
    </xdr:from>
    <xdr:to>
      <xdr:col>10</xdr:col>
      <xdr:colOff>352426</xdr:colOff>
      <xdr:row>21</xdr:row>
      <xdr:rowOff>142875</xdr:rowOff>
    </xdr:to>
    <mc:AlternateContent xmlns:mc="http://schemas.openxmlformats.org/markup-compatibility/2006" xmlns:a14="http://schemas.microsoft.com/office/drawing/2010/main">
      <mc:Choice Requires="a14">
        <xdr:graphicFrame macro="">
          <xdr:nvGraphicFramePr>
            <xdr:cNvPr id="2112" name="DayName 2">
              <a:extLst>
                <a:ext uri="{FF2B5EF4-FFF2-40B4-BE49-F238E27FC236}">
                  <a16:creationId xmlns:a16="http://schemas.microsoft.com/office/drawing/2014/main" id="{CE5B332D-2479-6C78-6B09-EF8BE3F43B29}"/>
                </a:ext>
              </a:extLst>
            </xdr:cNvPr>
            <xdr:cNvGraphicFramePr/>
          </xdr:nvGraphicFramePr>
          <xdr:xfrm>
            <a:off x="0" y="0"/>
            <a:ext cx="0" cy="0"/>
          </xdr:xfrm>
          <a:graphic>
            <a:graphicData uri="http://schemas.microsoft.com/office/drawing/2010/slicer">
              <sle:slicer xmlns:sle="http://schemas.microsoft.com/office/drawing/2010/slicer" name="DayName 2"/>
            </a:graphicData>
          </a:graphic>
        </xdr:graphicFrame>
      </mc:Choice>
      <mc:Fallback xmlns="">
        <xdr:sp macro="" textlink="">
          <xdr:nvSpPr>
            <xdr:cNvPr id="0" name=""/>
            <xdr:cNvSpPr>
              <a:spLocks noTextEdit="1"/>
            </xdr:cNvSpPr>
          </xdr:nvSpPr>
          <xdr:spPr>
            <a:xfrm>
              <a:off x="6115050" y="3914776"/>
              <a:ext cx="333376" cy="228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30</xdr:row>
      <xdr:rowOff>85726</xdr:rowOff>
    </xdr:from>
    <xdr:to>
      <xdr:col>8</xdr:col>
      <xdr:colOff>600075</xdr:colOff>
      <xdr:row>32</xdr:row>
      <xdr:rowOff>47625</xdr:rowOff>
    </xdr:to>
    <xdr:sp macro="" textlink="Analysis!L16">
      <xdr:nvSpPr>
        <xdr:cNvPr id="2113" name="TextBox 2112">
          <a:extLst>
            <a:ext uri="{FF2B5EF4-FFF2-40B4-BE49-F238E27FC236}">
              <a16:creationId xmlns:a16="http://schemas.microsoft.com/office/drawing/2014/main" id="{AD764098-37FF-ABC9-1D0A-E5AA7D68EF3D}"/>
            </a:ext>
          </a:extLst>
        </xdr:cNvPr>
        <xdr:cNvSpPr txBox="1"/>
      </xdr:nvSpPr>
      <xdr:spPr>
        <a:xfrm>
          <a:off x="4572000" y="5800726"/>
          <a:ext cx="9048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C4D4DCC-A356-487B-ACC2-66FAD442E445}" type="TxLink">
            <a:rPr lang="en-US" sz="1400" b="1" i="0" u="none" strike="noStrike">
              <a:solidFill>
                <a:srgbClr val="47FCFF"/>
              </a:solidFill>
              <a:latin typeface="Calibri"/>
              <a:ea typeface="+mn-ea"/>
              <a:cs typeface="Calibri"/>
            </a:rPr>
            <a:pPr marL="0" indent="0" algn="ctr"/>
            <a:t>24.5%</a:t>
          </a:fld>
          <a:endParaRPr lang="en-US" sz="1400" b="1" i="0" u="none" strike="noStrike">
            <a:solidFill>
              <a:srgbClr val="47FCFF"/>
            </a:solidFill>
            <a:latin typeface="Calibri"/>
            <a:ea typeface="+mn-ea"/>
            <a:cs typeface="Calibri"/>
          </a:endParaRPr>
        </a:p>
      </xdr:txBody>
    </xdr:sp>
    <xdr:clientData/>
  </xdr:twoCellAnchor>
  <xdr:twoCellAnchor>
    <xdr:from>
      <xdr:col>9</xdr:col>
      <xdr:colOff>514350</xdr:colOff>
      <xdr:row>30</xdr:row>
      <xdr:rowOff>95251</xdr:rowOff>
    </xdr:from>
    <xdr:to>
      <xdr:col>11</xdr:col>
      <xdr:colOff>200025</xdr:colOff>
      <xdr:row>32</xdr:row>
      <xdr:rowOff>57150</xdr:rowOff>
    </xdr:to>
    <xdr:sp macro="" textlink="Analysis!L17">
      <xdr:nvSpPr>
        <xdr:cNvPr id="2114" name="TextBox 2113">
          <a:extLst>
            <a:ext uri="{FF2B5EF4-FFF2-40B4-BE49-F238E27FC236}">
              <a16:creationId xmlns:a16="http://schemas.microsoft.com/office/drawing/2014/main" id="{4BA74FC4-A727-88B2-6474-00124AC859D9}"/>
            </a:ext>
          </a:extLst>
        </xdr:cNvPr>
        <xdr:cNvSpPr txBox="1"/>
      </xdr:nvSpPr>
      <xdr:spPr>
        <a:xfrm>
          <a:off x="6000750" y="5810251"/>
          <a:ext cx="9048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6719CDE-36D5-44E7-9A98-BC0105820BFD}" type="TxLink">
            <a:rPr lang="en-US" sz="1400" b="1" i="0" u="none" strike="noStrike">
              <a:solidFill>
                <a:srgbClr val="47FCFF"/>
              </a:solidFill>
              <a:latin typeface="Calibri"/>
              <a:ea typeface="+mn-ea"/>
              <a:cs typeface="Calibri"/>
            </a:rPr>
            <a:pPr marL="0" indent="0" algn="ctr"/>
            <a:t>22.2%</a:t>
          </a:fld>
          <a:endParaRPr lang="en-US" sz="1400" b="1" i="0" u="none" strike="noStrike">
            <a:solidFill>
              <a:srgbClr val="47FCFF"/>
            </a:solidFill>
            <a:latin typeface="Calibri"/>
            <a:ea typeface="+mn-ea"/>
            <a:cs typeface="Calibri"/>
          </a:endParaRPr>
        </a:p>
      </xdr:txBody>
    </xdr:sp>
    <xdr:clientData/>
  </xdr:twoCellAnchor>
  <xdr:twoCellAnchor>
    <xdr:from>
      <xdr:col>12</xdr:col>
      <xdr:colOff>142875</xdr:colOff>
      <xdr:row>30</xdr:row>
      <xdr:rowOff>76201</xdr:rowOff>
    </xdr:from>
    <xdr:to>
      <xdr:col>13</xdr:col>
      <xdr:colOff>438150</xdr:colOff>
      <xdr:row>32</xdr:row>
      <xdr:rowOff>38100</xdr:rowOff>
    </xdr:to>
    <xdr:sp macro="" textlink="Analysis!L18">
      <xdr:nvSpPr>
        <xdr:cNvPr id="2115" name="TextBox 2114">
          <a:extLst>
            <a:ext uri="{FF2B5EF4-FFF2-40B4-BE49-F238E27FC236}">
              <a16:creationId xmlns:a16="http://schemas.microsoft.com/office/drawing/2014/main" id="{B6596E4C-3A50-0457-A595-7CFFBEE1B3FC}"/>
            </a:ext>
          </a:extLst>
        </xdr:cNvPr>
        <xdr:cNvSpPr txBox="1"/>
      </xdr:nvSpPr>
      <xdr:spPr>
        <a:xfrm>
          <a:off x="7458075" y="5791201"/>
          <a:ext cx="9048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D945920-C663-4A3D-8970-E34C23C69A59}" type="TxLink">
            <a:rPr lang="en-US" sz="1400" b="1" i="0" u="none" strike="noStrike">
              <a:solidFill>
                <a:srgbClr val="47FCFF"/>
              </a:solidFill>
              <a:latin typeface="Calibri"/>
              <a:ea typeface="+mn-ea"/>
              <a:cs typeface="Calibri"/>
            </a:rPr>
            <a:pPr marL="0" indent="0" algn="ctr"/>
            <a:t>27.2%</a:t>
          </a:fld>
          <a:endParaRPr lang="en-US" sz="1400" b="1" i="0" u="none" strike="noStrike">
            <a:solidFill>
              <a:srgbClr val="47FCFF"/>
            </a:solidFill>
            <a:latin typeface="Calibri"/>
            <a:ea typeface="+mn-ea"/>
            <a:cs typeface="Calibri"/>
          </a:endParaRPr>
        </a:p>
      </xdr:txBody>
    </xdr:sp>
    <xdr:clientData/>
  </xdr:twoCellAnchor>
  <xdr:twoCellAnchor>
    <xdr:from>
      <xdr:col>14</xdr:col>
      <xdr:colOff>381000</xdr:colOff>
      <xdr:row>30</xdr:row>
      <xdr:rowOff>104776</xdr:rowOff>
    </xdr:from>
    <xdr:to>
      <xdr:col>16</xdr:col>
      <xdr:colOff>66675</xdr:colOff>
      <xdr:row>32</xdr:row>
      <xdr:rowOff>66675</xdr:rowOff>
    </xdr:to>
    <xdr:sp macro="" textlink="Analysis!L19">
      <xdr:nvSpPr>
        <xdr:cNvPr id="2116" name="TextBox 2115">
          <a:extLst>
            <a:ext uri="{FF2B5EF4-FFF2-40B4-BE49-F238E27FC236}">
              <a16:creationId xmlns:a16="http://schemas.microsoft.com/office/drawing/2014/main" id="{A2183AF3-7419-F687-0696-292BB510BF10}"/>
            </a:ext>
          </a:extLst>
        </xdr:cNvPr>
        <xdr:cNvSpPr txBox="1"/>
      </xdr:nvSpPr>
      <xdr:spPr>
        <a:xfrm>
          <a:off x="8915400" y="5819776"/>
          <a:ext cx="9048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3077856-D90D-4BD2-A281-3F719FB40554}" type="TxLink">
            <a:rPr lang="en-US" sz="1400" b="1" i="0" u="none" strike="noStrike">
              <a:solidFill>
                <a:srgbClr val="47FCFF"/>
              </a:solidFill>
              <a:latin typeface="Calibri"/>
              <a:ea typeface="+mn-ea"/>
              <a:cs typeface="Calibri"/>
            </a:rPr>
            <a:pPr marL="0" indent="0" algn="ctr"/>
            <a:t>26.1%</a:t>
          </a:fld>
          <a:endParaRPr lang="en-US" sz="1400" b="1" i="0" u="none" strike="noStrike">
            <a:solidFill>
              <a:srgbClr val="47FCFF"/>
            </a:solidFill>
            <a:latin typeface="Calibri"/>
            <a:ea typeface="+mn-ea"/>
            <a:cs typeface="Calibri"/>
          </a:endParaRPr>
        </a:p>
      </xdr:txBody>
    </xdr:sp>
    <xdr:clientData/>
  </xdr:twoCellAnchor>
  <xdr:twoCellAnchor editAs="oneCell">
    <xdr:from>
      <xdr:col>15</xdr:col>
      <xdr:colOff>76200</xdr:colOff>
      <xdr:row>26</xdr:row>
      <xdr:rowOff>95250</xdr:rowOff>
    </xdr:from>
    <xdr:to>
      <xdr:col>15</xdr:col>
      <xdr:colOff>419270</xdr:colOff>
      <xdr:row>28</xdr:row>
      <xdr:rowOff>57320</xdr:rowOff>
    </xdr:to>
    <xdr:pic>
      <xdr:nvPicPr>
        <xdr:cNvPr id="2122" name="Picture 2121">
          <a:extLst>
            <a:ext uri="{FF2B5EF4-FFF2-40B4-BE49-F238E27FC236}">
              <a16:creationId xmlns:a16="http://schemas.microsoft.com/office/drawing/2014/main" id="{AFB18046-8123-7DF0-EA7D-9E3253FB703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220200" y="5048250"/>
          <a:ext cx="343070" cy="343070"/>
        </a:xfrm>
        <a:prstGeom prst="rect">
          <a:avLst/>
        </a:prstGeom>
      </xdr:spPr>
    </xdr:pic>
    <xdr:clientData/>
  </xdr:twoCellAnchor>
  <xdr:twoCellAnchor editAs="oneCell">
    <xdr:from>
      <xdr:col>12</xdr:col>
      <xdr:colOff>457199</xdr:colOff>
      <xdr:row>26</xdr:row>
      <xdr:rowOff>114300</xdr:rowOff>
    </xdr:from>
    <xdr:to>
      <xdr:col>13</xdr:col>
      <xdr:colOff>214444</xdr:colOff>
      <xdr:row>28</xdr:row>
      <xdr:rowOff>66675</xdr:rowOff>
    </xdr:to>
    <xdr:pic>
      <xdr:nvPicPr>
        <xdr:cNvPr id="2124" name="Picture 2123">
          <a:extLst>
            <a:ext uri="{FF2B5EF4-FFF2-40B4-BE49-F238E27FC236}">
              <a16:creationId xmlns:a16="http://schemas.microsoft.com/office/drawing/2014/main" id="{9FA17B6F-F76D-A269-2BBB-46485AF0AEA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772399" y="5067300"/>
          <a:ext cx="366845" cy="333375"/>
        </a:xfrm>
        <a:prstGeom prst="rect">
          <a:avLst/>
        </a:prstGeom>
      </xdr:spPr>
    </xdr:pic>
    <xdr:clientData/>
  </xdr:twoCellAnchor>
  <xdr:twoCellAnchor editAs="oneCell">
    <xdr:from>
      <xdr:col>10</xdr:col>
      <xdr:colOff>180975</xdr:colOff>
      <xdr:row>26</xdr:row>
      <xdr:rowOff>76200</xdr:rowOff>
    </xdr:from>
    <xdr:to>
      <xdr:col>10</xdr:col>
      <xdr:colOff>600075</xdr:colOff>
      <xdr:row>28</xdr:row>
      <xdr:rowOff>33469</xdr:rowOff>
    </xdr:to>
    <xdr:pic>
      <xdr:nvPicPr>
        <xdr:cNvPr id="2126" name="Picture 2125">
          <a:extLst>
            <a:ext uri="{FF2B5EF4-FFF2-40B4-BE49-F238E27FC236}">
              <a16:creationId xmlns:a16="http://schemas.microsoft.com/office/drawing/2014/main" id="{15E221DF-1B2C-F844-D1D6-9DACB265E81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276975" y="5029200"/>
          <a:ext cx="419100" cy="338269"/>
        </a:xfrm>
        <a:prstGeom prst="rect">
          <a:avLst/>
        </a:prstGeom>
      </xdr:spPr>
    </xdr:pic>
    <xdr:clientData/>
  </xdr:twoCellAnchor>
  <xdr:twoCellAnchor editAs="oneCell">
    <xdr:from>
      <xdr:col>7</xdr:col>
      <xdr:colOff>557270</xdr:colOff>
      <xdr:row>26</xdr:row>
      <xdr:rowOff>38100</xdr:rowOff>
    </xdr:from>
    <xdr:to>
      <xdr:col>8</xdr:col>
      <xdr:colOff>304800</xdr:colOff>
      <xdr:row>28</xdr:row>
      <xdr:rowOff>19049</xdr:rowOff>
    </xdr:to>
    <xdr:pic>
      <xdr:nvPicPr>
        <xdr:cNvPr id="2128" name="Picture 2127">
          <a:extLst>
            <a:ext uri="{FF2B5EF4-FFF2-40B4-BE49-F238E27FC236}">
              <a16:creationId xmlns:a16="http://schemas.microsoft.com/office/drawing/2014/main" id="{3893F2ED-24EB-37EF-3207-F73A0EF66BB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824470" y="4991100"/>
          <a:ext cx="357130" cy="361949"/>
        </a:xfrm>
        <a:prstGeom prst="rect">
          <a:avLst/>
        </a:prstGeom>
      </xdr:spPr>
    </xdr:pic>
    <xdr:clientData/>
  </xdr:twoCellAnchor>
  <xdr:twoCellAnchor>
    <xdr:from>
      <xdr:col>1</xdr:col>
      <xdr:colOff>123825</xdr:colOff>
      <xdr:row>8</xdr:row>
      <xdr:rowOff>76199</xdr:rowOff>
    </xdr:from>
    <xdr:to>
      <xdr:col>2</xdr:col>
      <xdr:colOff>190500</xdr:colOff>
      <xdr:row>11</xdr:row>
      <xdr:rowOff>180974</xdr:rowOff>
    </xdr:to>
    <xdr:sp macro="" textlink="">
      <xdr:nvSpPr>
        <xdr:cNvPr id="8" name="Oval 7">
          <a:extLst>
            <a:ext uri="{FF2B5EF4-FFF2-40B4-BE49-F238E27FC236}">
              <a16:creationId xmlns:a16="http://schemas.microsoft.com/office/drawing/2014/main" id="{F8398A96-260D-974A-A696-794340F9F220}"/>
            </a:ext>
          </a:extLst>
        </xdr:cNvPr>
        <xdr:cNvSpPr/>
      </xdr:nvSpPr>
      <xdr:spPr>
        <a:xfrm>
          <a:off x="733425" y="1600199"/>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238125</xdr:colOff>
      <xdr:row>8</xdr:row>
      <xdr:rowOff>161925</xdr:rowOff>
    </xdr:from>
    <xdr:to>
      <xdr:col>2</xdr:col>
      <xdr:colOff>76200</xdr:colOff>
      <xdr:row>11</xdr:row>
      <xdr:rowOff>38100</xdr:rowOff>
    </xdr:to>
    <xdr:pic>
      <xdr:nvPicPr>
        <xdr:cNvPr id="23" name="Picture 22">
          <a:extLst>
            <a:ext uri="{FF2B5EF4-FFF2-40B4-BE49-F238E27FC236}">
              <a16:creationId xmlns:a16="http://schemas.microsoft.com/office/drawing/2014/main" id="{B1F04C57-3E53-CB81-356A-3D754C53AACB}"/>
            </a:ext>
          </a:extLst>
        </xdr:cNvPr>
        <xdr:cNvPicPr>
          <a:picLocks noChangeAspect="1"/>
        </xdr:cNvPicPr>
      </xdr:nvPicPr>
      <xdr:blipFill>
        <a:blip xmlns:r="http://schemas.openxmlformats.org/officeDocument/2006/relationships" r:embed="rId14"/>
        <a:stretch>
          <a:fillRect/>
        </a:stretch>
      </xdr:blipFill>
      <xdr:spPr>
        <a:xfrm>
          <a:off x="847725" y="1685925"/>
          <a:ext cx="447675" cy="447675"/>
        </a:xfrm>
        <a:prstGeom prst="rect">
          <a:avLst/>
        </a:prstGeom>
      </xdr:spPr>
    </xdr:pic>
    <xdr:clientData/>
  </xdr:twoCellAnchor>
  <xdr:twoCellAnchor>
    <xdr:from>
      <xdr:col>14</xdr:col>
      <xdr:colOff>428625</xdr:colOff>
      <xdr:row>6</xdr:row>
      <xdr:rowOff>76200</xdr:rowOff>
    </xdr:from>
    <xdr:to>
      <xdr:col>16</xdr:col>
      <xdr:colOff>57150</xdr:colOff>
      <xdr:row>7</xdr:row>
      <xdr:rowOff>171450</xdr:rowOff>
    </xdr:to>
    <xdr:sp macro="" textlink="Analysis!V9">
      <xdr:nvSpPr>
        <xdr:cNvPr id="24" name="TextBox 23">
          <a:extLst>
            <a:ext uri="{FF2B5EF4-FFF2-40B4-BE49-F238E27FC236}">
              <a16:creationId xmlns:a16="http://schemas.microsoft.com/office/drawing/2014/main" id="{2B7CED55-5F55-6B8F-A253-91E2B06F5621}"/>
            </a:ext>
          </a:extLst>
        </xdr:cNvPr>
        <xdr:cNvSpPr txBox="1"/>
      </xdr:nvSpPr>
      <xdr:spPr>
        <a:xfrm>
          <a:off x="8963025" y="1219200"/>
          <a:ext cx="8477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FB1C375-E1D7-4697-AA6F-4497F3493AA2}" type="TxLink">
            <a:rPr lang="en-US" sz="1200" b="1" i="0" u="none" strike="noStrike">
              <a:solidFill>
                <a:srgbClr val="000000"/>
              </a:solidFill>
              <a:latin typeface="Calibri"/>
              <a:ea typeface="+mn-ea"/>
              <a:cs typeface="Calibri"/>
            </a:rPr>
            <a:t>13%</a:t>
          </a:fld>
          <a:endParaRPr lang="en-US" sz="1200" b="1">
            <a:solidFill>
              <a:srgbClr val="47FCFF"/>
            </a:solidFill>
            <a:latin typeface="Arial Black" panose="020B0A04020102020204" pitchFamily="34" charset="0"/>
            <a:ea typeface="+mn-ea"/>
            <a:cs typeface="+mn-cs"/>
          </a:endParaRPr>
        </a:p>
      </xdr:txBody>
    </xdr:sp>
    <xdr:clientData/>
  </xdr:twoCellAnchor>
  <xdr:twoCellAnchor>
    <xdr:from>
      <xdr:col>21</xdr:col>
      <xdr:colOff>70843</xdr:colOff>
      <xdr:row>7</xdr:row>
      <xdr:rowOff>142876</xdr:rowOff>
    </xdr:from>
    <xdr:to>
      <xdr:col>23</xdr:col>
      <xdr:colOff>236340</xdr:colOff>
      <xdr:row>9</xdr:row>
      <xdr:rowOff>152400</xdr:rowOff>
    </xdr:to>
    <xdr:sp macro="" textlink="Analysis!V9">
      <xdr:nvSpPr>
        <xdr:cNvPr id="25" name="TextBox 24">
          <a:extLst>
            <a:ext uri="{FF2B5EF4-FFF2-40B4-BE49-F238E27FC236}">
              <a16:creationId xmlns:a16="http://schemas.microsoft.com/office/drawing/2014/main" id="{4D6A78A3-2E5D-A86E-187D-EF5F52A785C2}"/>
            </a:ext>
          </a:extLst>
        </xdr:cNvPr>
        <xdr:cNvSpPr txBox="1"/>
      </xdr:nvSpPr>
      <xdr:spPr>
        <a:xfrm>
          <a:off x="12872443" y="14763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FB1C375-E1D7-4697-AA6F-4497F3493AA2}" type="TxLink">
            <a:rPr lang="en-US" sz="1100" b="0" i="0" u="none" strike="noStrike">
              <a:solidFill>
                <a:srgbClr val="000000"/>
              </a:solidFill>
              <a:latin typeface="Calibri"/>
              <a:ea typeface="+mn-ea"/>
              <a:cs typeface="Calibri"/>
            </a:rPr>
            <a:t>#N/A</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18</xdr:col>
      <xdr:colOff>180975</xdr:colOff>
      <xdr:row>6</xdr:row>
      <xdr:rowOff>123826</xdr:rowOff>
    </xdr:from>
    <xdr:to>
      <xdr:col>19</xdr:col>
      <xdr:colOff>419101</xdr:colOff>
      <xdr:row>8</xdr:row>
      <xdr:rowOff>19050</xdr:rowOff>
    </xdr:to>
    <xdr:sp macro="" textlink="Analysis!W9">
      <xdr:nvSpPr>
        <xdr:cNvPr id="26" name="TextBox 25">
          <a:extLst>
            <a:ext uri="{FF2B5EF4-FFF2-40B4-BE49-F238E27FC236}">
              <a16:creationId xmlns:a16="http://schemas.microsoft.com/office/drawing/2014/main" id="{62436D9B-08E6-9EA9-DAFC-A5D9103B26E9}"/>
            </a:ext>
          </a:extLst>
        </xdr:cNvPr>
        <xdr:cNvSpPr txBox="1"/>
      </xdr:nvSpPr>
      <xdr:spPr>
        <a:xfrm>
          <a:off x="11153775" y="1266826"/>
          <a:ext cx="847726"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EF4A9EC-4F87-4ADE-8ECE-60285491D07D}" type="TxLink">
            <a:rPr lang="en-US" sz="1200" b="1" i="0" u="none" strike="noStrike">
              <a:solidFill>
                <a:srgbClr val="000000"/>
              </a:solidFill>
              <a:latin typeface="Calibri"/>
              <a:ea typeface="+mn-ea"/>
              <a:cs typeface="Calibri"/>
            </a:rPr>
            <a:pPr marL="0" indent="0" algn="ctr"/>
            <a:t>0%</a:t>
          </a:fld>
          <a:endParaRPr lang="en-US" sz="1200" b="1" i="0" u="none" strike="noStrike">
            <a:solidFill>
              <a:srgbClr val="000000"/>
            </a:solidFill>
            <a:latin typeface="Calibri"/>
            <a:ea typeface="+mn-ea"/>
            <a:cs typeface="Calibri"/>
          </a:endParaRPr>
        </a:p>
      </xdr:txBody>
    </xdr:sp>
    <xdr:clientData/>
  </xdr:twoCellAnchor>
  <xdr:twoCellAnchor>
    <xdr:from>
      <xdr:col>14</xdr:col>
      <xdr:colOff>133350</xdr:colOff>
      <xdr:row>7</xdr:row>
      <xdr:rowOff>142877</xdr:rowOff>
    </xdr:from>
    <xdr:to>
      <xdr:col>16</xdr:col>
      <xdr:colOff>352425</xdr:colOff>
      <xdr:row>8</xdr:row>
      <xdr:rowOff>180975</xdr:rowOff>
    </xdr:to>
    <xdr:sp macro="" textlink="">
      <xdr:nvSpPr>
        <xdr:cNvPr id="28" name="TextBox 27">
          <a:extLst>
            <a:ext uri="{FF2B5EF4-FFF2-40B4-BE49-F238E27FC236}">
              <a16:creationId xmlns:a16="http://schemas.microsoft.com/office/drawing/2014/main" id="{7FBCB950-8E5D-8CE3-5EC0-D9E0D4401A1D}"/>
            </a:ext>
          </a:extLst>
        </xdr:cNvPr>
        <xdr:cNvSpPr txBox="1"/>
      </xdr:nvSpPr>
      <xdr:spPr>
        <a:xfrm>
          <a:off x="8667750" y="1476377"/>
          <a:ext cx="1438275" cy="228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800" b="0">
              <a:solidFill>
                <a:srgbClr val="47FCFF"/>
              </a:solidFill>
              <a:latin typeface="Arial Black" panose="020B0A04020102020204" pitchFamily="34" charset="0"/>
              <a:ea typeface="+mn-ea"/>
              <a:cs typeface="+mn-cs"/>
            </a:rPr>
            <a:t>From</a:t>
          </a:r>
          <a:r>
            <a:rPr lang="en-US" sz="800" b="0" baseline="0">
              <a:solidFill>
                <a:srgbClr val="47FCFF"/>
              </a:solidFill>
              <a:latin typeface="Arial Black" panose="020B0A04020102020204" pitchFamily="34" charset="0"/>
              <a:ea typeface="+mn-ea"/>
              <a:cs typeface="+mn-cs"/>
            </a:rPr>
            <a:t> previous month</a:t>
          </a:r>
          <a:endParaRPr lang="en-US" sz="800" b="0">
            <a:solidFill>
              <a:srgbClr val="47FCFF"/>
            </a:solidFill>
            <a:latin typeface="Arial Black" panose="020B0A04020102020204" pitchFamily="34" charset="0"/>
            <a:ea typeface="+mn-ea"/>
            <a:cs typeface="+mn-cs"/>
          </a:endParaRPr>
        </a:p>
      </xdr:txBody>
    </xdr:sp>
    <xdr:clientData/>
  </xdr:twoCellAnchor>
  <xdr:twoCellAnchor>
    <xdr:from>
      <xdr:col>17</xdr:col>
      <xdr:colOff>523875</xdr:colOff>
      <xdr:row>7</xdr:row>
      <xdr:rowOff>152402</xdr:rowOff>
    </xdr:from>
    <xdr:to>
      <xdr:col>20</xdr:col>
      <xdr:colOff>133350</xdr:colOff>
      <xdr:row>9</xdr:row>
      <xdr:rowOff>0</xdr:rowOff>
    </xdr:to>
    <xdr:sp macro="" textlink="">
      <xdr:nvSpPr>
        <xdr:cNvPr id="29" name="TextBox 28">
          <a:extLst>
            <a:ext uri="{FF2B5EF4-FFF2-40B4-BE49-F238E27FC236}">
              <a16:creationId xmlns:a16="http://schemas.microsoft.com/office/drawing/2014/main" id="{7342962A-C967-033A-9415-54B99C0D6AE9}"/>
            </a:ext>
          </a:extLst>
        </xdr:cNvPr>
        <xdr:cNvSpPr txBox="1"/>
      </xdr:nvSpPr>
      <xdr:spPr>
        <a:xfrm>
          <a:off x="10887075" y="1485902"/>
          <a:ext cx="1438275" cy="228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800" b="0">
              <a:solidFill>
                <a:srgbClr val="47FCFF"/>
              </a:solidFill>
              <a:latin typeface="Arial Black" panose="020B0A04020102020204" pitchFamily="34" charset="0"/>
              <a:ea typeface="+mn-ea"/>
              <a:cs typeface="+mn-cs"/>
            </a:rPr>
            <a:t>From</a:t>
          </a:r>
          <a:r>
            <a:rPr lang="en-US" sz="800" b="0" baseline="0">
              <a:solidFill>
                <a:srgbClr val="47FCFF"/>
              </a:solidFill>
              <a:latin typeface="Arial Black" panose="020B0A04020102020204" pitchFamily="34" charset="0"/>
              <a:ea typeface="+mn-ea"/>
              <a:cs typeface="+mn-cs"/>
            </a:rPr>
            <a:t> previous month</a:t>
          </a:r>
          <a:endParaRPr lang="en-US" sz="800" b="0">
            <a:solidFill>
              <a:srgbClr val="47FCFF"/>
            </a:solidFill>
            <a:latin typeface="Arial Black" panose="020B0A04020102020204" pitchFamily="34" charset="0"/>
            <a:ea typeface="+mn-ea"/>
            <a:cs typeface="+mn-cs"/>
          </a:endParaRPr>
        </a:p>
      </xdr:txBody>
    </xdr:sp>
    <xdr:clientData/>
  </xdr:twoCellAnchor>
  <xdr:twoCellAnchor>
    <xdr:from>
      <xdr:col>1</xdr:col>
      <xdr:colOff>57150</xdr:colOff>
      <xdr:row>12</xdr:row>
      <xdr:rowOff>161924</xdr:rowOff>
    </xdr:from>
    <xdr:to>
      <xdr:col>2</xdr:col>
      <xdr:colOff>123825</xdr:colOff>
      <xdr:row>16</xdr:row>
      <xdr:rowOff>76199</xdr:rowOff>
    </xdr:to>
    <xdr:sp macro="" textlink="">
      <xdr:nvSpPr>
        <xdr:cNvPr id="32" name="Oval 31">
          <a:extLst>
            <a:ext uri="{FF2B5EF4-FFF2-40B4-BE49-F238E27FC236}">
              <a16:creationId xmlns:a16="http://schemas.microsoft.com/office/drawing/2014/main" id="{C6E64221-330D-7479-64C3-537A37B54101}"/>
            </a:ext>
          </a:extLst>
        </xdr:cNvPr>
        <xdr:cNvSpPr/>
      </xdr:nvSpPr>
      <xdr:spPr>
        <a:xfrm>
          <a:off x="666750" y="2447924"/>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190500</xdr:colOff>
      <xdr:row>13</xdr:row>
      <xdr:rowOff>104775</xdr:rowOff>
    </xdr:from>
    <xdr:to>
      <xdr:col>2</xdr:col>
      <xdr:colOff>19049</xdr:colOff>
      <xdr:row>15</xdr:row>
      <xdr:rowOff>161924</xdr:rowOff>
    </xdr:to>
    <xdr:pic>
      <xdr:nvPicPr>
        <xdr:cNvPr id="31" name="Picture 30">
          <a:extLst>
            <a:ext uri="{FF2B5EF4-FFF2-40B4-BE49-F238E27FC236}">
              <a16:creationId xmlns:a16="http://schemas.microsoft.com/office/drawing/2014/main" id="{3FE6D386-E511-6743-1EB5-345333C62FA1}"/>
            </a:ext>
          </a:extLst>
        </xdr:cNvPr>
        <xdr:cNvPicPr>
          <a:picLocks noChangeAspect="1"/>
        </xdr:cNvPicPr>
      </xdr:nvPicPr>
      <xdr:blipFill>
        <a:blip xmlns:r="http://schemas.openxmlformats.org/officeDocument/2006/relationships" r:embed="rId15"/>
        <a:stretch>
          <a:fillRect/>
        </a:stretch>
      </xdr:blipFill>
      <xdr:spPr>
        <a:xfrm>
          <a:off x="800100" y="2581275"/>
          <a:ext cx="438149" cy="438149"/>
        </a:xfrm>
        <a:prstGeom prst="rect">
          <a:avLst/>
        </a:prstGeom>
      </xdr:spPr>
    </xdr:pic>
    <xdr:clientData/>
  </xdr:twoCellAnchor>
  <xdr:twoCellAnchor>
    <xdr:from>
      <xdr:col>1</xdr:col>
      <xdr:colOff>66675</xdr:colOff>
      <xdr:row>30</xdr:row>
      <xdr:rowOff>180975</xdr:rowOff>
    </xdr:from>
    <xdr:to>
      <xdr:col>2</xdr:col>
      <xdr:colOff>133350</xdr:colOff>
      <xdr:row>34</xdr:row>
      <xdr:rowOff>95250</xdr:rowOff>
    </xdr:to>
    <xdr:sp macro="" textlink="">
      <xdr:nvSpPr>
        <xdr:cNvPr id="35" name="Oval 34">
          <a:extLst>
            <a:ext uri="{FF2B5EF4-FFF2-40B4-BE49-F238E27FC236}">
              <a16:creationId xmlns:a16="http://schemas.microsoft.com/office/drawing/2014/main" id="{AC1A7445-61F6-443D-9E10-5909B2415A7C}"/>
            </a:ext>
          </a:extLst>
        </xdr:cNvPr>
        <xdr:cNvSpPr/>
      </xdr:nvSpPr>
      <xdr:spPr>
        <a:xfrm>
          <a:off x="676275" y="5895975"/>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209550</xdr:colOff>
      <xdr:row>31</xdr:row>
      <xdr:rowOff>114301</xdr:rowOff>
    </xdr:from>
    <xdr:to>
      <xdr:col>2</xdr:col>
      <xdr:colOff>19049</xdr:colOff>
      <xdr:row>33</xdr:row>
      <xdr:rowOff>152400</xdr:rowOff>
    </xdr:to>
    <xdr:pic>
      <xdr:nvPicPr>
        <xdr:cNvPr id="36" name="Picture 35">
          <a:extLst>
            <a:ext uri="{FF2B5EF4-FFF2-40B4-BE49-F238E27FC236}">
              <a16:creationId xmlns:a16="http://schemas.microsoft.com/office/drawing/2014/main" id="{24287A50-36A2-47EF-982E-BF87659B4D76}"/>
            </a:ext>
          </a:extLst>
        </xdr:cNvPr>
        <xdr:cNvPicPr>
          <a:picLocks noChangeAspect="1"/>
        </xdr:cNvPicPr>
      </xdr:nvPicPr>
      <xdr:blipFill>
        <a:blip xmlns:r="http://schemas.openxmlformats.org/officeDocument/2006/relationships" r:embed="rId16"/>
        <a:stretch>
          <a:fillRect/>
        </a:stretch>
      </xdr:blipFill>
      <xdr:spPr>
        <a:xfrm>
          <a:off x="819150" y="6019801"/>
          <a:ext cx="419099" cy="419099"/>
        </a:xfrm>
        <a:prstGeom prst="rect">
          <a:avLst/>
        </a:prstGeom>
      </xdr:spPr>
    </xdr:pic>
    <xdr:clientData/>
  </xdr:twoCellAnchor>
  <xdr:twoCellAnchor>
    <xdr:from>
      <xdr:col>1</xdr:col>
      <xdr:colOff>66675</xdr:colOff>
      <xdr:row>26</xdr:row>
      <xdr:rowOff>161925</xdr:rowOff>
    </xdr:from>
    <xdr:to>
      <xdr:col>2</xdr:col>
      <xdr:colOff>133350</xdr:colOff>
      <xdr:row>30</xdr:row>
      <xdr:rowOff>76200</xdr:rowOff>
    </xdr:to>
    <xdr:sp macro="" textlink="">
      <xdr:nvSpPr>
        <xdr:cNvPr id="38" name="Oval 37">
          <a:extLst>
            <a:ext uri="{FF2B5EF4-FFF2-40B4-BE49-F238E27FC236}">
              <a16:creationId xmlns:a16="http://schemas.microsoft.com/office/drawing/2014/main" id="{716B1675-5FD8-4507-8899-EAD37FA840A3}"/>
            </a:ext>
          </a:extLst>
        </xdr:cNvPr>
        <xdr:cNvSpPr/>
      </xdr:nvSpPr>
      <xdr:spPr>
        <a:xfrm>
          <a:off x="676275" y="5114925"/>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104776</xdr:colOff>
      <xdr:row>27</xdr:row>
      <xdr:rowOff>38101</xdr:rowOff>
    </xdr:from>
    <xdr:to>
      <xdr:col>2</xdr:col>
      <xdr:colOff>85724</xdr:colOff>
      <xdr:row>30</xdr:row>
      <xdr:rowOff>57149</xdr:rowOff>
    </xdr:to>
    <xdr:pic>
      <xdr:nvPicPr>
        <xdr:cNvPr id="43" name="Picture 42">
          <a:extLst>
            <a:ext uri="{FF2B5EF4-FFF2-40B4-BE49-F238E27FC236}">
              <a16:creationId xmlns:a16="http://schemas.microsoft.com/office/drawing/2014/main" id="{9AF1E406-F6B0-46DB-90A7-744635807A66}"/>
            </a:ext>
          </a:extLst>
        </xdr:cNvPr>
        <xdr:cNvPicPr>
          <a:picLocks noChangeAspect="1"/>
        </xdr:cNvPicPr>
      </xdr:nvPicPr>
      <xdr:blipFill>
        <a:blip xmlns:r="http://schemas.openxmlformats.org/officeDocument/2006/relationships" r:embed="rId17"/>
        <a:stretch>
          <a:fillRect/>
        </a:stretch>
      </xdr:blipFill>
      <xdr:spPr>
        <a:xfrm>
          <a:off x="714376" y="5181601"/>
          <a:ext cx="590548" cy="590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xdr:colOff>
      <xdr:row>1</xdr:row>
      <xdr:rowOff>104775</xdr:rowOff>
    </xdr:from>
    <xdr:to>
      <xdr:col>3</xdr:col>
      <xdr:colOff>114301</xdr:colOff>
      <xdr:row>6</xdr:row>
      <xdr:rowOff>180975</xdr:rowOff>
    </xdr:to>
    <xdr:sp macro="" textlink="">
      <xdr:nvSpPr>
        <xdr:cNvPr id="2" name="TextBox 1">
          <a:extLst>
            <a:ext uri="{FF2B5EF4-FFF2-40B4-BE49-F238E27FC236}">
              <a16:creationId xmlns:a16="http://schemas.microsoft.com/office/drawing/2014/main" id="{018C2966-3F81-48FF-AB67-E86F846F71E3}"/>
            </a:ext>
          </a:extLst>
        </xdr:cNvPr>
        <xdr:cNvSpPr txBox="1"/>
      </xdr:nvSpPr>
      <xdr:spPr>
        <a:xfrm>
          <a:off x="114299" y="295275"/>
          <a:ext cx="1828802"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47FCFF"/>
              </a:solidFill>
              <a:latin typeface="Arial Black" panose="020B0A04020102020204" pitchFamily="34" charset="0"/>
            </a:rPr>
            <a:t>    Transaction</a:t>
          </a:r>
        </a:p>
        <a:p>
          <a:r>
            <a:rPr lang="en-US" sz="1600" b="1">
              <a:solidFill>
                <a:srgbClr val="47FCFF"/>
              </a:solidFill>
              <a:latin typeface="Arial Black" panose="020B0A04020102020204" pitchFamily="34" charset="0"/>
            </a:rPr>
            <a:t>    Analysis</a:t>
          </a:r>
        </a:p>
        <a:p>
          <a:r>
            <a:rPr lang="en-US" sz="1600" b="1">
              <a:solidFill>
                <a:srgbClr val="47FCFF"/>
              </a:solidFill>
              <a:latin typeface="Arial Black" panose="020B0A04020102020204" pitchFamily="34" charset="0"/>
            </a:rPr>
            <a:t>    Dashboard</a:t>
          </a:r>
        </a:p>
      </xdr:txBody>
    </xdr:sp>
    <xdr:clientData/>
  </xdr:twoCellAnchor>
  <xdr:twoCellAnchor>
    <xdr:from>
      <xdr:col>0</xdr:col>
      <xdr:colOff>361950</xdr:colOff>
      <xdr:row>7</xdr:row>
      <xdr:rowOff>57150</xdr:rowOff>
    </xdr:from>
    <xdr:to>
      <xdr:col>2</xdr:col>
      <xdr:colOff>542925</xdr:colOff>
      <xdr:row>35</xdr:row>
      <xdr:rowOff>28575</xdr:rowOff>
    </xdr:to>
    <xdr:sp macro="" textlink="">
      <xdr:nvSpPr>
        <xdr:cNvPr id="3" name="Rectangle: Rounded Corners 2">
          <a:extLst>
            <a:ext uri="{FF2B5EF4-FFF2-40B4-BE49-F238E27FC236}">
              <a16:creationId xmlns:a16="http://schemas.microsoft.com/office/drawing/2014/main" id="{230FA5D8-BE3F-4733-B73B-D38634F201C5}"/>
            </a:ext>
          </a:extLst>
        </xdr:cNvPr>
        <xdr:cNvSpPr/>
      </xdr:nvSpPr>
      <xdr:spPr>
        <a:xfrm>
          <a:off x="361950" y="1390650"/>
          <a:ext cx="1400175" cy="530542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145256</xdr:colOff>
      <xdr:row>3</xdr:row>
      <xdr:rowOff>1</xdr:rowOff>
    </xdr:from>
    <xdr:to>
      <xdr:col>6</xdr:col>
      <xdr:colOff>304800</xdr:colOff>
      <xdr:row>8</xdr:row>
      <xdr:rowOff>161925</xdr:rowOff>
    </xdr:to>
    <xdr:sp macro="" textlink="">
      <xdr:nvSpPr>
        <xdr:cNvPr id="4" name="Rectangle: Rounded Corners 3">
          <a:extLst>
            <a:ext uri="{FF2B5EF4-FFF2-40B4-BE49-F238E27FC236}">
              <a16:creationId xmlns:a16="http://schemas.microsoft.com/office/drawing/2014/main" id="{D0394A69-D66A-4183-8463-4ADD0F4C77D7}"/>
            </a:ext>
          </a:extLst>
        </xdr:cNvPr>
        <xdr:cNvSpPr/>
      </xdr:nvSpPr>
      <xdr:spPr>
        <a:xfrm>
          <a:off x="1974056"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228600</xdr:colOff>
      <xdr:row>3</xdr:row>
      <xdr:rowOff>114301</xdr:rowOff>
    </xdr:from>
    <xdr:to>
      <xdr:col>6</xdr:col>
      <xdr:colOff>209550</xdr:colOff>
      <xdr:row>5</xdr:row>
      <xdr:rowOff>76200</xdr:rowOff>
    </xdr:to>
    <xdr:sp macro="" textlink="">
      <xdr:nvSpPr>
        <xdr:cNvPr id="6" name="TextBox 5">
          <a:extLst>
            <a:ext uri="{FF2B5EF4-FFF2-40B4-BE49-F238E27FC236}">
              <a16:creationId xmlns:a16="http://schemas.microsoft.com/office/drawing/2014/main" id="{D9AAE2AC-40D5-4728-8474-F922F3C5DE4A}"/>
            </a:ext>
          </a:extLst>
        </xdr:cNvPr>
        <xdr:cNvSpPr txBox="1"/>
      </xdr:nvSpPr>
      <xdr:spPr>
        <a:xfrm>
          <a:off x="2057400" y="685801"/>
          <a:ext cx="18097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Total Transactions</a:t>
          </a:r>
        </a:p>
      </xdr:txBody>
    </xdr:sp>
    <xdr:clientData/>
  </xdr:twoCellAnchor>
  <xdr:twoCellAnchor>
    <xdr:from>
      <xdr:col>3</xdr:col>
      <xdr:colOff>529828</xdr:colOff>
      <xdr:row>4</xdr:row>
      <xdr:rowOff>180976</xdr:rowOff>
    </xdr:from>
    <xdr:to>
      <xdr:col>5</xdr:col>
      <xdr:colOff>548878</xdr:colOff>
      <xdr:row>7</xdr:row>
      <xdr:rowOff>0</xdr:rowOff>
    </xdr:to>
    <xdr:sp macro="" textlink="Analysis!B12">
      <xdr:nvSpPr>
        <xdr:cNvPr id="7" name="TextBox 6">
          <a:extLst>
            <a:ext uri="{FF2B5EF4-FFF2-40B4-BE49-F238E27FC236}">
              <a16:creationId xmlns:a16="http://schemas.microsoft.com/office/drawing/2014/main" id="{1E5EC184-D606-499D-AB6B-EBC9935A87A7}"/>
            </a:ext>
          </a:extLst>
        </xdr:cNvPr>
        <xdr:cNvSpPr txBox="1"/>
      </xdr:nvSpPr>
      <xdr:spPr>
        <a:xfrm>
          <a:off x="2358628" y="942976"/>
          <a:ext cx="123825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F975CB9-5691-4EBB-8D2D-940F8EF2E0A2}" type="TxLink">
            <a:rPr lang="en-US" sz="1600" b="1" i="0" u="none" strike="noStrike">
              <a:solidFill>
                <a:srgbClr val="47FCFF"/>
              </a:solidFill>
              <a:latin typeface="Arial Black" panose="020B0A04020102020204" pitchFamily="34" charset="0"/>
              <a:ea typeface="+mn-ea"/>
              <a:cs typeface="+mn-cs"/>
            </a:rPr>
            <a:pPr marL="0" indent="0" algn="ctr"/>
            <a:t>197</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10</xdr:col>
      <xdr:colOff>154782</xdr:colOff>
      <xdr:row>3</xdr:row>
      <xdr:rowOff>1</xdr:rowOff>
    </xdr:from>
    <xdr:to>
      <xdr:col>13</xdr:col>
      <xdr:colOff>314326</xdr:colOff>
      <xdr:row>8</xdr:row>
      <xdr:rowOff>161925</xdr:rowOff>
    </xdr:to>
    <xdr:sp macro="" textlink="">
      <xdr:nvSpPr>
        <xdr:cNvPr id="8" name="Rectangle: Rounded Corners 7">
          <a:extLst>
            <a:ext uri="{FF2B5EF4-FFF2-40B4-BE49-F238E27FC236}">
              <a16:creationId xmlns:a16="http://schemas.microsoft.com/office/drawing/2014/main" id="{51A7D5E2-F5FC-49C7-A5CD-097AC34BAF85}"/>
            </a:ext>
          </a:extLst>
        </xdr:cNvPr>
        <xdr:cNvSpPr/>
      </xdr:nvSpPr>
      <xdr:spPr>
        <a:xfrm>
          <a:off x="6250782"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247650</xdr:colOff>
      <xdr:row>3</xdr:row>
      <xdr:rowOff>85726</xdr:rowOff>
    </xdr:from>
    <xdr:to>
      <xdr:col>13</xdr:col>
      <xdr:colOff>228600</xdr:colOff>
      <xdr:row>5</xdr:row>
      <xdr:rowOff>47625</xdr:rowOff>
    </xdr:to>
    <xdr:sp macro="" textlink="">
      <xdr:nvSpPr>
        <xdr:cNvPr id="9" name="TextBox 8">
          <a:extLst>
            <a:ext uri="{FF2B5EF4-FFF2-40B4-BE49-F238E27FC236}">
              <a16:creationId xmlns:a16="http://schemas.microsoft.com/office/drawing/2014/main" id="{4E210E0F-43A1-4141-B38F-D236E51C67BF}"/>
            </a:ext>
          </a:extLst>
        </xdr:cNvPr>
        <xdr:cNvSpPr txBox="1"/>
      </xdr:nvSpPr>
      <xdr:spPr>
        <a:xfrm>
          <a:off x="6343650" y="657226"/>
          <a:ext cx="18097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Total Customers</a:t>
          </a:r>
        </a:p>
      </xdr:txBody>
    </xdr:sp>
    <xdr:clientData/>
  </xdr:twoCellAnchor>
  <xdr:twoCellAnchor>
    <xdr:from>
      <xdr:col>13</xdr:col>
      <xdr:colOff>464345</xdr:colOff>
      <xdr:row>3</xdr:row>
      <xdr:rowOff>1</xdr:rowOff>
    </xdr:from>
    <xdr:to>
      <xdr:col>17</xdr:col>
      <xdr:colOff>14289</xdr:colOff>
      <xdr:row>8</xdr:row>
      <xdr:rowOff>161925</xdr:rowOff>
    </xdr:to>
    <xdr:sp macro="" textlink="">
      <xdr:nvSpPr>
        <xdr:cNvPr id="10" name="Rectangle: Rounded Corners 9">
          <a:extLst>
            <a:ext uri="{FF2B5EF4-FFF2-40B4-BE49-F238E27FC236}">
              <a16:creationId xmlns:a16="http://schemas.microsoft.com/office/drawing/2014/main" id="{CC8B9889-9CE9-4EB2-A980-E45620185946}"/>
            </a:ext>
          </a:extLst>
        </xdr:cNvPr>
        <xdr:cNvSpPr/>
      </xdr:nvSpPr>
      <xdr:spPr>
        <a:xfrm>
          <a:off x="8389145"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533400</xdr:colOff>
      <xdr:row>3</xdr:row>
      <xdr:rowOff>76201</xdr:rowOff>
    </xdr:from>
    <xdr:to>
      <xdr:col>16</xdr:col>
      <xdr:colOff>552450</xdr:colOff>
      <xdr:row>5</xdr:row>
      <xdr:rowOff>38100</xdr:rowOff>
    </xdr:to>
    <xdr:sp macro="" textlink="">
      <xdr:nvSpPr>
        <xdr:cNvPr id="11" name="TextBox 10">
          <a:extLst>
            <a:ext uri="{FF2B5EF4-FFF2-40B4-BE49-F238E27FC236}">
              <a16:creationId xmlns:a16="http://schemas.microsoft.com/office/drawing/2014/main" id="{4EA443A4-590B-49A5-A1F6-65B6B9EF7A6D}"/>
            </a:ext>
          </a:extLst>
        </xdr:cNvPr>
        <xdr:cNvSpPr txBox="1"/>
      </xdr:nvSpPr>
      <xdr:spPr>
        <a:xfrm>
          <a:off x="8458200" y="647701"/>
          <a:ext cx="18478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Credit Transactions</a:t>
          </a:r>
        </a:p>
      </xdr:txBody>
    </xdr:sp>
    <xdr:clientData/>
  </xdr:twoCellAnchor>
  <xdr:twoCellAnchor>
    <xdr:from>
      <xdr:col>17</xdr:col>
      <xdr:colOff>164306</xdr:colOff>
      <xdr:row>3</xdr:row>
      <xdr:rowOff>1</xdr:rowOff>
    </xdr:from>
    <xdr:to>
      <xdr:col>20</xdr:col>
      <xdr:colOff>419100</xdr:colOff>
      <xdr:row>8</xdr:row>
      <xdr:rowOff>161925</xdr:rowOff>
    </xdr:to>
    <xdr:sp macro="" textlink="">
      <xdr:nvSpPr>
        <xdr:cNvPr id="12" name="Rectangle: Rounded Corners 11">
          <a:extLst>
            <a:ext uri="{FF2B5EF4-FFF2-40B4-BE49-F238E27FC236}">
              <a16:creationId xmlns:a16="http://schemas.microsoft.com/office/drawing/2014/main" id="{EA3E15C5-E9E4-4B1F-B023-E7410A33B72B}"/>
            </a:ext>
          </a:extLst>
        </xdr:cNvPr>
        <xdr:cNvSpPr/>
      </xdr:nvSpPr>
      <xdr:spPr>
        <a:xfrm>
          <a:off x="10527506" y="571501"/>
          <a:ext cx="208359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285750</xdr:colOff>
      <xdr:row>3</xdr:row>
      <xdr:rowOff>114301</xdr:rowOff>
    </xdr:from>
    <xdr:to>
      <xdr:col>20</xdr:col>
      <xdr:colOff>266700</xdr:colOff>
      <xdr:row>5</xdr:row>
      <xdr:rowOff>76200</xdr:rowOff>
    </xdr:to>
    <xdr:sp macro="" textlink="">
      <xdr:nvSpPr>
        <xdr:cNvPr id="13" name="TextBox 12">
          <a:extLst>
            <a:ext uri="{FF2B5EF4-FFF2-40B4-BE49-F238E27FC236}">
              <a16:creationId xmlns:a16="http://schemas.microsoft.com/office/drawing/2014/main" id="{04FE1A6D-CB5E-4A44-8F90-7A7BDF257599}"/>
            </a:ext>
          </a:extLst>
        </xdr:cNvPr>
        <xdr:cNvSpPr txBox="1"/>
      </xdr:nvSpPr>
      <xdr:spPr>
        <a:xfrm>
          <a:off x="10648950" y="685801"/>
          <a:ext cx="18097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Debit Transactions</a:t>
          </a:r>
        </a:p>
      </xdr:txBody>
    </xdr:sp>
    <xdr:clientData/>
  </xdr:twoCellAnchor>
  <xdr:twoCellAnchor>
    <xdr:from>
      <xdr:col>6</xdr:col>
      <xdr:colOff>454819</xdr:colOff>
      <xdr:row>3</xdr:row>
      <xdr:rowOff>1</xdr:rowOff>
    </xdr:from>
    <xdr:to>
      <xdr:col>10</xdr:col>
      <xdr:colOff>4763</xdr:colOff>
      <xdr:row>8</xdr:row>
      <xdr:rowOff>161925</xdr:rowOff>
    </xdr:to>
    <xdr:sp macro="" textlink="">
      <xdr:nvSpPr>
        <xdr:cNvPr id="14" name="Rectangle: Rounded Corners 13">
          <a:extLst>
            <a:ext uri="{FF2B5EF4-FFF2-40B4-BE49-F238E27FC236}">
              <a16:creationId xmlns:a16="http://schemas.microsoft.com/office/drawing/2014/main" id="{B20F24C7-A133-4BEC-95FA-6CB113CFF7D0}"/>
            </a:ext>
          </a:extLst>
        </xdr:cNvPr>
        <xdr:cNvSpPr/>
      </xdr:nvSpPr>
      <xdr:spPr>
        <a:xfrm>
          <a:off x="4112419" y="571501"/>
          <a:ext cx="1988344" cy="111442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485775</xdr:colOff>
      <xdr:row>3</xdr:row>
      <xdr:rowOff>114301</xdr:rowOff>
    </xdr:from>
    <xdr:to>
      <xdr:col>9</xdr:col>
      <xdr:colOff>552450</xdr:colOff>
      <xdr:row>5</xdr:row>
      <xdr:rowOff>76200</xdr:rowOff>
    </xdr:to>
    <xdr:sp macro="" textlink="">
      <xdr:nvSpPr>
        <xdr:cNvPr id="15" name="TextBox 14">
          <a:extLst>
            <a:ext uri="{FF2B5EF4-FFF2-40B4-BE49-F238E27FC236}">
              <a16:creationId xmlns:a16="http://schemas.microsoft.com/office/drawing/2014/main" id="{F318F25F-7774-4A3F-B6A0-0CD6168B704D}"/>
            </a:ext>
          </a:extLst>
        </xdr:cNvPr>
        <xdr:cNvSpPr txBox="1"/>
      </xdr:nvSpPr>
      <xdr:spPr>
        <a:xfrm>
          <a:off x="4143375" y="685801"/>
          <a:ext cx="18954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Transaction</a:t>
          </a:r>
          <a:r>
            <a:rPr lang="en-US" sz="1200" b="1" baseline="0">
              <a:solidFill>
                <a:srgbClr val="47FCFF"/>
              </a:solidFill>
              <a:latin typeface="Arial Black" panose="020B0A04020102020204" pitchFamily="34" charset="0"/>
              <a:ea typeface="+mn-ea"/>
              <a:cs typeface="+mn-cs"/>
            </a:rPr>
            <a:t> Volume</a:t>
          </a:r>
          <a:endParaRPr lang="en-US" sz="1200" b="1">
            <a:solidFill>
              <a:srgbClr val="47FCFF"/>
            </a:solidFill>
            <a:latin typeface="Arial Black" panose="020B0A04020102020204" pitchFamily="34" charset="0"/>
            <a:ea typeface="+mn-ea"/>
            <a:cs typeface="+mn-cs"/>
          </a:endParaRPr>
        </a:p>
      </xdr:txBody>
    </xdr:sp>
    <xdr:clientData/>
  </xdr:twoCellAnchor>
  <xdr:twoCellAnchor>
    <xdr:from>
      <xdr:col>10</xdr:col>
      <xdr:colOff>529829</xdr:colOff>
      <xdr:row>4</xdr:row>
      <xdr:rowOff>152401</xdr:rowOff>
    </xdr:from>
    <xdr:to>
      <xdr:col>12</xdr:col>
      <xdr:colOff>548879</xdr:colOff>
      <xdr:row>6</xdr:row>
      <xdr:rowOff>161925</xdr:rowOff>
    </xdr:to>
    <xdr:sp macro="" textlink="Analysis!C12">
      <xdr:nvSpPr>
        <xdr:cNvPr id="16" name="TextBox 15">
          <a:extLst>
            <a:ext uri="{FF2B5EF4-FFF2-40B4-BE49-F238E27FC236}">
              <a16:creationId xmlns:a16="http://schemas.microsoft.com/office/drawing/2014/main" id="{523098C3-E7F8-4F26-B030-1AF07667610C}"/>
            </a:ext>
          </a:extLst>
        </xdr:cNvPr>
        <xdr:cNvSpPr txBox="1"/>
      </xdr:nvSpPr>
      <xdr:spPr>
        <a:xfrm>
          <a:off x="6625829" y="914401"/>
          <a:ext cx="123825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5DDA93F-ED86-48E2-A5FC-AFB4BC0A2FAD}" type="TxLink">
            <a:rPr lang="en-US" sz="1600" b="1" i="0" u="none" strike="noStrike">
              <a:solidFill>
                <a:srgbClr val="47FCFF"/>
              </a:solidFill>
              <a:latin typeface="Arial Black" panose="020B0A04020102020204" pitchFamily="34" charset="0"/>
              <a:ea typeface="+mn-ea"/>
              <a:cs typeface="+mn-cs"/>
            </a:rPr>
            <a:pPr marL="0" indent="0" algn="ctr"/>
            <a:t>163</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7</xdr:col>
      <xdr:colOff>147043</xdr:colOff>
      <xdr:row>4</xdr:row>
      <xdr:rowOff>180976</xdr:rowOff>
    </xdr:from>
    <xdr:to>
      <xdr:col>9</xdr:col>
      <xdr:colOff>312540</xdr:colOff>
      <xdr:row>7</xdr:row>
      <xdr:rowOff>0</xdr:rowOff>
    </xdr:to>
    <xdr:sp macro="" textlink="Analysis!D12">
      <xdr:nvSpPr>
        <xdr:cNvPr id="17" name="TextBox 16">
          <a:extLst>
            <a:ext uri="{FF2B5EF4-FFF2-40B4-BE49-F238E27FC236}">
              <a16:creationId xmlns:a16="http://schemas.microsoft.com/office/drawing/2014/main" id="{ECB03F4A-D179-45B1-A3AA-4AC021EE2768}"/>
            </a:ext>
          </a:extLst>
        </xdr:cNvPr>
        <xdr:cNvSpPr txBox="1"/>
      </xdr:nvSpPr>
      <xdr:spPr>
        <a:xfrm>
          <a:off x="4414243" y="942976"/>
          <a:ext cx="138469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E7F98E5-856E-4203-8DFB-201E14D845BF}" type="TxLink">
            <a:rPr lang="en-US" sz="1600" b="1" i="0" u="none" strike="noStrike">
              <a:solidFill>
                <a:srgbClr val="47FCFF"/>
              </a:solidFill>
              <a:latin typeface="Arial Black" panose="020B0A04020102020204" pitchFamily="34" charset="0"/>
              <a:ea typeface="+mn-ea"/>
              <a:cs typeface="+mn-cs"/>
            </a:rPr>
            <a:pPr marL="0" indent="0" algn="ctr"/>
            <a:t>$61.04K</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14</xdr:col>
      <xdr:colOff>219075</xdr:colOff>
      <xdr:row>4</xdr:row>
      <xdr:rowOff>123826</xdr:rowOff>
    </xdr:from>
    <xdr:to>
      <xdr:col>16</xdr:col>
      <xdr:colOff>286942</xdr:colOff>
      <xdr:row>6</xdr:row>
      <xdr:rowOff>133350</xdr:rowOff>
    </xdr:to>
    <xdr:sp macro="" textlink="Analysis!C16">
      <xdr:nvSpPr>
        <xdr:cNvPr id="18" name="TextBox 17">
          <a:extLst>
            <a:ext uri="{FF2B5EF4-FFF2-40B4-BE49-F238E27FC236}">
              <a16:creationId xmlns:a16="http://schemas.microsoft.com/office/drawing/2014/main" id="{C0FE8616-CD9C-4DF1-A4B7-6A9F779ABC0E}"/>
            </a:ext>
          </a:extLst>
        </xdr:cNvPr>
        <xdr:cNvSpPr txBox="1"/>
      </xdr:nvSpPr>
      <xdr:spPr>
        <a:xfrm>
          <a:off x="8753475" y="885826"/>
          <a:ext cx="128706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DDDC84B-B1C7-4E87-89DE-9749AA8EAFE7}" type="TxLink">
            <a:rPr lang="en-US" sz="1600" b="1" i="0" u="none" strike="noStrike">
              <a:solidFill>
                <a:srgbClr val="47FCFF"/>
              </a:solidFill>
              <a:latin typeface="Arial Black" panose="020B0A04020102020204" pitchFamily="34" charset="0"/>
              <a:ea typeface="+mn-ea"/>
              <a:cs typeface="+mn-cs"/>
            </a:rPr>
            <a:pPr marL="0" indent="0" algn="ctr"/>
            <a:t>$13.24K</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17</xdr:col>
      <xdr:colOff>533400</xdr:colOff>
      <xdr:row>4</xdr:row>
      <xdr:rowOff>161926</xdr:rowOff>
    </xdr:from>
    <xdr:to>
      <xdr:col>20</xdr:col>
      <xdr:colOff>34529</xdr:colOff>
      <xdr:row>6</xdr:row>
      <xdr:rowOff>171450</xdr:rowOff>
    </xdr:to>
    <xdr:sp macro="" textlink="Analysis!C17">
      <xdr:nvSpPr>
        <xdr:cNvPr id="19" name="TextBox 18">
          <a:extLst>
            <a:ext uri="{FF2B5EF4-FFF2-40B4-BE49-F238E27FC236}">
              <a16:creationId xmlns:a16="http://schemas.microsoft.com/office/drawing/2014/main" id="{2102F3E9-8183-4AAB-B9F2-EC7C0C16546C}"/>
            </a:ext>
          </a:extLst>
        </xdr:cNvPr>
        <xdr:cNvSpPr txBox="1"/>
      </xdr:nvSpPr>
      <xdr:spPr>
        <a:xfrm>
          <a:off x="10896600" y="923926"/>
          <a:ext cx="1329929"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48DC801-D750-41D8-81F8-864E391698C2}" type="TxLink">
            <a:rPr lang="en-US" sz="1600" b="1" i="0" u="none" strike="noStrike">
              <a:solidFill>
                <a:srgbClr val="47FCFF"/>
              </a:solidFill>
              <a:latin typeface="Arial Black" panose="020B0A04020102020204" pitchFamily="34" charset="0"/>
              <a:ea typeface="+mn-ea"/>
              <a:cs typeface="+mn-cs"/>
            </a:rPr>
            <a:pPr marL="0" indent="0" algn="ctr"/>
            <a:t>$47.79K</a:t>
          </a:fld>
          <a:endParaRPr lang="en-US" sz="1600" b="1">
            <a:solidFill>
              <a:srgbClr val="47FCFF"/>
            </a:solidFill>
            <a:latin typeface="Arial Black" panose="020B0A04020102020204" pitchFamily="34" charset="0"/>
            <a:ea typeface="+mn-ea"/>
            <a:cs typeface="+mn-cs"/>
          </a:endParaRPr>
        </a:p>
      </xdr:txBody>
    </xdr:sp>
    <xdr:clientData/>
  </xdr:twoCellAnchor>
  <xdr:twoCellAnchor>
    <xdr:from>
      <xdr:col>6</xdr:col>
      <xdr:colOff>542925</xdr:colOff>
      <xdr:row>6</xdr:row>
      <xdr:rowOff>76200</xdr:rowOff>
    </xdr:from>
    <xdr:to>
      <xdr:col>9</xdr:col>
      <xdr:colOff>590551</xdr:colOff>
      <xdr:row>8</xdr:row>
      <xdr:rowOff>161925</xdr:rowOff>
    </xdr:to>
    <xdr:graphicFrame macro="">
      <xdr:nvGraphicFramePr>
        <xdr:cNvPr id="28" name="Chart 27">
          <a:extLst>
            <a:ext uri="{FF2B5EF4-FFF2-40B4-BE49-F238E27FC236}">
              <a16:creationId xmlns:a16="http://schemas.microsoft.com/office/drawing/2014/main" id="{C22D1246-20AE-4D2C-BC8F-67CEBE3B5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0</xdr:row>
      <xdr:rowOff>66674</xdr:rowOff>
    </xdr:from>
    <xdr:to>
      <xdr:col>5</xdr:col>
      <xdr:colOff>276225</xdr:colOff>
      <xdr:row>3</xdr:row>
      <xdr:rowOff>171449</xdr:rowOff>
    </xdr:to>
    <xdr:sp macro="" textlink="">
      <xdr:nvSpPr>
        <xdr:cNvPr id="30" name="Oval 29">
          <a:extLst>
            <a:ext uri="{FF2B5EF4-FFF2-40B4-BE49-F238E27FC236}">
              <a16:creationId xmlns:a16="http://schemas.microsoft.com/office/drawing/2014/main" id="{5BE09F33-419A-49A9-AF58-9A204DFFA422}"/>
            </a:ext>
          </a:extLst>
        </xdr:cNvPr>
        <xdr:cNvSpPr/>
      </xdr:nvSpPr>
      <xdr:spPr>
        <a:xfrm>
          <a:off x="2647950" y="66674"/>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533400</xdr:colOff>
      <xdr:row>0</xdr:row>
      <xdr:rowOff>47624</xdr:rowOff>
    </xdr:from>
    <xdr:to>
      <xdr:col>8</xdr:col>
      <xdr:colOff>600075</xdr:colOff>
      <xdr:row>3</xdr:row>
      <xdr:rowOff>152399</xdr:rowOff>
    </xdr:to>
    <xdr:sp macro="" textlink="">
      <xdr:nvSpPr>
        <xdr:cNvPr id="31" name="Oval 30">
          <a:extLst>
            <a:ext uri="{FF2B5EF4-FFF2-40B4-BE49-F238E27FC236}">
              <a16:creationId xmlns:a16="http://schemas.microsoft.com/office/drawing/2014/main" id="{A4B5D75F-E035-4C66-B203-F55388A4E48C}"/>
            </a:ext>
          </a:extLst>
        </xdr:cNvPr>
        <xdr:cNvSpPr/>
      </xdr:nvSpPr>
      <xdr:spPr>
        <a:xfrm>
          <a:off x="4800600" y="47624"/>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247650</xdr:colOff>
      <xdr:row>6</xdr:row>
      <xdr:rowOff>47625</xdr:rowOff>
    </xdr:from>
    <xdr:to>
      <xdr:col>6</xdr:col>
      <xdr:colOff>219076</xdr:colOff>
      <xdr:row>8</xdr:row>
      <xdr:rowOff>57150</xdr:rowOff>
    </xdr:to>
    <xdr:graphicFrame macro="">
      <xdr:nvGraphicFramePr>
        <xdr:cNvPr id="32" name="Chart 31">
          <a:extLst>
            <a:ext uri="{FF2B5EF4-FFF2-40B4-BE49-F238E27FC236}">
              <a16:creationId xmlns:a16="http://schemas.microsoft.com/office/drawing/2014/main" id="{A32B3A46-FF58-4EDC-9789-43435E6AC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200025</xdr:colOff>
      <xdr:row>0</xdr:row>
      <xdr:rowOff>38099</xdr:rowOff>
    </xdr:from>
    <xdr:to>
      <xdr:col>12</xdr:col>
      <xdr:colOff>266700</xdr:colOff>
      <xdr:row>3</xdr:row>
      <xdr:rowOff>142874</xdr:rowOff>
    </xdr:to>
    <xdr:sp macro="" textlink="">
      <xdr:nvSpPr>
        <xdr:cNvPr id="33" name="Oval 32">
          <a:extLst>
            <a:ext uri="{FF2B5EF4-FFF2-40B4-BE49-F238E27FC236}">
              <a16:creationId xmlns:a16="http://schemas.microsoft.com/office/drawing/2014/main" id="{64E10752-97AF-4D35-8534-593EC3CDEEF8}"/>
            </a:ext>
          </a:extLst>
        </xdr:cNvPr>
        <xdr:cNvSpPr/>
      </xdr:nvSpPr>
      <xdr:spPr>
        <a:xfrm>
          <a:off x="6905625" y="38099"/>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552450</xdr:colOff>
      <xdr:row>0</xdr:row>
      <xdr:rowOff>38100</xdr:rowOff>
    </xdr:from>
    <xdr:to>
      <xdr:col>16</xdr:col>
      <xdr:colOff>9525</xdr:colOff>
      <xdr:row>3</xdr:row>
      <xdr:rowOff>142875</xdr:rowOff>
    </xdr:to>
    <xdr:sp macro="" textlink="">
      <xdr:nvSpPr>
        <xdr:cNvPr id="34" name="Oval 33">
          <a:extLst>
            <a:ext uri="{FF2B5EF4-FFF2-40B4-BE49-F238E27FC236}">
              <a16:creationId xmlns:a16="http://schemas.microsoft.com/office/drawing/2014/main" id="{B6698D61-8C17-45D9-8FFD-36FADD93A60D}"/>
            </a:ext>
          </a:extLst>
        </xdr:cNvPr>
        <xdr:cNvSpPr/>
      </xdr:nvSpPr>
      <xdr:spPr>
        <a:xfrm>
          <a:off x="9086850" y="38100"/>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266700</xdr:colOff>
      <xdr:row>0</xdr:row>
      <xdr:rowOff>57150</xdr:rowOff>
    </xdr:from>
    <xdr:to>
      <xdr:col>19</xdr:col>
      <xdr:colOff>333375</xdr:colOff>
      <xdr:row>3</xdr:row>
      <xdr:rowOff>161925</xdr:rowOff>
    </xdr:to>
    <xdr:sp macro="" textlink="">
      <xdr:nvSpPr>
        <xdr:cNvPr id="35" name="Oval 34">
          <a:extLst>
            <a:ext uri="{FF2B5EF4-FFF2-40B4-BE49-F238E27FC236}">
              <a16:creationId xmlns:a16="http://schemas.microsoft.com/office/drawing/2014/main" id="{849E1429-8F72-4533-8A15-6F6CAC8BD59D}"/>
            </a:ext>
          </a:extLst>
        </xdr:cNvPr>
        <xdr:cNvSpPr/>
      </xdr:nvSpPr>
      <xdr:spPr>
        <a:xfrm>
          <a:off x="11239500" y="57150"/>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259557</xdr:colOff>
      <xdr:row>6</xdr:row>
      <xdr:rowOff>28575</xdr:rowOff>
    </xdr:from>
    <xdr:to>
      <xdr:col>13</xdr:col>
      <xdr:colOff>202407</xdr:colOff>
      <xdr:row>8</xdr:row>
      <xdr:rowOff>171451</xdr:rowOff>
    </xdr:to>
    <xdr:graphicFrame macro="">
      <xdr:nvGraphicFramePr>
        <xdr:cNvPr id="43" name="Chart 42">
          <a:extLst>
            <a:ext uri="{FF2B5EF4-FFF2-40B4-BE49-F238E27FC236}">
              <a16:creationId xmlns:a16="http://schemas.microsoft.com/office/drawing/2014/main" id="{D7152C53-1F21-4084-94FA-7CC658F8B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257175</xdr:colOff>
      <xdr:row>6</xdr:row>
      <xdr:rowOff>85726</xdr:rowOff>
    </xdr:from>
    <xdr:to>
      <xdr:col>16</xdr:col>
      <xdr:colOff>219075</xdr:colOff>
      <xdr:row>7</xdr:row>
      <xdr:rowOff>180976</xdr:rowOff>
    </xdr:to>
    <xdr:sp macro="" textlink="">
      <xdr:nvSpPr>
        <xdr:cNvPr id="44" name="Rectangle: Rounded Corners 43">
          <a:extLst>
            <a:ext uri="{FF2B5EF4-FFF2-40B4-BE49-F238E27FC236}">
              <a16:creationId xmlns:a16="http://schemas.microsoft.com/office/drawing/2014/main" id="{5E733C6F-39B6-4866-B1FA-C4D7A322ED66}"/>
            </a:ext>
          </a:extLst>
        </xdr:cNvPr>
        <xdr:cNvSpPr/>
      </xdr:nvSpPr>
      <xdr:spPr>
        <a:xfrm>
          <a:off x="8791575" y="1228726"/>
          <a:ext cx="1181100" cy="285750"/>
        </a:xfrm>
        <a:prstGeom prst="roundRect">
          <a:avLst/>
        </a:prstGeom>
        <a:solidFill>
          <a:srgbClr val="FF1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19050</xdr:colOff>
      <xdr:row>6</xdr:row>
      <xdr:rowOff>104776</xdr:rowOff>
    </xdr:from>
    <xdr:to>
      <xdr:col>19</xdr:col>
      <xdr:colOff>590550</xdr:colOff>
      <xdr:row>8</xdr:row>
      <xdr:rowOff>9526</xdr:rowOff>
    </xdr:to>
    <xdr:sp macro="" textlink="">
      <xdr:nvSpPr>
        <xdr:cNvPr id="46" name="Rectangle: Rounded Corners 45">
          <a:extLst>
            <a:ext uri="{FF2B5EF4-FFF2-40B4-BE49-F238E27FC236}">
              <a16:creationId xmlns:a16="http://schemas.microsoft.com/office/drawing/2014/main" id="{0CDBB3FA-0AD7-4054-BA8F-BD2A356DF5FF}"/>
            </a:ext>
          </a:extLst>
        </xdr:cNvPr>
        <xdr:cNvSpPr/>
      </xdr:nvSpPr>
      <xdr:spPr>
        <a:xfrm>
          <a:off x="10991850" y="1247776"/>
          <a:ext cx="1181100" cy="285750"/>
        </a:xfrm>
        <a:prstGeom prst="roundRect">
          <a:avLst/>
        </a:prstGeom>
        <a:solidFill>
          <a:srgbClr val="FF1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15</xdr:col>
      <xdr:colOff>47624</xdr:colOff>
      <xdr:row>0</xdr:row>
      <xdr:rowOff>152399</xdr:rowOff>
    </xdr:from>
    <xdr:to>
      <xdr:col>15</xdr:col>
      <xdr:colOff>514350</xdr:colOff>
      <xdr:row>3</xdr:row>
      <xdr:rowOff>47625</xdr:rowOff>
    </xdr:to>
    <xdr:pic>
      <xdr:nvPicPr>
        <xdr:cNvPr id="55" name="Picture 54">
          <a:extLst>
            <a:ext uri="{FF2B5EF4-FFF2-40B4-BE49-F238E27FC236}">
              <a16:creationId xmlns:a16="http://schemas.microsoft.com/office/drawing/2014/main" id="{6731FF03-9451-495F-A921-4FCF8F9EA899}"/>
            </a:ext>
          </a:extLst>
        </xdr:cNvPr>
        <xdr:cNvPicPr>
          <a:picLocks noChangeAspect="1"/>
        </xdr:cNvPicPr>
      </xdr:nvPicPr>
      <xdr:blipFill>
        <a:blip xmlns:r="http://schemas.openxmlformats.org/officeDocument/2006/relationships" r:embed="rId4"/>
        <a:stretch>
          <a:fillRect/>
        </a:stretch>
      </xdr:blipFill>
      <xdr:spPr>
        <a:xfrm>
          <a:off x="9191624" y="152399"/>
          <a:ext cx="466726" cy="466726"/>
        </a:xfrm>
        <a:prstGeom prst="rect">
          <a:avLst/>
        </a:prstGeom>
      </xdr:spPr>
    </xdr:pic>
    <xdr:clientData/>
  </xdr:twoCellAnchor>
  <xdr:twoCellAnchor editAs="oneCell">
    <xdr:from>
      <xdr:col>8</xdr:col>
      <xdr:colOff>9523</xdr:colOff>
      <xdr:row>0</xdr:row>
      <xdr:rowOff>133349</xdr:rowOff>
    </xdr:from>
    <xdr:to>
      <xdr:col>8</xdr:col>
      <xdr:colOff>523874</xdr:colOff>
      <xdr:row>3</xdr:row>
      <xdr:rowOff>76200</xdr:rowOff>
    </xdr:to>
    <xdr:pic>
      <xdr:nvPicPr>
        <xdr:cNvPr id="56" name="Picture 55">
          <a:extLst>
            <a:ext uri="{FF2B5EF4-FFF2-40B4-BE49-F238E27FC236}">
              <a16:creationId xmlns:a16="http://schemas.microsoft.com/office/drawing/2014/main" id="{60EF7A18-C1B7-42A7-A44C-3A6790229144}"/>
            </a:ext>
          </a:extLst>
        </xdr:cNvPr>
        <xdr:cNvPicPr>
          <a:picLocks noChangeAspect="1"/>
        </xdr:cNvPicPr>
      </xdr:nvPicPr>
      <xdr:blipFill>
        <a:blip xmlns:r="http://schemas.openxmlformats.org/officeDocument/2006/relationships" r:embed="rId5"/>
        <a:stretch>
          <a:fillRect/>
        </a:stretch>
      </xdr:blipFill>
      <xdr:spPr>
        <a:xfrm>
          <a:off x="4886323" y="133349"/>
          <a:ext cx="514351" cy="514351"/>
        </a:xfrm>
        <a:prstGeom prst="rect">
          <a:avLst/>
        </a:prstGeom>
      </xdr:spPr>
    </xdr:pic>
    <xdr:clientData/>
  </xdr:twoCellAnchor>
  <xdr:twoCellAnchor editAs="oneCell">
    <xdr:from>
      <xdr:col>18</xdr:col>
      <xdr:colOff>361950</xdr:colOff>
      <xdr:row>0</xdr:row>
      <xdr:rowOff>180975</xdr:rowOff>
    </xdr:from>
    <xdr:to>
      <xdr:col>19</xdr:col>
      <xdr:colOff>238124</xdr:colOff>
      <xdr:row>3</xdr:row>
      <xdr:rowOff>76201</xdr:rowOff>
    </xdr:to>
    <xdr:pic>
      <xdr:nvPicPr>
        <xdr:cNvPr id="57" name="Picture 56">
          <a:extLst>
            <a:ext uri="{FF2B5EF4-FFF2-40B4-BE49-F238E27FC236}">
              <a16:creationId xmlns:a16="http://schemas.microsoft.com/office/drawing/2014/main" id="{5E70215E-7F6D-4A76-99A6-EC2385B0CED7}"/>
            </a:ext>
          </a:extLst>
        </xdr:cNvPr>
        <xdr:cNvPicPr>
          <a:picLocks noChangeAspect="1"/>
        </xdr:cNvPicPr>
      </xdr:nvPicPr>
      <xdr:blipFill>
        <a:blip xmlns:r="http://schemas.openxmlformats.org/officeDocument/2006/relationships" r:embed="rId4"/>
        <a:stretch>
          <a:fillRect/>
        </a:stretch>
      </xdr:blipFill>
      <xdr:spPr>
        <a:xfrm flipH="1">
          <a:off x="11334750" y="180975"/>
          <a:ext cx="485774" cy="466726"/>
        </a:xfrm>
        <a:prstGeom prst="rect">
          <a:avLst/>
        </a:prstGeom>
      </xdr:spPr>
    </xdr:pic>
    <xdr:clientData/>
  </xdr:twoCellAnchor>
  <xdr:twoCellAnchor editAs="oneCell">
    <xdr:from>
      <xdr:col>4</xdr:col>
      <xdr:colOff>323850</xdr:colOff>
      <xdr:row>1</xdr:row>
      <xdr:rowOff>28574</xdr:rowOff>
    </xdr:from>
    <xdr:to>
      <xdr:col>5</xdr:col>
      <xdr:colOff>133350</xdr:colOff>
      <xdr:row>3</xdr:row>
      <xdr:rowOff>66674</xdr:rowOff>
    </xdr:to>
    <xdr:pic>
      <xdr:nvPicPr>
        <xdr:cNvPr id="58" name="Picture 57">
          <a:extLst>
            <a:ext uri="{FF2B5EF4-FFF2-40B4-BE49-F238E27FC236}">
              <a16:creationId xmlns:a16="http://schemas.microsoft.com/office/drawing/2014/main" id="{F6C1B750-6F0C-4CB4-AFDC-334E3711F1C9}"/>
            </a:ext>
          </a:extLst>
        </xdr:cNvPr>
        <xdr:cNvPicPr>
          <a:picLocks noChangeAspect="1"/>
        </xdr:cNvPicPr>
      </xdr:nvPicPr>
      <xdr:blipFill>
        <a:blip xmlns:r="http://schemas.openxmlformats.org/officeDocument/2006/relationships" r:embed="rId6"/>
        <a:stretch>
          <a:fillRect/>
        </a:stretch>
      </xdr:blipFill>
      <xdr:spPr>
        <a:xfrm>
          <a:off x="2762250" y="219074"/>
          <a:ext cx="419100" cy="419100"/>
        </a:xfrm>
        <a:prstGeom prst="rect">
          <a:avLst/>
        </a:prstGeom>
      </xdr:spPr>
    </xdr:pic>
    <xdr:clientData/>
  </xdr:twoCellAnchor>
  <xdr:twoCellAnchor editAs="oneCell">
    <xdr:from>
      <xdr:col>11</xdr:col>
      <xdr:colOff>323850</xdr:colOff>
      <xdr:row>0</xdr:row>
      <xdr:rowOff>142874</xdr:rowOff>
    </xdr:from>
    <xdr:to>
      <xdr:col>12</xdr:col>
      <xdr:colOff>152401</xdr:colOff>
      <xdr:row>3</xdr:row>
      <xdr:rowOff>9525</xdr:rowOff>
    </xdr:to>
    <xdr:pic>
      <xdr:nvPicPr>
        <xdr:cNvPr id="59" name="Picture 58">
          <a:extLst>
            <a:ext uri="{FF2B5EF4-FFF2-40B4-BE49-F238E27FC236}">
              <a16:creationId xmlns:a16="http://schemas.microsoft.com/office/drawing/2014/main" id="{3D941D0F-E4A8-44AD-B875-4D0BA374CA22}"/>
            </a:ext>
          </a:extLst>
        </xdr:cNvPr>
        <xdr:cNvPicPr>
          <a:picLocks noChangeAspect="1"/>
        </xdr:cNvPicPr>
      </xdr:nvPicPr>
      <xdr:blipFill>
        <a:blip xmlns:r="http://schemas.openxmlformats.org/officeDocument/2006/relationships" r:embed="rId7"/>
        <a:stretch>
          <a:fillRect/>
        </a:stretch>
      </xdr:blipFill>
      <xdr:spPr>
        <a:xfrm>
          <a:off x="7029450" y="142874"/>
          <a:ext cx="438151" cy="438151"/>
        </a:xfrm>
        <a:prstGeom prst="rect">
          <a:avLst/>
        </a:prstGeom>
      </xdr:spPr>
    </xdr:pic>
    <xdr:clientData/>
  </xdr:twoCellAnchor>
  <xdr:twoCellAnchor>
    <xdr:from>
      <xdr:col>1</xdr:col>
      <xdr:colOff>123825</xdr:colOff>
      <xdr:row>8</xdr:row>
      <xdr:rowOff>76199</xdr:rowOff>
    </xdr:from>
    <xdr:to>
      <xdr:col>2</xdr:col>
      <xdr:colOff>190500</xdr:colOff>
      <xdr:row>11</xdr:row>
      <xdr:rowOff>180974</xdr:rowOff>
    </xdr:to>
    <xdr:sp macro="" textlink="">
      <xdr:nvSpPr>
        <xdr:cNvPr id="85" name="Oval 84">
          <a:extLst>
            <a:ext uri="{FF2B5EF4-FFF2-40B4-BE49-F238E27FC236}">
              <a16:creationId xmlns:a16="http://schemas.microsoft.com/office/drawing/2014/main" id="{8B6BFCF7-6D62-486C-99F6-1D531C3EC2AE}"/>
            </a:ext>
          </a:extLst>
        </xdr:cNvPr>
        <xdr:cNvSpPr/>
      </xdr:nvSpPr>
      <xdr:spPr>
        <a:xfrm>
          <a:off x="733425" y="1600199"/>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238125</xdr:colOff>
      <xdr:row>8</xdr:row>
      <xdr:rowOff>161925</xdr:rowOff>
    </xdr:from>
    <xdr:to>
      <xdr:col>2</xdr:col>
      <xdr:colOff>76200</xdr:colOff>
      <xdr:row>11</xdr:row>
      <xdr:rowOff>38100</xdr:rowOff>
    </xdr:to>
    <xdr:pic>
      <xdr:nvPicPr>
        <xdr:cNvPr id="86" name="Picture 85">
          <a:extLst>
            <a:ext uri="{FF2B5EF4-FFF2-40B4-BE49-F238E27FC236}">
              <a16:creationId xmlns:a16="http://schemas.microsoft.com/office/drawing/2014/main" id="{7CC9662D-FADE-48AC-882E-921EA5CC63CA}"/>
            </a:ext>
          </a:extLst>
        </xdr:cNvPr>
        <xdr:cNvPicPr>
          <a:picLocks noChangeAspect="1"/>
        </xdr:cNvPicPr>
      </xdr:nvPicPr>
      <xdr:blipFill>
        <a:blip xmlns:r="http://schemas.openxmlformats.org/officeDocument/2006/relationships" r:embed="rId8"/>
        <a:stretch>
          <a:fillRect/>
        </a:stretch>
      </xdr:blipFill>
      <xdr:spPr>
        <a:xfrm>
          <a:off x="847725" y="1685925"/>
          <a:ext cx="447675" cy="447675"/>
        </a:xfrm>
        <a:prstGeom prst="rect">
          <a:avLst/>
        </a:prstGeom>
      </xdr:spPr>
    </xdr:pic>
    <xdr:clientData/>
  </xdr:twoCellAnchor>
  <xdr:twoCellAnchor>
    <xdr:from>
      <xdr:col>14</xdr:col>
      <xdr:colOff>428625</xdr:colOff>
      <xdr:row>6</xdr:row>
      <xdr:rowOff>76200</xdr:rowOff>
    </xdr:from>
    <xdr:to>
      <xdr:col>16</xdr:col>
      <xdr:colOff>57150</xdr:colOff>
      <xdr:row>7</xdr:row>
      <xdr:rowOff>171450</xdr:rowOff>
    </xdr:to>
    <xdr:sp macro="" textlink="Analysis!V9">
      <xdr:nvSpPr>
        <xdr:cNvPr id="87" name="TextBox 86">
          <a:extLst>
            <a:ext uri="{FF2B5EF4-FFF2-40B4-BE49-F238E27FC236}">
              <a16:creationId xmlns:a16="http://schemas.microsoft.com/office/drawing/2014/main" id="{F7F0EC40-F6F8-472F-A7B9-8B8C89EC9C26}"/>
            </a:ext>
          </a:extLst>
        </xdr:cNvPr>
        <xdr:cNvSpPr txBox="1"/>
      </xdr:nvSpPr>
      <xdr:spPr>
        <a:xfrm>
          <a:off x="8963025" y="1219200"/>
          <a:ext cx="8477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FB1C375-E1D7-4697-AA6F-4497F3493AA2}" type="TxLink">
            <a:rPr lang="en-US" sz="1200" b="1" i="0" u="none" strike="noStrike">
              <a:solidFill>
                <a:srgbClr val="000000"/>
              </a:solidFill>
              <a:latin typeface="Calibri"/>
              <a:ea typeface="+mn-ea"/>
              <a:cs typeface="Calibri"/>
            </a:rPr>
            <a:t>13%</a:t>
          </a:fld>
          <a:endParaRPr lang="en-US" sz="1200" b="1">
            <a:solidFill>
              <a:srgbClr val="47FCFF"/>
            </a:solidFill>
            <a:latin typeface="Arial Black" panose="020B0A04020102020204" pitchFamily="34" charset="0"/>
            <a:ea typeface="+mn-ea"/>
            <a:cs typeface="+mn-cs"/>
          </a:endParaRPr>
        </a:p>
      </xdr:txBody>
    </xdr:sp>
    <xdr:clientData/>
  </xdr:twoCellAnchor>
  <xdr:twoCellAnchor>
    <xdr:from>
      <xdr:col>18</xdr:col>
      <xdr:colOff>180975</xdr:colOff>
      <xdr:row>6</xdr:row>
      <xdr:rowOff>123826</xdr:rowOff>
    </xdr:from>
    <xdr:to>
      <xdr:col>19</xdr:col>
      <xdr:colOff>419101</xdr:colOff>
      <xdr:row>8</xdr:row>
      <xdr:rowOff>19050</xdr:rowOff>
    </xdr:to>
    <xdr:sp macro="" textlink="Analysis!W9">
      <xdr:nvSpPr>
        <xdr:cNvPr id="89" name="TextBox 88">
          <a:extLst>
            <a:ext uri="{FF2B5EF4-FFF2-40B4-BE49-F238E27FC236}">
              <a16:creationId xmlns:a16="http://schemas.microsoft.com/office/drawing/2014/main" id="{A33F400A-8BD4-46BC-A3FA-673C9617D6BF}"/>
            </a:ext>
          </a:extLst>
        </xdr:cNvPr>
        <xdr:cNvSpPr txBox="1"/>
      </xdr:nvSpPr>
      <xdr:spPr>
        <a:xfrm>
          <a:off x="11153775" y="1266826"/>
          <a:ext cx="847726"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EF4A9EC-4F87-4ADE-8ECE-60285491D07D}" type="TxLink">
            <a:rPr lang="en-US" sz="1200" b="1" i="0" u="none" strike="noStrike">
              <a:solidFill>
                <a:srgbClr val="000000"/>
              </a:solidFill>
              <a:latin typeface="Calibri"/>
              <a:ea typeface="+mn-ea"/>
              <a:cs typeface="Calibri"/>
            </a:rPr>
            <a:pPr marL="0" indent="0" algn="ctr"/>
            <a:t>0%</a:t>
          </a:fld>
          <a:endParaRPr lang="en-US" sz="1200" b="1" i="0" u="none" strike="noStrike">
            <a:solidFill>
              <a:srgbClr val="000000"/>
            </a:solidFill>
            <a:latin typeface="Calibri"/>
            <a:ea typeface="+mn-ea"/>
            <a:cs typeface="Calibri"/>
          </a:endParaRPr>
        </a:p>
      </xdr:txBody>
    </xdr:sp>
    <xdr:clientData/>
  </xdr:twoCellAnchor>
  <xdr:twoCellAnchor>
    <xdr:from>
      <xdr:col>14</xdr:col>
      <xdr:colOff>133350</xdr:colOff>
      <xdr:row>7</xdr:row>
      <xdr:rowOff>142877</xdr:rowOff>
    </xdr:from>
    <xdr:to>
      <xdr:col>16</xdr:col>
      <xdr:colOff>352425</xdr:colOff>
      <xdr:row>8</xdr:row>
      <xdr:rowOff>180975</xdr:rowOff>
    </xdr:to>
    <xdr:sp macro="" textlink="">
      <xdr:nvSpPr>
        <xdr:cNvPr id="90" name="TextBox 89">
          <a:extLst>
            <a:ext uri="{FF2B5EF4-FFF2-40B4-BE49-F238E27FC236}">
              <a16:creationId xmlns:a16="http://schemas.microsoft.com/office/drawing/2014/main" id="{8901B842-AFF2-4692-9A34-061384D29E48}"/>
            </a:ext>
          </a:extLst>
        </xdr:cNvPr>
        <xdr:cNvSpPr txBox="1"/>
      </xdr:nvSpPr>
      <xdr:spPr>
        <a:xfrm>
          <a:off x="8667750" y="1476377"/>
          <a:ext cx="1438275" cy="228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800" b="0">
              <a:solidFill>
                <a:srgbClr val="47FCFF"/>
              </a:solidFill>
              <a:latin typeface="Arial Black" panose="020B0A04020102020204" pitchFamily="34" charset="0"/>
              <a:ea typeface="+mn-ea"/>
              <a:cs typeface="+mn-cs"/>
            </a:rPr>
            <a:t>From</a:t>
          </a:r>
          <a:r>
            <a:rPr lang="en-US" sz="800" b="0" baseline="0">
              <a:solidFill>
                <a:srgbClr val="47FCFF"/>
              </a:solidFill>
              <a:latin typeface="Arial Black" panose="020B0A04020102020204" pitchFamily="34" charset="0"/>
              <a:ea typeface="+mn-ea"/>
              <a:cs typeface="+mn-cs"/>
            </a:rPr>
            <a:t> previous month</a:t>
          </a:r>
          <a:endParaRPr lang="en-US" sz="800" b="0">
            <a:solidFill>
              <a:srgbClr val="47FCFF"/>
            </a:solidFill>
            <a:latin typeface="Arial Black" panose="020B0A04020102020204" pitchFamily="34" charset="0"/>
            <a:ea typeface="+mn-ea"/>
            <a:cs typeface="+mn-cs"/>
          </a:endParaRPr>
        </a:p>
      </xdr:txBody>
    </xdr:sp>
    <xdr:clientData/>
  </xdr:twoCellAnchor>
  <xdr:twoCellAnchor>
    <xdr:from>
      <xdr:col>17</xdr:col>
      <xdr:colOff>523875</xdr:colOff>
      <xdr:row>7</xdr:row>
      <xdr:rowOff>152402</xdr:rowOff>
    </xdr:from>
    <xdr:to>
      <xdr:col>20</xdr:col>
      <xdr:colOff>133350</xdr:colOff>
      <xdr:row>9</xdr:row>
      <xdr:rowOff>0</xdr:rowOff>
    </xdr:to>
    <xdr:sp macro="" textlink="">
      <xdr:nvSpPr>
        <xdr:cNvPr id="91" name="TextBox 90">
          <a:extLst>
            <a:ext uri="{FF2B5EF4-FFF2-40B4-BE49-F238E27FC236}">
              <a16:creationId xmlns:a16="http://schemas.microsoft.com/office/drawing/2014/main" id="{263B6783-A656-49E4-ACA5-8570755DA3CB}"/>
            </a:ext>
          </a:extLst>
        </xdr:cNvPr>
        <xdr:cNvSpPr txBox="1"/>
      </xdr:nvSpPr>
      <xdr:spPr>
        <a:xfrm>
          <a:off x="10887075" y="1485902"/>
          <a:ext cx="1438275" cy="228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800" b="0">
              <a:solidFill>
                <a:srgbClr val="47FCFF"/>
              </a:solidFill>
              <a:latin typeface="Arial Black" panose="020B0A04020102020204" pitchFamily="34" charset="0"/>
              <a:ea typeface="+mn-ea"/>
              <a:cs typeface="+mn-cs"/>
            </a:rPr>
            <a:t>From</a:t>
          </a:r>
          <a:r>
            <a:rPr lang="en-US" sz="800" b="0" baseline="0">
              <a:solidFill>
                <a:srgbClr val="47FCFF"/>
              </a:solidFill>
              <a:latin typeface="Arial Black" panose="020B0A04020102020204" pitchFamily="34" charset="0"/>
              <a:ea typeface="+mn-ea"/>
              <a:cs typeface="+mn-cs"/>
            </a:rPr>
            <a:t> previous month</a:t>
          </a:r>
          <a:endParaRPr lang="en-US" sz="800" b="0">
            <a:solidFill>
              <a:srgbClr val="47FCFF"/>
            </a:solidFill>
            <a:latin typeface="Arial Black" panose="020B0A04020102020204" pitchFamily="34" charset="0"/>
            <a:ea typeface="+mn-ea"/>
            <a:cs typeface="+mn-cs"/>
          </a:endParaRPr>
        </a:p>
      </xdr:txBody>
    </xdr:sp>
    <xdr:clientData/>
  </xdr:twoCellAnchor>
  <xdr:twoCellAnchor>
    <xdr:from>
      <xdr:col>1</xdr:col>
      <xdr:colOff>57150</xdr:colOff>
      <xdr:row>12</xdr:row>
      <xdr:rowOff>161924</xdr:rowOff>
    </xdr:from>
    <xdr:to>
      <xdr:col>2</xdr:col>
      <xdr:colOff>123825</xdr:colOff>
      <xdr:row>16</xdr:row>
      <xdr:rowOff>76199</xdr:rowOff>
    </xdr:to>
    <xdr:sp macro="" textlink="">
      <xdr:nvSpPr>
        <xdr:cNvPr id="92" name="Oval 91">
          <a:extLst>
            <a:ext uri="{FF2B5EF4-FFF2-40B4-BE49-F238E27FC236}">
              <a16:creationId xmlns:a16="http://schemas.microsoft.com/office/drawing/2014/main" id="{08C7C1BA-999F-4A5B-A4E4-A28ACC3B7185}"/>
            </a:ext>
          </a:extLst>
        </xdr:cNvPr>
        <xdr:cNvSpPr/>
      </xdr:nvSpPr>
      <xdr:spPr>
        <a:xfrm>
          <a:off x="666750" y="2447924"/>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190500</xdr:colOff>
      <xdr:row>13</xdr:row>
      <xdr:rowOff>104775</xdr:rowOff>
    </xdr:from>
    <xdr:to>
      <xdr:col>2</xdr:col>
      <xdr:colOff>19049</xdr:colOff>
      <xdr:row>15</xdr:row>
      <xdr:rowOff>161924</xdr:rowOff>
    </xdr:to>
    <xdr:pic>
      <xdr:nvPicPr>
        <xdr:cNvPr id="93" name="Picture 92">
          <a:extLst>
            <a:ext uri="{FF2B5EF4-FFF2-40B4-BE49-F238E27FC236}">
              <a16:creationId xmlns:a16="http://schemas.microsoft.com/office/drawing/2014/main" id="{A77327D6-1749-4F00-8E14-E75D51260329}"/>
            </a:ext>
          </a:extLst>
        </xdr:cNvPr>
        <xdr:cNvPicPr>
          <a:picLocks noChangeAspect="1"/>
        </xdr:cNvPicPr>
      </xdr:nvPicPr>
      <xdr:blipFill>
        <a:blip xmlns:r="http://schemas.openxmlformats.org/officeDocument/2006/relationships" r:embed="rId9"/>
        <a:stretch>
          <a:fillRect/>
        </a:stretch>
      </xdr:blipFill>
      <xdr:spPr>
        <a:xfrm>
          <a:off x="800100" y="2581275"/>
          <a:ext cx="438149" cy="438149"/>
        </a:xfrm>
        <a:prstGeom prst="rect">
          <a:avLst/>
        </a:prstGeom>
      </xdr:spPr>
    </xdr:pic>
    <xdr:clientData/>
  </xdr:twoCellAnchor>
  <xdr:twoCellAnchor>
    <xdr:from>
      <xdr:col>3</xdr:col>
      <xdr:colOff>154780</xdr:colOff>
      <xdr:row>9</xdr:row>
      <xdr:rowOff>66676</xdr:rowOff>
    </xdr:from>
    <xdr:to>
      <xdr:col>8</xdr:col>
      <xdr:colOff>171450</xdr:colOff>
      <xdr:row>30</xdr:row>
      <xdr:rowOff>9525</xdr:rowOff>
    </xdr:to>
    <xdr:sp macro="" textlink="">
      <xdr:nvSpPr>
        <xdr:cNvPr id="94" name="Rectangle: Rounded Corners 93">
          <a:extLst>
            <a:ext uri="{FF2B5EF4-FFF2-40B4-BE49-F238E27FC236}">
              <a16:creationId xmlns:a16="http://schemas.microsoft.com/office/drawing/2014/main" id="{50379D0B-DB72-1F30-7DE5-F638A9677D7F}"/>
            </a:ext>
          </a:extLst>
        </xdr:cNvPr>
        <xdr:cNvSpPr/>
      </xdr:nvSpPr>
      <xdr:spPr>
        <a:xfrm>
          <a:off x="1983580" y="1781176"/>
          <a:ext cx="3064670" cy="394334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154780</xdr:colOff>
      <xdr:row>11</xdr:row>
      <xdr:rowOff>95250</xdr:rowOff>
    </xdr:from>
    <xdr:to>
      <xdr:col>5</xdr:col>
      <xdr:colOff>238125</xdr:colOff>
      <xdr:row>19</xdr:row>
      <xdr:rowOff>47625</xdr:rowOff>
    </xdr:to>
    <xdr:graphicFrame macro="">
      <xdr:nvGraphicFramePr>
        <xdr:cNvPr id="95" name="Chart 94">
          <a:extLst>
            <a:ext uri="{FF2B5EF4-FFF2-40B4-BE49-F238E27FC236}">
              <a16:creationId xmlns:a16="http://schemas.microsoft.com/office/drawing/2014/main" id="{939B8DA0-68E9-49E0-8AD5-8D1DA302F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476250</xdr:colOff>
      <xdr:row>13</xdr:row>
      <xdr:rowOff>133349</xdr:rowOff>
    </xdr:from>
    <xdr:to>
      <xdr:col>4</xdr:col>
      <xdr:colOff>542925</xdr:colOff>
      <xdr:row>17</xdr:row>
      <xdr:rowOff>47624</xdr:rowOff>
    </xdr:to>
    <xdr:sp macro="" textlink="">
      <xdr:nvSpPr>
        <xdr:cNvPr id="96" name="Oval 95">
          <a:extLst>
            <a:ext uri="{FF2B5EF4-FFF2-40B4-BE49-F238E27FC236}">
              <a16:creationId xmlns:a16="http://schemas.microsoft.com/office/drawing/2014/main" id="{5F08D1AE-0A58-AEAB-9527-F8EF2429FC4C}"/>
            </a:ext>
          </a:extLst>
        </xdr:cNvPr>
        <xdr:cNvSpPr/>
      </xdr:nvSpPr>
      <xdr:spPr>
        <a:xfrm>
          <a:off x="2305050" y="2609849"/>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135730</xdr:colOff>
      <xdr:row>22</xdr:row>
      <xdr:rowOff>114300</xdr:rowOff>
    </xdr:from>
    <xdr:to>
      <xdr:col>5</xdr:col>
      <xdr:colOff>219075</xdr:colOff>
      <xdr:row>30</xdr:row>
      <xdr:rowOff>66675</xdr:rowOff>
    </xdr:to>
    <xdr:graphicFrame macro="">
      <xdr:nvGraphicFramePr>
        <xdr:cNvPr id="97" name="Chart 96">
          <a:extLst>
            <a:ext uri="{FF2B5EF4-FFF2-40B4-BE49-F238E27FC236}">
              <a16:creationId xmlns:a16="http://schemas.microsoft.com/office/drawing/2014/main" id="{558A292C-2F36-0FD0-5A12-FC5EF9CDE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457200</xdr:colOff>
      <xdr:row>24</xdr:row>
      <xdr:rowOff>133349</xdr:rowOff>
    </xdr:from>
    <xdr:to>
      <xdr:col>4</xdr:col>
      <xdr:colOff>523875</xdr:colOff>
      <xdr:row>28</xdr:row>
      <xdr:rowOff>47624</xdr:rowOff>
    </xdr:to>
    <xdr:sp macro="" textlink="">
      <xdr:nvSpPr>
        <xdr:cNvPr id="98" name="Oval 97">
          <a:extLst>
            <a:ext uri="{FF2B5EF4-FFF2-40B4-BE49-F238E27FC236}">
              <a16:creationId xmlns:a16="http://schemas.microsoft.com/office/drawing/2014/main" id="{27258885-E84E-022B-A651-F8123814C074}"/>
            </a:ext>
          </a:extLst>
        </xdr:cNvPr>
        <xdr:cNvSpPr/>
      </xdr:nvSpPr>
      <xdr:spPr>
        <a:xfrm>
          <a:off x="2286000" y="4705349"/>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69055</xdr:colOff>
      <xdr:row>16</xdr:row>
      <xdr:rowOff>28575</xdr:rowOff>
    </xdr:from>
    <xdr:to>
      <xdr:col>8</xdr:col>
      <xdr:colOff>152400</xdr:colOff>
      <xdr:row>23</xdr:row>
      <xdr:rowOff>171450</xdr:rowOff>
    </xdr:to>
    <xdr:graphicFrame macro="">
      <xdr:nvGraphicFramePr>
        <xdr:cNvPr id="101" name="Chart 100">
          <a:extLst>
            <a:ext uri="{FF2B5EF4-FFF2-40B4-BE49-F238E27FC236}">
              <a16:creationId xmlns:a16="http://schemas.microsoft.com/office/drawing/2014/main" id="{F5D6D786-4877-81BC-8B25-C4416857D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400050</xdr:colOff>
      <xdr:row>18</xdr:row>
      <xdr:rowOff>47624</xdr:rowOff>
    </xdr:from>
    <xdr:to>
      <xdr:col>7</xdr:col>
      <xdr:colOff>466725</xdr:colOff>
      <xdr:row>21</xdr:row>
      <xdr:rowOff>152399</xdr:rowOff>
    </xdr:to>
    <xdr:sp macro="" textlink="">
      <xdr:nvSpPr>
        <xdr:cNvPr id="102" name="Oval 101">
          <a:extLst>
            <a:ext uri="{FF2B5EF4-FFF2-40B4-BE49-F238E27FC236}">
              <a16:creationId xmlns:a16="http://schemas.microsoft.com/office/drawing/2014/main" id="{0D70A7DA-33AB-823D-BAC0-B8631D878615}"/>
            </a:ext>
          </a:extLst>
        </xdr:cNvPr>
        <xdr:cNvSpPr/>
      </xdr:nvSpPr>
      <xdr:spPr>
        <a:xfrm>
          <a:off x="4057650" y="3476624"/>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3</xdr:col>
      <xdr:colOff>514350</xdr:colOff>
      <xdr:row>25</xdr:row>
      <xdr:rowOff>47625</xdr:rowOff>
    </xdr:from>
    <xdr:to>
      <xdr:col>4</xdr:col>
      <xdr:colOff>476250</xdr:colOff>
      <xdr:row>28</xdr:row>
      <xdr:rowOff>47625</xdr:rowOff>
    </xdr:to>
    <xdr:pic>
      <xdr:nvPicPr>
        <xdr:cNvPr id="103" name="Picture 102">
          <a:extLst>
            <a:ext uri="{FF2B5EF4-FFF2-40B4-BE49-F238E27FC236}">
              <a16:creationId xmlns:a16="http://schemas.microsoft.com/office/drawing/2014/main" id="{2C0F6DAC-FA4E-EE67-02BD-C0E6A92CE806}"/>
            </a:ext>
          </a:extLst>
        </xdr:cNvPr>
        <xdr:cNvPicPr>
          <a:picLocks noChangeAspect="1"/>
        </xdr:cNvPicPr>
      </xdr:nvPicPr>
      <xdr:blipFill>
        <a:blip xmlns:r="http://schemas.openxmlformats.org/officeDocument/2006/relationships" r:embed="rId13"/>
        <a:stretch>
          <a:fillRect/>
        </a:stretch>
      </xdr:blipFill>
      <xdr:spPr>
        <a:xfrm>
          <a:off x="2343150" y="4810125"/>
          <a:ext cx="571500" cy="571500"/>
        </a:xfrm>
        <a:prstGeom prst="rect">
          <a:avLst/>
        </a:prstGeom>
      </xdr:spPr>
    </xdr:pic>
    <xdr:clientData/>
  </xdr:twoCellAnchor>
  <xdr:twoCellAnchor>
    <xdr:from>
      <xdr:col>5</xdr:col>
      <xdr:colOff>342900</xdr:colOff>
      <xdr:row>24</xdr:row>
      <xdr:rowOff>9526</xdr:rowOff>
    </xdr:from>
    <xdr:to>
      <xdr:col>7</xdr:col>
      <xdr:colOff>0</xdr:colOff>
      <xdr:row>25</xdr:row>
      <xdr:rowOff>161925</xdr:rowOff>
    </xdr:to>
    <xdr:sp macro="" textlink="">
      <xdr:nvSpPr>
        <xdr:cNvPr id="104" name="TextBox 103">
          <a:extLst>
            <a:ext uri="{FF2B5EF4-FFF2-40B4-BE49-F238E27FC236}">
              <a16:creationId xmlns:a16="http://schemas.microsoft.com/office/drawing/2014/main" id="{E0D835E8-E4F0-F33C-2CED-9504A8510ACB}"/>
            </a:ext>
          </a:extLst>
        </xdr:cNvPr>
        <xdr:cNvSpPr txBox="1"/>
      </xdr:nvSpPr>
      <xdr:spPr>
        <a:xfrm>
          <a:off x="3390900" y="4581526"/>
          <a:ext cx="876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Online</a:t>
          </a:r>
        </a:p>
      </xdr:txBody>
    </xdr:sp>
    <xdr:clientData/>
  </xdr:twoCellAnchor>
  <xdr:twoCellAnchor>
    <xdr:from>
      <xdr:col>5</xdr:col>
      <xdr:colOff>190500</xdr:colOff>
      <xdr:row>13</xdr:row>
      <xdr:rowOff>171450</xdr:rowOff>
    </xdr:from>
    <xdr:to>
      <xdr:col>6</xdr:col>
      <xdr:colOff>457200</xdr:colOff>
      <xdr:row>15</xdr:row>
      <xdr:rowOff>47625</xdr:rowOff>
    </xdr:to>
    <xdr:sp macro="" textlink="Sheet2!E10">
      <xdr:nvSpPr>
        <xdr:cNvPr id="106" name="TextBox 105">
          <a:extLst>
            <a:ext uri="{FF2B5EF4-FFF2-40B4-BE49-F238E27FC236}">
              <a16:creationId xmlns:a16="http://schemas.microsoft.com/office/drawing/2014/main" id="{D38F9845-AA5E-B529-6D71-923E6016DAD7}"/>
            </a:ext>
          </a:extLst>
        </xdr:cNvPr>
        <xdr:cNvSpPr txBox="1"/>
      </xdr:nvSpPr>
      <xdr:spPr>
        <a:xfrm>
          <a:off x="3238500" y="2647950"/>
          <a:ext cx="876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C41A48-F865-48E4-A87C-0D9D3A8234F5}" type="TxLink">
            <a:rPr lang="en-US" sz="1400" b="1" i="0" u="none" strike="noStrike">
              <a:solidFill>
                <a:srgbClr val="FF1694"/>
              </a:solidFill>
              <a:latin typeface="Calibri"/>
              <a:ea typeface="+mn-ea"/>
              <a:cs typeface="Calibri"/>
            </a:rPr>
            <a:pPr marL="0" indent="0" algn="ctr"/>
            <a:t>35.54%</a:t>
          </a:fld>
          <a:endParaRPr lang="en-US" sz="1400" b="1" i="0" u="none" strike="noStrike">
            <a:solidFill>
              <a:srgbClr val="FF1694"/>
            </a:solidFill>
            <a:latin typeface="Calibri"/>
            <a:ea typeface="+mn-ea"/>
            <a:cs typeface="Calibri"/>
          </a:endParaRPr>
        </a:p>
      </xdr:txBody>
    </xdr:sp>
    <xdr:clientData/>
  </xdr:twoCellAnchor>
  <xdr:twoCellAnchor>
    <xdr:from>
      <xdr:col>5</xdr:col>
      <xdr:colOff>314324</xdr:colOff>
      <xdr:row>26</xdr:row>
      <xdr:rowOff>76202</xdr:rowOff>
    </xdr:from>
    <xdr:to>
      <xdr:col>8</xdr:col>
      <xdr:colOff>257175</xdr:colOff>
      <xdr:row>28</xdr:row>
      <xdr:rowOff>28576</xdr:rowOff>
    </xdr:to>
    <xdr:sp macro="" textlink="">
      <xdr:nvSpPr>
        <xdr:cNvPr id="107" name="TextBox 106">
          <a:extLst>
            <a:ext uri="{FF2B5EF4-FFF2-40B4-BE49-F238E27FC236}">
              <a16:creationId xmlns:a16="http://schemas.microsoft.com/office/drawing/2014/main" id="{F80808E3-7C0F-BF0A-2EF7-7C535930B956}"/>
            </a:ext>
          </a:extLst>
        </xdr:cNvPr>
        <xdr:cNvSpPr txBox="1"/>
      </xdr:nvSpPr>
      <xdr:spPr>
        <a:xfrm>
          <a:off x="3362324" y="5029202"/>
          <a:ext cx="1771651"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000" b="1">
              <a:solidFill>
                <a:srgbClr val="47FCFF"/>
              </a:solidFill>
              <a:latin typeface="Arial Black" panose="020B0A04020102020204" pitchFamily="34" charset="0"/>
              <a:ea typeface="+mn-ea"/>
              <a:cs typeface="+mn-cs"/>
            </a:rPr>
            <a:t>Of Total transactions</a:t>
          </a:r>
        </a:p>
      </xdr:txBody>
    </xdr:sp>
    <xdr:clientData/>
  </xdr:twoCellAnchor>
  <xdr:twoCellAnchor>
    <xdr:from>
      <xdr:col>5</xdr:col>
      <xdr:colOff>257175</xdr:colOff>
      <xdr:row>12</xdr:row>
      <xdr:rowOff>142876</xdr:rowOff>
    </xdr:from>
    <xdr:to>
      <xdr:col>6</xdr:col>
      <xdr:colOff>523875</xdr:colOff>
      <xdr:row>14</xdr:row>
      <xdr:rowOff>104775</xdr:rowOff>
    </xdr:to>
    <xdr:sp macro="" textlink="">
      <xdr:nvSpPr>
        <xdr:cNvPr id="108" name="TextBox 107">
          <a:extLst>
            <a:ext uri="{FF2B5EF4-FFF2-40B4-BE49-F238E27FC236}">
              <a16:creationId xmlns:a16="http://schemas.microsoft.com/office/drawing/2014/main" id="{1581885C-33CE-F80F-2B9A-976CC814963C}"/>
            </a:ext>
          </a:extLst>
        </xdr:cNvPr>
        <xdr:cNvSpPr txBox="1"/>
      </xdr:nvSpPr>
      <xdr:spPr>
        <a:xfrm>
          <a:off x="3305175" y="2428876"/>
          <a:ext cx="876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1">
              <a:solidFill>
                <a:srgbClr val="47FCFF"/>
              </a:solidFill>
              <a:latin typeface="Arial Black" panose="020B0A04020102020204" pitchFamily="34" charset="0"/>
              <a:ea typeface="+mn-ea"/>
              <a:cs typeface="+mn-cs"/>
            </a:rPr>
            <a:t>ATM</a:t>
          </a:r>
        </a:p>
      </xdr:txBody>
    </xdr:sp>
    <xdr:clientData/>
  </xdr:twoCellAnchor>
  <xdr:twoCellAnchor>
    <xdr:from>
      <xdr:col>5</xdr:col>
      <xdr:colOff>352425</xdr:colOff>
      <xdr:row>25</xdr:row>
      <xdr:rowOff>76200</xdr:rowOff>
    </xdr:from>
    <xdr:to>
      <xdr:col>7</xdr:col>
      <xdr:colOff>9525</xdr:colOff>
      <xdr:row>26</xdr:row>
      <xdr:rowOff>142875</xdr:rowOff>
    </xdr:to>
    <xdr:sp macro="" textlink="Sheet2!E12">
      <xdr:nvSpPr>
        <xdr:cNvPr id="109" name="TextBox 108">
          <a:extLst>
            <a:ext uri="{FF2B5EF4-FFF2-40B4-BE49-F238E27FC236}">
              <a16:creationId xmlns:a16="http://schemas.microsoft.com/office/drawing/2014/main" id="{478DB6F4-35D1-03DB-B82A-0222D771A9A9}"/>
            </a:ext>
          </a:extLst>
        </xdr:cNvPr>
        <xdr:cNvSpPr txBox="1"/>
      </xdr:nvSpPr>
      <xdr:spPr>
        <a:xfrm>
          <a:off x="3400425" y="4838700"/>
          <a:ext cx="876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5AA4A7D-5175-4784-B224-018B9E33588B}" type="TxLink">
            <a:rPr lang="en-US" sz="1400" b="1" i="0" u="none" strike="noStrike">
              <a:solidFill>
                <a:srgbClr val="FF1694"/>
              </a:solidFill>
              <a:latin typeface="Calibri"/>
              <a:ea typeface="+mn-ea"/>
              <a:cs typeface="Calibri"/>
            </a:rPr>
            <a:pPr marL="0" indent="0" algn="ctr"/>
            <a:t>31.92%</a:t>
          </a:fld>
          <a:endParaRPr lang="en-US" sz="1400" b="1" i="0" u="none" strike="noStrike">
            <a:solidFill>
              <a:srgbClr val="FF1694"/>
            </a:solidFill>
            <a:latin typeface="Calibri"/>
            <a:ea typeface="+mn-ea"/>
            <a:cs typeface="Calibri"/>
          </a:endParaRPr>
        </a:p>
      </xdr:txBody>
    </xdr:sp>
    <xdr:clientData/>
  </xdr:twoCellAnchor>
  <xdr:twoCellAnchor>
    <xdr:from>
      <xdr:col>5</xdr:col>
      <xdr:colOff>228599</xdr:colOff>
      <xdr:row>14</xdr:row>
      <xdr:rowOff>180976</xdr:rowOff>
    </xdr:from>
    <xdr:to>
      <xdr:col>8</xdr:col>
      <xdr:colOff>171450</xdr:colOff>
      <xdr:row>17</xdr:row>
      <xdr:rowOff>161925</xdr:rowOff>
    </xdr:to>
    <xdr:sp macro="" textlink="">
      <xdr:nvSpPr>
        <xdr:cNvPr id="110" name="TextBox 109">
          <a:extLst>
            <a:ext uri="{FF2B5EF4-FFF2-40B4-BE49-F238E27FC236}">
              <a16:creationId xmlns:a16="http://schemas.microsoft.com/office/drawing/2014/main" id="{CF9FD550-0934-1F47-862D-841787163D21}"/>
            </a:ext>
          </a:extLst>
        </xdr:cNvPr>
        <xdr:cNvSpPr txBox="1"/>
      </xdr:nvSpPr>
      <xdr:spPr>
        <a:xfrm>
          <a:off x="3276599" y="2847976"/>
          <a:ext cx="1771651" cy="552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00" b="1">
              <a:solidFill>
                <a:srgbClr val="47FCFF"/>
              </a:solidFill>
              <a:latin typeface="Arial Black" panose="020B0A04020102020204" pitchFamily="34" charset="0"/>
              <a:ea typeface="+mn-ea"/>
              <a:cs typeface="+mn-cs"/>
            </a:rPr>
            <a:t>Of Total transactions</a:t>
          </a:r>
        </a:p>
      </xdr:txBody>
    </xdr:sp>
    <xdr:clientData/>
  </xdr:twoCellAnchor>
  <xdr:twoCellAnchor>
    <xdr:from>
      <xdr:col>3</xdr:col>
      <xdr:colOff>323850</xdr:colOff>
      <xdr:row>18</xdr:row>
      <xdr:rowOff>142876</xdr:rowOff>
    </xdr:from>
    <xdr:to>
      <xdr:col>4</xdr:col>
      <xdr:colOff>590550</xdr:colOff>
      <xdr:row>20</xdr:row>
      <xdr:rowOff>104775</xdr:rowOff>
    </xdr:to>
    <xdr:sp macro="" textlink="">
      <xdr:nvSpPr>
        <xdr:cNvPr id="111" name="TextBox 110">
          <a:extLst>
            <a:ext uri="{FF2B5EF4-FFF2-40B4-BE49-F238E27FC236}">
              <a16:creationId xmlns:a16="http://schemas.microsoft.com/office/drawing/2014/main" id="{35DE9A0B-6676-59EB-D8B5-99B335567D9E}"/>
            </a:ext>
          </a:extLst>
        </xdr:cNvPr>
        <xdr:cNvSpPr txBox="1"/>
      </xdr:nvSpPr>
      <xdr:spPr>
        <a:xfrm>
          <a:off x="2152650" y="3571876"/>
          <a:ext cx="876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Branch</a:t>
          </a:r>
        </a:p>
      </xdr:txBody>
    </xdr:sp>
    <xdr:clientData/>
  </xdr:twoCellAnchor>
  <xdr:twoCellAnchor>
    <xdr:from>
      <xdr:col>3</xdr:col>
      <xdr:colOff>314325</xdr:colOff>
      <xdr:row>20</xdr:row>
      <xdr:rowOff>0</xdr:rowOff>
    </xdr:from>
    <xdr:to>
      <xdr:col>4</xdr:col>
      <xdr:colOff>581025</xdr:colOff>
      <xdr:row>21</xdr:row>
      <xdr:rowOff>66675</xdr:rowOff>
    </xdr:to>
    <xdr:sp macro="" textlink="Sheet2!E11">
      <xdr:nvSpPr>
        <xdr:cNvPr id="112" name="TextBox 111">
          <a:extLst>
            <a:ext uri="{FF2B5EF4-FFF2-40B4-BE49-F238E27FC236}">
              <a16:creationId xmlns:a16="http://schemas.microsoft.com/office/drawing/2014/main" id="{9B88C199-839C-4546-E1B6-AB261127E289}"/>
            </a:ext>
          </a:extLst>
        </xdr:cNvPr>
        <xdr:cNvSpPr txBox="1"/>
      </xdr:nvSpPr>
      <xdr:spPr>
        <a:xfrm>
          <a:off x="2143125" y="3810000"/>
          <a:ext cx="876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7088E9-5592-4AB5-A118-5E3950038911}" type="TxLink">
            <a:rPr lang="en-US" sz="1400" b="1" i="0" u="none" strike="noStrike">
              <a:solidFill>
                <a:srgbClr val="FF1694"/>
              </a:solidFill>
              <a:latin typeface="Calibri"/>
              <a:ea typeface="+mn-ea"/>
              <a:cs typeface="Calibri"/>
            </a:rPr>
            <a:t>33.55%</a:t>
          </a:fld>
          <a:endParaRPr lang="en-US" sz="1400" b="1">
            <a:solidFill>
              <a:srgbClr val="FF1694"/>
            </a:solidFill>
            <a:latin typeface="Arial Black" panose="020B0A04020102020204" pitchFamily="34" charset="0"/>
            <a:ea typeface="+mn-ea"/>
            <a:cs typeface="+mn-cs"/>
          </a:endParaRPr>
        </a:p>
      </xdr:txBody>
    </xdr:sp>
    <xdr:clientData/>
  </xdr:twoCellAnchor>
  <xdr:twoCellAnchor>
    <xdr:from>
      <xdr:col>3</xdr:col>
      <xdr:colOff>295274</xdr:colOff>
      <xdr:row>21</xdr:row>
      <xdr:rowOff>19051</xdr:rowOff>
    </xdr:from>
    <xdr:to>
      <xdr:col>6</xdr:col>
      <xdr:colOff>238125</xdr:colOff>
      <xdr:row>24</xdr:row>
      <xdr:rowOff>0</xdr:rowOff>
    </xdr:to>
    <xdr:sp macro="" textlink="">
      <xdr:nvSpPr>
        <xdr:cNvPr id="113" name="TextBox 112">
          <a:extLst>
            <a:ext uri="{FF2B5EF4-FFF2-40B4-BE49-F238E27FC236}">
              <a16:creationId xmlns:a16="http://schemas.microsoft.com/office/drawing/2014/main" id="{FC96FD0A-A3B8-50D8-974A-703A46F7A290}"/>
            </a:ext>
          </a:extLst>
        </xdr:cNvPr>
        <xdr:cNvSpPr txBox="1"/>
      </xdr:nvSpPr>
      <xdr:spPr>
        <a:xfrm>
          <a:off x="2124074" y="4019551"/>
          <a:ext cx="1771651" cy="552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000" b="1">
              <a:solidFill>
                <a:srgbClr val="47FCFF"/>
              </a:solidFill>
              <a:latin typeface="Arial Black" panose="020B0A04020102020204" pitchFamily="34" charset="0"/>
              <a:ea typeface="+mn-ea"/>
              <a:cs typeface="+mn-cs"/>
            </a:rPr>
            <a:t>Of Total transactions</a:t>
          </a:r>
        </a:p>
      </xdr:txBody>
    </xdr:sp>
    <xdr:clientData/>
  </xdr:twoCellAnchor>
  <xdr:twoCellAnchor editAs="oneCell">
    <xdr:from>
      <xdr:col>3</xdr:col>
      <xdr:colOff>485776</xdr:colOff>
      <xdr:row>13</xdr:row>
      <xdr:rowOff>123825</xdr:rowOff>
    </xdr:from>
    <xdr:to>
      <xdr:col>4</xdr:col>
      <xdr:colOff>476248</xdr:colOff>
      <xdr:row>16</xdr:row>
      <xdr:rowOff>152397</xdr:rowOff>
    </xdr:to>
    <xdr:pic>
      <xdr:nvPicPr>
        <xdr:cNvPr id="114" name="Picture 113">
          <a:extLst>
            <a:ext uri="{FF2B5EF4-FFF2-40B4-BE49-F238E27FC236}">
              <a16:creationId xmlns:a16="http://schemas.microsoft.com/office/drawing/2014/main" id="{67BD3370-0AB6-6FDD-AC26-F551072205BD}"/>
            </a:ext>
          </a:extLst>
        </xdr:cNvPr>
        <xdr:cNvPicPr>
          <a:picLocks noChangeAspect="1"/>
        </xdr:cNvPicPr>
      </xdr:nvPicPr>
      <xdr:blipFill>
        <a:blip xmlns:r="http://schemas.openxmlformats.org/officeDocument/2006/relationships" r:embed="rId14"/>
        <a:stretch>
          <a:fillRect/>
        </a:stretch>
      </xdr:blipFill>
      <xdr:spPr>
        <a:xfrm>
          <a:off x="2314576" y="2600325"/>
          <a:ext cx="600072" cy="600072"/>
        </a:xfrm>
        <a:prstGeom prst="rect">
          <a:avLst/>
        </a:prstGeom>
      </xdr:spPr>
    </xdr:pic>
    <xdr:clientData/>
  </xdr:twoCellAnchor>
  <xdr:twoCellAnchor editAs="oneCell">
    <xdr:from>
      <xdr:col>6</xdr:col>
      <xdr:colOff>438147</xdr:colOff>
      <xdr:row>18</xdr:row>
      <xdr:rowOff>142875</xdr:rowOff>
    </xdr:from>
    <xdr:to>
      <xdr:col>7</xdr:col>
      <xdr:colOff>342895</xdr:colOff>
      <xdr:row>21</xdr:row>
      <xdr:rowOff>85723</xdr:rowOff>
    </xdr:to>
    <xdr:pic>
      <xdr:nvPicPr>
        <xdr:cNvPr id="115" name="Picture 114">
          <a:extLst>
            <a:ext uri="{FF2B5EF4-FFF2-40B4-BE49-F238E27FC236}">
              <a16:creationId xmlns:a16="http://schemas.microsoft.com/office/drawing/2014/main" id="{D524E0ED-67A3-E090-7917-4C28CA88A1BC}"/>
            </a:ext>
          </a:extLst>
        </xdr:cNvPr>
        <xdr:cNvPicPr>
          <a:picLocks noChangeAspect="1"/>
        </xdr:cNvPicPr>
      </xdr:nvPicPr>
      <xdr:blipFill>
        <a:blip xmlns:r="http://schemas.openxmlformats.org/officeDocument/2006/relationships" r:embed="rId15"/>
        <a:stretch>
          <a:fillRect/>
        </a:stretch>
      </xdr:blipFill>
      <xdr:spPr>
        <a:xfrm flipH="1">
          <a:off x="4095747" y="3571875"/>
          <a:ext cx="514348" cy="514348"/>
        </a:xfrm>
        <a:prstGeom prst="rect">
          <a:avLst/>
        </a:prstGeom>
      </xdr:spPr>
    </xdr:pic>
    <xdr:clientData/>
  </xdr:twoCellAnchor>
  <xdr:twoCellAnchor>
    <xdr:from>
      <xdr:col>3</xdr:col>
      <xdr:colOff>88105</xdr:colOff>
      <xdr:row>30</xdr:row>
      <xdr:rowOff>76200</xdr:rowOff>
    </xdr:from>
    <xdr:to>
      <xdr:col>8</xdr:col>
      <xdr:colOff>104775</xdr:colOff>
      <xdr:row>35</xdr:row>
      <xdr:rowOff>19050</xdr:rowOff>
    </xdr:to>
    <xdr:sp macro="" textlink="">
      <xdr:nvSpPr>
        <xdr:cNvPr id="116" name="Rectangle: Rounded Corners 115">
          <a:extLst>
            <a:ext uri="{FF2B5EF4-FFF2-40B4-BE49-F238E27FC236}">
              <a16:creationId xmlns:a16="http://schemas.microsoft.com/office/drawing/2014/main" id="{A73A3C76-BAE5-4889-55C7-DF3A2E7AA6E7}"/>
            </a:ext>
          </a:extLst>
        </xdr:cNvPr>
        <xdr:cNvSpPr/>
      </xdr:nvSpPr>
      <xdr:spPr>
        <a:xfrm>
          <a:off x="1916905" y="5791200"/>
          <a:ext cx="3064670" cy="895350"/>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554830</xdr:colOff>
      <xdr:row>32</xdr:row>
      <xdr:rowOff>95249</xdr:rowOff>
    </xdr:from>
    <xdr:to>
      <xdr:col>8</xdr:col>
      <xdr:colOff>259554</xdr:colOff>
      <xdr:row>35</xdr:row>
      <xdr:rowOff>66674</xdr:rowOff>
    </xdr:to>
    <xdr:graphicFrame macro="">
      <xdr:nvGraphicFramePr>
        <xdr:cNvPr id="118" name="Chart 117">
          <a:extLst>
            <a:ext uri="{FF2B5EF4-FFF2-40B4-BE49-F238E27FC236}">
              <a16:creationId xmlns:a16="http://schemas.microsoft.com/office/drawing/2014/main" id="{F84FF4E4-D408-E66F-4269-446A882BA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571500</xdr:colOff>
      <xdr:row>33</xdr:row>
      <xdr:rowOff>9526</xdr:rowOff>
    </xdr:from>
    <xdr:to>
      <xdr:col>4</xdr:col>
      <xdr:colOff>228600</xdr:colOff>
      <xdr:row>34</xdr:row>
      <xdr:rowOff>161925</xdr:rowOff>
    </xdr:to>
    <xdr:sp macro="" textlink="">
      <xdr:nvSpPr>
        <xdr:cNvPr id="119" name="TextBox 118">
          <a:extLst>
            <a:ext uri="{FF2B5EF4-FFF2-40B4-BE49-F238E27FC236}">
              <a16:creationId xmlns:a16="http://schemas.microsoft.com/office/drawing/2014/main" id="{7D49EFAA-8B2E-4070-C764-019E01311F96}"/>
            </a:ext>
          </a:extLst>
        </xdr:cNvPr>
        <xdr:cNvSpPr txBox="1"/>
      </xdr:nvSpPr>
      <xdr:spPr>
        <a:xfrm>
          <a:off x="1790700" y="6296026"/>
          <a:ext cx="876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Debit</a:t>
          </a:r>
        </a:p>
      </xdr:txBody>
    </xdr:sp>
    <xdr:clientData/>
  </xdr:twoCellAnchor>
  <xdr:twoCellAnchor>
    <xdr:from>
      <xdr:col>2</xdr:col>
      <xdr:colOff>590550</xdr:colOff>
      <xdr:row>31</xdr:row>
      <xdr:rowOff>161926</xdr:rowOff>
    </xdr:from>
    <xdr:to>
      <xdr:col>4</xdr:col>
      <xdr:colOff>247650</xdr:colOff>
      <xdr:row>33</xdr:row>
      <xdr:rowOff>123825</xdr:rowOff>
    </xdr:to>
    <xdr:sp macro="" textlink="">
      <xdr:nvSpPr>
        <xdr:cNvPr id="120" name="TextBox 119">
          <a:extLst>
            <a:ext uri="{FF2B5EF4-FFF2-40B4-BE49-F238E27FC236}">
              <a16:creationId xmlns:a16="http://schemas.microsoft.com/office/drawing/2014/main" id="{735A847F-4BDA-1D17-0355-DDBD6C26B714}"/>
            </a:ext>
          </a:extLst>
        </xdr:cNvPr>
        <xdr:cNvSpPr txBox="1"/>
      </xdr:nvSpPr>
      <xdr:spPr>
        <a:xfrm>
          <a:off x="1809750" y="6067426"/>
          <a:ext cx="876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Credit</a:t>
          </a:r>
        </a:p>
      </xdr:txBody>
    </xdr:sp>
    <xdr:clientData/>
  </xdr:twoCellAnchor>
  <xdr:twoCellAnchor>
    <xdr:from>
      <xdr:col>3</xdr:col>
      <xdr:colOff>523874</xdr:colOff>
      <xdr:row>31</xdr:row>
      <xdr:rowOff>133350</xdr:rowOff>
    </xdr:from>
    <xdr:to>
      <xdr:col>8</xdr:col>
      <xdr:colOff>323850</xdr:colOff>
      <xdr:row>33</xdr:row>
      <xdr:rowOff>104775</xdr:rowOff>
    </xdr:to>
    <xdr:graphicFrame macro="">
      <xdr:nvGraphicFramePr>
        <xdr:cNvPr id="121" name="Chart 120">
          <a:extLst>
            <a:ext uri="{FF2B5EF4-FFF2-40B4-BE49-F238E27FC236}">
              <a16:creationId xmlns:a16="http://schemas.microsoft.com/office/drawing/2014/main" id="{E72CEB6F-290E-4806-BED3-6467237A5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466725</xdr:colOff>
      <xdr:row>32</xdr:row>
      <xdr:rowOff>1</xdr:rowOff>
    </xdr:from>
    <xdr:to>
      <xdr:col>8</xdr:col>
      <xdr:colOff>123825</xdr:colOff>
      <xdr:row>33</xdr:row>
      <xdr:rowOff>152400</xdr:rowOff>
    </xdr:to>
    <xdr:sp macro="" textlink="Sheet2!E18">
      <xdr:nvSpPr>
        <xdr:cNvPr id="122" name="TextBox 121">
          <a:extLst>
            <a:ext uri="{FF2B5EF4-FFF2-40B4-BE49-F238E27FC236}">
              <a16:creationId xmlns:a16="http://schemas.microsoft.com/office/drawing/2014/main" id="{80335E19-AA1B-11AA-F1C6-48C387A25E2F}"/>
            </a:ext>
          </a:extLst>
        </xdr:cNvPr>
        <xdr:cNvSpPr txBox="1"/>
      </xdr:nvSpPr>
      <xdr:spPr>
        <a:xfrm>
          <a:off x="4124325" y="6096001"/>
          <a:ext cx="876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D21A59-ECA7-40EF-A463-99DCD3CB0356}" type="TxLink">
            <a:rPr lang="en-US" sz="1400" b="1" i="0" u="none" strike="noStrike">
              <a:solidFill>
                <a:srgbClr val="FF1694"/>
              </a:solidFill>
              <a:latin typeface="Calibri"/>
              <a:ea typeface="+mn-ea"/>
              <a:cs typeface="Calibri"/>
            </a:rPr>
            <a:pPr marL="0" indent="0" algn="ctr"/>
            <a:t>21.70%</a:t>
          </a:fld>
          <a:endParaRPr lang="en-US" sz="1400" b="1" i="0" u="none" strike="noStrike">
            <a:solidFill>
              <a:srgbClr val="FF1694"/>
            </a:solidFill>
            <a:latin typeface="Calibri"/>
            <a:ea typeface="+mn-ea"/>
            <a:cs typeface="Calibri"/>
          </a:endParaRPr>
        </a:p>
      </xdr:txBody>
    </xdr:sp>
    <xdr:clientData/>
  </xdr:twoCellAnchor>
  <xdr:twoCellAnchor>
    <xdr:from>
      <xdr:col>6</xdr:col>
      <xdr:colOff>457200</xdr:colOff>
      <xdr:row>33</xdr:row>
      <xdr:rowOff>28576</xdr:rowOff>
    </xdr:from>
    <xdr:to>
      <xdr:col>8</xdr:col>
      <xdr:colOff>114300</xdr:colOff>
      <xdr:row>34</xdr:row>
      <xdr:rowOff>180975</xdr:rowOff>
    </xdr:to>
    <xdr:sp macro="" textlink="Sheet2!E19">
      <xdr:nvSpPr>
        <xdr:cNvPr id="123" name="TextBox 122">
          <a:extLst>
            <a:ext uri="{FF2B5EF4-FFF2-40B4-BE49-F238E27FC236}">
              <a16:creationId xmlns:a16="http://schemas.microsoft.com/office/drawing/2014/main" id="{84A7071C-DEFF-CC9D-84FB-002F85626BA1}"/>
            </a:ext>
          </a:extLst>
        </xdr:cNvPr>
        <xdr:cNvSpPr txBox="1"/>
      </xdr:nvSpPr>
      <xdr:spPr>
        <a:xfrm>
          <a:off x="4114800" y="6315076"/>
          <a:ext cx="876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B9A356-C0DE-42B0-8515-A48EEC63620F}" type="TxLink">
            <a:rPr lang="en-US" sz="1400" b="1" i="0" u="none" strike="noStrike">
              <a:solidFill>
                <a:srgbClr val="FF1694"/>
              </a:solidFill>
              <a:latin typeface="Calibri"/>
              <a:ea typeface="+mn-ea"/>
              <a:cs typeface="Calibri"/>
            </a:rPr>
            <a:pPr marL="0" indent="0" algn="ctr"/>
            <a:t>78.30%</a:t>
          </a:fld>
          <a:endParaRPr lang="en-US" sz="1400" b="1" i="0" u="none" strike="noStrike">
            <a:solidFill>
              <a:srgbClr val="FF1694"/>
            </a:solidFill>
            <a:latin typeface="Calibri"/>
            <a:ea typeface="+mn-ea"/>
            <a:cs typeface="Calibri"/>
          </a:endParaRPr>
        </a:p>
      </xdr:txBody>
    </xdr:sp>
    <xdr:clientData/>
  </xdr:twoCellAnchor>
  <xdr:twoCellAnchor>
    <xdr:from>
      <xdr:col>3</xdr:col>
      <xdr:colOff>297655</xdr:colOff>
      <xdr:row>9</xdr:row>
      <xdr:rowOff>142876</xdr:rowOff>
    </xdr:from>
    <xdr:to>
      <xdr:col>8</xdr:col>
      <xdr:colOff>95250</xdr:colOff>
      <xdr:row>11</xdr:row>
      <xdr:rowOff>142875</xdr:rowOff>
    </xdr:to>
    <xdr:sp macro="" textlink="">
      <xdr:nvSpPr>
        <xdr:cNvPr id="124" name="TextBox 123">
          <a:extLst>
            <a:ext uri="{FF2B5EF4-FFF2-40B4-BE49-F238E27FC236}">
              <a16:creationId xmlns:a16="http://schemas.microsoft.com/office/drawing/2014/main" id="{73406141-FD7A-43C5-9B60-8C071E245893}"/>
            </a:ext>
          </a:extLst>
        </xdr:cNvPr>
        <xdr:cNvSpPr txBox="1"/>
      </xdr:nvSpPr>
      <xdr:spPr>
        <a:xfrm>
          <a:off x="2126455" y="1857376"/>
          <a:ext cx="284559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47FCFF"/>
              </a:solidFill>
              <a:latin typeface="Arial Black" panose="020B0A04020102020204" pitchFamily="34" charset="0"/>
            </a:rPr>
            <a:t>Distribution By</a:t>
          </a:r>
          <a:r>
            <a:rPr lang="en-US" sz="1400" b="1" baseline="0">
              <a:solidFill>
                <a:srgbClr val="47FCFF"/>
              </a:solidFill>
              <a:latin typeface="Arial Black" panose="020B0A04020102020204" pitchFamily="34" charset="0"/>
            </a:rPr>
            <a:t> Channel</a:t>
          </a:r>
          <a:endParaRPr lang="en-US" sz="1400" b="1">
            <a:solidFill>
              <a:srgbClr val="47FCFF"/>
            </a:solidFill>
            <a:latin typeface="Arial Black" panose="020B0A04020102020204" pitchFamily="34" charset="0"/>
          </a:endParaRPr>
        </a:p>
      </xdr:txBody>
    </xdr:sp>
    <xdr:clientData/>
  </xdr:twoCellAnchor>
  <xdr:twoCellAnchor>
    <xdr:from>
      <xdr:col>3</xdr:col>
      <xdr:colOff>383379</xdr:colOff>
      <xdr:row>10</xdr:row>
      <xdr:rowOff>66676</xdr:rowOff>
    </xdr:from>
    <xdr:to>
      <xdr:col>3</xdr:col>
      <xdr:colOff>535779</xdr:colOff>
      <xdr:row>11</xdr:row>
      <xdr:rowOff>28576</xdr:rowOff>
    </xdr:to>
    <xdr:sp macro="" textlink="">
      <xdr:nvSpPr>
        <xdr:cNvPr id="125" name="Oval 124">
          <a:extLst>
            <a:ext uri="{FF2B5EF4-FFF2-40B4-BE49-F238E27FC236}">
              <a16:creationId xmlns:a16="http://schemas.microsoft.com/office/drawing/2014/main" id="{0C66F758-1629-4A40-A56B-B435B29296F5}"/>
            </a:ext>
          </a:extLst>
        </xdr:cNvPr>
        <xdr:cNvSpPr/>
      </xdr:nvSpPr>
      <xdr:spPr>
        <a:xfrm>
          <a:off x="2212179" y="1971676"/>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202405</xdr:colOff>
      <xdr:row>30</xdr:row>
      <xdr:rowOff>9526</xdr:rowOff>
    </xdr:from>
    <xdr:to>
      <xdr:col>8</xdr:col>
      <xdr:colOff>0</xdr:colOff>
      <xdr:row>32</xdr:row>
      <xdr:rowOff>9525</xdr:rowOff>
    </xdr:to>
    <xdr:sp macro="" textlink="">
      <xdr:nvSpPr>
        <xdr:cNvPr id="126" name="TextBox 125">
          <a:extLst>
            <a:ext uri="{FF2B5EF4-FFF2-40B4-BE49-F238E27FC236}">
              <a16:creationId xmlns:a16="http://schemas.microsoft.com/office/drawing/2014/main" id="{1EAD29AF-1ED6-132A-B752-A15FEB7A93ED}"/>
            </a:ext>
          </a:extLst>
        </xdr:cNvPr>
        <xdr:cNvSpPr txBox="1"/>
      </xdr:nvSpPr>
      <xdr:spPr>
        <a:xfrm>
          <a:off x="2031205" y="5724526"/>
          <a:ext cx="284559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47FCFF"/>
              </a:solidFill>
              <a:latin typeface="Arial Black" panose="020B0A04020102020204" pitchFamily="34" charset="0"/>
            </a:rPr>
            <a:t>Distribution By</a:t>
          </a:r>
          <a:r>
            <a:rPr lang="en-US" sz="1400" b="1" baseline="0">
              <a:solidFill>
                <a:srgbClr val="47FCFF"/>
              </a:solidFill>
              <a:latin typeface="Arial Black" panose="020B0A04020102020204" pitchFamily="34" charset="0"/>
            </a:rPr>
            <a:t> Type</a:t>
          </a:r>
          <a:endParaRPr lang="en-US" sz="1400" b="1">
            <a:solidFill>
              <a:srgbClr val="47FCFF"/>
            </a:solidFill>
            <a:latin typeface="Arial Black" panose="020B0A04020102020204" pitchFamily="34" charset="0"/>
          </a:endParaRPr>
        </a:p>
      </xdr:txBody>
    </xdr:sp>
    <xdr:clientData/>
  </xdr:twoCellAnchor>
  <xdr:twoCellAnchor>
    <xdr:from>
      <xdr:col>3</xdr:col>
      <xdr:colOff>411954</xdr:colOff>
      <xdr:row>30</xdr:row>
      <xdr:rowOff>114301</xdr:rowOff>
    </xdr:from>
    <xdr:to>
      <xdr:col>3</xdr:col>
      <xdr:colOff>564354</xdr:colOff>
      <xdr:row>31</xdr:row>
      <xdr:rowOff>76201</xdr:rowOff>
    </xdr:to>
    <xdr:sp macro="" textlink="">
      <xdr:nvSpPr>
        <xdr:cNvPr id="127" name="Oval 126">
          <a:extLst>
            <a:ext uri="{FF2B5EF4-FFF2-40B4-BE49-F238E27FC236}">
              <a16:creationId xmlns:a16="http://schemas.microsoft.com/office/drawing/2014/main" id="{FC478120-311E-3095-C4C5-7CC8411C2336}"/>
            </a:ext>
          </a:extLst>
        </xdr:cNvPr>
        <xdr:cNvSpPr/>
      </xdr:nvSpPr>
      <xdr:spPr>
        <a:xfrm>
          <a:off x="2240754" y="5829301"/>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297654</xdr:colOff>
      <xdr:row>9</xdr:row>
      <xdr:rowOff>85727</xdr:rowOff>
    </xdr:from>
    <xdr:to>
      <xdr:col>14</xdr:col>
      <xdr:colOff>295275</xdr:colOff>
      <xdr:row>23</xdr:row>
      <xdr:rowOff>152401</xdr:rowOff>
    </xdr:to>
    <xdr:sp macro="" textlink="">
      <xdr:nvSpPr>
        <xdr:cNvPr id="128" name="Rectangle: Rounded Corners 127">
          <a:extLst>
            <a:ext uri="{FF2B5EF4-FFF2-40B4-BE49-F238E27FC236}">
              <a16:creationId xmlns:a16="http://schemas.microsoft.com/office/drawing/2014/main" id="{74F1DCB0-1661-0EB6-1503-6DB14D8E3100}"/>
            </a:ext>
          </a:extLst>
        </xdr:cNvPr>
        <xdr:cNvSpPr/>
      </xdr:nvSpPr>
      <xdr:spPr>
        <a:xfrm>
          <a:off x="5174454" y="1800227"/>
          <a:ext cx="3655221" cy="273367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428626</xdr:colOff>
      <xdr:row>9</xdr:row>
      <xdr:rowOff>76201</xdr:rowOff>
    </xdr:from>
    <xdr:to>
      <xdr:col>20</xdr:col>
      <xdr:colOff>514350</xdr:colOff>
      <xdr:row>29</xdr:row>
      <xdr:rowOff>133350</xdr:rowOff>
    </xdr:to>
    <xdr:sp macro="" textlink="">
      <xdr:nvSpPr>
        <xdr:cNvPr id="129" name="Rectangle: Rounded Corners 128">
          <a:extLst>
            <a:ext uri="{FF2B5EF4-FFF2-40B4-BE49-F238E27FC236}">
              <a16:creationId xmlns:a16="http://schemas.microsoft.com/office/drawing/2014/main" id="{B7DA3344-95F8-B7E2-CE2C-219562C188D9}"/>
            </a:ext>
          </a:extLst>
        </xdr:cNvPr>
        <xdr:cNvSpPr/>
      </xdr:nvSpPr>
      <xdr:spPr>
        <a:xfrm>
          <a:off x="8963026" y="1790701"/>
          <a:ext cx="3743324" cy="3867149"/>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266700</xdr:colOff>
      <xdr:row>12</xdr:row>
      <xdr:rowOff>123825</xdr:rowOff>
    </xdr:from>
    <xdr:to>
      <xdr:col>14</xdr:col>
      <xdr:colOff>392904</xdr:colOff>
      <xdr:row>22</xdr:row>
      <xdr:rowOff>47627</xdr:rowOff>
    </xdr:to>
    <xdr:graphicFrame macro="">
      <xdr:nvGraphicFramePr>
        <xdr:cNvPr id="130" name="Chart 129">
          <a:extLst>
            <a:ext uri="{FF2B5EF4-FFF2-40B4-BE49-F238E27FC236}">
              <a16:creationId xmlns:a16="http://schemas.microsoft.com/office/drawing/2014/main" id="{D86CE3FD-1162-4537-9AFA-9A0D04A76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8</xdr:col>
      <xdr:colOff>419099</xdr:colOff>
      <xdr:row>20</xdr:row>
      <xdr:rowOff>133353</xdr:rowOff>
    </xdr:from>
    <xdr:to>
      <xdr:col>14</xdr:col>
      <xdr:colOff>219074</xdr:colOff>
      <xdr:row>22</xdr:row>
      <xdr:rowOff>142875</xdr:rowOff>
    </xdr:to>
    <mc:AlternateContent xmlns:mc="http://schemas.openxmlformats.org/markup-compatibility/2006">
      <mc:Choice xmlns:a14="http://schemas.microsoft.com/office/drawing/2010/main" Requires="a14">
        <xdr:graphicFrame macro="">
          <xdr:nvGraphicFramePr>
            <xdr:cNvPr id="131" name="CustomerOccupation">
              <a:extLst>
                <a:ext uri="{FF2B5EF4-FFF2-40B4-BE49-F238E27FC236}">
                  <a16:creationId xmlns:a16="http://schemas.microsoft.com/office/drawing/2014/main" id="{3A45F896-C511-4E0F-BB0E-6491527C9E8A}"/>
                </a:ext>
              </a:extLst>
            </xdr:cNvPr>
            <xdr:cNvGraphicFramePr/>
          </xdr:nvGraphicFramePr>
          <xdr:xfrm>
            <a:off x="0" y="0"/>
            <a:ext cx="0" cy="0"/>
          </xdr:xfrm>
          <a:graphic>
            <a:graphicData uri="http://schemas.microsoft.com/office/drawing/2010/slicer">
              <sle:slicer xmlns:sle="http://schemas.microsoft.com/office/drawing/2010/slicer" name="CustomerOccupation"/>
            </a:graphicData>
          </a:graphic>
        </xdr:graphicFrame>
      </mc:Choice>
      <mc:Fallback>
        <xdr:sp macro="" textlink="">
          <xdr:nvSpPr>
            <xdr:cNvPr id="0" name=""/>
            <xdr:cNvSpPr>
              <a:spLocks noTextEdit="1"/>
            </xdr:cNvSpPr>
          </xdr:nvSpPr>
          <xdr:spPr>
            <a:xfrm>
              <a:off x="5295899" y="3943353"/>
              <a:ext cx="3457575" cy="390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173830</xdr:colOff>
      <xdr:row>9</xdr:row>
      <xdr:rowOff>133351</xdr:rowOff>
    </xdr:from>
    <xdr:to>
      <xdr:col>13</xdr:col>
      <xdr:colOff>581025</xdr:colOff>
      <xdr:row>13</xdr:row>
      <xdr:rowOff>28575</xdr:rowOff>
    </xdr:to>
    <xdr:sp macro="" textlink="">
      <xdr:nvSpPr>
        <xdr:cNvPr id="132" name="TextBox 131">
          <a:extLst>
            <a:ext uri="{FF2B5EF4-FFF2-40B4-BE49-F238E27FC236}">
              <a16:creationId xmlns:a16="http://schemas.microsoft.com/office/drawing/2014/main" id="{A50EB50B-9391-AEF1-8E9F-74A683065FB3}"/>
            </a:ext>
          </a:extLst>
        </xdr:cNvPr>
        <xdr:cNvSpPr txBox="1"/>
      </xdr:nvSpPr>
      <xdr:spPr>
        <a:xfrm>
          <a:off x="5660230" y="1847851"/>
          <a:ext cx="2845595" cy="657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47FCFF"/>
              </a:solidFill>
              <a:latin typeface="Arial Black" panose="020B0A04020102020204" pitchFamily="34" charset="0"/>
            </a:rPr>
            <a:t>Customer Distribution By</a:t>
          </a:r>
          <a:r>
            <a:rPr lang="en-US" sz="1400" b="1" baseline="0">
              <a:solidFill>
                <a:srgbClr val="47FCFF"/>
              </a:solidFill>
              <a:latin typeface="Arial Black" panose="020B0A04020102020204" pitchFamily="34" charset="0"/>
            </a:rPr>
            <a:t> Channel</a:t>
          </a:r>
          <a:endParaRPr lang="en-US" sz="1400" b="1">
            <a:solidFill>
              <a:srgbClr val="47FCFF"/>
            </a:solidFill>
            <a:latin typeface="Arial Black" panose="020B0A04020102020204" pitchFamily="34" charset="0"/>
          </a:endParaRPr>
        </a:p>
      </xdr:txBody>
    </xdr:sp>
    <xdr:clientData/>
  </xdr:twoCellAnchor>
  <xdr:twoCellAnchor>
    <xdr:from>
      <xdr:col>9</xdr:col>
      <xdr:colOff>183354</xdr:colOff>
      <xdr:row>10</xdr:row>
      <xdr:rowOff>66676</xdr:rowOff>
    </xdr:from>
    <xdr:to>
      <xdr:col>9</xdr:col>
      <xdr:colOff>335754</xdr:colOff>
      <xdr:row>11</xdr:row>
      <xdr:rowOff>28576</xdr:rowOff>
    </xdr:to>
    <xdr:sp macro="" textlink="">
      <xdr:nvSpPr>
        <xdr:cNvPr id="133" name="Oval 132">
          <a:extLst>
            <a:ext uri="{FF2B5EF4-FFF2-40B4-BE49-F238E27FC236}">
              <a16:creationId xmlns:a16="http://schemas.microsoft.com/office/drawing/2014/main" id="{4C726983-4913-CD84-406F-37EFB7ACDAE4}"/>
            </a:ext>
          </a:extLst>
        </xdr:cNvPr>
        <xdr:cNvSpPr/>
      </xdr:nvSpPr>
      <xdr:spPr>
        <a:xfrm>
          <a:off x="5669754" y="1971676"/>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12</xdr:col>
      <xdr:colOff>266700</xdr:colOff>
      <xdr:row>11</xdr:row>
      <xdr:rowOff>57153</xdr:rowOff>
    </xdr:from>
    <xdr:to>
      <xdr:col>13</xdr:col>
      <xdr:colOff>85724</xdr:colOff>
      <xdr:row>12</xdr:row>
      <xdr:rowOff>123825</xdr:rowOff>
    </xdr:to>
    <mc:AlternateContent xmlns:mc="http://schemas.openxmlformats.org/markup-compatibility/2006">
      <mc:Choice xmlns:a14="http://schemas.microsoft.com/office/drawing/2010/main" Requires="a14">
        <xdr:graphicFrame macro="">
          <xdr:nvGraphicFramePr>
            <xdr:cNvPr id="134" name="CustomerOccupation 1">
              <a:extLst>
                <a:ext uri="{FF2B5EF4-FFF2-40B4-BE49-F238E27FC236}">
                  <a16:creationId xmlns:a16="http://schemas.microsoft.com/office/drawing/2014/main" id="{99C8F9F6-7392-6DA1-7912-E693F75BBF27}"/>
                </a:ext>
              </a:extLst>
            </xdr:cNvPr>
            <xdr:cNvGraphicFramePr/>
          </xdr:nvGraphicFramePr>
          <xdr:xfrm>
            <a:off x="0" y="0"/>
            <a:ext cx="0" cy="0"/>
          </xdr:xfrm>
          <a:graphic>
            <a:graphicData uri="http://schemas.microsoft.com/office/drawing/2010/slicer">
              <sle:slicer xmlns:sle="http://schemas.microsoft.com/office/drawing/2010/slicer" name="CustomerOccupation 1"/>
            </a:graphicData>
          </a:graphic>
        </xdr:graphicFrame>
      </mc:Choice>
      <mc:Fallback>
        <xdr:sp macro="" textlink="">
          <xdr:nvSpPr>
            <xdr:cNvPr id="0" name=""/>
            <xdr:cNvSpPr>
              <a:spLocks noTextEdit="1"/>
            </xdr:cNvSpPr>
          </xdr:nvSpPr>
          <xdr:spPr>
            <a:xfrm>
              <a:off x="7581900" y="2152653"/>
              <a:ext cx="428624" cy="257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333376</xdr:colOff>
      <xdr:row>24</xdr:row>
      <xdr:rowOff>95250</xdr:rowOff>
    </xdr:from>
    <xdr:to>
      <xdr:col>14</xdr:col>
      <xdr:colOff>180976</xdr:colOff>
      <xdr:row>35</xdr:row>
      <xdr:rowOff>142875</xdr:rowOff>
    </xdr:to>
    <xdr:sp macro="" textlink="">
      <xdr:nvSpPr>
        <xdr:cNvPr id="135" name="Rectangle: Rounded Corners 134">
          <a:extLst>
            <a:ext uri="{FF2B5EF4-FFF2-40B4-BE49-F238E27FC236}">
              <a16:creationId xmlns:a16="http://schemas.microsoft.com/office/drawing/2014/main" id="{3DBDCBF5-5028-89DF-5287-A9C09478AEB6}"/>
            </a:ext>
          </a:extLst>
        </xdr:cNvPr>
        <xdr:cNvSpPr/>
      </xdr:nvSpPr>
      <xdr:spPr>
        <a:xfrm>
          <a:off x="5210176" y="4667250"/>
          <a:ext cx="3505200" cy="214312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581024</xdr:colOff>
      <xdr:row>12</xdr:row>
      <xdr:rowOff>180974</xdr:rowOff>
    </xdr:from>
    <xdr:to>
      <xdr:col>20</xdr:col>
      <xdr:colOff>371475</xdr:colOff>
      <xdr:row>29</xdr:row>
      <xdr:rowOff>66675</xdr:rowOff>
    </xdr:to>
    <xdr:graphicFrame macro="">
      <xdr:nvGraphicFramePr>
        <xdr:cNvPr id="151" name="Chart 150">
          <a:extLst>
            <a:ext uri="{FF2B5EF4-FFF2-40B4-BE49-F238E27FC236}">
              <a16:creationId xmlns:a16="http://schemas.microsoft.com/office/drawing/2014/main" id="{946F6CE0-F453-43A0-BDA8-54C2AF239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285751</xdr:colOff>
      <xdr:row>9</xdr:row>
      <xdr:rowOff>171451</xdr:rowOff>
    </xdr:from>
    <xdr:to>
      <xdr:col>20</xdr:col>
      <xdr:colOff>266701</xdr:colOff>
      <xdr:row>13</xdr:row>
      <xdr:rowOff>66675</xdr:rowOff>
    </xdr:to>
    <xdr:sp macro="" textlink="">
      <xdr:nvSpPr>
        <xdr:cNvPr id="152" name="TextBox 151">
          <a:extLst>
            <a:ext uri="{FF2B5EF4-FFF2-40B4-BE49-F238E27FC236}">
              <a16:creationId xmlns:a16="http://schemas.microsoft.com/office/drawing/2014/main" id="{AB340235-0791-316E-CE42-3DC18ED33116}"/>
            </a:ext>
          </a:extLst>
        </xdr:cNvPr>
        <xdr:cNvSpPr txBox="1"/>
      </xdr:nvSpPr>
      <xdr:spPr>
        <a:xfrm>
          <a:off x="9429751" y="1885951"/>
          <a:ext cx="3028950" cy="657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47FCFF"/>
              </a:solidFill>
              <a:latin typeface="Arial Black" panose="020B0A04020102020204" pitchFamily="34" charset="0"/>
            </a:rPr>
            <a:t>Top</a:t>
          </a:r>
          <a:r>
            <a:rPr lang="en-US" sz="1400" b="1" baseline="0">
              <a:solidFill>
                <a:srgbClr val="47FCFF"/>
              </a:solidFill>
              <a:latin typeface="Arial Black" panose="020B0A04020102020204" pitchFamily="34" charset="0"/>
            </a:rPr>
            <a:t> 15 States with most customers</a:t>
          </a:r>
          <a:endParaRPr lang="en-US" sz="1400" b="1">
            <a:solidFill>
              <a:srgbClr val="47FCFF"/>
            </a:solidFill>
            <a:latin typeface="Arial Black" panose="020B0A04020102020204" pitchFamily="34" charset="0"/>
          </a:endParaRPr>
        </a:p>
      </xdr:txBody>
    </xdr:sp>
    <xdr:clientData/>
  </xdr:twoCellAnchor>
  <xdr:twoCellAnchor>
    <xdr:from>
      <xdr:col>15</xdr:col>
      <xdr:colOff>373854</xdr:colOff>
      <xdr:row>10</xdr:row>
      <xdr:rowOff>85726</xdr:rowOff>
    </xdr:from>
    <xdr:to>
      <xdr:col>15</xdr:col>
      <xdr:colOff>526254</xdr:colOff>
      <xdr:row>11</xdr:row>
      <xdr:rowOff>47626</xdr:rowOff>
    </xdr:to>
    <xdr:sp macro="" textlink="">
      <xdr:nvSpPr>
        <xdr:cNvPr id="153" name="Oval 152">
          <a:extLst>
            <a:ext uri="{FF2B5EF4-FFF2-40B4-BE49-F238E27FC236}">
              <a16:creationId xmlns:a16="http://schemas.microsoft.com/office/drawing/2014/main" id="{4D0835F3-0F24-2C89-B2CE-BF7EDD190E64}"/>
            </a:ext>
          </a:extLst>
        </xdr:cNvPr>
        <xdr:cNvSpPr/>
      </xdr:nvSpPr>
      <xdr:spPr>
        <a:xfrm>
          <a:off x="9517854" y="1990726"/>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95250</xdr:colOff>
      <xdr:row>30</xdr:row>
      <xdr:rowOff>133349</xdr:rowOff>
    </xdr:from>
    <xdr:to>
      <xdr:col>2</xdr:col>
      <xdr:colOff>161925</xdr:colOff>
      <xdr:row>34</xdr:row>
      <xdr:rowOff>47624</xdr:rowOff>
    </xdr:to>
    <xdr:sp macro="" textlink="">
      <xdr:nvSpPr>
        <xdr:cNvPr id="154" name="Oval 153">
          <a:extLst>
            <a:ext uri="{FF2B5EF4-FFF2-40B4-BE49-F238E27FC236}">
              <a16:creationId xmlns:a16="http://schemas.microsoft.com/office/drawing/2014/main" id="{BCA6FFBB-047A-D7E5-88C1-09A8DE60C067}"/>
            </a:ext>
          </a:extLst>
        </xdr:cNvPr>
        <xdr:cNvSpPr/>
      </xdr:nvSpPr>
      <xdr:spPr>
        <a:xfrm>
          <a:off x="704850" y="5848349"/>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238125</xdr:colOff>
      <xdr:row>31</xdr:row>
      <xdr:rowOff>66675</xdr:rowOff>
    </xdr:from>
    <xdr:to>
      <xdr:col>2</xdr:col>
      <xdr:colOff>47624</xdr:colOff>
      <xdr:row>33</xdr:row>
      <xdr:rowOff>104774</xdr:rowOff>
    </xdr:to>
    <xdr:pic>
      <xdr:nvPicPr>
        <xdr:cNvPr id="159" name="Picture 158">
          <a:extLst>
            <a:ext uri="{FF2B5EF4-FFF2-40B4-BE49-F238E27FC236}">
              <a16:creationId xmlns:a16="http://schemas.microsoft.com/office/drawing/2014/main" id="{E8D42E4C-288B-41C7-DF56-6C8F92EB5177}"/>
            </a:ext>
          </a:extLst>
        </xdr:cNvPr>
        <xdr:cNvPicPr>
          <a:picLocks noChangeAspect="1"/>
        </xdr:cNvPicPr>
      </xdr:nvPicPr>
      <xdr:blipFill>
        <a:blip xmlns:r="http://schemas.openxmlformats.org/officeDocument/2006/relationships" r:embed="rId20"/>
        <a:stretch>
          <a:fillRect/>
        </a:stretch>
      </xdr:blipFill>
      <xdr:spPr>
        <a:xfrm>
          <a:off x="847725" y="5972175"/>
          <a:ext cx="419099" cy="419099"/>
        </a:xfrm>
        <a:prstGeom prst="rect">
          <a:avLst/>
        </a:prstGeom>
      </xdr:spPr>
    </xdr:pic>
    <xdr:clientData/>
  </xdr:twoCellAnchor>
  <xdr:twoCellAnchor>
    <xdr:from>
      <xdr:col>1</xdr:col>
      <xdr:colOff>95250</xdr:colOff>
      <xdr:row>26</xdr:row>
      <xdr:rowOff>114299</xdr:rowOff>
    </xdr:from>
    <xdr:to>
      <xdr:col>2</xdr:col>
      <xdr:colOff>161925</xdr:colOff>
      <xdr:row>30</xdr:row>
      <xdr:rowOff>28574</xdr:rowOff>
    </xdr:to>
    <xdr:sp macro="" textlink="">
      <xdr:nvSpPr>
        <xdr:cNvPr id="160" name="Oval 159">
          <a:extLst>
            <a:ext uri="{FF2B5EF4-FFF2-40B4-BE49-F238E27FC236}">
              <a16:creationId xmlns:a16="http://schemas.microsoft.com/office/drawing/2014/main" id="{5C359876-76B1-5F15-BB8B-AA31F9BA9B1B}"/>
            </a:ext>
          </a:extLst>
        </xdr:cNvPr>
        <xdr:cNvSpPr/>
      </xdr:nvSpPr>
      <xdr:spPr>
        <a:xfrm>
          <a:off x="704850" y="5067299"/>
          <a:ext cx="676275" cy="676275"/>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133351</xdr:colOff>
      <xdr:row>26</xdr:row>
      <xdr:rowOff>180975</xdr:rowOff>
    </xdr:from>
    <xdr:to>
      <xdr:col>2</xdr:col>
      <xdr:colOff>114299</xdr:colOff>
      <xdr:row>30</xdr:row>
      <xdr:rowOff>9523</xdr:rowOff>
    </xdr:to>
    <xdr:pic>
      <xdr:nvPicPr>
        <xdr:cNvPr id="162" name="Picture 161">
          <a:extLst>
            <a:ext uri="{FF2B5EF4-FFF2-40B4-BE49-F238E27FC236}">
              <a16:creationId xmlns:a16="http://schemas.microsoft.com/office/drawing/2014/main" id="{B3442FEF-3B5B-11C5-A87E-FE3BF7EA9CA9}"/>
            </a:ext>
          </a:extLst>
        </xdr:cNvPr>
        <xdr:cNvPicPr>
          <a:picLocks noChangeAspect="1"/>
        </xdr:cNvPicPr>
      </xdr:nvPicPr>
      <xdr:blipFill>
        <a:blip xmlns:r="http://schemas.openxmlformats.org/officeDocument/2006/relationships" r:embed="rId21"/>
        <a:stretch>
          <a:fillRect/>
        </a:stretch>
      </xdr:blipFill>
      <xdr:spPr>
        <a:xfrm>
          <a:off x="742951" y="5133975"/>
          <a:ext cx="590548" cy="590548"/>
        </a:xfrm>
        <a:prstGeom prst="rect">
          <a:avLst/>
        </a:prstGeom>
      </xdr:spPr>
    </xdr:pic>
    <xdr:clientData/>
  </xdr:twoCellAnchor>
  <xdr:twoCellAnchor>
    <xdr:from>
      <xdr:col>8</xdr:col>
      <xdr:colOff>533400</xdr:colOff>
      <xdr:row>26</xdr:row>
      <xdr:rowOff>66675</xdr:rowOff>
    </xdr:from>
    <xdr:to>
      <xdr:col>14</xdr:col>
      <xdr:colOff>0</xdr:colOff>
      <xdr:row>35</xdr:row>
      <xdr:rowOff>0</xdr:rowOff>
    </xdr:to>
    <xdr:graphicFrame macro="">
      <xdr:nvGraphicFramePr>
        <xdr:cNvPr id="163" name="Chart 162">
          <a:extLst>
            <a:ext uri="{FF2B5EF4-FFF2-40B4-BE49-F238E27FC236}">
              <a16:creationId xmlns:a16="http://schemas.microsoft.com/office/drawing/2014/main" id="{94F88181-6C62-4345-BBD4-B55FF5FB3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14</xdr:col>
      <xdr:colOff>361950</xdr:colOff>
      <xdr:row>30</xdr:row>
      <xdr:rowOff>9524</xdr:rowOff>
    </xdr:from>
    <xdr:to>
      <xdr:col>20</xdr:col>
      <xdr:colOff>457200</xdr:colOff>
      <xdr:row>35</xdr:row>
      <xdr:rowOff>76199</xdr:rowOff>
    </xdr:to>
    <xdr:sp macro="" textlink="">
      <xdr:nvSpPr>
        <xdr:cNvPr id="166" name="Rectangle: Rounded Corners 165">
          <a:extLst>
            <a:ext uri="{FF2B5EF4-FFF2-40B4-BE49-F238E27FC236}">
              <a16:creationId xmlns:a16="http://schemas.microsoft.com/office/drawing/2014/main" id="{7F80988A-8440-E86A-D65D-7612C981C113}"/>
            </a:ext>
          </a:extLst>
        </xdr:cNvPr>
        <xdr:cNvSpPr/>
      </xdr:nvSpPr>
      <xdr:spPr>
        <a:xfrm>
          <a:off x="8896350" y="5724524"/>
          <a:ext cx="3752850" cy="101917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15</xdr:col>
      <xdr:colOff>47625</xdr:colOff>
      <xdr:row>30</xdr:row>
      <xdr:rowOff>28573</xdr:rowOff>
    </xdr:from>
    <xdr:to>
      <xdr:col>20</xdr:col>
      <xdr:colOff>123825</xdr:colOff>
      <xdr:row>35</xdr:row>
      <xdr:rowOff>9524</xdr:rowOff>
    </xdr:to>
    <mc:AlternateContent xmlns:mc="http://schemas.openxmlformats.org/markup-compatibility/2006">
      <mc:Choice xmlns:a14="http://schemas.microsoft.com/office/drawing/2010/main" Requires="a14">
        <xdr:graphicFrame macro="">
          <xdr:nvGraphicFramePr>
            <xdr:cNvPr id="167" name="AgeGroup">
              <a:extLst>
                <a:ext uri="{FF2B5EF4-FFF2-40B4-BE49-F238E27FC236}">
                  <a16:creationId xmlns:a16="http://schemas.microsoft.com/office/drawing/2014/main" id="{E496B64D-99C7-46A2-826A-619E841290AE}"/>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dr:sp macro="" textlink="">
          <xdr:nvSpPr>
            <xdr:cNvPr id="0" name=""/>
            <xdr:cNvSpPr>
              <a:spLocks noTextEdit="1"/>
            </xdr:cNvSpPr>
          </xdr:nvSpPr>
          <xdr:spPr>
            <a:xfrm>
              <a:off x="9191625" y="5743573"/>
              <a:ext cx="312420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590549</xdr:colOff>
      <xdr:row>29</xdr:row>
      <xdr:rowOff>161926</xdr:rowOff>
    </xdr:from>
    <xdr:to>
      <xdr:col>16</xdr:col>
      <xdr:colOff>600074</xdr:colOff>
      <xdr:row>31</xdr:row>
      <xdr:rowOff>123825</xdr:rowOff>
    </xdr:to>
    <xdr:sp macro="" textlink="">
      <xdr:nvSpPr>
        <xdr:cNvPr id="168" name="TextBox 167">
          <a:extLst>
            <a:ext uri="{FF2B5EF4-FFF2-40B4-BE49-F238E27FC236}">
              <a16:creationId xmlns:a16="http://schemas.microsoft.com/office/drawing/2014/main" id="{D90F2964-DC18-C0B6-D1E3-DF87C48CB3F5}"/>
            </a:ext>
          </a:extLst>
        </xdr:cNvPr>
        <xdr:cNvSpPr txBox="1"/>
      </xdr:nvSpPr>
      <xdr:spPr>
        <a:xfrm>
          <a:off x="9124949" y="5686426"/>
          <a:ext cx="122872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7FCFF"/>
              </a:solidFill>
              <a:latin typeface="Arial Black" panose="020B0A04020102020204" pitchFamily="34" charset="0"/>
              <a:ea typeface="+mn-ea"/>
              <a:cs typeface="+mn-cs"/>
            </a:rPr>
            <a:t>Age</a:t>
          </a:r>
          <a:r>
            <a:rPr lang="en-US" sz="1200" b="1" baseline="0">
              <a:solidFill>
                <a:srgbClr val="47FCFF"/>
              </a:solidFill>
              <a:latin typeface="Arial Black" panose="020B0A04020102020204" pitchFamily="34" charset="0"/>
              <a:ea typeface="+mn-ea"/>
              <a:cs typeface="+mn-cs"/>
            </a:rPr>
            <a:t> Group</a:t>
          </a:r>
          <a:endParaRPr lang="en-US" sz="1200" b="1">
            <a:solidFill>
              <a:srgbClr val="47FCFF"/>
            </a:solidFill>
            <a:latin typeface="Arial Black" panose="020B0A04020102020204" pitchFamily="34" charset="0"/>
            <a:ea typeface="+mn-ea"/>
            <a:cs typeface="+mn-cs"/>
          </a:endParaRPr>
        </a:p>
      </xdr:txBody>
    </xdr:sp>
    <xdr:clientData/>
  </xdr:twoCellAnchor>
  <xdr:twoCellAnchor>
    <xdr:from>
      <xdr:col>9</xdr:col>
      <xdr:colOff>164305</xdr:colOff>
      <xdr:row>24</xdr:row>
      <xdr:rowOff>85726</xdr:rowOff>
    </xdr:from>
    <xdr:to>
      <xdr:col>13</xdr:col>
      <xdr:colOff>571500</xdr:colOff>
      <xdr:row>26</xdr:row>
      <xdr:rowOff>85725</xdr:rowOff>
    </xdr:to>
    <xdr:sp macro="" textlink="">
      <xdr:nvSpPr>
        <xdr:cNvPr id="169" name="TextBox 168">
          <a:extLst>
            <a:ext uri="{FF2B5EF4-FFF2-40B4-BE49-F238E27FC236}">
              <a16:creationId xmlns:a16="http://schemas.microsoft.com/office/drawing/2014/main" id="{A8F8F26E-E03C-E647-DAAA-F5754C7B03AA}"/>
            </a:ext>
          </a:extLst>
        </xdr:cNvPr>
        <xdr:cNvSpPr txBox="1"/>
      </xdr:nvSpPr>
      <xdr:spPr>
        <a:xfrm>
          <a:off x="5650705" y="4657726"/>
          <a:ext cx="284559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47FCFF"/>
              </a:solidFill>
              <a:latin typeface="Arial Black" panose="020B0A04020102020204" pitchFamily="34" charset="0"/>
            </a:rPr>
            <a:t>Distribution By</a:t>
          </a:r>
          <a:r>
            <a:rPr lang="en-US" sz="1400" b="1" baseline="0">
              <a:solidFill>
                <a:srgbClr val="47FCFF"/>
              </a:solidFill>
              <a:latin typeface="Arial Black" panose="020B0A04020102020204" pitchFamily="34" charset="0"/>
            </a:rPr>
            <a:t> Age Group</a:t>
          </a:r>
          <a:endParaRPr lang="en-US" sz="1400" b="1">
            <a:solidFill>
              <a:srgbClr val="47FCFF"/>
            </a:solidFill>
            <a:latin typeface="Arial Black" panose="020B0A04020102020204" pitchFamily="34" charset="0"/>
          </a:endParaRPr>
        </a:p>
      </xdr:txBody>
    </xdr:sp>
    <xdr:clientData/>
  </xdr:twoCellAnchor>
  <xdr:twoCellAnchor>
    <xdr:from>
      <xdr:col>9</xdr:col>
      <xdr:colOff>135729</xdr:colOff>
      <xdr:row>25</xdr:row>
      <xdr:rowOff>1</xdr:rowOff>
    </xdr:from>
    <xdr:to>
      <xdr:col>9</xdr:col>
      <xdr:colOff>288129</xdr:colOff>
      <xdr:row>25</xdr:row>
      <xdr:rowOff>152401</xdr:rowOff>
    </xdr:to>
    <xdr:sp macro="" textlink="">
      <xdr:nvSpPr>
        <xdr:cNvPr id="170" name="Oval 169">
          <a:extLst>
            <a:ext uri="{FF2B5EF4-FFF2-40B4-BE49-F238E27FC236}">
              <a16:creationId xmlns:a16="http://schemas.microsoft.com/office/drawing/2014/main" id="{A2B0A22C-93F8-E945-647F-282392ADC08D}"/>
            </a:ext>
          </a:extLst>
        </xdr:cNvPr>
        <xdr:cNvSpPr/>
      </xdr:nvSpPr>
      <xdr:spPr>
        <a:xfrm>
          <a:off x="5622129" y="4762501"/>
          <a:ext cx="152400" cy="152400"/>
        </a:xfrm>
        <a:prstGeom prst="ellipse">
          <a:avLst/>
        </a:prstGeom>
        <a:solidFill>
          <a:srgbClr val="FFF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8916898148" backgroundQuery="1" createdVersion="8" refreshedVersion="8" minRefreshableVersion="3" recordCount="0" supportSubquery="1" supportAdvancedDrill="1" xr:uid="{AB042A53-60E6-41BE-9169-7C75397E0389}">
  <cacheSource type="external" connectionId="5"/>
  <cacheFields count="5">
    <cacheField name="[Measures].[Sum of TransactionAmount]" caption="Sum of TransactionAmount" numFmtId="0" hierarchy="35" level="32767"/>
    <cacheField name="[date].[Month].[Month]" caption="Month" numFmtId="0" hierarchy="20" level="1">
      <sharedItems count="12">
        <s v="Jan"/>
        <s v="Feb"/>
        <s v="Mar"/>
        <s v="Apr"/>
        <s v="May"/>
        <s v="Jun"/>
        <s v="Jul"/>
        <s v="Aug"/>
        <s v="Sep"/>
        <s v="Oct"/>
        <s v="Nov"/>
        <s v="Dec"/>
      </sharedItems>
    </cacheField>
    <cacheField name="[bank_transactions_data_2].[Channel].[Channel]" caption="Channel" numFmtId="0" hierarchy="8" level="1">
      <sharedItems containsSemiMixedTypes="0" containsNonDate="0" containsString="0"/>
    </cacheField>
    <cacheField name="[date].[DayName].[DayName]" caption="DayName" numFmtId="0" hierarchy="22" level="1">
      <sharedItems containsSemiMixedTypes="0" containsNonDate="0" containsString="0"/>
    </cacheField>
    <cacheField name="[bank_transactions_data_2].[TransactionType].[TransactionType]" caption="TransactionType" numFmtId="0" hierarchy="4"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4"/>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fieldsUsage count="2">
        <fieldUsage x="-1"/>
        <fieldUsage x="2"/>
      </fieldsUsage>
    </cacheHierarchy>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3"/>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80671296" backgroundQuery="1" createdVersion="8" refreshedVersion="8" minRefreshableVersion="3" recordCount="0" supportSubquery="1" supportAdvancedDrill="1" xr:uid="{A402AF8F-C113-448D-9C85-E73CD2410FA2}">
  <cacheSource type="external" connectionId="5"/>
  <cacheFields count="3">
    <cacheField name="[date].[DayName].[DayName]" caption="DayName" numFmtId="0" hierarchy="22" level="1">
      <sharedItems count="5">
        <s v="Monday"/>
        <s v="Tuesday"/>
        <s v="Wednesday"/>
        <s v="Thursday"/>
        <s v="Friday"/>
      </sharedItems>
    </cacheField>
    <cacheField name="[Measures].[Total Transaction]" caption="Total Transaction" numFmtId="0" hierarchy="28" level="32767"/>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0"/>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oneField="1">
      <fieldsUsage count="1">
        <fieldUsage x="1"/>
      </fieldsUsage>
    </cacheHierarchy>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81018519" backgroundQuery="1" createdVersion="8" refreshedVersion="8" minRefreshableVersion="3" recordCount="0" supportSubquery="1" supportAdvancedDrill="1" xr:uid="{57D784CC-DDE8-41A2-9EE0-0B431737A1C4}">
  <cacheSource type="external" connectionId="5"/>
  <cacheFields count="2">
    <cacheField name="[date].[MonthNumber].[MonthNumber]" caption="MonthNumber" numFmtId="0" hierarchy="18" level="1">
      <sharedItems containsSemiMixedTypes="0" containsString="0" containsNumber="1" containsInteger="1" minValue="3" maxValue="3" count="1">
        <n v="3"/>
      </sharedItems>
      <extLst>
        <ext xmlns:x15="http://schemas.microsoft.com/office/spreadsheetml/2010/11/main" uri="{4F2E5C28-24EA-4eb8-9CBF-B6C8F9C3D259}">
          <x15:cachedUniqueNames>
            <x15:cachedUniqueName index="0" name="[date].[MonthNumber].&amp;[3]"/>
          </x15:cachedUniqueNames>
        </ext>
      </extLst>
    </cacheField>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2" memberValueDatatype="20" unbalanced="0">
      <fieldsUsage count="2">
        <fieldUsage x="-1"/>
        <fieldUsage x="0"/>
      </fieldsUsage>
    </cacheHierarchy>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81365743" backgroundQuery="1" createdVersion="8" refreshedVersion="8" minRefreshableVersion="3" recordCount="0" supportSubquery="1" supportAdvancedDrill="1" xr:uid="{090359AC-1D42-4D5F-9EF2-00C63A24FF0A}">
  <cacheSource type="external" connectionId="5"/>
  <cacheFields count="3">
    <cacheField name="[Measures].[Sum of TransactionAmount]" caption="Sum of TransactionAmount" numFmtId="0" hierarchy="35" level="32767"/>
    <cacheField name="[bank_transactions_data_2].[Channel].[Channel]" caption="Channel" numFmtId="0" hierarchy="8" level="1">
      <sharedItems count="3">
        <s v="ATM"/>
        <s v="Branch"/>
        <s v="Online"/>
      </sharedItems>
    </cacheField>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fieldsUsage count="2">
        <fieldUsage x="-1"/>
        <fieldUsage x="1"/>
      </fieldsUsage>
    </cacheHierarchy>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81712966" backgroundQuery="1" createdVersion="8" refreshedVersion="8" minRefreshableVersion="3" recordCount="0" supportSubquery="1" supportAdvancedDrill="1" xr:uid="{169F7A8C-CF9A-4698-A5B6-315F8BAE14D3}">
  <cacheSource type="external" connectionId="5"/>
  <cacheFields count="3">
    <cacheField name="[Measures].[Sum of TransactionAmount]" caption="Sum of TransactionAmount" numFmtId="0" hierarchy="35" level="32767"/>
    <cacheField name="[bank_transactions_data_2].[TransactionType].[TransactionType]" caption="TransactionType" numFmtId="0" hierarchy="4" level="1">
      <sharedItems count="2">
        <s v="Credit"/>
        <s v="Debit"/>
      </sharedItems>
    </cacheField>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1"/>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82060182" backgroundQuery="1" createdVersion="8" refreshedVersion="8" minRefreshableVersion="3" recordCount="0" supportSubquery="1" supportAdvancedDrill="1" xr:uid="{D33BF504-E5C6-4E94-8C7D-F70E30C20575}">
  <cacheSource type="external" connectionId="5"/>
  <cacheFields count="3">
    <cacheField name="[bank_transactions_data_2].[CustomerOccupation].[CustomerOccupation]" caption="CustomerOccupation" numFmtId="0" hierarchy="10" level="1">
      <sharedItems count="4">
        <s v="Doctor"/>
        <s v="Engineer"/>
        <s v="Retired"/>
        <s v="Student"/>
      </sharedItems>
    </cacheField>
    <cacheField name="[Measures].[Total Customers]" caption="Total Customers" numFmtId="0" hierarchy="29" level="32767"/>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2" memberValueDatatype="130" unbalanced="0">
      <fieldsUsage count="2">
        <fieldUsage x="-1"/>
        <fieldUsage x="0"/>
      </fieldsUsage>
    </cacheHierarchy>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oneField="1">
      <fieldsUsage count="1">
        <fieldUsage x="1"/>
      </fieldsUsage>
    </cacheHierarchy>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89139467591" backgroundQuery="1" createdVersion="3" refreshedVersion="8" minRefreshableVersion="3" recordCount="0" supportSubquery="1" supportAdvancedDrill="1" xr:uid="{89963993-38CC-44D8-8057-43641B657844}">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953760632"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89182523151" backgroundQuery="1" createdVersion="3" refreshedVersion="8" minRefreshableVersion="3" recordCount="0" supportSubquery="1" supportAdvancedDrill="1" xr:uid="{2D933D96-5CF5-4A1F-A97D-C858E4257A27}">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0"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0"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2"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975415803"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2173611111" backgroundQuery="1" createdVersion="3" refreshedVersion="8" minRefreshableVersion="3" recordCount="0" supportSubquery="1" supportAdvancedDrill="1" xr:uid="{8F6F8B73-43F6-4187-9D0F-34AFF5919783}">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0"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0"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2"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479848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89171759259" backgroundQuery="1" createdVersion="8" refreshedVersion="8" minRefreshableVersion="3" recordCount="0" supportSubquery="1" supportAdvancedDrill="1" xr:uid="{0BCEBA3D-34C2-499C-A2F6-855E7BDBE55B}">
  <cacheSource type="external" connectionId="5"/>
  <cacheFields count="6">
    <cacheField name="[date].[Quarter].[Quarter]" caption="Quarter" numFmtId="0" hierarchy="27"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ate].[Quarter].&amp;[1]"/>
            <x15:cachedUniqueName index="1" name="[date].[Quarter].&amp;[2]"/>
            <x15:cachedUniqueName index="2" name="[date].[Quarter].&amp;[3]"/>
            <x15:cachedUniqueName index="3" name="[date].[Quarter].&amp;[4]"/>
          </x15:cachedUniqueNames>
        </ext>
      </extLst>
    </cacheField>
    <cacheField name="[Measures].[Sum of TransactionAmount]" caption="Sum of TransactionAmount" numFmtId="0" hierarchy="35" level="32767"/>
    <cacheField name="[date].[Month].[Month]" caption="Month" numFmtId="0" hierarchy="20" level="1">
      <sharedItems containsSemiMixedTypes="0" containsNonDate="0" containsString="0"/>
    </cacheField>
    <cacheField name="[bank_transactions_data_2].[Channel].[Channel]" caption="Channel" numFmtId="0" hierarchy="8" level="1">
      <sharedItems containsSemiMixedTypes="0" containsNonDate="0" containsString="0"/>
    </cacheField>
    <cacheField name="[date].[DayName].[DayName]" caption="DayName" numFmtId="0" hierarchy="22" level="1">
      <sharedItems containsSemiMixedTypes="0" containsNonDate="0" containsString="0"/>
    </cacheField>
    <cacheField name="[bank_transactions_data_2].[TransactionType].[TransactionType]" caption="TransactionType" numFmtId="0" hierarchy="4"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5"/>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fieldsUsage count="2">
        <fieldUsage x="-1"/>
        <fieldUsage x="3"/>
      </fieldsUsage>
    </cacheHierarchy>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4"/>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2" memberValueDatatype="20" unbalanced="0">
      <fieldsUsage count="2">
        <fieldUsage x="-1"/>
        <fieldUsage x="0"/>
      </fieldsUsage>
    </cacheHierarchy>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89174652776" backgroundQuery="1" createdVersion="8" refreshedVersion="8" minRefreshableVersion="3" recordCount="0" supportSubquery="1" supportAdvancedDrill="1" xr:uid="{A0340B09-95A9-4274-B4BC-E0704363034A}">
  <cacheSource type="external" connectionId="5"/>
  <cacheFields count="5">
    <cacheField name="[date].[MonthNumber].[MonthNumber]" caption="MonthNumber" numFmtId="0" hierarchy="1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date].[MonthNumber].&amp;[1]"/>
            <x15:cachedUniqueName index="1" name="[date].[MonthNumber].&amp;[2]"/>
            <x15:cachedUniqueName index="2" name="[date].[MonthNumber].&amp;[3]"/>
            <x15:cachedUniqueName index="3" name="[date].[MonthNumber].&amp;[4]"/>
            <x15:cachedUniqueName index="4" name="[date].[MonthNumber].&amp;[5]"/>
            <x15:cachedUniqueName index="5" name="[date].[MonthNumber].&amp;[6]"/>
            <x15:cachedUniqueName index="6" name="[date].[MonthNumber].&amp;[7]"/>
            <x15:cachedUniqueName index="7" name="[date].[MonthNumber].&amp;[8]"/>
            <x15:cachedUniqueName index="8" name="[date].[MonthNumber].&amp;[9]"/>
            <x15:cachedUniqueName index="9" name="[date].[MonthNumber].&amp;[10]"/>
            <x15:cachedUniqueName index="10" name="[date].[MonthNumber].&amp;[11]"/>
            <x15:cachedUniqueName index="11" name="[date].[MonthNumber].&amp;[12]"/>
          </x15:cachedUniqueNames>
        </ext>
      </extLst>
    </cacheField>
    <cacheField name="[date].[Month].[Month]" caption="Month" numFmtId="0" hierarchy="20" level="1">
      <sharedItems count="12">
        <s v="Jan"/>
        <s v="Feb"/>
        <s v="Mar"/>
        <s v="Apr"/>
        <s v="May"/>
        <s v="Jun"/>
        <s v="Jul"/>
        <s v="Aug"/>
        <s v="Sep"/>
        <s v="Oct"/>
        <s v="Nov"/>
        <s v="Dec"/>
      </sharedItems>
    </cacheField>
    <cacheField name="[bank_transactions_data_2].[Channel].[Channel]" caption="Channel" numFmtId="0" hierarchy="8" level="1">
      <sharedItems containsSemiMixedTypes="0" containsNonDate="0" containsString="0"/>
    </cacheField>
    <cacheField name="[date].[DayName].[DayName]" caption="DayName" numFmtId="0" hierarchy="22" level="1">
      <sharedItems containsSemiMixedTypes="0" containsNonDate="0" containsString="0"/>
    </cacheField>
    <cacheField name="[bank_transactions_data_2].[TransactionType].[TransactionType]" caption="TransactionType" numFmtId="0" hierarchy="4"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4"/>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fieldsUsage count="2">
        <fieldUsage x="-1"/>
        <fieldUsage x="2"/>
      </fieldsUsage>
    </cacheHierarchy>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2" memberValueDatatype="20" unbalanced="0">
      <fieldsUsage count="2">
        <fieldUsage x="-1"/>
        <fieldUsage x="0"/>
      </fieldsUsage>
    </cacheHierarchy>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3"/>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89176388893" backgroundQuery="1" createdVersion="8" refreshedVersion="8" minRefreshableVersion="3" recordCount="0" supportSubquery="1" supportAdvancedDrill="1" xr:uid="{B78DD74C-70D3-429C-A275-B88463D53178}">
  <cacheSource type="external" connectionId="5"/>
  <cacheFields count="5">
    <cacheField name="[date].[Month].[Month]" caption="Month" numFmtId="0" hierarchy="20" level="1">
      <sharedItems count="12">
        <s v="Jan"/>
        <s v="Feb"/>
        <s v="Mar"/>
        <s v="Apr"/>
        <s v="May"/>
        <s v="Jun"/>
        <s v="Jul"/>
        <s v="Aug"/>
        <s v="Sep"/>
        <s v="Oct"/>
        <s v="Nov"/>
        <s v="Dec"/>
      </sharedItems>
    </cacheField>
    <cacheField name="[Measures].[Sum of TransactionAmount]" caption="Sum of TransactionAmount" numFmtId="0" hierarchy="35" level="32767"/>
    <cacheField name="[bank_transactions_data_2].[TransactionType].[TransactionType]" caption="TransactionType" numFmtId="0" hierarchy="4" level="1">
      <sharedItems count="2">
        <s v="Credit"/>
        <s v="Debit"/>
      </sharedItems>
    </cacheField>
    <cacheField name="[bank_transactions_data_2].[Channel].[Channel]" caption="Channel" numFmtId="0" hierarchy="8" level="1">
      <sharedItems containsSemiMixedTypes="0" containsNonDate="0" containsString="0"/>
    </cacheField>
    <cacheField name="[date].[DayName].[DayName]" caption="DayName" numFmtId="0" hierarchy="22"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2"/>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fieldsUsage count="2">
        <fieldUsage x="-1"/>
        <fieldUsage x="3"/>
      </fieldsUsage>
    </cacheHierarchy>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4"/>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82754628" backgroundQuery="1" createdVersion="8" refreshedVersion="8" minRefreshableVersion="3" recordCount="0" supportSubquery="1" supportAdvancedDrill="1" xr:uid="{7AD08886-4606-456B-9009-C9BA958F810A}">
  <cacheSource type="external" connectionId="5"/>
  <cacheFields count="3">
    <cacheField name="[Measures].[Total Customers]" caption="Total Customers" numFmtId="0" hierarchy="29" level="32767"/>
    <cacheField name="[bank_transactions_data_2].[Location].[Location]" caption="Location" numFmtId="0" hierarchy="5" level="1">
      <sharedItems count="15">
        <s v="Boston"/>
        <s v="Colorado Springs"/>
        <s v="Fresno"/>
        <s v="Houston"/>
        <s v="Indianapolis"/>
        <s v="Kansas City"/>
        <s v="Mesa"/>
        <s v="Nashville"/>
        <s v="Oklahoma City"/>
        <s v="Omaha"/>
        <s v="Sacramento"/>
        <s v="San Diego"/>
        <s v="San Francisco"/>
        <s v="Tucson"/>
        <s v="Virginia Beach"/>
      </sharedItems>
    </cacheField>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2"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2"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2"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2"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2" memberValueDatatype="130" unbalanced="0">
      <fieldsUsage count="2">
        <fieldUsage x="-1"/>
        <fieldUsage x="1"/>
      </fieldsUsage>
    </cacheHierarchy>
    <cacheHierarchy uniqueName="[bank_transactions_data_2].[DeviceID]" caption="DeviceID" attribute="1" defaultMemberUniqueName="[bank_transactions_data_2].[DeviceID].[All]" allUniqueName="[bank_transactions_data_2].[DeviceID].[All]" dimensionUniqueName="[bank_transactions_data_2]" displayFolder="" count="2"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2"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2"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2"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2"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2"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2"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2"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2" memberValueDatatype="130" unbalanced="0"/>
    <cacheHierarchy uniqueName="[date].[TransactionDate]" caption="TransactionDate" attribute="1" time="1" defaultMemberUniqueName="[date].[TransactionDate].[All]" allUniqueName="[date].[TransactionDate].[All]" dimensionUniqueName="[date]" displayFolder="" count="2" memberValueDatatype="7" unbalanced="0"/>
    <cacheHierarchy uniqueName="[date].[Year]" caption="Year" attribute="1" defaultMemberUniqueName="[date].[Year].[All]" allUniqueName="[date].[Year].[All]" dimensionUniqueName="[date]" displayFolder="" count="2" memberValueDatatype="20" unbalanced="0"/>
    <cacheHierarchy uniqueName="[date].[MonthNumber]" caption="MonthNumber" attribute="1" defaultMemberUniqueName="[date].[MonthNumber].[All]" allUniqueName="[date].[MonthNumber].[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 caption="Day" attribute="1" defaultMemberUniqueName="[date].[Day].[All]" allUniqueName="[date].[Day].[All]" dimensionUniqueName="[date]" displayFolder="" count="2" memberValueDatatype="130" unbalanced="0"/>
    <cacheHierarchy uniqueName="[date].[Time]" caption="Time" attribute="1" time="1" defaultMemberUniqueName="[date].[Time].[All]" allUniqueName="[date].[Time].[All]" dimensionUniqueName="[date]" displayFolder="" count="2" memberValueDatatype="7" unbalanced="0"/>
    <cacheHierarchy uniqueName="[date].[Last Characters]" caption="Last Characters" attribute="1" defaultMemberUniqueName="[date].[Last Characters].[All]" allUniqueName="[date].[Last Characters].[All]" dimensionUniqueName="[date]" displayFolder="" count="2" memberValueDatatype="130" unbalanced="0"/>
    <cacheHierarchy uniqueName="[date].[Day of Week]" caption="Day of Week" attribute="1" defaultMemberUniqueName="[date].[Day of Week].[All]" allUniqueName="[date].[Day of Week].[All]" dimensionUniqueName="[date]" displayFolder="" count="2" memberValueDatatype="20" unbalanced="0"/>
    <cacheHierarchy uniqueName="[date].[Quarter]" caption="Quarter" attribute="1" defaultMemberUniqueName="[date].[Quarter].[All]" allUniqueName="[date].[Quarter].[All]" dimensionUniqueName="[date]" displayFolder="" count="2"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oneField="1">
      <fieldsUsage count="1">
        <fieldUsage x="0"/>
      </fieldsUsage>
    </cacheHierarchy>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83101852" backgroundQuery="1" createdVersion="8" refreshedVersion="8" minRefreshableVersion="3" recordCount="0" supportSubquery="1" supportAdvancedDrill="1" xr:uid="{1C4DB021-7533-4612-A6C2-F6EEC9A1ED0E}">
  <cacheSource type="external" connectionId="5"/>
  <cacheFields count="3">
    <cacheField name="[Measures].[Total Customers]" caption="Total Customers" numFmtId="0" hierarchy="29" level="32767"/>
    <cacheField name="[bank_transactions_data_2].[Custom].[Custom]" caption="Custom" numFmtId="0" hierarchy="15" level="1">
      <sharedItems count="4">
        <s v="60 &amp; Above"/>
        <s v="Below 20"/>
        <s v="Below 40"/>
        <s v="Below 60"/>
      </sharedItems>
    </cacheField>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2"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2" memberValueDatatype="130" unbalanced="0">
      <fieldsUsage count="2">
        <fieldUsage x="-1"/>
        <fieldUsage x="1"/>
      </fieldsUsage>
    </cacheHierarchy>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oneField="1">
      <fieldsUsage count="1">
        <fieldUsage x="0"/>
      </fieldsUsage>
    </cacheHierarchy>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79513888" backgroundQuery="1" createdVersion="8" refreshedVersion="8" minRefreshableVersion="3" recordCount="0" supportSubquery="1" supportAdvancedDrill="1" xr:uid="{1B20280A-1C76-4004-9448-B36C717CBE0B}">
  <cacheSource type="external" connectionId="5"/>
  <cacheFields count="3">
    <cacheField name="[Measures].[Sum of TransactionAmount]" caption="Sum of TransactionAmount" numFmtId="0" hierarchy="35" level="32767"/>
    <cacheField name="[date].[DayName].[DayName]" caption="DayName" numFmtId="0" hierarchy="22" level="1">
      <sharedItems count="5">
        <s v="Monday"/>
        <s v="Tuesday"/>
        <s v="Wednesday"/>
        <s v="Thursday"/>
        <s v="Friday"/>
      </sharedItems>
    </cacheField>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fieldsUsage count="2">
        <fieldUsage x="-1"/>
        <fieldUsage x="1"/>
      </fieldsUsage>
    </cacheHierarchy>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79861111" backgroundQuery="1" createdVersion="8" refreshedVersion="8" minRefreshableVersion="3" recordCount="0" supportSubquery="1" supportAdvancedDrill="1" xr:uid="{30B93A7F-1E96-471B-96B4-EFA61E4E882B}">
  <cacheSource type="external" connectionId="5"/>
  <cacheFields count="4">
    <cacheField name="[Measures].[Total Transaction]" caption="Total Transaction" numFmtId="0" hierarchy="28" level="32767"/>
    <cacheField name="[Measures].[Total Customers]" caption="Total Customers" numFmtId="0" hierarchy="29" level="32767"/>
    <cacheField name="[Measures].[Sum of TransactionAmount]" caption="Sum of TransactionAmount" numFmtId="0" hierarchy="35" level="32767"/>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oneField="1">
      <fieldsUsage count="1">
        <fieldUsage x="0"/>
      </fieldsUsage>
    </cacheHierarchy>
    <cacheHierarchy uniqueName="[Measures].[Total Customers]" caption="Total Customers" measure="1" displayFolder="" measureGroup="All measures" count="0" oneField="1">
      <fieldsUsage count="1">
        <fieldUsage x="1"/>
      </fieldsUsage>
    </cacheHierarchy>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diq" refreshedDate="45824.695780324073" backgroundQuery="1" createdVersion="8" refreshedVersion="8" minRefreshableVersion="3" recordCount="0" supportSubquery="1" supportAdvancedDrill="1" xr:uid="{7D5BFC9B-AC05-4CF0-8933-020BE0A0B649}">
  <cacheSource type="external" connectionId="5"/>
  <cacheFields count="3">
    <cacheField name="[Measures].[Sum of TransactionAmount]" caption="Sum of TransactionAmount" numFmtId="0" hierarchy="35" level="32767"/>
    <cacheField name="[bank_transactions_data_2].[TransactionType].[TransactionType]" caption="TransactionType" numFmtId="0" hierarchy="4" level="1">
      <sharedItems count="2">
        <s v="Credit"/>
        <s v="Debit"/>
      </sharedItems>
    </cacheField>
    <cacheField name="[date].[Month].[Month]" caption="Month" numFmtId="0" hierarchy="20" level="1">
      <sharedItems containsSemiMixedTypes="0" containsNonDate="0" containsString="0"/>
    </cacheField>
  </cacheFields>
  <cacheHierarchies count="4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bank_transactions_data_2].[TransactionID]" caption="TransactionID" attribute="1" defaultMemberUniqueName="[bank_transactions_data_2].[TransactionID].[All]" allUniqueName="[bank_transactions_data_2].[TransactionID].[All]" dimensionUniqueName="[bank_transactions_data_2]" displayFolder="" count="0" memberValueDatatype="130" unbalanced="0"/>
    <cacheHierarchy uniqueName="[bank_transactions_data_2].[AccountID]" caption="AccountID" attribute="1" defaultMemberUniqueName="[bank_transactions_data_2].[AccountID].[All]" allUniqueName="[bank_transactions_data_2].[AccountID].[All]" dimensionUniqueName="[bank_transactions_data_2]" displayFolder="" count="0" memberValueDatatype="130" unbalanced="0"/>
    <cacheHierarchy uniqueName="[bank_transactions_data_2].[TransactionAmount]" caption="TransactionAmount" attribute="1" defaultMemberUniqueName="[bank_transactions_data_2].[TransactionAmount].[All]" allUniqueName="[bank_transactions_data_2].[TransactionAmount].[All]" dimensionUniqueName="[bank_transactions_data_2]" displayFolder="" count="0" memberValueDatatype="5" unbalanced="0"/>
    <cacheHierarchy uniqueName="[bank_transactions_data_2].[TransactionType]" caption="TransactionType" attribute="1" defaultMemberUniqueName="[bank_transactions_data_2].[TransactionType].[All]" allUniqueName="[bank_transactions_data_2].[TransactionType].[All]" dimensionUniqueName="[bank_transactions_data_2]" displayFolder="" count="2" memberValueDatatype="130" unbalanced="0">
      <fieldsUsage count="2">
        <fieldUsage x="-1"/>
        <fieldUsage x="1"/>
      </fieldsUsage>
    </cacheHierarchy>
    <cacheHierarchy uniqueName="[bank_transactions_data_2].[Location]" caption="Location" attribute="1" defaultMemberUniqueName="[bank_transactions_data_2].[Location].[All]" allUniqueName="[bank_transactions_data_2].[Location].[All]" dimensionUniqueName="[bank_transactions_data_2]" displayFolder="" count="0" memberValueDatatype="130" unbalanced="0"/>
    <cacheHierarchy uniqueName="[bank_transactions_data_2].[DeviceID]" caption="DeviceID" attribute="1" defaultMemberUniqueName="[bank_transactions_data_2].[DeviceID].[All]" allUniqueName="[bank_transactions_data_2].[DeviceID].[All]" dimensionUniqueName="[bank_transactions_data_2]" displayFolder="" count="0" memberValueDatatype="130" unbalanced="0"/>
    <cacheHierarchy uniqueName="[bank_transactions_data_2].[MerchantID]" caption="MerchantID" attribute="1" defaultMemberUniqueName="[bank_transactions_data_2].[MerchantID].[All]" allUniqueName="[bank_transactions_data_2].[MerchantID].[All]" dimensionUniqueName="[bank_transactions_data_2]" displayFolder="" count="0" memberValueDatatype="130" unbalanced="0"/>
    <cacheHierarchy uniqueName="[bank_transactions_data_2].[Channel]" caption="Channel" attribute="1" defaultMemberUniqueName="[bank_transactions_data_2].[Channel].[All]" allUniqueName="[bank_transactions_data_2].[Channel].[All]" dimensionUniqueName="[bank_transactions_data_2]" displayFolder="" count="2" memberValueDatatype="130" unbalanced="0"/>
    <cacheHierarchy uniqueName="[bank_transactions_data_2].[CustomerAge]" caption="CustomerAge" attribute="1" defaultMemberUniqueName="[bank_transactions_data_2].[CustomerAge].[All]" allUniqueName="[bank_transactions_data_2].[CustomerAge].[All]" dimensionUniqueName="[bank_transactions_data_2]" displayFolder="" count="0" memberValueDatatype="20" unbalanced="0"/>
    <cacheHierarchy uniqueName="[bank_transactions_data_2].[CustomerOccupation]" caption="CustomerOccupation" attribute="1" defaultMemberUniqueName="[bank_transactions_data_2].[CustomerOccupation].[All]" allUniqueName="[bank_transactions_data_2].[CustomerOccupation].[All]" dimensionUniqueName="[bank_transactions_data_2]" displayFolder="" count="0" memberValueDatatype="130" unbalanced="0"/>
    <cacheHierarchy uniqueName="[bank_transactions_data_2].[TransactionDuration]" caption="TransactionDuration" attribute="1" defaultMemberUniqueName="[bank_transactions_data_2].[TransactionDuration].[All]" allUniqueName="[bank_transactions_data_2].[TransactionDuration].[All]" dimensionUniqueName="[bank_transactions_data_2]" displayFolder="" count="0" memberValueDatatype="20" unbalanced="0"/>
    <cacheHierarchy uniqueName="[bank_transactions_data_2].[LoginAttempts]" caption="LoginAttempts" attribute="1" defaultMemberUniqueName="[bank_transactions_data_2].[LoginAttempts].[All]" allUniqueName="[bank_transactions_data_2].[LoginAttempts].[All]" dimensionUniqueName="[bank_transactions_data_2]" displayFolder="" count="0" memberValueDatatype="20" unbalanced="0"/>
    <cacheHierarchy uniqueName="[bank_transactions_data_2].[AccountBalance]" caption="AccountBalance" attribute="1" defaultMemberUniqueName="[bank_transactions_data_2].[AccountBalance].[All]" allUniqueName="[bank_transactions_data_2].[AccountBalance].[All]" dimensionUniqueName="[bank_transactions_data_2]" displayFolder="" count="0" memberValueDatatype="5" unbalanced="0"/>
    <cacheHierarchy uniqueName="[bank_transactions_data_2].[TransactionDate]" caption="TransactionDate" attribute="1" time="1" defaultMemberUniqueName="[bank_transactions_data_2].[TransactionDate].[All]" allUniqueName="[bank_transactions_data_2].[TransactionDate].[All]" dimensionUniqueName="[bank_transactions_data_2]" displayFolder="" count="0" memberValueDatatype="7" unbalanced="0"/>
    <cacheHierarchy uniqueName="[bank_transactions_data_2].[Custom]" caption="Custom" attribute="1" defaultMemberUniqueName="[bank_transactions_data_2].[Custom].[All]" allUniqueName="[bank_transactions_data_2].[Custom].[All]" dimensionUniqueName="[bank_transactions_data_2]" displayFolder="" count="0" memberValueDatatype="130" unbalanced="0"/>
    <cacheHierarchy uniqueName="[date].[TransactionDate]" caption="TransactionDate" attribute="1" time="1" defaultMemberUniqueName="[date].[TransactionDate].[All]" allUniqueName="[date].[Transaction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Number]" caption="MonthNumber" attribute="1" defaultMemberUniqueName="[date].[MonthNumber].[All]" allUniqueName="[date].[MonthNumb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DayNumber]" caption="DayNumber" attribute="1" defaultMemberUniqueName="[date].[DayNumber].[All]" allUniqueName="[date].[DayNumber].[All]" dimensionUniqueName="[date]" displayFolder="" count="0" memberValueDatatype="20" unbalanced="0"/>
    <cacheHierarchy uniqueName="[date].[DayName]" caption="DayName" attribute="1" defaultMemberUniqueName="[date].[DayName].[All]" allUniqueName="[date].[DayName].[All]" dimensionUniqueName="[date]" displayFolder="" count="2" memberValueDatatype="130" unbalanced="0"/>
    <cacheHierarchy uniqueName="[date].[Day]" caption="Day" attribute="1" defaultMemberUniqueName="[date].[Day].[All]" allUniqueName="[date].[Day].[All]" dimensionUniqueName="[date]" displayFolder="" count="0" memberValueDatatype="130" unbalanced="0"/>
    <cacheHierarchy uniqueName="[date].[Time]" caption="Time" attribute="1" time="1" defaultMemberUniqueName="[date].[Time].[All]" allUniqueName="[date].[Time].[All]" dimensionUniqueName="[date]" displayFolder="" count="0" memberValueDatatype="7" unbalanced="0"/>
    <cacheHierarchy uniqueName="[date].[Last Characters]" caption="Last Characters" attribute="1" defaultMemberUniqueName="[date].[Last Characters].[All]" allUniqueName="[date].[Last Characters].[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Measures].[Total Transaction]" caption="Total Transaction" measure="1" displayFolder="" measureGroup="All measures" count="0"/>
    <cacheHierarchy uniqueName="[Measures].[Total Customers]" caption="Total Customers" measure="1" displayFolder="" measureGroup="All measures" count="0"/>
    <cacheHierarchy uniqueName="[Measures].[__XL_Count bank_transactions_data_2]" caption="__XL_Count bank_transactions_data_2" measure="1" displayFolder="" measureGroup="bank_transactions_data_2" count="0" hidden="1"/>
    <cacheHierarchy uniqueName="[Measures].[__XL_Count date]" caption="__XL_Count date" measure="1" displayFolder="" measureGroup="date" count="0" hidden="1"/>
    <cacheHierarchy uniqueName="[Measures].[__XL_Count All measures]" caption="__XL_Count All measures" measure="1" displayFolder="" measureGroup="All measures" count="0" hidden="1"/>
    <cacheHierarchy uniqueName="[Measures].[__No measures defined]" caption="__No measures defined" measure="1" displayFolder="" count="0" hidden="1"/>
    <cacheHierarchy uniqueName="[Measures].[Count of TransactionID]" caption="Count of TransactionID" measure="1" displayFolder="" measureGroup="bank_transactions_data_2" count="0" hidden="1">
      <extLst>
        <ext xmlns:x15="http://schemas.microsoft.com/office/spreadsheetml/2010/11/main" uri="{B97F6D7D-B522-45F9-BDA1-12C45D357490}">
          <x15:cacheHierarchy aggregatedColumn="1"/>
        </ext>
      </extLst>
    </cacheHierarchy>
    <cacheHierarchy uniqueName="[Measures].[Sum of TransactionAmount]" caption="Sum of TransactionAmount" measure="1" displayFolder="" measureGroup="bank_transactions_data_2"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 count="0" hidden="1">
      <extLst>
        <ext xmlns:x15="http://schemas.microsoft.com/office/spreadsheetml/2010/11/main" uri="{B97F6D7D-B522-45F9-BDA1-12C45D357490}">
          <x15:cacheHierarchy aggregatedColumn="17"/>
        </ext>
      </extLst>
    </cacheHierarchy>
    <cacheHierarchy uniqueName="[Measures].[Sum of MonthNumber]" caption="Sum of MonthNumber" measure="1" displayFolder="" measureGroup="date" count="0" hidden="1">
      <extLst>
        <ext xmlns:x15="http://schemas.microsoft.com/office/spreadsheetml/2010/11/main" uri="{B97F6D7D-B522-45F9-BDA1-12C45D357490}">
          <x15:cacheHierarchy aggregatedColumn="18"/>
        </ext>
      </extLst>
    </cacheHierarchy>
    <cacheHierarchy uniqueName="[Measures].[Sum of DayNumber]" caption="Sum of DayNumber" measure="1" displayFolder="" measureGroup="date" count="0" hidden="1">
      <extLst>
        <ext xmlns:x15="http://schemas.microsoft.com/office/spreadsheetml/2010/11/main" uri="{B97F6D7D-B522-45F9-BDA1-12C45D357490}">
          <x15:cacheHierarchy aggregatedColumn="21"/>
        </ext>
      </extLst>
    </cacheHierarchy>
    <cacheHierarchy uniqueName="[Measures].[Sum of Quarter]" caption="Sum of Quarter" measure="1" displayFolder="" measureGroup="date" count="0" hidden="1">
      <extLst>
        <ext xmlns:x15="http://schemas.microsoft.com/office/spreadsheetml/2010/11/main" uri="{B97F6D7D-B522-45F9-BDA1-12C45D357490}">
          <x15:cacheHierarchy aggregatedColumn="27"/>
        </ext>
      </extLst>
    </cacheHierarchy>
  </cacheHierarchies>
  <kpis count="0"/>
  <dimensions count="4">
    <dimension name="All measures" uniqueName="[All measures]" caption="All measures"/>
    <dimension name="bank_transactions_data_2" uniqueName="[bank_transactions_data_2]" caption="bank_transactions_data_2"/>
    <dimension name="date" uniqueName="[date]" caption="date"/>
    <dimension measure="1" name="Measures" uniqueName="[Measures]" caption="Measures"/>
  </dimensions>
  <measureGroups count="3">
    <measureGroup name="All measures" caption="All measures"/>
    <measureGroup name="bank_transactions_data_2" caption="bank_transactions_data_2"/>
    <measureGroup name="date" caption="date"/>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9467F-FC06-4DF2-927F-F72016982468}" name="Credit" cacheId="1388" applyNumberFormats="0" applyBorderFormats="0" applyFontFormats="0" applyPatternFormats="0" applyAlignmentFormats="0" applyWidthHeightFormats="1" dataCaption="Values" tag="c7ac8e21-d5e1-4013-b839-5783ae68ce47" updatedVersion="8" minRefreshableVersion="3" useAutoFormatting="1" subtotalHiddenItems="1" rowGrandTotals="0" colGrandTotals="0" itemPrintTitles="1" createdVersion="8" indent="0" compact="0" compactData="0" multipleFieldFilters="0" chartFormat="40">
  <location ref="R12:T25" firstHeaderRow="1" firstDataRow="2" firstDataCol="1"/>
  <pivotFields count="5">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axis="axisCol"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x v="1"/>
    </i>
  </colItems>
  <dataFields count="1">
    <dataField name="Sum of TransactionAmount" fld="1" baseField="0" baseItem="0"/>
  </dataField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AB68BE-758A-496C-8600-C38530015A9D}" name="PivotTable17" cacheId="1454" applyNumberFormats="0" applyBorderFormats="0" applyFontFormats="0" applyPatternFormats="0" applyAlignmentFormats="0" applyWidthHeightFormats="1" dataCaption="Values" tag="202762f7-408b-469f-a653-c2827bff9613" updatedVersion="8" minRefreshableVersion="3" useAutoFormatting="1" subtotalHiddenItems="1" rowGrandTotals="0" colGrandTotals="0" itemPrintTitles="1" createdVersion="8" indent="0" compact="0" compactData="0" multipleFieldFilters="0" chartFormat="13">
  <location ref="I14:J18"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
    <i>
      <x v="1"/>
    </i>
    <i>
      <x/>
    </i>
    <i>
      <x v="3"/>
    </i>
    <i>
      <x v="2"/>
    </i>
  </rowItems>
  <colItems count="1">
    <i/>
  </colItems>
  <dataFields count="1">
    <dataField fld="0" subtotal="count" baseField="0" baseItem="0"/>
  </dataFields>
  <chartFormats count="3">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E4DE22-0312-45F2-8560-1FA28BF97EA5}" name="PivotTable14" cacheId="1452" applyNumberFormats="0" applyBorderFormats="0" applyFontFormats="0" applyPatternFormats="0" applyAlignmentFormats="0" applyWidthHeightFormats="1" dataCaption="Values" tag="13adf642-d73d-498e-a60f-9a4a1779d9f9" updatedVersion="8" minRefreshableVersion="3" useAutoFormatting="1" subtotalHiddenItems="1" rowGrandTotals="0" colGrandTotals="0" itemPrintTitles="1" createdVersion="8" indent="0" compact="0" compactData="0" multipleFieldFilters="0" chartFormat="13">
  <location ref="L5:M20"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15">
    <i>
      <x v="7"/>
    </i>
    <i>
      <x v="6"/>
    </i>
    <i>
      <x v="14"/>
    </i>
    <i>
      <x v="1"/>
    </i>
    <i>
      <x v="3"/>
    </i>
    <i>
      <x v="11"/>
    </i>
    <i>
      <x/>
    </i>
    <i>
      <x v="4"/>
    </i>
    <i>
      <x v="8"/>
    </i>
    <i>
      <x v="13"/>
    </i>
    <i>
      <x v="5"/>
    </i>
    <i>
      <x v="2"/>
    </i>
    <i>
      <x v="9"/>
    </i>
    <i>
      <x v="12"/>
    </i>
    <i>
      <x v="10"/>
    </i>
  </rowItems>
  <colItems count="1">
    <i/>
  </colItems>
  <dataFields count="1">
    <dataField fld="0" subtotal="count" baseField="0" baseItem="0"/>
  </dataFields>
  <chartFormats count="2">
    <chartFormat chart="6"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29">
      <autoFilter ref="A1">
        <filterColumn colId="0">
          <top10 val="15" filterVal="1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B4D563E-6F17-4F95-8732-1196682721CD}" name="PivotTable13" cacheId="1450" applyNumberFormats="0" applyBorderFormats="0" applyFontFormats="0" applyPatternFormats="0" applyAlignmentFormats="0" applyWidthHeightFormats="1" dataCaption="Values" tag="362e8fcb-5987-443e-b609-b7dcb8fe3c11" updatedVersion="8" minRefreshableVersion="3" useAutoFormatting="1" subtotalHiddenItems="1" rowGrandTotals="0" colGrandTotals="0" itemPrintTitles="1" createdVersion="8" indent="0" compact="0" compactData="0" multipleFieldFilters="0" chartFormat="8">
  <location ref="I5:J9" firstHeaderRow="1" firstDataRow="1" firstDataCol="1"/>
  <pivotFields count="3">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2896E1-8387-462F-B07F-61249C1C7028}" name="PivotTable6" cacheId="1447" applyNumberFormats="0" applyBorderFormats="0" applyFontFormats="0" applyPatternFormats="0" applyAlignmentFormats="0" applyWidthHeightFormats="1" dataCaption="Values" tag="b954d43c-8d73-4331-9a62-bbb4ecfd7bc2" updatedVersion="8" minRefreshableVersion="3" useAutoFormatting="1" subtotalHiddenItems="1" rowGrandTotals="0" colGrandTotals="0" itemPrintTitles="1" createdVersion="8" indent="0" compact="0" compactData="0" multipleFieldFilters="0" chartFormat="2">
  <location ref="B17:C19"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2">
    <i>
      <x/>
    </i>
    <i>
      <x v="1"/>
    </i>
  </rowItems>
  <colItems count="1">
    <i/>
  </colItems>
  <dataFields count="1">
    <dataField name="Sum of TransactionAmount" fld="0" baseField="0" baseItem="0"/>
  </dataField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285B7F-76F5-42CA-A092-96EC0BD336EC}" name="PivotTable5" cacheId="1444" applyNumberFormats="0" applyBorderFormats="0" applyFontFormats="0" applyPatternFormats="0" applyAlignmentFormats="0" applyWidthHeightFormats="1" dataCaption="Values" tag="0914ac32-4d96-4a60-8b4c-2be4c17aa526" updatedVersion="8" minRefreshableVersion="3" useAutoFormatting="1" subtotalHiddenItems="1" rowGrandTotals="0" colGrandTotals="0" itemPrintTitles="1" createdVersion="8" indent="0" compact="0" compactData="0" multipleFieldFilters="0" chartFormat="2">
  <location ref="B4:C7"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Sum of TransactionAmount" fld="0" baseField="0" baseItem="0"/>
  </dataField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EE1E6-619F-46F1-A2B6-184147E29F35}" name="PivotTable1" cacheId="1385" applyNumberFormats="0" applyBorderFormats="0" applyFontFormats="0" applyPatternFormats="0" applyAlignmentFormats="0" applyWidthHeightFormats="1" dataCaption="Values" tag="c7ac8e21-d5e1-4013-b839-5783ae68ce47" updatedVersion="8" minRefreshableVersion="3" useAutoFormatting="1" subtotalHiddenItems="1" rowGrandTotals="0" colGrandTotals="0" itemPrintTitles="1" createdVersion="8" indent="0" compact="0" compactData="0" multipleFieldFilters="0" chartFormat="40">
  <location ref="X3:Y15" firstHeaderRow="1" firstDataRow="1" firstDataCol="2"/>
  <pivotFields count="5">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1"/>
  </rowFields>
  <rowItems count="12">
    <i>
      <x/>
      <x/>
    </i>
    <i>
      <x v="1"/>
      <x v="1"/>
    </i>
    <i>
      <x v="2"/>
      <x v="2"/>
    </i>
    <i>
      <x v="3"/>
      <x v="3"/>
    </i>
    <i>
      <x v="4"/>
      <x v="4"/>
    </i>
    <i>
      <x v="5"/>
      <x v="5"/>
    </i>
    <i>
      <x v="6"/>
      <x v="6"/>
    </i>
    <i>
      <x v="7"/>
      <x v="7"/>
    </i>
    <i>
      <x v="8"/>
      <x v="8"/>
    </i>
    <i>
      <x v="9"/>
      <x v="9"/>
    </i>
    <i>
      <x v="10"/>
      <x v="10"/>
    </i>
    <i>
      <x v="11"/>
      <x v="11"/>
    </i>
  </rowItem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46249E-5A19-41D8-87B9-8F747F2028FB}" name="Transaction Type" cacheId="1435" applyNumberFormats="0" applyBorderFormats="0" applyFontFormats="0" applyPatternFormats="0" applyAlignmentFormats="0" applyWidthHeightFormats="1" dataCaption="Values" tag="03245f62-de84-4795-880b-0d7664ab7ef3" updatedVersion="8" minRefreshableVersion="3" useAutoFormatting="1" rowGrandTotals="0" colGrandTotals="0" itemPrintTitles="1" createdVersion="8" indent="0" compact="0" compactData="0" multipleFieldFilters="0">
  <location ref="B15:C17"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2">
    <i>
      <x/>
    </i>
    <i>
      <x v="1"/>
    </i>
  </rowItems>
  <colItems count="1">
    <i/>
  </colItems>
  <dataFields count="1">
    <dataField name="Transaction Volume" fld="0" baseField="0" baseItem="0" numFmtId="164"/>
  </dataFields>
  <formats count="3">
    <format dxfId="14">
      <pivotArea outline="0" collapsedLevelsAreSubtotals="1" fieldPosition="0">
        <references count="1">
          <reference field="4294967294" count="1" selected="0">
            <x v="0"/>
          </reference>
        </references>
      </pivotArea>
    </format>
    <format dxfId="13">
      <pivotArea outline="0" fieldPosition="0">
        <references count="1">
          <reference field="1" count="1" selected="0">
            <x v="0"/>
          </reference>
        </references>
      </pivotArea>
    </format>
    <format dxfId="12">
      <pivotArea outline="0" fieldPosition="0">
        <references count="1">
          <reference field="1" count="1" selected="0">
            <x v="1"/>
          </reference>
        </references>
      </pivotArea>
    </format>
  </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E3B1A-5E35-4F2A-B904-180AB876FDBB}" name="PivotTable8" cacheId="1382" applyNumberFormats="0" applyBorderFormats="0" applyFontFormats="0" applyPatternFormats="0" applyAlignmentFormats="0" applyWidthHeightFormats="1" dataCaption="Values" tag="04954f65-4475-472f-a3bd-07a0c7919a05" updatedVersion="8" minRefreshableVersion="3" useAutoFormatting="1" subtotalHiddenItems="1" rowGrandTotals="0" colGrandTotals="0" itemPrintTitles="1" createdVersion="8" indent="0" compact="0" compactData="0" multipleFieldFilters="0" chartFormat="37">
  <location ref="J15:K19" firstHeaderRow="1" firstDataRow="1" firstDataCol="1"/>
  <pivotFields count="6">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name="Sum of TransactionAmount" fld="1" baseField="0" baseItem="0"/>
  </dataFields>
  <formats count="4">
    <format dxfId="5">
      <pivotArea outline="0" fieldPosition="0">
        <references count="1">
          <reference field="0" count="1" selected="0">
            <x v="0"/>
          </reference>
        </references>
      </pivotArea>
    </format>
    <format dxfId="6">
      <pivotArea outline="0" fieldPosition="0">
        <references count="1">
          <reference field="0" count="1" selected="0">
            <x v="1"/>
          </reference>
        </references>
      </pivotArea>
    </format>
    <format dxfId="7">
      <pivotArea outline="0" fieldPosition="0">
        <references count="1">
          <reference field="0" count="1" selected="0">
            <x v="2"/>
          </reference>
        </references>
      </pivotArea>
    </format>
    <format dxfId="8">
      <pivotArea outline="0" fieldPosition="0">
        <references count="1">
          <reference field="0" count="1" selected="0">
            <x v="3"/>
          </reference>
        </references>
      </pivotArea>
    </format>
  </format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Month].&amp;[Jan]"/>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9FD536-A6A0-4C85-B794-283D818792EE}" name="MonthName" cacheId="1441" applyNumberFormats="0" applyBorderFormats="0" applyFontFormats="0" applyPatternFormats="0" applyAlignmentFormats="0" applyWidthHeightFormats="1" dataCaption="Values" tag="c7ac8e21-d5e1-4013-b839-5783ae68ce47" updatedVersion="8" minRefreshableVersion="3" useAutoFormatting="1" subtotalHiddenItems="1" rowGrandTotals="0" colGrandTotals="0" itemPrintTitles="1" createdVersion="8" indent="0" compact="0" compactData="0" multipleFieldFilters="0" chartFormat="41">
  <location ref="P3:P4" firstHeaderRow="1" firstDataRow="1" firstDataCol="1"/>
  <pivotFields count="2">
    <pivotField axis="axisRow" compact="0" allDrilled="1" outline="0" subtotalTop="0" showAll="0" dataSourceSort="1" defaultSubtotal="0" defaultAttributeDrillState="1">
      <items count="1">
        <item x="0"/>
      </items>
    </pivotField>
    <pivotField compact="0" allDrilled="1" outline="0" subtotalTop="0" showAll="0" dataSourceSort="1" defaultSubtotal="0" defaultAttributeDrillState="1"/>
  </pivotFields>
  <rowFields count="1">
    <field x="0"/>
  </rowFields>
  <rowItems count="1">
    <i>
      <x/>
    </i>
  </rowItem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B9F78E-D9F3-4D36-BA09-77F0A665CC72}" name="KPi" cacheId="1432" applyNumberFormats="0" applyBorderFormats="0" applyFontFormats="0" applyPatternFormats="0" applyAlignmentFormats="0" applyWidthHeightFormats="1" dataCaption="Values" tag="e3118026-6639-4608-b868-dda969981a41" updatedVersion="8" minRefreshableVersion="3" useAutoFormatting="1" subtotalHiddenItems="1" itemPrintTitles="1" createdVersion="8" indent="0" outline="1" outlineData="1" multipleFieldFilters="0">
  <location ref="B11:D1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name="Transaction Volume" fld="2" baseField="0" baseItem="2" numFmtId="165"/>
  </dataFields>
  <formats count="1">
    <format dxfId="11">
      <pivotArea outline="0" collapsedLevelsAreSubtotals="1" fieldPosition="0">
        <references count="1">
          <reference field="4294967294" count="1" selected="0">
            <x v="2"/>
          </reference>
        </references>
      </pivotArea>
    </format>
  </format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3CAF3F-6520-46C4-85A3-A9D5326542FA}" name="Dayname " cacheId="1438" applyNumberFormats="0" applyBorderFormats="0" applyFontFormats="0" applyPatternFormats="0" applyAlignmentFormats="0" applyWidthHeightFormats="1" dataCaption="Values" tag="5dbd51ba-9ce4-4c76-bae9-8b9a8bdb0953" updatedVersion="8" minRefreshableVersion="3" useAutoFormatting="1" subtotalHiddenItems="1" rowGrandTotals="0" colGrandTotals="0" itemPrintTitles="1" createdVersion="8" indent="0" compact="0" compactData="0" multipleFieldFilters="0" chartFormat="39">
  <location ref="E20:F25" firstHeaderRow="1" firstDataRow="1" firstDataCol="1"/>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x v="4"/>
    </i>
  </rowItems>
  <colItems count="1">
    <i/>
  </colItems>
  <dataFields count="1">
    <dataField fld="1" subtotal="count" baseField="0" baseItem="0"/>
  </dataFields>
  <chartFormats count="2">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411D86-AC84-44DA-8DDD-35AF14DF19C7}" name="Month" cacheId="1379" applyNumberFormats="0" applyBorderFormats="0" applyFontFormats="0" applyPatternFormats="0" applyAlignmentFormats="0" applyWidthHeightFormats="1" dataCaption="Values" tag="5623708e-a591-4da2-ab15-4f4a1015043f" updatedVersion="8" minRefreshableVersion="3" useAutoFormatting="1" subtotalHiddenItems="1" rowGrandTotals="0" colGrandTotals="0" itemPrintTitles="1" createdVersion="8" indent="0" compact="0" compactData="0" multipleFieldFilters="0" chartFormat="18">
  <location ref="G4:H16" firstHeaderRow="1" firstDataRow="1" firstDataCol="1"/>
  <pivotFields count="5">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Transaction Volume" fld="0" baseField="0" baseItem="0" numFmtId="164"/>
  </dataFields>
  <formats count="1">
    <format dxfId="9">
      <pivotArea outline="0" collapsedLevelsAreSubtotals="1" fieldPosition="0">
        <references count="1">
          <reference field="4294967294" count="1" selected="0">
            <x v="0"/>
          </reference>
        </references>
      </pivotArea>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1DAD5E-0877-49B4-AC86-45AC013CF759}" name="Day Name" cacheId="1429" applyNumberFormats="0" applyBorderFormats="0" applyFontFormats="0" applyPatternFormats="0" applyAlignmentFormats="0" applyWidthHeightFormats="1" dataCaption="Values" tag="2a1f650b-6dd4-4f0a-87df-ea745173ea8e" updatedVersion="8" minRefreshableVersion="3" useAutoFormatting="1" subtotalHiddenItems="1" rowGrandTotals="0" colGrandTotals="0" itemPrintTitles="1" createdVersion="8" indent="0" compact="0" compactData="0" multipleFieldFilters="0" chartFormat="32">
  <location ref="B20:C25"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5">
    <i>
      <x/>
    </i>
    <i>
      <x v="1"/>
    </i>
    <i>
      <x v="2"/>
    </i>
    <i>
      <x v="3"/>
    </i>
    <i>
      <x v="4"/>
    </i>
  </rowItems>
  <colItems count="1">
    <i/>
  </colItems>
  <dataFields count="1">
    <dataField name="Transaction Volume" fld="0" baseField="0" baseItem="0" numFmtId="164"/>
  </dataFields>
  <formats count="1">
    <format dxfId="10">
      <pivotArea outline="0" collapsedLevelsAreSubtotals="1" fieldPosition="0">
        <references count="1">
          <reference field="4294967294" count="1" selected="0">
            <x v="0"/>
          </reference>
        </references>
      </pivotArea>
    </format>
  </formats>
  <chartFormats count="2">
    <chartFormat chart="26" format="3"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Month].&amp;[Mar]"/>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ransaction Volu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nk_transactions_data_2]"/>
        <x15:activeTabTopLevelEntity name="[All measur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DBE90A9-A3DC-4AAD-93D2-D2FF77827B2C}" autoFormatId="16" applyNumberFormats="0" applyBorderFormats="0" applyFontFormats="0" applyPatternFormats="0" applyAlignmentFormats="0" applyWidthHeightFormats="0">
  <queryTableRefresh nextId="2">
    <queryTableFields count="1">
      <queryTableField id="1" name="All measures[All measures]" tableColumnId="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Name" xr10:uid="{F5D17483-02CD-4387-ADE4-5D853010D9D1}" sourceName="[date].[DayName]">
  <pivotTables>
    <pivotTable tabId="1" name="KPi"/>
    <pivotTable tabId="1" name="Transaction Type"/>
    <pivotTable tabId="1" name="Month"/>
    <pivotTable tabId="1" name="PivotTable8"/>
    <pivotTable tabId="1" name="Credit"/>
    <pivotTable tabId="1" name="PivotTable1"/>
    <pivotTable tabId="4" name="PivotTable5"/>
    <pivotTable tabId="4" name="PivotTable6"/>
    <pivotTable tabId="4" name="PivotTable13"/>
    <pivotTable tabId="4" name="PivotTable14"/>
    <pivotTable tabId="4" name="PivotTable17"/>
  </pivotTables>
  <data>
    <olap pivotCacheId="1953760632">
      <levels count="2">
        <level uniqueName="[date].[DayName].[(All)]" sourceCaption="(All)" count="0"/>
        <level uniqueName="[date].[DayName].[DayName]" sourceCaption="DayName" count="5">
          <ranges>
            <range startItem="0">
              <i n="[date].[DayName].&amp;[Monday]" c="Monday"/>
              <i n="[date].[DayName].&amp;[Tuesday]" c="Tuesday"/>
              <i n="[date].[DayName].&amp;[Wednesday]" c="Wednesday"/>
              <i n="[date].[DayName].&amp;[Thursday]" c="Thursday"/>
              <i n="[date].[DayName].&amp;[Friday]" c="Friday"/>
            </range>
          </ranges>
        </level>
      </levels>
      <selections count="1">
        <selection n="[date].[Day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63D8E7E-2F1E-4075-8B86-4ABCB9E25320}" sourceName="[date].[Month]">
  <pivotTables>
    <pivotTable tabId="1" name="Day Name"/>
    <pivotTable tabId="1" name="KPi"/>
    <pivotTable tabId="1" name="Transaction Type"/>
    <pivotTable tabId="1" name="Dayname "/>
    <pivotTable tabId="1" name="MonthName"/>
    <pivotTable tabId="4" name="PivotTable5"/>
    <pivotTable tabId="4" name="PivotTable6"/>
    <pivotTable tabId="4" name="PivotTable13"/>
    <pivotTable tabId="4" name="PivotTable14"/>
    <pivotTable tabId="4" name="PivotTable17"/>
  </pivotTables>
  <data>
    <olap pivotCacheId="1953760632">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mp;[Ma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801366AE-EE63-4002-A1AA-32613740B226}" sourceName="[bank_transactions_data_2].[Channel]">
  <pivotTables>
    <pivotTable tabId="1" name="MonthName"/>
    <pivotTable tabId="1" name="KPi"/>
    <pivotTable tabId="1" name="Transaction Type"/>
    <pivotTable tabId="1" name="Day Name"/>
    <pivotTable tabId="1" name="Dayname "/>
    <pivotTable tabId="1" name="Month"/>
    <pivotTable tabId="1" name="PivotTable8"/>
    <pivotTable tabId="1" name="PivotTable1"/>
    <pivotTable tabId="1" name="Credit"/>
    <pivotTable tabId="4" name="PivotTable5"/>
    <pivotTable tabId="4" name="PivotTable6"/>
    <pivotTable tabId="4" name="PivotTable13"/>
    <pivotTable tabId="4" name="PivotTable14"/>
    <pivotTable tabId="4" name="PivotTable17"/>
  </pivotTables>
  <data>
    <olap pivotCacheId="1953760632">
      <levels count="2">
        <level uniqueName="[bank_transactions_data_2].[Channel].[(All)]" sourceCaption="(All)" count="0"/>
        <level uniqueName="[bank_transactions_data_2].[Channel].[Channel]" sourceCaption="Channel" count="3">
          <ranges>
            <range startItem="0">
              <i n="[bank_transactions_data_2].[Channel].&amp;[ATM]" c="ATM"/>
              <i n="[bank_transactions_data_2].[Channel].&amp;[Branch]" c="Branch"/>
              <i n="[bank_transactions_data_2].[Channel].&amp;[Online]" c="Online"/>
            </range>
          </ranges>
        </level>
      </levels>
      <selections count="1">
        <selection n="[bank_transactions_data_2].[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Type" xr10:uid="{CA1E1C40-A58E-48C4-847C-C55A0F03134B}" sourceName="[bank_transactions_data_2].[TransactionType]">
  <pivotTables>
    <pivotTable tabId="1" name="MonthName"/>
    <pivotTable tabId="1" name="KPi"/>
    <pivotTable tabId="1" name="Day Name"/>
    <pivotTable tabId="1" name="Dayname "/>
    <pivotTable tabId="1" name="Month"/>
    <pivotTable tabId="1" name="PivotTable8"/>
    <pivotTable tabId="1" name="PivotTable1"/>
    <pivotTable tabId="4" name="PivotTable5"/>
    <pivotTable tabId="4" name="PivotTable6"/>
    <pivotTable tabId="4" name="PivotTable13"/>
    <pivotTable tabId="4" name="PivotTable14"/>
    <pivotTable tabId="4" name="PivotTable17"/>
  </pivotTables>
  <data>
    <olap pivotCacheId="1953760632">
      <levels count="2">
        <level uniqueName="[bank_transactions_data_2].[TransactionType].[(All)]" sourceCaption="(All)" count="0"/>
        <level uniqueName="[bank_transactions_data_2].[TransactionType].[TransactionType]" sourceCaption="TransactionType" count="2">
          <ranges>
            <range startItem="0">
              <i n="[bank_transactions_data_2].[TransactionType].&amp;[Credit]" c="Credit"/>
              <i n="[bank_transactions_data_2].[TransactionType].&amp;[Debit]" c="Debit"/>
            </range>
          </ranges>
        </level>
      </levels>
      <selections count="1">
        <selection n="[bank_transactions_data_2].[Transaction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Occupation" xr10:uid="{E2E56B69-8BF9-4CC7-B105-AD83BE949731}" sourceName="[bank_transactions_data_2].[CustomerOccupation]">
  <data>
    <olap pivotCacheId="1975415803">
      <levels count="2">
        <level uniqueName="[bank_transactions_data_2].[CustomerOccupation].[(All)]" sourceCaption="(All)" count="0"/>
        <level uniqueName="[bank_transactions_data_2].[CustomerOccupation].[CustomerOccupation]" sourceCaption="CustomerOccupation" count="4">
          <ranges>
            <range startItem="0">
              <i n="[bank_transactions_data_2].[CustomerOccupation].&amp;[Doctor]" c="Doctor"/>
              <i n="[bank_transactions_data_2].[CustomerOccupation].&amp;[Engineer]" c="Engineer"/>
              <i n="[bank_transactions_data_2].[CustomerOccupation].&amp;[Retired]" c="Retired"/>
              <i n="[bank_transactions_data_2].[CustomerOccupation].&amp;[Student]" c="Student"/>
            </range>
          </ranges>
        </level>
      </levels>
      <selections count="1">
        <selection n="[bank_transactions_data_2].[CustomerOccup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 xr10:uid="{40CF0BF7-CEED-4CC3-B011-F57A518A66C5}" sourceName="[bank_transactions_data_2].[Custom]">
  <pivotTables>
    <pivotTable tabId="4" name="PivotTable14"/>
  </pivotTables>
  <data>
    <olap pivotCacheId="147984880">
      <levels count="2">
        <level uniqueName="[bank_transactions_data_2].[Custom].[(All)]" sourceCaption="(All)" count="0"/>
        <level uniqueName="[bank_transactions_data_2].[Custom].[Custom]" sourceCaption="Custom" count="4">
          <ranges>
            <range startItem="0">
              <i n="[bank_transactions_data_2].[Custom].&amp;[60 &amp; Above]" c="60 &amp; Above"/>
              <i n="[bank_transactions_data_2].[Custom].&amp;[Below 20]" c="Below 20"/>
              <i n="[bank_transactions_data_2].[Custom].&amp;[Below 40]" c="Below 40"/>
              <i n="[bank_transactions_data_2].[Custom].&amp;[Below 60]" c="Below 60"/>
            </range>
          </ranges>
        </level>
      </levels>
      <selections count="1">
        <selection n="[bank_transactions_data_2].[Custo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Name 1" xr10:uid="{6323416C-A3D2-4E16-B4E9-961F186CA2D8}" cache="Slicer_DayName" caption="DayName" columnCount="5" showCaption="0" level="1" rowHeight="241300"/>
  <slicer name="DayName 2" xr10:uid="{0DB0187D-4300-40FB-94E2-B6F8683E31D7}" cache="Slicer_DayName" columnCount="5" level="1" rowHeight="241300"/>
  <slicer name="Month" xr10:uid="{2EDCDA7C-1590-4EA3-A6F4-D77680815511}" cache="Slicer_Month" columnCount="2" level="1" rowHeight="241300"/>
  <slicer name="Channel" xr10:uid="{9B8E6EF6-2140-46FB-AF78-940E7D467CBF}" cache="Slicer_Channel" caption="Channel" level="1" rowHeight="241300"/>
  <slicer name="TransactionType" xr10:uid="{21F9F11B-CB36-493B-96AF-C89C41B3D770}" cache="Slicer_TransactionTyp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Occupation" xr10:uid="{B97819FF-8D20-4024-9B56-24AAEFC84D40}" cache="Slicer_CustomerOccupation" caption="CustomerOccupation" columnCount="4" showCaption="0" level="1" rowHeight="241300"/>
  <slicer name="CustomerOccupation 1" xr10:uid="{E91C92BD-4589-4649-8D89-49E93B0572C5}" cache="Slicer_CustomerOccupation" caption="CustomerOccupation" columnCount="4" level="1" rowHeight="241300"/>
  <slicer name="AgeGroup" xr10:uid="{87719428-BC97-460D-8C6A-AB804FDC5E9E}" cache="Slicer_Custom"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D20EA7-1D0D-44D8-BBEA-0A5CB3ABE024}" name="Table_ExternalData_1" displayName="Table_ExternalData_1" ref="A3:A4" tableType="queryTable" totalsRowShown="0">
  <autoFilter ref="A3:A4" xr:uid="{0AD20EA7-1D0D-44D8-BBEA-0A5CB3ABE024}"/>
  <tableColumns count="1">
    <tableColumn id="1" xr3:uid="{BB0C817A-2846-4981-AA44-9FABD3520959}" uniqueName="1" name="All measures[All measures]" queryTableField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Y31"/>
  <sheetViews>
    <sheetView workbookViewId="0">
      <selection activeCell="B11" sqref="B11:D12"/>
      <pivotSelection pane="bottomRight" showHeader="1" extendable="1" axis="axisCol" max="3" activeRow="10" activeCol="1" previousRow="10" previousCol="3" click="1" r:id="rId6">
        <pivotArea dataOnly="0" outline="0" axis="axisCol" fieldPosition="0">
          <references count="1">
            <reference field="4294967294" count="3">
              <x v="0"/>
              <x v="1"/>
              <x v="2"/>
            </reference>
          </references>
        </pivotArea>
      </pivotSelection>
    </sheetView>
  </sheetViews>
  <sheetFormatPr defaultRowHeight="15" x14ac:dyDescent="0.25"/>
  <cols>
    <col min="2" max="2" width="17.85546875" bestFit="1" customWidth="1"/>
    <col min="3" max="4" width="18.85546875" bestFit="1" customWidth="1"/>
    <col min="5" max="5" width="11.85546875" bestFit="1" customWidth="1"/>
    <col min="6" max="6" width="16.140625" bestFit="1" customWidth="1"/>
    <col min="7" max="7" width="9.28515625" bestFit="1" customWidth="1"/>
    <col min="8" max="9" width="18.85546875" bestFit="1" customWidth="1"/>
    <col min="10" max="10" width="10.140625" bestFit="1" customWidth="1"/>
    <col min="11" max="12" width="25.28515625" bestFit="1" customWidth="1"/>
    <col min="16" max="16" width="16.7109375" bestFit="1" customWidth="1"/>
    <col min="17" max="17" width="14.5703125" bestFit="1" customWidth="1"/>
    <col min="18" max="18" width="25.28515625" bestFit="1" customWidth="1"/>
    <col min="19" max="19" width="17.85546875" bestFit="1" customWidth="1"/>
    <col min="20" max="20" width="9" bestFit="1" customWidth="1"/>
    <col min="24" max="24" width="16.7109375" bestFit="1" customWidth="1"/>
    <col min="25" max="26" width="9.28515625" bestFit="1" customWidth="1"/>
  </cols>
  <sheetData>
    <row r="3" spans="2:25" x14ac:dyDescent="0.25">
      <c r="P3" s="1" t="s">
        <v>28</v>
      </c>
      <c r="S3" t="s">
        <v>29</v>
      </c>
      <c r="X3" s="1" t="s">
        <v>28</v>
      </c>
      <c r="Y3" s="1" t="s">
        <v>7</v>
      </c>
    </row>
    <row r="4" spans="2:25" x14ac:dyDescent="0.25">
      <c r="G4" s="1" t="s">
        <v>7</v>
      </c>
      <c r="H4" t="s">
        <v>2</v>
      </c>
      <c r="P4">
        <v>3</v>
      </c>
      <c r="S4">
        <f>COUNTA(P4:P15)</f>
        <v>1</v>
      </c>
      <c r="X4">
        <v>1</v>
      </c>
      <c r="Y4" t="s">
        <v>12</v>
      </c>
    </row>
    <row r="5" spans="2:25" x14ac:dyDescent="0.25">
      <c r="D5">
        <v>1</v>
      </c>
      <c r="G5" t="s">
        <v>12</v>
      </c>
      <c r="H5" s="3">
        <v>63899.040000000001</v>
      </c>
      <c r="X5">
        <v>2</v>
      </c>
      <c r="Y5" t="s">
        <v>11</v>
      </c>
    </row>
    <row r="6" spans="2:25" x14ac:dyDescent="0.25">
      <c r="G6" t="s">
        <v>11</v>
      </c>
      <c r="H6" s="3">
        <v>57516.1</v>
      </c>
      <c r="V6" t="s">
        <v>4</v>
      </c>
      <c r="W6" t="s">
        <v>5</v>
      </c>
      <c r="X6">
        <v>3</v>
      </c>
      <c r="Y6" t="s">
        <v>15</v>
      </c>
    </row>
    <row r="7" spans="2:25" x14ac:dyDescent="0.25">
      <c r="G7" t="s">
        <v>15</v>
      </c>
      <c r="H7" s="3">
        <v>61036.12</v>
      </c>
      <c r="S7" t="s">
        <v>30</v>
      </c>
      <c r="T7">
        <f>IF(S4=1,P4,0)</f>
        <v>3</v>
      </c>
      <c r="U7" t="str">
        <f>VLOOKUP(T7,$X$3:$Y$15,2)</f>
        <v>Mar</v>
      </c>
      <c r="V7">
        <f>VLOOKUP(U7,$R$13:$T$25,2,0)</f>
        <v>13243.72</v>
      </c>
      <c r="W7">
        <f>VLOOKUP(U7,$R$13:$T$25,3,0)</f>
        <v>47792.4</v>
      </c>
      <c r="X7">
        <v>4</v>
      </c>
      <c r="Y7" t="s">
        <v>8</v>
      </c>
    </row>
    <row r="8" spans="2:25" x14ac:dyDescent="0.25">
      <c r="G8" t="s">
        <v>8</v>
      </c>
      <c r="H8" s="3">
        <v>41003.839999999997</v>
      </c>
      <c r="S8" t="s">
        <v>31</v>
      </c>
      <c r="T8">
        <f>IF(OR(P4=1,S4&gt;2),0,T7-1)</f>
        <v>2</v>
      </c>
      <c r="U8" t="str">
        <f>IFERROR(VLOOKUP(T8,$X$3:$Y$15,2),0)</f>
        <v>Feb</v>
      </c>
      <c r="V8">
        <f>IFERROR(VLOOKUP(U8,$R$12:$T$24,2,0),0)</f>
        <v>10135.049999999999</v>
      </c>
      <c r="W8">
        <f>IFERROR(VLOOKUP(U8,$R$13:$T$25,3,0),0)</f>
        <v>47381.05</v>
      </c>
      <c r="X8">
        <v>5</v>
      </c>
      <c r="Y8" t="s">
        <v>16</v>
      </c>
    </row>
    <row r="9" spans="2:25" x14ac:dyDescent="0.25">
      <c r="G9" t="s">
        <v>16</v>
      </c>
      <c r="H9" s="3">
        <v>62868.01</v>
      </c>
      <c r="U9" t="s">
        <v>32</v>
      </c>
      <c r="V9" s="10">
        <f>(V7/SUM(V7:V8))-V8/SUM(V7:V8)</f>
        <v>0.13296978412465676</v>
      </c>
      <c r="W9" s="10">
        <f>(W7/SUM(W7:W8))-W8/SUM(W7:W8)</f>
        <v>4.3221087393595092E-3</v>
      </c>
      <c r="X9">
        <v>6</v>
      </c>
      <c r="Y9" t="s">
        <v>14</v>
      </c>
    </row>
    <row r="10" spans="2:25" x14ac:dyDescent="0.25">
      <c r="G10" t="s">
        <v>14</v>
      </c>
      <c r="H10" s="3">
        <v>61559.58</v>
      </c>
      <c r="X10">
        <v>7</v>
      </c>
      <c r="Y10" t="s">
        <v>13</v>
      </c>
    </row>
    <row r="11" spans="2:25" x14ac:dyDescent="0.25">
      <c r="B11" t="s">
        <v>0</v>
      </c>
      <c r="C11" t="s">
        <v>1</v>
      </c>
      <c r="D11" t="s">
        <v>2</v>
      </c>
      <c r="G11" t="s">
        <v>13</v>
      </c>
      <c r="H11" s="3">
        <v>58861.39</v>
      </c>
      <c r="X11">
        <v>8</v>
      </c>
      <c r="Y11" t="s">
        <v>9</v>
      </c>
    </row>
    <row r="12" spans="2:25" x14ac:dyDescent="0.25">
      <c r="B12" s="2">
        <v>197</v>
      </c>
      <c r="C12" s="8">
        <v>163</v>
      </c>
      <c r="D12" s="4">
        <v>61036.12</v>
      </c>
      <c r="G12" t="s">
        <v>9</v>
      </c>
      <c r="H12" s="3">
        <v>71437.759999999995</v>
      </c>
      <c r="R12" s="1" t="s">
        <v>3</v>
      </c>
      <c r="S12" s="1" t="s">
        <v>6</v>
      </c>
      <c r="X12">
        <v>9</v>
      </c>
      <c r="Y12" t="s">
        <v>19</v>
      </c>
    </row>
    <row r="13" spans="2:25" x14ac:dyDescent="0.25">
      <c r="G13" t="s">
        <v>19</v>
      </c>
      <c r="H13" s="3">
        <v>72832.25</v>
      </c>
      <c r="R13" s="1" t="s">
        <v>7</v>
      </c>
      <c r="S13" t="s">
        <v>4</v>
      </c>
      <c r="T13" t="s">
        <v>5</v>
      </c>
      <c r="X13">
        <v>10</v>
      </c>
      <c r="Y13" t="s">
        <v>18</v>
      </c>
    </row>
    <row r="14" spans="2:25" x14ac:dyDescent="0.25">
      <c r="G14" t="s">
        <v>18</v>
      </c>
      <c r="H14" s="3">
        <v>64705.62</v>
      </c>
      <c r="R14" t="s">
        <v>12</v>
      </c>
      <c r="S14" s="8">
        <v>13219.8</v>
      </c>
      <c r="T14" s="8">
        <v>50679.24</v>
      </c>
      <c r="X14">
        <v>11</v>
      </c>
      <c r="Y14" t="s">
        <v>17</v>
      </c>
    </row>
    <row r="15" spans="2:25" x14ac:dyDescent="0.25">
      <c r="B15" s="1" t="s">
        <v>6</v>
      </c>
      <c r="C15" t="s">
        <v>2</v>
      </c>
      <c r="G15" t="s">
        <v>17</v>
      </c>
      <c r="H15" s="3">
        <v>66051.13</v>
      </c>
      <c r="J15" s="1" t="s">
        <v>26</v>
      </c>
      <c r="K15" t="s">
        <v>3</v>
      </c>
      <c r="L15" t="s">
        <v>27</v>
      </c>
      <c r="R15" t="s">
        <v>11</v>
      </c>
      <c r="S15" s="8">
        <v>10135.049999999999</v>
      </c>
      <c r="T15" s="8">
        <v>47381.05</v>
      </c>
      <c r="X15">
        <v>12</v>
      </c>
      <c r="Y15" t="s">
        <v>10</v>
      </c>
    </row>
    <row r="16" spans="2:25" x14ac:dyDescent="0.25">
      <c r="B16" t="s">
        <v>4</v>
      </c>
      <c r="C16" s="4">
        <v>13243.72</v>
      </c>
      <c r="G16" t="s">
        <v>10</v>
      </c>
      <c r="H16" s="3">
        <v>63719.43</v>
      </c>
      <c r="J16">
        <v>1</v>
      </c>
      <c r="K16" s="4">
        <v>182451.26</v>
      </c>
      <c r="L16" s="7">
        <f>K16/SUM($K$16:$K$19)</f>
        <v>0.24473996152894123</v>
      </c>
      <c r="R16" t="s">
        <v>15</v>
      </c>
      <c r="S16" s="8">
        <v>13243.72</v>
      </c>
      <c r="T16" s="8">
        <v>47792.4</v>
      </c>
    </row>
    <row r="17" spans="2:20" x14ac:dyDescent="0.25">
      <c r="B17" t="s">
        <v>5</v>
      </c>
      <c r="C17" s="4">
        <v>47792.4</v>
      </c>
      <c r="J17">
        <v>2</v>
      </c>
      <c r="K17" s="4">
        <v>165431.43</v>
      </c>
      <c r="L17" s="7">
        <f t="shared" ref="L17:L19" si="0">K17/SUM($K$16:$K$19)</f>
        <v>0.22190957636509459</v>
      </c>
      <c r="R17" t="s">
        <v>8</v>
      </c>
      <c r="S17" s="8">
        <v>10755.39</v>
      </c>
      <c r="T17" s="8">
        <v>30248.45</v>
      </c>
    </row>
    <row r="18" spans="2:20" x14ac:dyDescent="0.25">
      <c r="J18">
        <v>3</v>
      </c>
      <c r="K18" s="4">
        <v>203131.4</v>
      </c>
      <c r="L18" s="7">
        <f t="shared" si="0"/>
        <v>0.27248028334427488</v>
      </c>
      <c r="R18" t="s">
        <v>16</v>
      </c>
      <c r="S18" s="8">
        <v>16391.05</v>
      </c>
      <c r="T18" s="8">
        <v>46476.959999999999</v>
      </c>
    </row>
    <row r="19" spans="2:20" x14ac:dyDescent="0.25">
      <c r="C19" s="4"/>
      <c r="J19">
        <v>4</v>
      </c>
      <c r="K19" s="4">
        <v>194476.18</v>
      </c>
      <c r="L19" s="7">
        <f t="shared" si="0"/>
        <v>0.26087017876168928</v>
      </c>
      <c r="R19" t="s">
        <v>14</v>
      </c>
      <c r="S19" s="8">
        <v>13336.39</v>
      </c>
      <c r="T19" s="8">
        <v>48223.19</v>
      </c>
    </row>
    <row r="20" spans="2:20" x14ac:dyDescent="0.25">
      <c r="B20" s="1" t="s">
        <v>20</v>
      </c>
      <c r="C20" t="s">
        <v>2</v>
      </c>
      <c r="E20" s="1" t="s">
        <v>20</v>
      </c>
      <c r="F20" t="s">
        <v>0</v>
      </c>
      <c r="R20" t="s">
        <v>13</v>
      </c>
      <c r="S20" s="8">
        <v>14329.42</v>
      </c>
      <c r="T20" s="8">
        <v>44531.97</v>
      </c>
    </row>
    <row r="21" spans="2:20" x14ac:dyDescent="0.25">
      <c r="B21" t="s">
        <v>22</v>
      </c>
      <c r="C21" s="3">
        <v>23546.67</v>
      </c>
      <c r="E21" t="s">
        <v>22</v>
      </c>
      <c r="F21" s="2">
        <v>75</v>
      </c>
      <c r="R21" t="s">
        <v>9</v>
      </c>
      <c r="S21" s="8">
        <v>18950.46</v>
      </c>
      <c r="T21" s="8">
        <v>52487.3</v>
      </c>
    </row>
    <row r="22" spans="2:20" x14ac:dyDescent="0.25">
      <c r="B22" t="s">
        <v>24</v>
      </c>
      <c r="C22" s="3">
        <v>5277.28</v>
      </c>
      <c r="E22" t="s">
        <v>24</v>
      </c>
      <c r="F22" s="2">
        <v>20</v>
      </c>
      <c r="R22" t="s">
        <v>19</v>
      </c>
      <c r="S22" s="8">
        <v>20144.310000000001</v>
      </c>
      <c r="T22" s="8">
        <v>52687.94</v>
      </c>
    </row>
    <row r="23" spans="2:20" x14ac:dyDescent="0.25">
      <c r="B23" t="s">
        <v>25</v>
      </c>
      <c r="C23" s="3">
        <v>13166.51</v>
      </c>
      <c r="E23" t="s">
        <v>25</v>
      </c>
      <c r="F23" s="2">
        <v>39</v>
      </c>
      <c r="R23" t="s">
        <v>18</v>
      </c>
      <c r="S23" s="8">
        <v>9933.9500000000007</v>
      </c>
      <c r="T23" s="8">
        <v>54771.67</v>
      </c>
    </row>
    <row r="24" spans="2:20" x14ac:dyDescent="0.25">
      <c r="B24" t="s">
        <v>23</v>
      </c>
      <c r="C24" s="3">
        <v>8123.11</v>
      </c>
      <c r="E24" t="s">
        <v>23</v>
      </c>
      <c r="F24" s="2">
        <v>29</v>
      </c>
      <c r="R24" t="s">
        <v>17</v>
      </c>
      <c r="S24" s="8">
        <v>18647.2</v>
      </c>
      <c r="T24" s="8">
        <v>47403.93</v>
      </c>
    </row>
    <row r="25" spans="2:20" x14ac:dyDescent="0.25">
      <c r="B25" t="s">
        <v>21</v>
      </c>
      <c r="C25" s="3">
        <v>10922.55</v>
      </c>
      <c r="E25" t="s">
        <v>21</v>
      </c>
      <c r="F25" s="2">
        <v>34</v>
      </c>
      <c r="R25" t="s">
        <v>10</v>
      </c>
      <c r="S25" s="8">
        <v>14543.56</v>
      </c>
      <c r="T25" s="8">
        <v>49175.87</v>
      </c>
    </row>
    <row r="27" spans="2:20" x14ac:dyDescent="0.25">
      <c r="B27" t="str">
        <f>B21</f>
        <v>Monday</v>
      </c>
      <c r="C27" s="6">
        <f>C21</f>
        <v>23546.67</v>
      </c>
    </row>
    <row r="28" spans="2:20" x14ac:dyDescent="0.25">
      <c r="B28" t="str">
        <f t="shared" ref="B28:C31" si="1">B22</f>
        <v>Tuesday</v>
      </c>
      <c r="C28" s="6">
        <f t="shared" si="1"/>
        <v>5277.28</v>
      </c>
    </row>
    <row r="29" spans="2:20" x14ac:dyDescent="0.25">
      <c r="B29" t="str">
        <f t="shared" si="1"/>
        <v>Wednesday</v>
      </c>
      <c r="C29" s="6">
        <f t="shared" si="1"/>
        <v>13166.51</v>
      </c>
    </row>
    <row r="30" spans="2:20" x14ac:dyDescent="0.25">
      <c r="B30" t="str">
        <f t="shared" si="1"/>
        <v>Thursday</v>
      </c>
      <c r="C30" s="6">
        <f t="shared" si="1"/>
        <v>8123.11</v>
      </c>
    </row>
    <row r="31" spans="2:20" x14ac:dyDescent="0.25">
      <c r="B31" t="str">
        <f t="shared" si="1"/>
        <v>Friday</v>
      </c>
      <c r="C31" s="6">
        <f t="shared" si="1"/>
        <v>10922.55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E422-7566-45C4-81A4-D8486DC4A0D7}">
  <dimension ref="A1"/>
  <sheetViews>
    <sheetView showGridLines="0" showRowColHeaders="0" zoomScaleNormal="100" workbookViewId="0">
      <selection activeCell="R49" sqref="R49"/>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5277-2DF1-4E26-80B1-3EAC23FD61CC}">
  <dimension ref="A1:A4"/>
  <sheetViews>
    <sheetView workbookViewId="0"/>
  </sheetViews>
  <sheetFormatPr defaultRowHeight="15" x14ac:dyDescent="0.25"/>
  <cols>
    <col min="1" max="1" width="28.140625" bestFit="1" customWidth="1"/>
  </cols>
  <sheetData>
    <row r="1" spans="1:1" x14ac:dyDescent="0.25">
      <c r="A1" s="9"/>
    </row>
    <row r="3" spans="1:1" x14ac:dyDescent="0.25">
      <c r="A3" t="s">
        <v>59</v>
      </c>
    </row>
    <row r="4" spans="1:1" x14ac:dyDescent="0.25">
      <c r="A4" t="s">
        <v>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2FAC7-65B5-4F70-A9CB-664DBC87A228}">
  <dimension ref="B4:P20"/>
  <sheetViews>
    <sheetView topLeftCell="D1" workbookViewId="0">
      <selection activeCell="L7" sqref="L7:M7"/>
    </sheetView>
  </sheetViews>
  <sheetFormatPr defaultRowHeight="15" x14ac:dyDescent="0.25"/>
  <cols>
    <col min="2" max="2" width="17.85546875" bestFit="1" customWidth="1"/>
    <col min="3" max="4" width="25.28515625" bestFit="1" customWidth="1"/>
    <col min="6" max="6" width="20.42578125" bestFit="1" customWidth="1"/>
    <col min="9" max="9" width="11" bestFit="1" customWidth="1"/>
    <col min="10" max="10" width="15.42578125" bestFit="1" customWidth="1"/>
    <col min="12" max="12" width="16" bestFit="1" customWidth="1"/>
    <col min="13" max="13" width="15.42578125" bestFit="1" customWidth="1"/>
  </cols>
  <sheetData>
    <row r="4" spans="2:16" x14ac:dyDescent="0.25">
      <c r="B4" s="1" t="s">
        <v>36</v>
      </c>
      <c r="C4" t="s">
        <v>3</v>
      </c>
    </row>
    <row r="5" spans="2:16" x14ac:dyDescent="0.25">
      <c r="B5" t="s">
        <v>33</v>
      </c>
      <c r="C5" s="8">
        <v>21693.15</v>
      </c>
      <c r="I5" s="1" t="s">
        <v>38</v>
      </c>
      <c r="J5" t="s">
        <v>1</v>
      </c>
      <c r="L5" s="1" t="s">
        <v>43</v>
      </c>
      <c r="M5" t="s">
        <v>1</v>
      </c>
    </row>
    <row r="6" spans="2:16" x14ac:dyDescent="0.25">
      <c r="B6" t="s">
        <v>34</v>
      </c>
      <c r="C6" s="8">
        <v>19860.32</v>
      </c>
      <c r="I6" t="s">
        <v>39</v>
      </c>
      <c r="J6" s="8">
        <v>55</v>
      </c>
      <c r="L6" t="s">
        <v>51</v>
      </c>
      <c r="M6" s="8">
        <v>6</v>
      </c>
      <c r="O6" t="str">
        <f>L6</f>
        <v>Nashville</v>
      </c>
      <c r="P6">
        <f>M6</f>
        <v>6</v>
      </c>
    </row>
    <row r="7" spans="2:16" x14ac:dyDescent="0.25">
      <c r="B7" t="s">
        <v>35</v>
      </c>
      <c r="C7" s="8">
        <v>19482.650000000001</v>
      </c>
      <c r="I7" t="s">
        <v>40</v>
      </c>
      <c r="J7" s="8">
        <v>36</v>
      </c>
      <c r="L7" t="s">
        <v>50</v>
      </c>
      <c r="M7" s="8">
        <v>6</v>
      </c>
      <c r="O7" t="str">
        <f t="shared" ref="O7:O15" si="0">L7</f>
        <v>Mesa</v>
      </c>
      <c r="P7">
        <f t="shared" ref="P7:P15" si="1">M7</f>
        <v>6</v>
      </c>
    </row>
    <row r="8" spans="2:16" x14ac:dyDescent="0.25">
      <c r="I8" t="s">
        <v>41</v>
      </c>
      <c r="J8" s="8">
        <v>47</v>
      </c>
      <c r="L8" t="s">
        <v>58</v>
      </c>
      <c r="M8" s="8">
        <v>6</v>
      </c>
      <c r="O8" t="str">
        <f t="shared" si="0"/>
        <v>Virginia Beach</v>
      </c>
      <c r="P8">
        <f t="shared" si="1"/>
        <v>6</v>
      </c>
    </row>
    <row r="9" spans="2:16" x14ac:dyDescent="0.25">
      <c r="D9" t="s">
        <v>37</v>
      </c>
      <c r="E9" t="s">
        <v>32</v>
      </c>
      <c r="I9" t="s">
        <v>42</v>
      </c>
      <c r="J9" s="8">
        <v>48</v>
      </c>
      <c r="L9" t="s">
        <v>45</v>
      </c>
      <c r="M9" s="8">
        <v>6</v>
      </c>
      <c r="O9" t="str">
        <f t="shared" si="0"/>
        <v>Colorado Springs</v>
      </c>
      <c r="P9">
        <f t="shared" si="1"/>
        <v>6</v>
      </c>
    </row>
    <row r="10" spans="2:16" x14ac:dyDescent="0.25">
      <c r="B10" t="str">
        <f>B5</f>
        <v>ATM</v>
      </c>
      <c r="C10">
        <f>C5</f>
        <v>21693.15</v>
      </c>
      <c r="D10" s="10">
        <v>1</v>
      </c>
      <c r="E10" s="11">
        <f>C10/SUM($C$10:$C$12)</f>
        <v>0.35541495756938679</v>
      </c>
      <c r="F10" s="12">
        <f>D10-E10</f>
        <v>0.64458504243061321</v>
      </c>
      <c r="L10" t="s">
        <v>47</v>
      </c>
      <c r="M10" s="8">
        <v>6</v>
      </c>
      <c r="O10" t="str">
        <f t="shared" si="0"/>
        <v>Houston</v>
      </c>
      <c r="P10">
        <f t="shared" si="1"/>
        <v>6</v>
      </c>
    </row>
    <row r="11" spans="2:16" x14ac:dyDescent="0.25">
      <c r="B11" t="str">
        <f t="shared" ref="B11:C11" si="2">B6</f>
        <v>Branch</v>
      </c>
      <c r="C11">
        <f t="shared" si="2"/>
        <v>19860.32</v>
      </c>
      <c r="D11" s="10">
        <v>1</v>
      </c>
      <c r="E11" s="11">
        <f t="shared" ref="E11:E12" si="3">C11/SUM($C$10:$C$12)</f>
        <v>0.32538634500358149</v>
      </c>
      <c r="F11" s="12">
        <f t="shared" ref="F11:F12" si="4">D11-E11</f>
        <v>0.67461365499641857</v>
      </c>
      <c r="L11" t="s">
        <v>55</v>
      </c>
      <c r="M11" s="8">
        <v>6</v>
      </c>
      <c r="O11" t="str">
        <f t="shared" si="0"/>
        <v>San Diego</v>
      </c>
      <c r="P11">
        <f t="shared" si="1"/>
        <v>6</v>
      </c>
    </row>
    <row r="12" spans="2:16" x14ac:dyDescent="0.25">
      <c r="B12" t="str">
        <f t="shared" ref="B12:C12" si="5">B7</f>
        <v>Online</v>
      </c>
      <c r="C12">
        <f t="shared" si="5"/>
        <v>19482.650000000001</v>
      </c>
      <c r="D12" s="10">
        <v>1</v>
      </c>
      <c r="E12" s="11">
        <f t="shared" si="3"/>
        <v>0.31919869742703172</v>
      </c>
      <c r="F12" s="12">
        <f t="shared" si="4"/>
        <v>0.68080130257296823</v>
      </c>
      <c r="L12" t="s">
        <v>44</v>
      </c>
      <c r="M12" s="8">
        <v>7</v>
      </c>
      <c r="O12" t="str">
        <f t="shared" si="0"/>
        <v>Boston</v>
      </c>
      <c r="P12">
        <f t="shared" si="1"/>
        <v>7</v>
      </c>
    </row>
    <row r="13" spans="2:16" x14ac:dyDescent="0.25">
      <c r="L13" t="s">
        <v>48</v>
      </c>
      <c r="M13" s="8">
        <v>7</v>
      </c>
      <c r="O13" t="str">
        <f t="shared" si="0"/>
        <v>Indianapolis</v>
      </c>
      <c r="P13">
        <f t="shared" si="1"/>
        <v>7</v>
      </c>
    </row>
    <row r="14" spans="2:16" x14ac:dyDescent="0.25">
      <c r="I14" s="1" t="s">
        <v>61</v>
      </c>
      <c r="J14" t="s">
        <v>1</v>
      </c>
      <c r="L14" t="s">
        <v>52</v>
      </c>
      <c r="M14" s="8">
        <v>7</v>
      </c>
      <c r="O14" t="str">
        <f t="shared" si="0"/>
        <v>Oklahoma City</v>
      </c>
      <c r="P14">
        <f t="shared" si="1"/>
        <v>7</v>
      </c>
    </row>
    <row r="15" spans="2:16" x14ac:dyDescent="0.25">
      <c r="I15" t="s">
        <v>63</v>
      </c>
      <c r="J15" s="8">
        <v>6</v>
      </c>
      <c r="L15" t="s">
        <v>57</v>
      </c>
      <c r="M15" s="8">
        <v>7</v>
      </c>
      <c r="O15" t="str">
        <f t="shared" si="0"/>
        <v>Tucson</v>
      </c>
      <c r="P15">
        <f t="shared" si="1"/>
        <v>7</v>
      </c>
    </row>
    <row r="16" spans="2:16" x14ac:dyDescent="0.25">
      <c r="I16" t="s">
        <v>62</v>
      </c>
      <c r="J16" s="8">
        <v>50</v>
      </c>
      <c r="L16" t="s">
        <v>49</v>
      </c>
      <c r="M16" s="8">
        <v>7</v>
      </c>
    </row>
    <row r="17" spans="2:13" x14ac:dyDescent="0.25">
      <c r="B17" s="1" t="s">
        <v>6</v>
      </c>
      <c r="C17" t="s">
        <v>3</v>
      </c>
      <c r="D17" t="s">
        <v>32</v>
      </c>
      <c r="I17" t="s">
        <v>65</v>
      </c>
      <c r="J17" s="8">
        <v>60</v>
      </c>
      <c r="L17" t="s">
        <v>46</v>
      </c>
      <c r="M17" s="8">
        <v>8</v>
      </c>
    </row>
    <row r="18" spans="2:13" x14ac:dyDescent="0.25">
      <c r="B18" t="s">
        <v>4</v>
      </c>
      <c r="C18" s="8">
        <v>13243.72</v>
      </c>
      <c r="D18" s="12">
        <f>1-E18</f>
        <v>0.78301831767812247</v>
      </c>
      <c r="E18" s="12">
        <f>C18/SUM($C$18:$C$19)</f>
        <v>0.21698168232187759</v>
      </c>
      <c r="I18" t="s">
        <v>64</v>
      </c>
      <c r="J18" s="8">
        <v>70</v>
      </c>
      <c r="L18" t="s">
        <v>53</v>
      </c>
      <c r="M18" s="8">
        <v>8</v>
      </c>
    </row>
    <row r="19" spans="2:13" x14ac:dyDescent="0.25">
      <c r="B19" t="s">
        <v>5</v>
      </c>
      <c r="C19" s="8">
        <v>47792.4</v>
      </c>
      <c r="D19" s="12">
        <f>1-E19</f>
        <v>0.21698168232187764</v>
      </c>
      <c r="E19" s="12">
        <f>C19/SUM($C$18:$C$19)</f>
        <v>0.78301831767812236</v>
      </c>
      <c r="L19" t="s">
        <v>56</v>
      </c>
      <c r="M19" s="8">
        <v>9</v>
      </c>
    </row>
    <row r="20" spans="2:13" x14ac:dyDescent="0.25">
      <c r="L20" t="s">
        <v>54</v>
      </c>
      <c r="M20" s="8">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C99EF-6313-4F7B-936D-A40253B2BA66}">
  <dimension ref="Q43"/>
  <sheetViews>
    <sheetView showGridLines="0" showRowColHeaders="0" tabSelected="1" zoomScaleNormal="100" workbookViewId="0">
      <selection activeCell="H50" sqref="H50"/>
    </sheetView>
  </sheetViews>
  <sheetFormatPr defaultRowHeight="15" x14ac:dyDescent="0.25"/>
  <cols>
    <col min="1" max="16384" width="9.140625" style="5"/>
  </cols>
  <sheetData>
    <row r="43" spans="17:17" x14ac:dyDescent="0.25">
      <c r="Q43"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b a n k _ t r a n s a c t i o n s _ d a t a _ 2 _ 0 a f 5 8 9 5 b - 6 c 4 c - 4 7 1 2 - 8 5 c 7 - b 4 4 5 2 a e 3 2 a f 6 " > < C u s t o m C o n t e n t > < ! [ C D A T A [ < T a b l e W i d g e t G r i d S e r i a l i z a t i o n   x m l n s : x s d = " h t t p : / / w w w . w 3 . o r g / 2 0 0 1 / X M L S c h e m a "   x m l n s : x s i = " h t t p : / / w w w . w 3 . o r g / 2 0 0 1 / X M L S c h e m a - i n s t a n c e " > < C o l u m n S u g g e s t e d T y p e   / > < C o l u m n F o r m a t   / > < C o l u m n A c c u r a c y   / > < C o l u m n C u r r e n c y S y m b o l   / > < C o l u m n P o s i t i v e P a t t e r n   / > < C o l u m n N e g a t i v e P a t t e r n   / > < C o l u m n W i d t h s > < i t e m > < k e y > < s t r i n g > A c c o u n t I D < / s t r i n g > < / k e y > < v a l u e > < i n t > 9 9 < / i n t > < / v a l u e > < / i t e m > < i t e m > < k e y > < s t r i n g > T r a n s a c t i o n A m o u n t < / s t r i n g > < / k e y > < v a l u e > < i n t > 1 5 5 < / i n t > < / v a l u e > < / i t e m > < i t e m > < k e y > < s t r i n g > T r a n s a c t i o n T y p e < / s t r i n g > < / k e y > < v a l u e > < i n t > 1 3 4 < / i n t > < / v a l u e > < / i t e m > < i t e m > < k e y > < s t r i n g > L o c a t i o n < / s t r i n g > < / k e y > < v a l u e > < i n t > 8 7 < / i n t > < / v a l u e > < / i t e m > < i t e m > < k e y > < s t r i n g > D e v i c e I D < / s t r i n g > < / k e y > < v a l u e > < i n t > 9 1 < / i n t > < / v a l u e > < / i t e m > < i t e m > < k e y > < s t r i n g > M e r c h a n t I D < / s t r i n g > < / k e y > < v a l u e > < i n t > 1 0 8 < / i n t > < / v a l u e > < / i t e m > < i t e m > < k e y > < s t r i n g > C h a n n e l < / s t r i n g > < / k e y > < v a l u e > < i n t > 8 7 < / i n t > < / v a l u e > < / i t e m > < i t e m > < k e y > < s t r i n g > C u s t o m e r A g e < / s t r i n g > < / k e y > < v a l u e > < i n t > 1 2 0 < / i n t > < / v a l u e > < / i t e m > < i t e m > < k e y > < s t r i n g > C u s t o m e r O c c u p a t i o n < / s t r i n g > < / k e y > < v a l u e > < i n t > 1 6 5 < / i n t > < / v a l u e > < / i t e m > < i t e m > < k e y > < s t r i n g > T r a n s a c t i o n D u r a t i o n < / s t r i n g > < / k e y > < v a l u e > < i n t > 1 5 8 < / i n t > < / v a l u e > < / i t e m > < i t e m > < k e y > < s t r i n g > L o g i n A t t e m p t s < / s t r i n g > < / k e y > < v a l u e > < i n t > 1 2 7 < / i n t > < / v a l u e > < / i t e m > < i t e m > < k e y > < s t r i n g > A c c o u n t B a l a n c e < / s t r i n g > < / k e y > < v a l u e > < i n t > 1 3 4 < / i n t > < / v a l u e > < / i t e m > < i t e m > < k e y > < s t r i n g > T r a n s a c t i o n D a t e < / s t r i n g > < / k e y > < v a l u e > < i n t > 1 3 4 < / i n t > < / v a l u e > < / i t e m > < i t e m > < k e y > < s t r i n g > T r a n s a c t i o n I D < / s t r i n g > < / k e y > < v a l u e > < i n t > 1 1 8 < / i n t > < / v a l u e > < / i t e m > < / C o l u m n W i d t h s > < C o l u m n D i s p l a y I n d e x > < i t e m > < k e y > < s t r i n g > A c c o u n t I D < / s t r i n g > < / k e y > < v a l u e > < i n t > 0 < / i n t > < / v a l u e > < / i t e m > < i t e m > < k e y > < s t r i n g > T r a n s a c t i o n A m o u n t < / s t r i n g > < / k e y > < v a l u e > < i n t > 1 < / i n t > < / v a l u e > < / i t e m > < i t e m > < k e y > < s t r i n g > T r a n s a c t i o n T y p e < / s t r i n g > < / k e y > < v a l u e > < i n t > 2 < / i n t > < / v a l u e > < / i t e m > < i t e m > < k e y > < s t r i n g > L o c a t i o n < / s t r i n g > < / k e y > < v a l u e > < i n t > 3 < / i n t > < / v a l u e > < / i t e m > < i t e m > < k e y > < s t r i n g > D e v i c e I D < / s t r i n g > < / k e y > < v a l u e > < i n t > 4 < / i n t > < / v a l u e > < / i t e m > < i t e m > < k e y > < s t r i n g > M e r c h a n t I D < / s t r i n g > < / k e y > < v a l u e > < i n t > 5 < / i n t > < / v a l u e > < / i t e m > < i t e m > < k e y > < s t r i n g > C h a n n e l < / s t r i n g > < / k e y > < v a l u e > < i n t > 6 < / i n t > < / v a l u e > < / i t e m > < i t e m > < k e y > < s t r i n g > C u s t o m e r A g e < / s t r i n g > < / k e y > < v a l u e > < i n t > 7 < / i n t > < / v a l u e > < / i t e m > < i t e m > < k e y > < s t r i n g > C u s t o m e r O c c u p a t i o n < / s t r i n g > < / k e y > < v a l u e > < i n t > 8 < / i n t > < / v a l u e > < / i t e m > < i t e m > < k e y > < s t r i n g > T r a n s a c t i o n D u r a t i o n < / s t r i n g > < / k e y > < v a l u e > < i n t > 9 < / i n t > < / v a l u e > < / i t e m > < i t e m > < k e y > < s t r i n g > L o g i n A t t e m p t s < / s t r i n g > < / k e y > < v a l u e > < i n t > 1 0 < / i n t > < / v a l u e > < / i t e m > < i t e m > < k e y > < s t r i n g > A c c o u n t B a l a n c e < / s t r i n g > < / k e y > < v a l u e > < i n t > 1 1 < / i n t > < / v a l u e > < / i t e m > < i t e m > < k e y > < s t r i n g > T r a n s a c t i o n D a t e < / s t r i n g > < / k e y > < v a l u e > < i n t > 1 2 < / i n t > < / v a l u e > < / i t e m > < i t e m > < k e y > < s t r i n g > T r a n s a c t i o n I D < / 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7 a c 8 e 2 1 - d 5 e 1 - 4 0 1 3 - b 8 3 9 - 5 7 8 3 a e 6 8 c e 4 7 " > < 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d a t e _ c 4 9 c 7 2 9 1 - f 2 8 5 - 4 7 c a - 8 a f f - 5 0 1 f 4 e f 8 a 0 9 2 " > < C u s t o m C o n t e n t > < ! [ C D A T A [ < T a b l e W i d g e t G r i d S e r i a l i z a t i o n   x m l n s : x s d = " h t t p : / / w w w . w 3 . o r g / 2 0 0 1 / X M L S c h e m a "   x m l n s : x s i = " h t t p : / / w w w . w 3 . o r g / 2 0 0 1 / X M L S c h e m a - i n s t a n c e " > < C o l u m n S u g g e s t e d T y p e   / > < C o l u m n F o r m a t   / > < C o l u m n A c c u r a c y   / > < C o l u m n C u r r e n c y S y m b o l   / > < C o l u m n P o s i t i v e P a t t e r n   / > < C o l u m n N e g a t i v e P a t t e r n   / > < C o l u m n W i d t h s > < i t e m > < k e y > < s t r i n g > T r a n s a c t i o n D a t e < / s t r i n g > < / k e y > < v a l u e > < i n t > 1 3 4 < / i n t > < / v a l u e > < / i t e m > < i t e m > < k e y > < s t r i n g > Y e a r < / s t r i n g > < / k e y > < v a l u e > < i n t > 6 2 < / i n t > < / v a l u e > < / i t e m > < i t e m > < k e y > < s t r i n g > M o n t h N u m b e r < / s t r i n g > < / k e y > < v a l u e > < i n t > 1 2 8 < / i n t > < / v a l u e > < / i t e m > < i t e m > < k e y > < s t r i n g > M o n t h N a m e < / s t r i n g > < / k e y > < v a l u e > < i n t > 1 1 4 < / i n t > < / v a l u e > < / i t e m > < i t e m > < k e y > < s t r i n g > M o n t h < / s t r i n g > < / k e y > < v a l u e > < i n t > 7 7 < / i n t > < / v a l u e > < / i t e m > < i t e m > < k e y > < s t r i n g > D a y N u m b e r < / s t r i n g > < / k e y > < v a l u e > < i n t > 1 1 0 < / i n t > < / v a l u e > < / i t e m > < i t e m > < k e y > < s t r i n g > D a y N a m e < / s t r i n g > < / k e y > < v a l u e > < i n t > 9 6 < / i n t > < / v a l u e > < / i t e m > < i t e m > < k e y > < s t r i n g > D a y < / s t r i n g > < / k e y > < v a l u e > < i n t > 5 9 < / i n t > < / v a l u e > < / i t e m > < i t e m > < k e y > < s t r i n g > T i m e < / s t r i n g > < / k e y > < v a l u e > < i n t > 6 7 < / i n t > < / v a l u e > < / i t e m > < i t e m > < k e y > < s t r i n g > L a s t   C h a r a c t e r s < / s t r i n g > < / k e y > < v a l u e > < i n t > 1 2 8 < / i n t > < / v a l u e > < / i t e m > < i t e m > < k e y > < s t r i n g > D a y   o f   W e e k < / s t r i n g > < / k e y > < v a l u e > < i n t > 1 1 3 < / i n t > < / v a l u e > < / i t e m > < i t e m > < k e y > < s t r i n g > Q u a r t e r < / s t r i n g > < / k e y > < v a l u e > < i n t > 8 4 < / i n t > < / v a l u e > < / i t e m > < / C o l u m n W i d t h s > < C o l u m n D i s p l a y I n d e x > < i t e m > < k e y > < s t r i n g > T r a n s a c t i o n D a t e < / s t r i n g > < / k e y > < v a l u e > < i n t > 0 < / i n t > < / v a l u e > < / i t e m > < i t e m > < k e y > < s t r i n g > Y e a r < / s t r i n g > < / k e y > < v a l u e > < i n t > 1 < / i n t > < / v a l u e > < / i t e m > < i t e m > < k e y > < s t r i n g > M o n t h N u m b e r < / s t r i n g > < / k e y > < v a l u e > < i n t > 2 < / i n t > < / v a l u e > < / i t e m > < i t e m > < k e y > < s t r i n g > M o n t h N a m e < / s t r i n g > < / k e y > < v a l u e > < i n t > 3 < / i n t > < / v a l u e > < / i t e m > < i t e m > < k e y > < s t r i n g > M o n t h < / s t r i n g > < / k e y > < v a l u e > < i n t > 4 < / i n t > < / v a l u e > < / i t e m > < i t e m > < k e y > < s t r i n g > D a y N u m b e r < / s t r i n g > < / k e y > < v a l u e > < i n t > 5 < / i n t > < / v a l u e > < / i t e m > < i t e m > < k e y > < s t r i n g > D a y N a m e < / s t r i n g > < / k e y > < v a l u e > < i n t > 6 < / i n t > < / v a l u e > < / i t e m > < i t e m > < k e y > < s t r i n g > D a y < / s t r i n g > < / k e y > < v a l u e > < i n t > 7 < / i n t > < / v a l u e > < / i t e m > < i t e m > < k e y > < s t r i n g > T i m e < / s t r i n g > < / k e y > < v a l u e > < i n t > 8 < / i n t > < / v a l u e > < / i t e m > < i t e m > < k e y > < s t r i n g > L a s t   C h a r a c t e r s < / s t r i n g > < / k e y > < v a l u e > < i n t > 9 < / i n t > < / v a l u e > < / i t e m > < i t e m > < k e y > < s t r i n g > D a y   o f   W e e k < / s t r i n g > < / k e y > < v a l u e > < i n t > 1 0 < / i n t > < / v a l u e > < / i t e m > < i t e m > < k e y > < s t r i n g > Q u a r t e r < / 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b a n k _ t r a n s a c t i o n s _ d a t a _ 2 _ 0 a f 5 8 9 5 b - 6 c 4 c - 4 7 1 2 - 8 5 c 7 - b 4 4 5 2 a e 3 2 a f 6 ] ] > < / 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 T a g s \ T a b l e s \ & l t ; T a b l e s \ b a n k _ t r a n s a c t i o n s _ d a t a _ 2 & g t ; < / K e y > < / D i a g r a m O b j e c t K e y > < D i a g r a m O b j e c t K e y > < K e y > D y n a m i c   T a g s \ T a b l e s \ & l t ; T a b l e s \ d a t e & g t ; < / K e y > < / D i a g r a m O b j e c t K e y > < D i a g r a m O b j e c t K e y > < K e y > T a b l e s \ b a n k _ t r a n s a c t i o n s _ d a t a _ 2 < / K e y > < / D i a g r a m O b j e c t K e y > < D i a g r a m O b j e c t K e y > < K e y > T a b l e s \ b a n k _ t r a n s a c t i o n s _ d a t a _ 2 \ C o l u m n s \ A c c o u n t I D < / K e y > < / D i a g r a m O b j e c t K e y > < D i a g r a m O b j e c t K e y > < K e y > T a b l e s \ b a n k _ t r a n s a c t i o n s _ d a t a _ 2 \ C o l u m n s \ T r a n s a c t i o n A m o u n t < / K e y > < / D i a g r a m O b j e c t K e y > < D i a g r a m O b j e c t K e y > < K e y > T a b l e s \ b a n k _ t r a n s a c t i o n s _ d a t a _ 2 \ C o l u m n s \ T r a n s a c t i o n T y p e < / K e y > < / D i a g r a m O b j e c t K e y > < D i a g r a m O b j e c t K e y > < K e y > T a b l e s \ b a n k _ t r a n s a c t i o n s _ d a t a _ 2 \ C o l u m n s \ L o c a t i o n < / K e y > < / D i a g r a m O b j e c t K e y > < D i a g r a m O b j e c t K e y > < K e y > T a b l e s \ b a n k _ t r a n s a c t i o n s _ d a t a _ 2 \ C o l u m n s \ D e v i c e I D < / K e y > < / D i a g r a m O b j e c t K e y > < D i a g r a m O b j e c t K e y > < K e y > T a b l e s \ b a n k _ t r a n s a c t i o n s _ d a t a _ 2 \ C o l u m n s \ M e r c h a n t I D < / K e y > < / D i a g r a m O b j e c t K e y > < D i a g r a m O b j e c t K e y > < K e y > T a b l e s \ b a n k _ t r a n s a c t i o n s _ d a t a _ 2 \ C o l u m n s \ C h a n n e l < / K e y > < / D i a g r a m O b j e c t K e y > < D i a g r a m O b j e c t K e y > < K e y > T a b l e s \ b a n k _ t r a n s a c t i o n s _ d a t a _ 2 \ C o l u m n s \ C u s t o m e r A g e < / K e y > < / D i a g r a m O b j e c t K e y > < D i a g r a m O b j e c t K e y > < K e y > T a b l e s \ b a n k _ t r a n s a c t i o n s _ d a t a _ 2 \ C o l u m n s \ C u s t o m e r O c c u p a t i o n < / K e y > < / D i a g r a m O b j e c t K e y > < D i a g r a m O b j e c t K e y > < K e y > T a b l e s \ b a n k _ t r a n s a c t i o n s _ d a t a _ 2 \ C o l u m n s \ T r a n s a c t i o n D u r a t i o n < / K e y > < / D i a g r a m O b j e c t K e y > < D i a g r a m O b j e c t K e y > < K e y > T a b l e s \ b a n k _ t r a n s a c t i o n s _ d a t a _ 2 \ C o l u m n s \ L o g i n A t t e m p t s < / K e y > < / D i a g r a m O b j e c t K e y > < D i a g r a m O b j e c t K e y > < K e y > T a b l e s \ b a n k _ t r a n s a c t i o n s _ d a t a _ 2 \ C o l u m n s \ A c c o u n t B a l a n c e < / K e y > < / D i a g r a m O b j e c t K e y > < D i a g r a m O b j e c t K e y > < K e y > T a b l e s \ b a n k _ t r a n s a c t i o n s _ d a t a _ 2 \ C o l u m n s \ T r a n s a c t i o n D a t e < / K e y > < / D i a g r a m O b j e c t K e y > < D i a g r a m O b j e c t K e y > < K e y > T a b l e s \ d a t e < / K e y > < / D i a g r a m O b j e c t K e y > < D i a g r a m O b j e c t K e y > < K e y > T a b l e s \ d a t e \ C o l u m n s \ T r a n s a c t i o n D a t e < / K e y > < / D i a g r a m O b j e c t K e y > < D i a g r a m O b j e c t K e y > < K e y > T a b l e s \ d a t e \ C o l u m n s \ Y e a r < / K e y > < / D i a g r a m O b j e c t K e y > < D i a g r a m O b j e c t K e y > < K e y > T a b l e s \ d a t e \ C o l u m n s \ M o n t h N u m b e r < / K e y > < / D i a g r a m O b j e c t K e y > < D i a g r a m O b j e c t K e y > < K e y > T a b l e s \ d a t e \ C o l u m n s \ M o n t h N a m e < / K e y > < / D i a g r a m O b j e c t K e y > < D i a g r a m O b j e c t K e y > < K e y > T a b l e s \ d a t e \ C o l u m n s \ M o n t h < / K e y > < / D i a g r a m O b j e c t K e y > < D i a g r a m O b j e c t K e y > < K e y > T a b l e s \ d a t e \ C o l u m n s \ D a y N u m b e r < / K e y > < / D i a g r a m O b j e c t K e y > < D i a g r a m O b j e c t K e y > < K e y > T a b l e s \ d a t e \ C o l u m n s \ D a y N a m e < / K e y > < / D i a g r a m O b j e c t K e y > < D i a g r a m O b j e c t K e y > < K e y > T a b l e s \ d a t e \ C o l u m n s \ D a y < / K e y > < / D i a g r a m O b j e c t K e y > < D i a g r a m O b j e c t K e y > < K e y > T a b l e s \ d a t e \ C o l u m n s \ T i m e < / K e y > < / D i a g r a m O b j e c t K e y > < D i a g r a m O b j e c t K e y > < K e y > T a b l e s \ d a t e \ C o l u m n s \ L a s t   C h a r a c t e r s < / K e y > < / D i a g r a m O b j e c t K e y > < D i a g r a m O b j e c t K e y > < K e y > R e l a t i o n s h i p s \ & l t ; T a b l e s \ b a n k _ t r a n s a c t i o n s _ d a t a _ 2 \ C o l u m n s \ T r a n s a c t i o n D a t e & g t ; - & l t ; T a b l e s \ d a t e \ C o l u m n s \ T r a n s a c t i o n D a t e & g t ; < / K e y > < / D i a g r a m O b j e c t K e y > < D i a g r a m O b j e c t K e y > < K e y > R e l a t i o n s h i p s \ & l t ; T a b l e s \ b a n k _ t r a n s a c t i o n s _ d a t a _ 2 \ C o l u m n s \ T r a n s a c t i o n D a t e & g t ; - & l t ; T a b l e s \ d a t e \ C o l u m n s \ T r a n s a c t i o n D a t e & g t ; \ F K < / K e y > < / D i a g r a m O b j e c t K e y > < D i a g r a m O b j e c t K e y > < K e y > R e l a t i o n s h i p s \ & l t ; T a b l e s \ b a n k _ t r a n s a c t i o n s _ d a t a _ 2 \ C o l u m n s \ T r a n s a c t i o n D a t e & g t ; - & l t ; T a b l e s \ d a t e \ C o l u m n s \ T r a n s a c t i o n D a t e & g t ; \ P K < / K e y > < / D i a g r a m O b j e c t K e y > < D i a g r a m O b j e c t K e y > < K e y > R e l a t i o n s h i p s \ & l t ; T a b l e s \ b a n k _ t r a n s a c t i o n s _ d a t a _ 2 \ C o l u m n s \ T r a n s a c t i o n D a t e & g t ; - & l t ; T a b l e s \ d a t e \ C o l u m n s \ T r a n s a c t i o n D a t e & g t ; \ C r o s s F i l t e r < / K e y > < / D i a g r a m O b j e c t K e y > < / A l l K e y s > < S e l e c t e d K e y s > < D i a g r a m O b j e c t K e y > < K e y > R e l a t i o n s h i p s \ & l t ; T a b l e s \ b a n k _ t r a n s a c t i o n s _ d a t a _ 2 \ C o l u m n s \ T r a n s a c t i o n D a t e & g t ; - & l t ; T a b l e s \ d a t e \ C o l u m n s \ T r a n s a c t i o n D a t e & g t ; 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 T a g s \ T a b l e s \ & l t ; T a b l e s \ b a n k _ t r a n s a c t i o n s _ d a t a _ 2 & g t ; 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 T a b l e s \ b a n k _ t r a n s a c t i o n s _ d a t a _ 2 < / K e y > < / a : K e y > < a : V a l u e   i : t y p e = " D i a g r a m D i s p l a y N o d e V i e w S t a t e " > < H e i g h t > 1 5 0 < / H e i g h t > < I s E x p a n d e d > t r u e < / I s E x p a n d e d > < L a y e d O u t > t r u e < / L a y e d O u t > < S c r o l l V e r t i c a l O f f s e t > 2 0 9 . 6 4 6 6 6 6 6 6 6 6 6 6 6 8 < / S c r o l l V e r t i c a l O f f s e t > < W i d t h > 2 0 0 < / W i d t h > < / a : V a l u e > < / a : K e y V a l u e O f D i a g r a m O b j e c t K e y a n y T y p e z b w N T n L X > < a : K e y V a l u e O f D i a g r a m O b j e c t K e y a n y T y p e z b w N T n L X > < a : K e y > < K e y > T a b l e s \ b a n k _ t r a n s a c t i o n s _ d a t a _ 2 \ C o l u m n s \ A c c o u n t I D < / K e y > < / a : K e y > < a : V a l u e   i : t y p e = " D i a g r a m D i s p l a y N o d e V i e w S t a t e " > < H e i g h t > 1 5 0 < / H e i g h t > < I s E x p a n d e d > t r u e < / I s E x p a n d e d > < W i d t h > 2 0 0 < / W i d t h > < / a : V a l u e > < / a : K e y V a l u e O f D i a g r a m O b j e c t K e y a n y T y p e z b w N T n L X > < a : K e y V a l u e O f D i a g r a m O b j e c t K e y a n y T y p e z b w N T n L X > < a : K e y > < K e y > T a b l e s \ b a n k _ t r a n s a c t i o n s _ d a t a _ 2 \ C o l u m n s \ T r a n s a c t i o n A m o u n t < / K e y > < / a : K e y > < a : V a l u e   i : t y p e = " D i a g r a m D i s p l a y N o d e V i e w S t a t e " > < H e i g h t > 1 5 0 < / H e i g h t > < I s E x p a n d e d > t r u e < / I s E x p a n d e d > < W i d t h > 2 0 0 < / W i d t h > < / a : V a l u e > < / a : K e y V a l u e O f D i a g r a m O b j e c t K e y a n y T y p e z b w N T n L X > < a : K e y V a l u e O f D i a g r a m O b j e c t K e y a n y T y p e z b w N T n L X > < a : K e y > < K e y > T a b l e s \ b a n k _ t r a n s a c t i o n s _ d a t a _ 2 \ C o l u m n s \ T r a n s a c t i o n T y p e < / K e y > < / a : K e y > < a : V a l u e   i : t y p e = " D i a g r a m D i s p l a y N o d e V i e w S t a t e " > < H e i g h t > 1 5 0 < / H e i g h t > < I s E x p a n d e d > t r u e < / I s E x p a n d e d > < W i d t h > 2 0 0 < / W i d t h > < / a : V a l u e > < / a : K e y V a l u e O f D i a g r a m O b j e c t K e y a n y T y p e z b w N T n L X > < a : K e y V a l u e O f D i a g r a m O b j e c t K e y a n y T y p e z b w N T n L X > < a : K e y > < K e y > T a b l e s \ b a n k _ t r a n s a c t i o n s _ d a t a _ 2 \ C o l u m n s \ L o c a t i o n < / K e y > < / a : K e y > < a : V a l u e   i : t y p e = " D i a g r a m D i s p l a y N o d e V i e w S t a t e " > < H e i g h t > 1 5 0 < / H e i g h t > < I s E x p a n d e d > t r u e < / I s E x p a n d e d > < W i d t h > 2 0 0 < / W i d t h > < / a : V a l u e > < / a : K e y V a l u e O f D i a g r a m O b j e c t K e y a n y T y p e z b w N T n L X > < a : K e y V a l u e O f D i a g r a m O b j e c t K e y a n y T y p e z b w N T n L X > < a : K e y > < K e y > T a b l e s \ b a n k _ t r a n s a c t i o n s _ d a t a _ 2 \ C o l u m n s \ D e v i c e I D < / K e y > < / a : K e y > < a : V a l u e   i : t y p e = " D i a g r a m D i s p l a y N o d e V i e w S t a t e " > < H e i g h t > 1 5 0 < / H e i g h t > < I s E x p a n d e d > t r u e < / I s E x p a n d e d > < W i d t h > 2 0 0 < / W i d t h > < / a : V a l u e > < / a : K e y V a l u e O f D i a g r a m O b j e c t K e y a n y T y p e z b w N T n L X > < a : K e y V a l u e O f D i a g r a m O b j e c t K e y a n y T y p e z b w N T n L X > < a : K e y > < K e y > T a b l e s \ b a n k _ t r a n s a c t i o n s _ d a t a _ 2 \ C o l u m n s \ M e r c h a n t I D < / K e y > < / a : K e y > < a : V a l u e   i : t y p e = " D i a g r a m D i s p l a y N o d e V i e w S t a t e " > < H e i g h t > 1 5 0 < / H e i g h t > < I s E x p a n d e d > t r u e < / I s E x p a n d e d > < W i d t h > 2 0 0 < / W i d t h > < / a : V a l u e > < / a : K e y V a l u e O f D i a g r a m O b j e c t K e y a n y T y p e z b w N T n L X > < a : K e y V a l u e O f D i a g r a m O b j e c t K e y a n y T y p e z b w N T n L X > < a : K e y > < K e y > T a b l e s \ b a n k _ t r a n s a c t i o n s _ d a t a _ 2 \ C o l u m n s \ C h a n n e l < / K e y > < / a : K e y > < a : V a l u e   i : t y p e = " D i a g r a m D i s p l a y N o d e V i e w S t a t e " > < H e i g h t > 1 5 0 < / H e i g h t > < I s E x p a n d e d > t r u e < / I s E x p a n d e d > < W i d t h > 2 0 0 < / W i d t h > < / a : V a l u e > < / a : K e y V a l u e O f D i a g r a m O b j e c t K e y a n y T y p e z b w N T n L X > < a : K e y V a l u e O f D i a g r a m O b j e c t K e y a n y T y p e z b w N T n L X > < a : K e y > < K e y > T a b l e s \ b a n k _ t r a n s a c t i o n s _ d a t a _ 2 \ C o l u m n s \ C u s t o m e r A g e < / K e y > < / a : K e y > < a : V a l u e   i : t y p e = " D i a g r a m D i s p l a y N o d e V i e w S t a t e " > < H e i g h t > 1 5 0 < / H e i g h t > < I s E x p a n d e d > t r u e < / I s E x p a n d e d > < W i d t h > 2 0 0 < / W i d t h > < / a : V a l u e > < / a : K e y V a l u e O f D i a g r a m O b j e c t K e y a n y T y p e z b w N T n L X > < a : K e y V a l u e O f D i a g r a m O b j e c t K e y a n y T y p e z b w N T n L X > < a : K e y > < K e y > T a b l e s \ b a n k _ t r a n s a c t i o n s _ d a t a _ 2 \ C o l u m n s \ C u s t o m e r O c c u p a t i o n < / K e y > < / a : K e y > < a : V a l u e   i : t y p e = " D i a g r a m D i s p l a y N o d e V i e w S t a t e " > < H e i g h t > 1 5 0 < / H e i g h t > < I s E x p a n d e d > t r u e < / I s E x p a n d e d > < W i d t h > 2 0 0 < / W i d t h > < / a : V a l u e > < / a : K e y V a l u e O f D i a g r a m O b j e c t K e y a n y T y p e z b w N T n L X > < a : K e y V a l u e O f D i a g r a m O b j e c t K e y a n y T y p e z b w N T n L X > < a : K e y > < K e y > T a b l e s \ b a n k _ t r a n s a c t i o n s _ d a t a _ 2 \ C o l u m n s \ T r a n s a c t i o n D u r a t i o n < / K e y > < / a : K e y > < a : V a l u e   i : t y p e = " D i a g r a m D i s p l a y N o d e V i e w S t a t e " > < H e i g h t > 1 5 0 < / H e i g h t > < I s E x p a n d e d > t r u e < / I s E x p a n d e d > < W i d t h > 2 0 0 < / W i d t h > < / a : V a l u e > < / a : K e y V a l u e O f D i a g r a m O b j e c t K e y a n y T y p e z b w N T n L X > < a : K e y V a l u e O f D i a g r a m O b j e c t K e y a n y T y p e z b w N T n L X > < a : K e y > < K e y > T a b l e s \ b a n k _ t r a n s a c t i o n s _ d a t a _ 2 \ C o l u m n s \ L o g i n A t t e m p t s < / K e y > < / a : K e y > < a : V a l u e   i : t y p e = " D i a g r a m D i s p l a y N o d e V i e w S t a t e " > < H e i g h t > 1 5 0 < / H e i g h t > < I s E x p a n d e d > t r u e < / I s E x p a n d e d > < W i d t h > 2 0 0 < / W i d t h > < / a : V a l u e > < / a : K e y V a l u e O f D i a g r a m O b j e c t K e y a n y T y p e z b w N T n L X > < a : K e y V a l u e O f D i a g r a m O b j e c t K e y a n y T y p e z b w N T n L X > < a : K e y > < K e y > T a b l e s \ b a n k _ t r a n s a c t i o n s _ d a t a _ 2 \ C o l u m n s \ A c c o u n t B a l a n c e < / K e y > < / a : K e y > < a : V a l u e   i : t y p e = " D i a g r a m D i s p l a y N o d e V i e w S t a t e " > < H e i g h t > 1 5 0 < / H e i g h t > < I s E x p a n d e d > t r u e < / I s E x p a n d e d > < W i d t h > 2 0 0 < / W i d t h > < / a : V a l u e > < / a : K e y V a l u e O f D i a g r a m O b j e c t K e y a n y T y p e z b w N T n L X > < a : K e y V a l u e O f D i a g r a m O b j e c t K e y a n y T y p e z b w N T n L X > < a : K e y > < K e y > T a b l e s \ b a n k _ t r a n s a c t i o n s _ d a t a _ 2 \ C o l u m n s \ T r a n s a c t i o n D a t e < / 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 3 2 9 . 9 0 3 8 1 0 5 6 7 6 6 5 8 < / L e f t > < T a b I n d e x > 1 < / T a b I n d e x > < W i d t h > 2 0 0 < / W i d t h > < / a : V a l u e > < / a : K e y V a l u e O f D i a g r a m O b j e c t K e y a n y T y p e z b w N T n L X > < a : K e y V a l u e O f D i a g r a m O b j e c t K e y a n y T y p e z b w N T n L X > < a : K e y > < K e y > T a b l e s \ d a t e \ C o l u m n s \ T r a n s a c t i o n D a t e 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 T a b l e s \ d a t e \ C o l u m n s \ M o n t h N u m b e r < / 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 T a b l e s \ d a t e \ C o l u m n s \ D a y N u m b e r < / 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K e y > < / a : K e y > < a : V a l u e   i : t y p e = " D i a g r a m D i s p l a y N o d e V i e w S t a t e " > < H e i g h t > 1 5 0 < / H e i g h t > < I s E x p a n d e d > t r u e < / I s E x p a n d e d > < W i d t h > 2 0 0 < / W i d t h > < / a : V a l u e > < / a : K e y V a l u e O f D i a g r a m O b j e c t K e y a n y T y p e z b w N T n L X > < a : K e y V a l u e O f D i a g r a m O b j e c t K e y a n y T y p e z b w N T n L X > < a : K e y > < K e y > T a b l e s \ d a t e \ C o l u m n s \ T i m e < / K e y > < / a : K e y > < a : V a l u e   i : t y p e = " D i a g r a m D i s p l a y N o d e V i e w S t a t e " > < H e i g h t > 1 5 0 < / H e i g h t > < I s E x p a n d e d > t r u e < / I s E x p a n d e d > < W i d t h > 2 0 0 < / W i d t h > < / a : V a l u e > < / a : K e y V a l u e O f D i a g r a m O b j e c t K e y a n y T y p e z b w N T n L X > < a : K e y V a l u e O f D i a g r a m O b j e c t K e y a n y T y p e z b w N T n L X > < a : K e y > < K e y > T a b l e s \ d a t e \ C o l u m n s \ L a s t   C h a r a c t e r s < / K e y > < / a : K e y > < a : V a l u e   i : t y p e = " D i a g r a m D i s p l a y N o d e V i e w S t a t e " > < H e i g h t > 1 5 0 < / H e i g h t > < I s E x p a n d e d > t r u e < / I s E x p a n d e d > < W i d t h > 2 0 0 < / W i d t h > < / a : V a l u e > < / a : K e y V a l u e O f D i a g r a m O b j e c t K e y a n y T y p e z b w N T n L X > < a : K e y V a l u e O f D i a g r a m O b j e c t K e y a n y T y p e z b w N T n L X > < a : K e y > < K e y > R e l a t i o n s h i p s \ & l t ; T a b l e s \ b a n k _ t r a n s a c t i o n s _ d a t a _ 2 \ C o l u m n s \ T r a n s a c t i o n D a t e & g t ; - & l t ; T a b l e s \ d a t e \ C o l u m n s \ T r a n s a c t i o n D a t e & g t ; < / K e y > < / a : K e y > < a : V a l u e   i : t y p e = " D i a g r a m D i s p l a y L i n k V i e w S t a t e " > < A u t o m a t i o n P r o p e r t y H e l p e r T e x t > E n d   p o i n t   1 :   ( 2 1 6 , 7 5 ) .   E n d   p o i n t   2 :   ( 3 1 3 . 9 0 3 8 1 0 5 6 7 6 6 6 , 7 5 )   < / A u t o m a t i o n P r o p e r t y H e l p e r T e x t > < I s F o c u s e d > t r u e < / I s F o c u s e d > < 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 R e l a t i o n s h i p s \ & l t ; T a b l e s \ b a n k _ t r a n s a c t i o n s _ d a t a _ 2 \ C o l u m n s \ T r a n s a c t i o n D a t e & g t ; - & l t ; T a b l e s \ d a t e \ C o l u m n s \ T r a n s a c t i o n D a t e & g t ; \ F K 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 R e l a t i o n s h i p s \ & l t ; T a b l e s \ b a n k _ t r a n s a c t i o n s _ d a t a _ 2 \ C o l u m n s \ T r a n s a c t i o n D a t e & g t ; - & l t ; T a b l e s \ d a t e \ C o l u m n s \ T r a n s a c t i o n D a t e & g t ; \ P K 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 R e l a t i o n s h i p s \ & l t ; T a b l e s \ b a n k _ t r a n s a c t i o n s _ d a t a _ 2 \ C o l u m n s \ T r a n s a c t i o n D a t e & g t ; - & l t ; T a b l e s \ d a t e \ C o l u m n s \ T r a n s a c t i o n D a t e & g t ; \ C r o s s F i l t e r 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 M e a s u r e s \ S u m   o f   M o n t h N u m b e r < / K e y > < / D i a g r a m O b j e c t K e y > < D i a g r a m O b j e c t K e y > < K e y > M e a s u r e s \ S u m   o f   M o n t h N u m b e r \ T a g I n f o \ F o r m u l a < / K e y > < / D i a g r a m O b j e c t K e y > < D i a g r a m O b j e c t K e y > < K e y > M e a s u r e s \ S u m   o f   M o n t h N u m b e r \ T a g I n f o \ V a l u e < / K e y > < / D i a g r a m O b j e c t K e y > < D i a g r a m O b j e c t K e y > < K e y > M e a s u r e s \ S u m   o f   D a y N u m b e r < / K e y > < / D i a g r a m O b j e c t K e y > < D i a g r a m O b j e c t K e y > < K e y > M e a s u r e s \ S u m   o f   D a y N u m b e r \ T a g I n f o \ F o r m u l a < / K e y > < / D i a g r a m O b j e c t K e y > < D i a g r a m O b j e c t K e y > < K e y > M e a s u r e s \ S u m   o f   D a y N u m b e r \ T a g I n f o \ V a l u e < / K e y > < / D i a g r a m O b j e c t K e y > < D i a g r a m O b j e c t K e y > < K e y > M e a s u r e s \ S u m   o f   Q u a r t e r < / K e y > < / D i a g r a m O b j e c t K e y > < D i a g r a m O b j e c t K e y > < K e y > M e a s u r e s \ S u m   o f   Q u a r t e r \ T a g I n f o \ F o r m u l a < / K e y > < / D i a g r a m O b j e c t K e y > < D i a g r a m O b j e c t K e y > < K e y > M e a s u r e s \ S u m   o f   Q u a r t e r \ T a g I n f o \ V a l u e < / K e y > < / D i a g r a m O b j e c t K e y > < D i a g r a m O b j e c t K e y > < K e y > C o l u m n s \ T r a n s a c t i o n D a t e < / K e y > < / D i a g r a m O b j e c t K e y > < D i a g r a m O b j e c t K e y > < K e y > C o l u m n s \ Y e a r < / K e y > < / D i a g r a m O b j e c t K e y > < D i a g r a m O b j e c t K e y > < K e y > C o l u m n s \ M o n t h N u m b e r < / K e y > < / D i a g r a m O b j e c t K e y > < D i a g r a m O b j e c t K e y > < K e y > C o l u m n s \ M o n t h N a m e < / K e y > < / D i a g r a m O b j e c t K e y > < D i a g r a m O b j e c t K e y > < K e y > C o l u m n s \ M o n t h < / K e y > < / D i a g r a m O b j e c t K e y > < D i a g r a m O b j e c t K e y > < K e y > C o l u m n s \ D a y N u m b e r < / K e y > < / D i a g r a m O b j e c t K e y > < D i a g r a m O b j e c t K e y > < K e y > C o l u m n s \ D a y N a m e < / K e y > < / D i a g r a m O b j e c t K e y > < D i a g r a m O b j e c t K e y > < K e y > C o l u m n s \ D a y < / K e y > < / D i a g r a m O b j e c t K e y > < D i a g r a m O b j e c t K e y > < K e y > C o l u m n s \ T i m e < / K e y > < / D i a g r a m O b j e c t K e y > < D i a g r a m O b j e c t K e y > < K e y > C o l u m n s \ L a s t   C h a r a c t e r s < / K e y > < / D i a g r a m O b j e c t K e y > < D i a g r a m O b j e c t K e y > < K e y > C o l u m n s \ D a y   o f   W e e k < / K e y > < / D i a g r a m O b j e c t K e y > < D i a g r a m O b j e c t K e y > < K e y > C o l u m n s \ Q u a r t e r < / 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 M o n t h N u m b e r & g t ; - & l t ; M e a s u r e s \ M o n t h N u m b e r & g t ; < / K e y > < / D i a g r a m O b j e c t K e y > < D i a g r a m O b j e c t K e y > < K e y > L i n k s \ & l t ; C o l u m n s \ S u m   o f   M o n t h N u m b e r & g t ; - & l t ; M e a s u r e s \ M o n t h N u m b e r & g t ; \ C O L U M N < / K e y > < / D i a g r a m O b j e c t K e y > < D i a g r a m O b j e c t K e y > < K e y > L i n k s \ & l t ; C o l u m n s \ S u m   o f   M o n t h N u m b e r & g t ; - & l t ; M e a s u r e s \ M o n t h N u m b e r & g t ; \ M E A S U R E < / K e y > < / D i a g r a m O b j e c t K e y > < D i a g r a m O b j e c t K e y > < K e y > L i n k s \ & l t ; C o l u m n s \ S u m   o f   D a y N u m b e r & g t ; - & l t ; M e a s u r e s \ D a y N u m b e r & g t ; < / K e y > < / D i a g r a m O b j e c t K e y > < D i a g r a m O b j e c t K e y > < K e y > L i n k s \ & l t ; C o l u m n s \ S u m   o f   D a y N u m b e r & g t ; - & l t ; M e a s u r e s \ D a y N u m b e r & g t ; \ C O L U M N < / K e y > < / D i a g r a m O b j e c t K e y > < D i a g r a m O b j e c t K e y > < K e y > L i n k s \ & l t ; C o l u m n s \ S u m   o f   D a y N u m b e r & g t ; - & l t ; M e a s u r e s \ D a y N u m b e r & g t ; \ M E A S U R E < / K e y > < / D i a g r a m O b j e c t K e y > < D i a g r a m O b j e c t K e y > < K e y > L i n k s \ & l t ; C o l u m n s \ S u m   o f   Q u a r t e r & g t ; - & l t ; M e a s u r e s \ Q u a r t e r & g t ; < / K e y > < / D i a g r a m O b j e c t K e y > < D i a g r a m O b j e c t K e y > < K e y > L i n k s \ & l t ; C o l u m n s \ S u m   o f   Q u a r t e r & g t ; - & l t ; M e a s u r e s \ Q u a r t e r & g t ; \ C O L U M N < / K e y > < / D i a g r a m O b j e c t K e y > < D i a g r a m O b j e c t K e y > < K e y > L i n k s \ & l t ; C o l u m n s \ S u m   o f   Q u a r t e r & g t ; - & l t ; M e a s u r e s \ Q u a r t e r & g t ; \ M E A S U R E 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 M o n t h N u m b e r < / K e y > < / a : K e y > < a : V a l u e   i : t y p e = " M e a s u r e G r i d N o d e V i e w S t a t e " > < C o l u m n > 2 < / C o l u m n > < L a y e d O u t > t r u e < / L a y e d O u t > < W a s U I I n v i s i b l e > t r u e < / W a s U I I n v i s i b l e > < / a : V a l u e > < / a : K e y V a l u e O f D i a g r a m O b j e c t K e y a n y T y p e z b w N T n L X > < a : K e y V a l u e O f D i a g r a m O b j e c t K e y a n y T y p e z b w N T n L X > < a : K e y > < K e y > M e a s u r e s \ S u m   o f   M o n t h N u m b e r \ T a g I n f o \ F o r m u l a < / K e y > < / a : K e y > < a : V a l u e   i : t y p e = " M e a s u r e G r i d V i e w S t a t e I D i a g r a m T a g A d d i t i o n a l I n f o " / > < / a : K e y V a l u e O f D i a g r a m O b j e c t K e y a n y T y p e z b w N T n L X > < a : K e y V a l u e O f D i a g r a m O b j e c t K e y a n y T y p e z b w N T n L X > < a : K e y > < K e y > M e a s u r e s \ S u m   o f   M o n t h N u m b e r \ T a g I n f o \ V a l u e < / K e y > < / a : K e y > < a : V a l u e   i : t y p e = " M e a s u r e G r i d V i e w S t a t e I D i a g r a m T a g A d d i t i o n a l I n f o " / > < / a : K e y V a l u e O f D i a g r a m O b j e c t K e y a n y T y p e z b w N T n L X > < a : K e y V a l u e O f D i a g r a m O b j e c t K e y a n y T y p e z b w N T n L X > < a : K e y > < K e y > M e a s u r e s \ S u m   o f   D a y N u m b e r < / K e y > < / a : K e y > < a : V a l u e   i : t y p e = " M e a s u r e G r i d N o d e V i e w S t a t e " > < C o l u m n > 5 < / C o l u m n > < L a y e d O u t > t r u e < / L a y e d O u t > < W a s U I I n v i s i b l e > t r u e < / W a s U I I n v i s i b l e > < / a : V a l u e > < / a : K e y V a l u e O f D i a g r a m O b j e c t K e y a n y T y p e z b w N T n L X > < a : K e y V a l u e O f D i a g r a m O b j e c t K e y a n y T y p e z b w N T n L X > < a : K e y > < K e y > M e a s u r e s \ S u m   o f   D a y N u m b e r \ T a g I n f o \ F o r m u l a < / K e y > < / a : K e y > < a : V a l u e   i : t y p e = " M e a s u r e G r i d V i e w S t a t e I D i a g r a m T a g A d d i t i o n a l I n f o " / > < / a : K e y V a l u e O f D i a g r a m O b j e c t K e y a n y T y p e z b w N T n L X > < a : K e y V a l u e O f D i a g r a m O b j e c t K e y a n y T y p e z b w N T n L X > < a : K e y > < K e y > M e a s u r e s \ S u m   o f   D a y N u m b e r \ T a g I n f o \ V a l u e < / K e y > < / a : K e y > < a : V a l u e   i : t y p e = " M e a s u r e G r i d V i e w S t a t e I D i a g r a m T a g A d d i t i o n a l I n f o " / > < / a : K e y V a l u e O f D i a g r a m O b j e c t K e y a n y T y p e z b w N T n L X > < a : K e y V a l u e O f D i a g r a m O b j e c t K e y a n y T y p e z b w N T n L X > < a : K e y > < K e y > M e a s u r e s \ S u m   o f   Q u a r t e r < / K e y > < / a : K e y > < a : V a l u e   i : t y p e = " M e a s u r e G r i d N o d e V i e w S t a t e " > < C o l u m n > 1 1 < / C o l u m n > < L a y e d O u t > t r u e < / L a y e d O u t > < W a s U I I n v i s i b l e > t r u e < / W a s U I I n v i s i b l e > < / a : V a l u e > < / a : K e y V a l u e O f D i a g r a m O b j e c t K e y a n y T y p e z b w N T n L X > < a : K e y V a l u e O f D i a g r a m O b j e c t K e y a n y T y p e z b w N T n L X > < a : K e y > < K e y > M e a s u r e s \ S u m   o f   Q u a r t e r \ T a g I n f o \ F o r m u l a < / K e y > < / a : K e y > < a : V a l u e   i : t y p e = " M e a s u r e G r i d V i e w S t a t e I D i a g r a m T a g A d d i t i o n a l I n f o " / > < / a : K e y V a l u e O f D i a g r a m O b j e c t K e y a n y T y p e z b w N T n L X > < a : K e y V a l u e O f D i a g r a m O b j e c t K e y a n y T y p e z b w N T n L X > < a : K e y > < K e y > M e a s u r e s \ S u m   o f   Q u a r t e r \ T a g I n f o \ V a l u e < / K e y > < / a : K e y > < a : V a l u e   i : t y p e = " M e a s u r e G r i d V i e w S t a t e I D i a g r a m T a g A d d i t i o n a l I n f o " / > < / a : K e y V a l u e O f D i a g r a m O b j e c t K e y a n y T y p e z b w N T n L X > < a : K e y V a l u e O f D i a g r a m O b j e c t K e y a n y T y p e z b w N T n L X > < a : K e y > < K e y > C o l u m n s \ T r a n s a c t i o n D a t e 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 C o l u m n s \ M o n t h N a m e < / 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 C o l u m n s \ D a y N u m b e r < / K e y > < / a : K e y > < a : V a l u e   i : t y p e = " M e a s u r e G r i d N o d e V i e w S t a t e " > < C o l u m n > 5 < / C o l u m n > < L a y e d O u t > t r u e < / L a y e d O u t > < / a : V a l u e > < / a : K e y V a l u e O f D i a g r a m O b j e c t K e y a n y T y p e z b w N T n L X > < a : K e y V a l u e O f D i a g r a m O b j e c t K e y a n y T y p e z b w N T n L X > < a : K e y > < K e y > C o l u m n s \ D a y N a m e < / 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a : K e y V a l u e O f D i a g r a m O b j e c t K e y a n y T y p e z b w N T n L X > < a : K e y > < K e y > C o l u m n s \ T i m e < / K e y > < / a : K e y > < a : V a l u e   i : t y p e = " M e a s u r e G r i d N o d e V i e w S t a t e " > < C o l u m n > 8 < / C o l u m n > < L a y e d O u t > t r u e < / L a y e d O u t > < / a : V a l u e > < / a : K e y V a l u e O f D i a g r a m O b j e c t K e y a n y T y p e z b w N T n L X > < a : K e y V a l u e O f D i a g r a m O b j e c t K e y a n y T y p e z b w N T n L X > < a : K e y > < K e y > C o l u m n s \ L a s t   C h a r a c t e r s < / 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 C o l u m n s \ Q u a r t e r < / K e y > < / a : K e y > < a : V a l u e   i : t y p e = " M e a s u r e G r i d N o d e V i e w S t a t e " > < C o l u m n > 1 1 < / 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 M o n t h N u m b e r & g t ; - & l t ; M e a s u r e s \ M o n t h N u m b e r & g t ; < / K e y > < / a : K e y > < a : V a l u e   i : t y p e = " M e a s u r e G r i d V i e w S t a t e I D i a g r a m L i n k " / > < / a : K e y V a l u e O f D i a g r a m O b j e c t K e y a n y T y p e z b w N T n L X > < a : K e y V a l u e O f D i a g r a m O b j e c t K e y a n y T y p e z b w N T n L X > < a : K e y > < K e y > L i n k s \ & l t ; C o l u m n s \ S u m   o f   M o n t h N u m b e r & g t ; - & l t ; M e a s u r e s \ M o n t h N u m b e r & g t ; \ C O L U M N < / K e y > < / a : K e y > < a : V a l u e   i : t y p e = " M e a s u r e G r i d V i e w S t a t e I D i a g r a m L i n k E n d p o i n t " / > < / a : K e y V a l u e O f D i a g r a m O b j e c t K e y a n y T y p e z b w N T n L X > < a : K e y V a l u e O f D i a g r a m O b j e c t K e y a n y T y p e z b w N T n L X > < a : K e y > < K e y > L i n k s \ & l t ; C o l u m n s \ S u m   o f   M o n t h N u m b e r & g t ; - & l t ; M e a s u r e s \ M o n t h N u m b e r & g t ; \ M E A S U R E < / K e y > < / a : K e y > < a : V a l u e   i : t y p e = " M e a s u r e G r i d V i e w S t a t e I D i a g r a m L i n k E n d p o i n t " / > < / a : K e y V a l u e O f D i a g r a m O b j e c t K e y a n y T y p e z b w N T n L X > < a : K e y V a l u e O f D i a g r a m O b j e c t K e y a n y T y p e z b w N T n L X > < a : K e y > < K e y > L i n k s \ & l t ; C o l u m n s \ S u m   o f   D a y N u m b e r & g t ; - & l t ; M e a s u r e s \ D a y N u m b e r & g t ; < / K e y > < / a : K e y > < a : V a l u e   i : t y p e = " M e a s u r e G r i d V i e w S t a t e I D i a g r a m L i n k " / > < / a : K e y V a l u e O f D i a g r a m O b j e c t K e y a n y T y p e z b w N T n L X > < a : K e y V a l u e O f D i a g r a m O b j e c t K e y a n y T y p e z b w N T n L X > < a : K e y > < K e y > L i n k s \ & l t ; C o l u m n s \ S u m   o f   D a y N u m b e r & g t ; - & l t ; M e a s u r e s \ D a y N u m b e r & g t ; \ C O L U M N < / K e y > < / a : K e y > < a : V a l u e   i : t y p e = " M e a s u r e G r i d V i e w S t a t e I D i a g r a m L i n k E n d p o i n t " / > < / a : K e y V a l u e O f D i a g r a m O b j e c t K e y a n y T y p e z b w N T n L X > < a : K e y V a l u e O f D i a g r a m O b j e c t K e y a n y T y p e z b w N T n L X > < a : K e y > < K e y > L i n k s \ & l t ; C o l u m n s \ S u m   o f   D a y N u m b e r & g t ; - & l t ; M e a s u r e s \ D a y N u m b e r & g t ; \ M E A S U R E < / K e y > < / a : K e y > < a : V a l u e   i : t y p e = " M e a s u r e G r i d V i e w S t a t e I D i a g r a m L i n k E n d p o i n t " / > < / a : K e y V a l u e O f D i a g r a m O b j e c t K e y a n y T y p e z b w N T n L X > < a : K e y V a l u e O f D i a g r a m O b j e c t K e y a n y T y p e z b w N T n L X > < a : K e y > < K e y > L i n k s \ & l t ; C o l u m n s \ S u m   o f   Q u a r t e r & g t ; - & l t ; M e a s u r e s \ Q u a r t e r & g t ; < / K e y > < / a : K e y > < a : V a l u e   i : t y p e = " M e a s u r e G r i d V i e w S t a t e I D i a g r a m L i n k " / > < / a : K e y V a l u e O f D i a g r a m O b j e c t K e y a n y T y p e z b w N T n L X > < a : K e y V a l u e O f D i a g r a m O b j e c t K e y a n y T y p e z b w N T n L X > < a : K e y > < K e y > L i n k s \ & l t ; C o l u m n s \ S u m   o f   Q u a r t e r & g t ; - & l t ; M e a s u r e s \ Q u a r t e r & g t ; \ C O L U M N < / K e y > < / a : K e y > < a : V a l u e   i : t y p e = " M e a s u r e G r i d V i e w S t a t e I D i a g r a m L i n k E n d p o i n t " / > < / a : K e y V a l u e O f D i a g r a m O b j e c t K e y a n y T y p e z b w N T n L X > < a : K e y V a l u e O f D i a g r a m O b j e c t K e y a n y T y p e z b w N T n L X > < a : K e y > < K e y > L i n k s \ & l t ; C o l u m n s \ S u m   o f   Q u a r t e r & g t ; - & l t ; M e a s u r e s \ Q u a r t e r & g t ; \ M E A S U R E < / K e y > < / a : K e y > < a : V a l u e   i : t y p e = " M e a s u r e G r i d V i e w S t a t e I D i a g r a m L i n k E n d p o i n t " / > < / a : K e y V a l u e O f D i a g r a m O b j e c t K e y a n y T y p e z b w N T n L X > < / V i e w S t a t e s > < / D i a g r a m M a n a g e r . S e r i a l i z a b l e D i a g r a m > < D i a g r a m M a n a g e r . S e r i a l i z a b l e D i a g r a m > < A d a p t e r   i : t y p e = " M e a s u r e D i a g r a m S a n d b o x A d a p t e r " > < T a b l e N a m e > b a n k _ t r a n s a c t i o n s _ d a t a _ 2 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 b a n k _ t r a n s a c t i o n s _ d a t a _ 2 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 T r a n s a c t i o n I D < / K e y > < / D i a g r a m O b j e c t K e y > < D i a g r a m O b j e c t K e y > < K e y > M e a s u r e s \ C o u n t   o f   T r a n s a c t i o n I D \ T a g I n f o \ F o r m u l a < / K e y > < / D i a g r a m O b j e c t K e y > < D i a g r a m O b j e c t K e y > < K e y > M e a s u r e s \ C o u n t   o f   T r a n s a c t i o n I D \ T a g I n f o \ V a l u e < / K e y > < / D i a g r a m O b j e c t K e y > < D i a g r a m O b j e c t K e y > < K e y > M e a s u r e s \ S u m   o f   T r a n s a c t i o n A m o u n t < / K e y > < / D i a g r a m O b j e c t K e y > < D i a g r a m O b j e c t K e y > < K e y > M e a s u r e s \ S u m   o f   T r a n s a c t i o n A m o u n t \ T a g I n f o \ F o r m u l a < / K e y > < / D i a g r a m O b j e c t K e y > < D i a g r a m O b j e c t K e y > < K e y > M e a s u r e s \ S u m   o f   T r a n s a c t i o n A m o u n t \ T a g I n f o \ V a l u e < / K e y > < / D i a g r a m O b j e c t K e y > < D i a g r a m O b j e c t K e y > < K e y > C o l u m n s \ T r a n s a c t i o n I D < / K e y > < / D i a g r a m O b j e c t K e y > < D i a g r a m O b j e c t K e y > < K e y > C o l u m n s \ A c c o u n t I D < / K e y > < / D i a g r a m O b j e c t K e y > < D i a g r a m O b j e c t K e y > < K e y > C o l u m n s \ T r a n s a c t i o n A m o u n t < / K e y > < / D i a g r a m O b j e c t K e y > < D i a g r a m O b j e c t K e y > < K e y > C o l u m n s \ T r a n s a c t i o n T y p e < / K e y > < / D i a g r a m O b j e c t K e y > < D i a g r a m O b j e c t K e y > < K e y > C o l u m n s \ L o c a t i o n < / K e y > < / D i a g r a m O b j e c t K e y > < D i a g r a m O b j e c t K e y > < K e y > C o l u m n s \ D e v i c e I D < / K e y > < / D i a g r a m O b j e c t K e y > < D i a g r a m O b j e c t K e y > < K e y > C o l u m n s \ M e r c h a n t I D < / K e y > < / D i a g r a m O b j e c t K e y > < D i a g r a m O b j e c t K e y > < K e y > C o l u m n s \ C h a n n e l < / K e y > < / D i a g r a m O b j e c t K e y > < D i a g r a m O b j e c t K e y > < K e y > C o l u m n s \ C u s t o m e r A g e < / K e y > < / D i a g r a m O b j e c t K e y > < D i a g r a m O b j e c t K e y > < K e y > C o l u m n s \ C u s t o m e r O c c u p a t i o n < / K e y > < / D i a g r a m O b j e c t K e y > < D i a g r a m O b j e c t K e y > < K e y > C o l u m n s \ T r a n s a c t i o n D u r a t i o n < / K e y > < / D i a g r a m O b j e c t K e y > < D i a g r a m O b j e c t K e y > < K e y > C o l u m n s \ L o g i n A t t e m p t s < / K e y > < / D i a g r a m O b j e c t K e y > < D i a g r a m O b j e c t K e y > < K e y > C o l u m n s \ A c c o u n t B a l a n c e < / K e y > < / D i a g r a m O b j e c t K e y > < D i a g r a m O b j e c t K e y > < K e y > C o l u m n s \ T r a n s a c t i o n D a t e < / K e y > < / D i a g r a m O b j e c t K e y > < D i a g r a m O b j e c t K e y > < K e y > L i n k s \ & l t ; C o l u m n s \ C o u n t   o f   T r a n s a c t i o n I D & g t ; - & l t ; M e a s u r e s \ T r a n s a c t i o n I D & g t ; < / K e y > < / D i a g r a m O b j e c t K e y > < D i a g r a m O b j e c t K e y > < K e y > L i n k s \ & l t ; C o l u m n s \ C o u n t   o f   T r a n s a c t i o n I D & g t ; - & l t ; M e a s u r e s \ T r a n s a c t i o n I D & g t ; \ C O L U M N < / K e y > < / D i a g r a m O b j e c t K e y > < D i a g r a m O b j e c t K e y > < K e y > L i n k s \ & l t ; C o l u m n s \ C o u n t   o f   T r a n s a c t i o n I D & g t ; - & l t ; M e a s u r e s \ T r a n s a c t i o n I D & g t ; \ M E A S U R E < / K e y > < / D i a g r a m O b j e c t K e y > < D i a g r a m O b j e c t K e y > < K e y > L i n k s \ & l t ; C o l u m n s \ S u m   o f   T r a n s a c t i o n A m o u n t & g t ; - & l t ; M e a s u r e s \ T r a n s a c t i o n A m o u n t & g t ; < / K e y > < / D i a g r a m O b j e c t K e y > < D i a g r a m O b j e c t K e y > < K e y > L i n k s \ & l t ; C o l u m n s \ S u m   o f   T r a n s a c t i o n A m o u n t & g t ; - & l t ; M e a s u r e s \ T r a n s a c t i o n A m o u n t & g t ; \ C O L U M N < / K e y > < / D i a g r a m O b j e c t K e y > < D i a g r a m O b j e c t K e y > < K e y > L i n k s \ & l t ; C o l u m n s \ S u m   o f   T r a n s a c t i o n A m o u n t & g t ; - & l t ; M e a s u r e s \ T r a n s a c t i o n A m o u n t & g t ; \ M E A S U R E 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 T r a n s a c t i o n I D < / K e y > < / a : K e y > < a : V a l u e   i : t y p e = " M e a s u r e G r i d N o d e V i e w S t a t e " > < C o l u m n > 1 3 < / C o l u m n > < L a y e d O u t > t r u e < / L a y e d O u t > < W a s U I I n v i s i b l e > t r u e < / W a s U I I n v i s i b l e > < / a : V a l u e > < / a : K e y V a l u e O f D i a g r a m O b j e c t K e y a n y T y p e z b w N T n L X > < a : K e y V a l u e O f D i a g r a m O b j e c t K e y a n y T y p e z b w N T n L X > < a : K e y > < K e y > M e a s u r e s \ C o u n t   o f   T r a n s a c t i o n I D \ T a g I n f o \ F o r m u l a < / K e y > < / a : K e y > < a : V a l u e   i : t y p e = " M e a s u r e G r i d V i e w S t a t e I D i a g r a m T a g A d d i t i o n a l I n f o " / > < / a : K e y V a l u e O f D i a g r a m O b j e c t K e y a n y T y p e z b w N T n L X > < a : K e y V a l u e O f D i a g r a m O b j e c t K e y a n y T y p e z b w N T n L X > < a : K e y > < K e y > M e a s u r e s \ C o u n t   o f   T r a n s a c t i o n I D \ T a g I n f o \ V a l u e < / K e y > < / a : K e y > < a : V a l u e   i : t y p e = " M e a s u r e G r i d V i e w S t a t e I D i a g r a m T a g A d d i t i o n a l I n f o " / > < / a : K e y V a l u e O f D i a g r a m O b j e c t K e y a n y T y p e z b w N T n L X > < a : K e y V a l u e O f D i a g r a m O b j e c t K e y a n y T y p e z b w N T n L X > < a : K e y > < K e y > M e a s u r e s \ S u m   o f   T r a n s a c t i o n A m o u n t < / K e y > < / a : K e y > < a : V a l u e   i : t y p e = " M e a s u r e G r i d N o d e V i e w S t a t e " > < C o l u m n > 1 < / C o l u m n > < L a y e d O u t > t r u e < / L a y e d O u t > < W a s U I I n v i s i b l e > t r u e < / W a s U I I n v i s i b l e > < / a : V a l u e > < / a : K e y V a l u e O f D i a g r a m O b j e c t K e y a n y T y p e z b w N T n L X > < a : K e y V a l u e O f D i a g r a m O b j e c t K e y a n y T y p e z b w N T n L X > < a : K e y > < K e y > M e a s u r e s \ S u m   o f   T r a n s a c t i o n A m o u n t \ T a g I n f o \ F o r m u l a < / K e y > < / a : K e y > < a : V a l u e   i : t y p e = " M e a s u r e G r i d V i e w S t a t e I D i a g r a m T a g A d d i t i o n a l I n f o " / > < / a : K e y V a l u e O f D i a g r a m O b j e c t K e y a n y T y p e z b w N T n L X > < a : K e y V a l u e O f D i a g r a m O b j e c t K e y a n y T y p e z b w N T n L X > < a : K e y > < K e y > M e a s u r e s \ S u m   o f   T r a n s a c t i o n A m o u n t \ T a g I n f o \ V a l u e < / K e y > < / a : K e y > < a : V a l u e   i : t y p e = " M e a s u r e G r i d V i e w S t a t e I D i a g r a m T a g A d d i t i o n a l I n f o " / > < / a : K e y V a l u e O f D i a g r a m O b j e c t K e y a n y T y p e z b w N T n L X > < a : K e y V a l u e O f D i a g r a m O b j e c t K e y a n y T y p e z b w N T n L X > < a : K e y > < K e y > C o l u m n s \ T r a n s a c t i o n I D < / K e y > < / a : K e y > < a : V a l u e   i : t y p e = " M e a s u r e G r i d N o d e V i e w S t a t e " > < C o l u m n > 1 3 < / C o l u m n > < L a y e d O u t > t r u e < / L a y e d O u t > < / a : V a l u e > < / a : K e y V a l u e O f D i a g r a m O b j e c t K e y a n y T y p e z b w N T n L X > < a : K e y V a l u e O f D i a g r a m O b j e c t K e y a n y T y p e z b w N T n L X > < a : K e y > < K e y > C o l u m n s \ A c c o u n t I D < / K e y > < / a : K e y > < a : V a l u e   i : t y p e = " M e a s u r e G r i d N o d e V i e w S t a t e " > < L a y e d O u t > t r u e < / L a y e d O u t > < / a : V a l u e > < / a : K e y V a l u e O f D i a g r a m O b j e c t K e y a n y T y p e z b w N T n L X > < a : K e y V a l u e O f D i a g r a m O b j e c t K e y a n y T y p e z b w N T n L X > < a : K e y > < K e y > C o l u m n s \ T r a n s a c t i o n A m o u n t < / K e y > < / a : K e y > < a : V a l u e   i : t y p e = " M e a s u r e G r i d N o d e V i e w S t a t e " > < C o l u m n > 1 < / C o l u m n > < L a y e d O u t > t r u e < / L a y e d O u t > < / a : V a l u e > < / a : K e y V a l u e O f D i a g r a m O b j e c t K e y a n y T y p e z b w N T n L X > < a : K e y V a l u e O f D i a g r a m O b j e c t K e y a n y T y p e z b w N T n L X > < a : K e y > < K e y > C o l u m n s \ T r a n s a c t i o n T y p e 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 C o l u m n s \ D e v i c e I D < / K e y > < / a : K e y > < a : V a l u e   i : t y p e = " M e a s u r e G r i d N o d e V i e w S t a t e " > < C o l u m n > 4 < / C o l u m n > < L a y e d O u t > t r u e < / L a y e d O u t > < / a : V a l u e > < / a : K e y V a l u e O f D i a g r a m O b j e c t K e y a n y T y p e z b w N T n L X > < a : K e y V a l u e O f D i a g r a m O b j e c t K e y a n y T y p e z b w N T n L X > < a : K e y > < K e y > C o l u m n s \ M e r c h a n t I D < / K e y > < / a : K e y > < a : V a l u e   i : t y p e = " M e a s u r e G r i d N o d e V i e w S t a t e " > < C o l u m n > 5 < / C o l u m n > < L a y e d O u t > t r u e < / L a y e d O u t > < / a : V a l u e > < / a : K e y V a l u e O f D i a g r a m O b j e c t K e y a n y T y p e z b w N T n L X > < a : K e y V a l u e O f D i a g r a m O b j e c t K e y a n y T y p e z b w N T n L X > < a : K e y > < K e y > C o l u m n s \ C h a n n e l < / K e y > < / a : K e y > < a : V a l u e   i : t y p e = " M e a s u r e G r i d N o d e V i e w S t a t e " > < C o l u m n > 6 < / C o l u m n > < L a y e d O u t > t r u e < / L a y e d O u t > < / a : V a l u e > < / a : K e y V a l u e O f D i a g r a m O b j e c t K e y a n y T y p e z b w N T n L X > < a : K e y V a l u e O f D i a g r a m O b j e c t K e y a n y T y p e z b w N T n L X > < a : K e y > < K e y > C o l u m n s \ C u s t o m e r A g e < / K e y > < / a : K e y > < a : V a l u e   i : t y p e = " M e a s u r e G r i d N o d e V i e w S t a t e " > < C o l u m n > 7 < / C o l u m n > < L a y e d O u t > t r u e < / L a y e d O u t > < / a : V a l u e > < / a : K e y V a l u e O f D i a g r a m O b j e c t K e y a n y T y p e z b w N T n L X > < a : K e y V a l u e O f D i a g r a m O b j e c t K e y a n y T y p e z b w N T n L X > < a : K e y > < K e y > C o l u m n s \ C u s t o m e r O c c u p a t i o n < / K e y > < / a : K e y > < a : V a l u e   i : t y p e = " M e a s u r e G r i d N o d e V i e w S t a t e " > < C o l u m n > 8 < / C o l u m n > < L a y e d O u t > t r u e < / L a y e d O u t > < / a : V a l u e > < / a : K e y V a l u e O f D i a g r a m O b j e c t K e y a n y T y p e z b w N T n L X > < a : K e y V a l u e O f D i a g r a m O b j e c t K e y a n y T y p e z b w N T n L X > < a : K e y > < K e y > C o l u m n s \ T r a n s a c t i o n D u r a t i o n < / K e y > < / a : K e y > < a : V a l u e   i : t y p e = " M e a s u r e G r i d N o d e V i e w S t a t e " > < C o l u m n > 9 < / C o l u m n > < L a y e d O u t > t r u e < / L a y e d O u t > < / a : V a l u e > < / a : K e y V a l u e O f D i a g r a m O b j e c t K e y a n y T y p e z b w N T n L X > < a : K e y V a l u e O f D i a g r a m O b j e c t K e y a n y T y p e z b w N T n L X > < a : K e y > < K e y > C o l u m n s \ L o g i n A t t e m p t s < / K e y > < / a : K e y > < a : V a l u e   i : t y p e = " M e a s u r e G r i d N o d e V i e w S t a t e " > < C o l u m n > 1 0 < / C o l u m n > < L a y e d O u t > t r u e < / L a y e d O u t > < / a : V a l u e > < / a : K e y V a l u e O f D i a g r a m O b j e c t K e y a n y T y p e z b w N T n L X > < a : K e y V a l u e O f D i a g r a m O b j e c t K e y a n y T y p e z b w N T n L X > < a : K e y > < K e y > C o l u m n s \ A c c o u n t B a l a n c e < / K e y > < / a : K e y > < a : V a l u e   i : t y p e = " M e a s u r e G r i d N o d e V i e w S t a t e " > < C o l u m n > 1 1 < / C o l u m n > < L a y e d O u t > t r u e < / L a y e d O u t > < / a : V a l u e > < / a : K e y V a l u e O f D i a g r a m O b j e c t K e y a n y T y p e z b w N T n L X > < a : K e y V a l u e O f D i a g r a m O b j e c t K e y a n y T y p e z b w N T n L X > < a : K e y > < K e y > C o l u m n s \ T r a n s a c t i o n D a t e < / K e y > < / a : K e y > < a : V a l u e   i : t y p e = " M e a s u r e G r i d N o d e V i e w S t a t e " > < C o l u m n > 1 2 < / C o l u m n > < L a y e d O u t > t r u e < / L a y e d O u t > < / a : V a l u e > < / a : K e y V a l u e O f D i a g r a m O b j e c t K e y a n y T y p e z b w N T n L X > < a : K e y V a l u e O f D i a g r a m O b j e c t K e y a n y T y p e z b w N T n L X > < a : K e y > < K e y > L i n k s \ & l t ; C o l u m n s \ C o u n t   o f   T r a n s a c t i o n I D & g t ; - & l t ; M e a s u r e s \ T r a n s a c t i o n I D & g t ; < / K e y > < / a : K e y > < a : V a l u e   i : t y p e = " M e a s u r e G r i d V i e w S t a t e I D i a g r a m L i n k " / > < / a : K e y V a l u e O f D i a g r a m O b j e c t K e y a n y T y p e z b w N T n L X > < a : K e y V a l u e O f D i a g r a m O b j e c t K e y a n y T y p e z b w N T n L X > < a : K e y > < K e y > L i n k s \ & l t ; C o l u m n s \ C o u n t   o f   T r a n s a c t i o n I D & g t ; - & l t ; M e a s u r e s \ T r a n s a c t i o n I D & g t ; \ C O L U M N < / K e y > < / a : K e y > < a : V a l u e   i : t y p e = " M e a s u r e G r i d V i e w S t a t e I D i a g r a m L i n k E n d p o i n t " / > < / a : K e y V a l u e O f D i a g r a m O b j e c t K e y a n y T y p e z b w N T n L X > < a : K e y V a l u e O f D i a g r a m O b j e c t K e y a n y T y p e z b w N T n L X > < a : K e y > < K e y > L i n k s \ & l t ; C o l u m n s \ C o u n t   o f   T r a n s a c t i o n I D & g t ; - & l t ; M e a s u r e s \ T r a n s a c t i o n I D & g t ; \ M E A S U R E < / K e y > < / a : K e y > < a : V a l u e   i : t y p e = " M e a s u r e G r i d V i e w S t a t e I D i a g r a m L i n k E n d p o i n t " / > < / a : K e y V a l u e O f D i a g r a m O b j e c t K e y a n y T y p e z b w N T n L X > < a : K e y V a l u e O f D i a g r a m O b j e c t K e y a n y T y p e z b w N T n L X > < a : K e y > < K e y > L i n k s \ & l t ; C o l u m n s \ S u m   o f   T r a n s a c t i o n A m o u n t & g t ; - & l t ; M e a s u r e s \ T r a n s a c t i o n A m o u n t & g t ; < / K e y > < / a : K e y > < a : V a l u e   i : t y p e = " M e a s u r e G r i d V i e w S t a t e I D i a g r a m L i n k " / > < / a : K e y V a l u e O f D i a g r a m O b j e c t K e y a n y T y p e z b w N T n L X > < a : K e y V a l u e O f D i a g r a m O b j e c t K e y a n y T y p e z b w N T n L X > < a : K e y > < K e y > L i n k s \ & l t ; C o l u m n s \ S u m   o f   T r a n s a c t i o n A m o u n t & g t ; - & l t ; M e a s u r e s \ T r a n s a c t i o n A m o u n t & g t ; \ C O L U M N < / K e y > < / a : K e y > < a : V a l u e   i : t y p e = " M e a s u r e G r i d V i e w S t a t e I D i a g r a m L i n k E n d p o i n t " / > < / a : K e y V a l u e O f D i a g r a m O b j e c t K e y a n y T y p e z b w N T n L X > < a : K e y V a l u e O f D i a g r a m O b j e c t K e y a n y T y p e z b w N T n L X > < a : K e y > < K e y > L i n k s \ & l t ; C o l u m n s \ S u m   o f   T r a n s a c t i o n A m o u n t & g t ; - & l t ; M e a s u r e s \ T r a n s a c t i o n A m o u n t & g t ; \ M E A S U R E 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 C o l u m n s \ D a y N u m b e r < / 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 C o l u m n s \ L a s t   C h a r a c t e r s < / 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 b a n k _ t r a n s a c t i o n s _ d a t a _ 2 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 b a n k _ t r a n s a c t i o n s _ d a t a _ 2 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 C o l u m n s \ A c c o u n t I D < / K e y > < / a : K e y > < a : V a l u e   i : t y p e = " T a b l e W i d g e t B a s e V i e w S t a t e " / > < / a : K e y V a l u e O f D i a g r a m O b j e c t K e y a n y T y p e z b w N T n L X > < a : K e y V a l u e O f D i a g r a m O b j e c t K e y a n y T y p e z b w N T n L X > < a : K e y > < K e y > C o l u m n s \ T r a n s a c t i o n A m o u n t < / K e y > < / a : K e y > < a : V a l u e   i : t y p e = " T a b l e W i d g e t B a s e V i e w S t a t e " / > < / a : K e y V a l u e O f D i a g r a m O b j e c t K e y a n y T y p e z b w N T n L X > < a : K e y V a l u e O f D i a g r a m O b j e c t K e y a n y T y p e z b w N T n L X > < a : K e y > < K e y > C o l u m n s \ T r a n s a c t i o n T y p e 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 C o l u m n s \ D e v i c e I D < / K e y > < / a : K e y > < a : V a l u e   i : t y p e = " T a b l e W i d g e t B a s e V i e w S t a t e " / > < / a : K e y V a l u e O f D i a g r a m O b j e c t K e y a n y T y p e z b w N T n L X > < a : K e y V a l u e O f D i a g r a m O b j e c t K e y a n y T y p e z b w N T n L X > < a : K e y > < K e y > C o l u m n s \ M e r c h a n t I D < / 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 C o l u m n s \ C u s t o m e r A g e < / K e y > < / a : K e y > < a : V a l u e   i : t y p e = " T a b l e W i d g e t B a s e V i e w S t a t e " / > < / a : K e y V a l u e O f D i a g r a m O b j e c t K e y a n y T y p e z b w N T n L X > < a : K e y V a l u e O f D i a g r a m O b j e c t K e y a n y T y p e z b w N T n L X > < a : K e y > < K e y > C o l u m n s \ C u s t o m e r O c c u p a t i o n < / K e y > < / a : K e y > < a : V a l u e   i : t y p e = " T a b l e W i d g e t B a s e V i e w S t a t e " / > < / a : K e y V a l u e O f D i a g r a m O b j e c t K e y a n y T y p e z b w N T n L X > < a : K e y V a l u e O f D i a g r a m O b j e c t K e y a n y T y p e z b w N T n L X > < a : K e y > < K e y > C o l u m n s \ T r a n s a c t i o n D u r a t i o n < / K e y > < / a : K e y > < a : V a l u e   i : t y p e = " T a b l e W i d g e t B a s e V i e w S t a t e " / > < / a : K e y V a l u e O f D i a g r a m O b j e c t K e y a n y T y p e z b w N T n L X > < a : K e y V a l u e O f D i a g r a m O b j e c t K e y a n y T y p e z b w N T n L X > < a : K e y > < K e y > C o l u m n s \ L o g i n A t t e m p t s < / K e y > < / a : K e y > < a : V a l u e   i : t y p e = " T a b l e W i d g e t B a s e V i e w S t a t e " / > < / a : K e y V a l u e O f D i a g r a m O b j e c t K e y a n y T y p e z b w N T n L X > < a : K e y V a l u e O f D i a g r a m O b j e c t K e y a n y T y p e z b w N T n L X > < a : K e y > < K e y > C o l u m n s \ A c c o u n t B a l a n c e < / K e y > < / a : K e y > < a : V a l u e   i : t y p e = " T a b l e W i d g e t B a s e V i e w S t a t e " / > < / a : K e y V a l u e O f D i a g r a m O b j e c t K e y a n y T y p e z b w N T n L X > < a : K e y V a l u e O f D i a g r a m O b j e c t K e y a n y T y p e z b w N T n L X > < a : K e y > < K e y > C o l u m n s \ T r a n s a c t i o n D a t e 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 b a n k _ t r a n s a c t i o n s _ d a t a _ 2 _ 0 a f 5 8 9 5 b - 6 c 4 c - 4 7 1 2 - 8 5 c 7 - b 4 4 5 2 a e 3 2 a f 6 < / K e y > < V a l u e   x m l n s : a = " h t t p : / / s c h e m a s . d a t a c o n t r a c t . o r g / 2 0 0 4 / 0 7 / M i c r o s o f t . A n a l y s i s S e r v i c e s . C o m m o n " > < a : H a s F o c u s > t r u e < / a : H a s F o c u s > < a : S i z e A t D p i 9 6 > 1 1 3 < / a : S i z e A t D p i 9 6 > < a : V i s i b l e > t r u e < / a : V i s i b l e > < / V a l u e > < / K e y V a l u e O f s t r i n g S a n d b o x E d i t o r . M e a s u r e G r i d S t a t e S c d E 3 5 R y > < K e y V a l u e O f s t r i n g S a n d b o x E d i t o r . M e a s u r e G r i d S t a t e S c d E 3 5 R y > < K e y > d a t e _ c 4 9 c 7 2 9 1 - f 2 8 5 - 4 7 c a - 8 a f f - 5 0 1 f 4 e f 8 a 0 9 2 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D a t a M a s h u p   s q m i d = " 8 9 0 7 f 8 f 6 - 1 c a 8 - 4 3 e c - 9 0 9 4 - a f e a 9 c d a 2 9 e 6 "   x m l n s = " h t t p : / / s c h e m a s . m i c r o s o f t . c o m / D a t a M a s h u p " > A A A A A K g H A A B Q S w M E F A A C A A g A r 2 X P W j Z D e H O 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w 0 N t t G H c W 3 0 o X 6 w A w B Q S w M E F A A C A A g A r 2 X P 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9 l z 1 r z t T f 4 q A Q A A F k a A A A T A B w A R m 9 y b X V s Y X M v U 2 V j d G l v b j E u b S C i G A A o o B Q A A A A A A A A A A A A A A A A A A A A A A A A A A A D t W V F P 4 0 Y Q f k e 6 / 7 D y S Z U j u R H J I R 5 6 T a V A Q I 0 a D k q 4 n q o Q o c U e i M V m F + 2 u D 1 D E f 7 9 Z 2 8 F r e w 2 m r Q 7 a g i K I d 2 Z 2 v v 1 m Z j 0 j F I Q 6 F p x M s 7 + 9 j x s b a k E l R O S c 8 q s z L S l X N B W p s 4 h q e t Y n A 8 J A v 9 s g + D M V i Q w B V / Z u Q 2 D d L 0 J e n Q t x 5 e / H D L q 7 g m v g W v n e 7 k + n n x V I d T r a m 0 x O R + K G M 0 E j d b q D L s h J 4 Y K M 0 I M C T S 6 E J P u S J h E Z g c 6 Q d W + Z u v U 6 A e E J Y w H R M o F O k K F o Q n o 2 X Q B u N s h h r m Z j D c u B 1 6 T u B b / F P B p 4 q Z U 3 v 5 8 Z N P P c x 3 v v S I q l 0 E j M r 0 A j P I y H G 5 / Q c z x o L s n X / c f h B G S W 6 w 8 Z m 4 a U U a k G 5 j T z z o O r 3 Q X l l + j p 5 O 4 a C j c p U c j M c l e w Z M m N U P k O X M F q 5 V m k j k c e 0 o X K R M O t v g / I y h u G o U i 4 d k g s u + H S 6 K w 1 e L I 8 B 1 n V Q Y Z g r Y G H B B 0 v o a q T H q L q Z y J C a o Q 1 w Q i + x i E 4 k I 2 P y D C K J C h V E x 2 A D J E x 1 3 k M k x x Y f T 1 R W i x B D i 8 N t j H X 2 1 t d A 7 Q k P A z D 5 N o N 0 + Y g k W u d y j 4 T c R n z o c a k u 9 a q L s 6 j s I M p w E N w E H 0 k k Q y R q K c I v y 8 y 5 x i W 4 i v m w q F e g C R Z o l i Z O g W G 1 Z Q v + 5 V E C + p p U 8 o U Z 3 I 4 s s E R f D v e d o j L o b O i V Q m Q O y Q N U a j x X m X a 4 m v M 8 V 4 y x f M n U F n w h J m W k e Q 3 U Y q 7 p i Y B A R o u z M U F X b P g z y q E Y F l b g b c j J S S W K 2 5 c i 1 I u K s J U R h m s n h e W V x k D d + a k 5 3 O F 5 w D f J Y u m + F S J N G d K 9 e 3 g p C u t o 1 N 2 T D 7 R J b i 9 V x C u X W c W N f 9 m 1 Y n h 4 X Z x Q D j B Z X J s C r U N h L V n z z L L c Z i V 7 k E c R Q x B F M r z g G w G 5 I M b x T F w V H E m q R E 4 c t T 2 i 2 + i M i + f 0 t v N y 6 7 t E t w H f j J h C X 2 + y Z M X X a / 5 p q u e 4 2 9 f d v + W q n J w t s N M 3 3 U s b m p v B r P W d O X 1 1 m n E h S a T W O n u W O 0 h j j s / f c h s D q g O F z G / N J 2 W 8 o 8 h x N r s 7 s f A o j 8 o S 7 B f O e u Y 6 H p Z G 3 f f 6 R T o s G f U a R m 3 A G a d I A d V K y r y M 3 m / f k P 6 / c 3 + V k B 6 6 W c z + 1 i e s Z j S z O B R b M w p y 4 / s L r c y z o c I r o H E F 2 R m h d j g 6 G 8 S J J I T b w e Y u M F H j w B T 4 F L d K q t u P a K 6 X V b d b l T 9 Z V D o 4 p c f y P A c S c y 1 T R g 6 7 z Z i / i Q Z x W R g a M 2 m g F c x B H y H G e D 7 j Q B v E 8 D b B P C X J o B / Z g D 4 r / b 7 L 9 b u v 3 X 7 T 3 f 7 L 9 X s v 3 y v / y p a / f 9 V p 1 / K v Q r W E r Y C i 2 M k G 9 G 7 Z 9 w e v b Q G 0 c T O E X x + / j S K R m 3 y M / P l P W h X / B 5 e f A G 4 e s 4 s W u G 0 1 y I 5 C u e Y G g U g O y 0 s f K k o T Q k X 3 f u x V J r g X S U R a a n v K n N f A Y n b 1 i z t + p h q K r U / y 1 3 P 2 8 7 A / R a n r / t F F h x g U m a c Z z 6 J m 8 J c g 2 N u g L g c Z v P c N b 8 e i T B K H X 4 n t A X V Z Z T m B U C b a d 7 j k Z 9 + 2 c c + F f H E K d c e 8 B 8 / T 0 0 v 3 3 e z 3 m Y e b E S d + / d n p s 7 n a I w T 4 I d O Q 0 W J C 2 I K o u W 4 Z 1 s 4 C + v 5 Z f 1 7 g o k I D Q 2 J E y r i W B v Z G P K 1 w 4 s 2 v Y k 9 9 d W g F N M e j o S M k S V Q l W D v 7 T n / / e N 5 x W b Z 4 s d v U E s B A i 0 A F A A C A A g A r 2 X P W j Z D e H O n A A A A 9 w A A A B I A A A A A A A A A A A A A A A A A A A A A A E N v b m Z p Z y 9 Q Y W N r Y W d l L n h t b F B L A Q I t A B Q A A g A I A K 9 l z 1 p T c j g s m w A A A O E A A A A T A A A A A A A A A A A A A A A A A P M A A A B b Q 2 9 u d G V u d F 9 U e X B l c 1 0 u e G 1 s U E s B A i 0 A F A A C A A g A r 2 X P W v O 1 N / i o B A A A W R o A A B M A A A A A A A A A A A A A A A A A 2 w E A A E Z v c m 1 1 b G F z L 1 N l Y 3 R p b 2 4 x L m 1 Q S w U G A A A A A A M A A w D C A A A A 0 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D k A A A A A A A B + O 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Y m F u a 1 9 0 c m F u c 2 F j d G l v b n N f Z G F 0 Y V 8 y P C 9 J d G V t U G F 0 a D 4 8 L 0 l 0 Z W 1 M b 2 N h d G l v b j 4 8 U 3 R h Y m x l R W 5 0 c m l l c z 4 8 R W 5 0 c n k g V H l w Z T 0 i R m l s b F N 0 Y X R 1 c y I g V m F s d W U 9 I n N D b 2 1 w b G V 0 Z S I g L z 4 8 R W 5 0 c n k g V H l w Z T 0 i Q n V m Z m V y T m V 4 d F J l Z n J l c 2 g i I F Z h b H V l P S J s M S I g L z 4 8 R W 5 0 c n k g V H l w Z T 0 i R m l s b E N v b H V t b k 5 h b W V z I i B W Y W x 1 Z T 0 i c 1 s m c X V v d D t U c m F u c 2 F j d G l v b k l E J n F 1 b 3 Q 7 L C Z x d W 9 0 O 0 F j Y 2 9 1 b n R J R C Z x d W 9 0 O y w m c X V v d D t U c m F u c 2 F j d G l v b k F t b 3 V u d C Z x d W 9 0 O y w m c X V v d D t U c m F u c 2 F j d G l v b l R 5 c G U m c X V v d D s s J n F 1 b 3 Q 7 T G 9 j Y X R p b 2 4 m c X V v d D s s J n F 1 b 3 Q 7 R G V 2 a W N l S U Q m c X V v d D s s J n F 1 b 3 Q 7 T W V y Y 2 h h b n R J R C Z x d W 9 0 O y w m c X V v d D t D a G F u b m V s J n F 1 b 3 Q 7 L C Z x d W 9 0 O 0 N 1 c 3 R v b W V y Q W d l J n F 1 b 3 Q 7 L C Z x d W 9 0 O 0 N 1 c 3 R v b W V y T 2 N j d X B h d G l v b i Z x d W 9 0 O y w m c X V v d D t U c m F u c 2 F j d G l v b k R 1 c m F 0 a W 9 u J n F 1 b 3 Q 7 L C Z x d W 9 0 O 0 x v Z 2 l u Q X R 0 Z W 1 w d H M m c X V v d D s s J n F 1 b 3 Q 7 Q W N j b 3 V u d E J h b G F u Y 2 U m c X V v d D s s J n F 1 b 3 Q 7 V H J h b n N h Y 3 R p b 2 5 E Y X R l J n F 1 b 3 Q 7 L C Z x d W 9 0 O 0 N 1 c 3 R v b S Z x d W 9 0 O 1 0 i I C 8 + P E V u d H J 5 I F R 5 c G U 9 I k Z p b G x F b m F i b G V k I i B W Y W x 1 Z T 0 i b D A i I C 8 + P E V u d H J 5 I F R 5 c G U 9 I k Z p b G x D b 2 x 1 b W 5 U e X B l c y I g V m F s d W U 9 I n N C Z 1 l G Q m d Z R 0 J n W U R C Z 0 1 E Q l F j Q S I g L z 4 8 R W 5 0 c n k g V H l w Z T 0 i R m l s b E x h c 3 R V c G R h d G V k I i B W Y W x 1 Z T 0 i Z D I w M j U t M D Y t M T Z U M T U 6 M z I 6 M j U u N T I y M j U 0 M F o i I C 8 + P E V u d H J 5 I F R 5 c G U 9 I k Z p b G x F c n J v c k N v d W 5 0 I i B W Y W x 1 Z T 0 i b D A i I C 8 + P E V u d H J 5 I F R 5 c G U 9 I k Z p b G x F c n J v c k N v Z G U i I F Z h b H V l P S J z V W 5 r b m 9 3 b i I g L z 4 8 R W 5 0 c n k g V H l w Z T 0 i R m l s b G V k Q 2 9 t c G x l d G V S Z X N 1 b H R U b 1 d v c m t z a G V l d C I g V m F s d W U 9 I m w w I i A v P j x F b n R y e S B U e X B l P S J G a W x s Q 2 9 1 b n Q i I F Z h b H V l P S J s M j Q 5 O S I g L z 4 8 R W 5 0 c n k g V H l w Z T 0 i R m l s b F R v R G F 0 Y U 1 v Z G V s R W 5 h Y m x l Z C I g V m F s d W U 9 I m w x I i A v P j x F b n R y e S B U e X B l P S J J c 1 B y a X Z h d G U i I F Z h b H V l P S J s M C I g L z 4 8 R W 5 0 c n k g V H l w Z T 0 i U X V l c n l J R C I g V m F s d W U 9 I n M 0 N G N k N D h j N S 0 5 M z U 1 L T R i Z j Y t Y j E 5 Z C 1 h O T h m M T Q 3 O D Y w O D 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M S I g L z 4 8 R W 5 0 c n k g V H l w Z T 0 i U m V s Y X R p b 2 5 z a G l w S W 5 m b 0 N v b n R h a W 5 l c i I g V m F s d W U 9 I n N 7 J n F 1 b 3 Q 7 Y 2 9 s d W 1 u Q 2 9 1 b n Q m c X V v d D s 6 M T U s J n F 1 b 3 Q 7 a 2 V 5 Q 2 9 s d W 1 u T m F t Z X M m c X V v d D s 6 W 1 0 s J n F 1 b 3 Q 7 c X V l c n l S Z W x h d G l v b n N o a X B z J n F 1 b 3 Q 7 O l t d L C Z x d W 9 0 O 2 N v b H V t b k l k Z W 5 0 a X R p Z X M m c X V v d D s 6 W y Z x d W 9 0 O 1 N l Y 3 R p b 2 4 x L 2 J h b m t f d H J h b n N h Y 3 R p b 2 5 z X 2 R h d G F f M i 9 D a G F u Z 2 V k I F R 5 c G U u e 1 R y Y W 5 z Y W N 0 a W 9 u S U Q s M H 0 m c X V v d D s s J n F 1 b 3 Q 7 U 2 V j d G l v b j E v Y m F u a 1 9 0 c m F u c 2 F j d G l v b n N f Z G F 0 Y V 8 y L 0 N o Y W 5 n Z W Q g V H l w Z S 5 7 Q W N j b 3 V u d E l E L D F 9 J n F 1 b 3 Q 7 L C Z x d W 9 0 O 1 N l Y 3 R p b 2 4 x L 2 J h b m t f d H J h b n N h Y 3 R p b 2 5 z X 2 R h d G F f M i 9 D a G F u Z 2 V k I F R 5 c G U u e 1 R y Y W 5 z Y W N 0 a W 9 u Q W 1 v d W 5 0 L D J 9 J n F 1 b 3 Q 7 L C Z x d W 9 0 O 1 N l Y 3 R p b 2 4 x L 2 J h b m t f d H J h b n N h Y 3 R p b 2 5 z X 2 R h d G F f M i 9 D a G F u Z 2 V k I F R 5 c G U u e 1 R y Y W 5 z Y W N 0 a W 9 u V H l w Z S w 0 f S Z x d W 9 0 O y w m c X V v d D t T Z W N 0 a W 9 u M S 9 i Y W 5 r X 3 R y Y W 5 z Y W N 0 a W 9 u c 1 9 k Y X R h X z I v Q 2 h h b m d l Z C B U e X B l L n t M b 2 N h d G l v b i w 1 f S Z x d W 9 0 O y w m c X V v d D t T Z W N 0 a W 9 u M S 9 i Y W 5 r X 3 R y Y W 5 z Y W N 0 a W 9 u c 1 9 k Y X R h X z I v Q 2 h h b m d l Z C B U e X B l L n t E Z X Z p Y 2 V J R C w 2 f S Z x d W 9 0 O y w m c X V v d D t T Z W N 0 a W 9 u M S 9 i Y W 5 r X 3 R y Y W 5 z Y W N 0 a W 9 u c 1 9 k Y X R h X z I v Q 2 h h b m d l Z C B U e X B l L n t N Z X J j a G F u d E l E L D h 9 J n F 1 b 3 Q 7 L C Z x d W 9 0 O 1 N l Y 3 R p b 2 4 x L 2 J h b m t f d H J h b n N h Y 3 R p b 2 5 z X 2 R h d G F f M i 9 D a G F u Z 2 V k I F R 5 c G U u e 0 N o Y W 5 u Z W w s O X 0 m c X V v d D s s J n F 1 b 3 Q 7 U 2 V j d G l v b j E v Y m F u a 1 9 0 c m F u c 2 F j d G l v b n N f Z G F 0 Y V 8 y L 0 N o Y W 5 n Z W Q g V H l w Z S 5 7 Q 3 V z d G 9 t Z X J B Z 2 U s M T B 9 J n F 1 b 3 Q 7 L C Z x d W 9 0 O 1 N l Y 3 R p b 2 4 x L 2 J h b m t f d H J h b n N h Y 3 R p b 2 5 z X 2 R h d G F f M i 9 D a G F u Z 2 V k I F R 5 c G U u e 0 N 1 c 3 R v b W V y T 2 N j d X B h d G l v b i w x M X 0 m c X V v d D s s J n F 1 b 3 Q 7 U 2 V j d G l v b j E v Y m F u a 1 9 0 c m F u c 2 F j d G l v b n N f Z G F 0 Y V 8 y L 0 N o Y W 5 n Z W Q g V H l w Z S 5 7 V H J h b n N h Y 3 R p b 2 5 E d X J h d G l v b i w x M n 0 m c X V v d D s s J n F 1 b 3 Q 7 U 2 V j d G l v b j E v Y m F u a 1 9 0 c m F u c 2 F j d G l v b n N f Z G F 0 Y V 8 y L 0 N o Y W 5 n Z W Q g V H l w Z S 5 7 T G 9 n a W 5 B d H R l b X B 0 c y w x M 3 0 m c X V v d D s s J n F 1 b 3 Q 7 U 2 V j d G l v b j E v Y m F u a 1 9 0 c m F u c 2 F j d G l v b n N f Z G F 0 Y V 8 y L 0 N o Y W 5 n Z W Q g V H l w Z S 5 7 Q W N j b 3 V u d E J h b G F u Y 2 U s M T R 9 J n F 1 b 3 Q 7 L C Z x d W 9 0 O 1 N l Y 3 R p b 2 4 x L 2 J h b m t f d H J h b n N h Y 3 R p b 2 5 z X 2 R h d G F f M i 9 D a G F u Z 2 V k I F R 5 c G U u e 1 R y Y W 5 z Y W N 0 a W 9 u R G F 0 Z S w z f S Z x d W 9 0 O y w m c X V v d D t T Z W N 0 a W 9 u M S 9 i Y W 5 r X 3 R y Y W 5 z Y W N 0 a W 9 u c 1 9 k Y X R h X z I v Q W R k Z W Q g Q 2 9 u Z G l 0 a W 9 u Y W w g Q 2 9 s d W 1 u L n t D d X N 0 b 2 0 s M T R 9 J n F 1 b 3 Q 7 X S w m c X V v d D t D b 2 x 1 b W 5 D b 3 V u d C Z x d W 9 0 O z o x N S w m c X V v d D t L Z X l D b 2 x 1 b W 5 O Y W 1 l c y Z x d W 9 0 O z p b X S w m c X V v d D t D b 2 x 1 b W 5 J Z G V u d G l 0 a W V z J n F 1 b 3 Q 7 O l s m c X V v d D t T Z W N 0 a W 9 u M S 9 i Y W 5 r X 3 R y Y W 5 z Y W N 0 a W 9 u c 1 9 k Y X R h X z I v Q 2 h h b m d l Z C B U e X B l L n t U c m F u c 2 F j d G l v b k l E L D B 9 J n F 1 b 3 Q 7 L C Z x d W 9 0 O 1 N l Y 3 R p b 2 4 x L 2 J h b m t f d H J h b n N h Y 3 R p b 2 5 z X 2 R h d G F f M i 9 D a G F u Z 2 V k I F R 5 c G U u e 0 F j Y 2 9 1 b n R J R C w x f S Z x d W 9 0 O y w m c X V v d D t T Z W N 0 a W 9 u M S 9 i Y W 5 r X 3 R y Y W 5 z Y W N 0 a W 9 u c 1 9 k Y X R h X z I v Q 2 h h b m d l Z C B U e X B l L n t U c m F u c 2 F j d G l v b k F t b 3 V u d C w y f S Z x d W 9 0 O y w m c X V v d D t T Z W N 0 a W 9 u M S 9 i Y W 5 r X 3 R y Y W 5 z Y W N 0 a W 9 u c 1 9 k Y X R h X z I v Q 2 h h b m d l Z C B U e X B l L n t U c m F u c 2 F j d G l v b l R 5 c G U s N H 0 m c X V v d D s s J n F 1 b 3 Q 7 U 2 V j d G l v b j E v Y m F u a 1 9 0 c m F u c 2 F j d G l v b n N f Z G F 0 Y V 8 y L 0 N o Y W 5 n Z W Q g V H l w Z S 5 7 T G 9 j Y X R p b 2 4 s N X 0 m c X V v d D s s J n F 1 b 3 Q 7 U 2 V j d G l v b j E v Y m F u a 1 9 0 c m F u c 2 F j d G l v b n N f Z G F 0 Y V 8 y L 0 N o Y W 5 n Z W Q g V H l w Z S 5 7 R G V 2 a W N l S U Q s N n 0 m c X V v d D s s J n F 1 b 3 Q 7 U 2 V j d G l v b j E v Y m F u a 1 9 0 c m F u c 2 F j d G l v b n N f Z G F 0 Y V 8 y L 0 N o Y W 5 n Z W Q g V H l w Z S 5 7 T W V y Y 2 h h b n R J R C w 4 f S Z x d W 9 0 O y w m c X V v d D t T Z W N 0 a W 9 u M S 9 i Y W 5 r X 3 R y Y W 5 z Y W N 0 a W 9 u c 1 9 k Y X R h X z I v Q 2 h h b m d l Z C B U e X B l L n t D a G F u b m V s L D l 9 J n F 1 b 3 Q 7 L C Z x d W 9 0 O 1 N l Y 3 R p b 2 4 x L 2 J h b m t f d H J h b n N h Y 3 R p b 2 5 z X 2 R h d G F f M i 9 D a G F u Z 2 V k I F R 5 c G U u e 0 N 1 c 3 R v b W V y Q W d l L D E w f S Z x d W 9 0 O y w m c X V v d D t T Z W N 0 a W 9 u M S 9 i Y W 5 r X 3 R y Y W 5 z Y W N 0 a W 9 u c 1 9 k Y X R h X z I v Q 2 h h b m d l Z C B U e X B l L n t D d X N 0 b 2 1 l c k 9 j Y 3 V w Y X R p b 2 4 s M T F 9 J n F 1 b 3 Q 7 L C Z x d W 9 0 O 1 N l Y 3 R p b 2 4 x L 2 J h b m t f d H J h b n N h Y 3 R p b 2 5 z X 2 R h d G F f M i 9 D a G F u Z 2 V k I F R 5 c G U u e 1 R y Y W 5 z Y W N 0 a W 9 u R H V y Y X R p b 2 4 s M T J 9 J n F 1 b 3 Q 7 L C Z x d W 9 0 O 1 N l Y 3 R p b 2 4 x L 2 J h b m t f d H J h b n N h Y 3 R p b 2 5 z X 2 R h d G F f M i 9 D a G F u Z 2 V k I F R 5 c G U u e 0 x v Z 2 l u Q X R 0 Z W 1 w d H M s M T N 9 J n F 1 b 3 Q 7 L C Z x d W 9 0 O 1 N l Y 3 R p b 2 4 x L 2 J h b m t f d H J h b n N h Y 3 R p b 2 5 z X 2 R h d G F f M i 9 D a G F u Z 2 V k I F R 5 c G U u e 0 F j Y 2 9 1 b n R C Y W x h b m N l L D E 0 f S Z x d W 9 0 O y w m c X V v d D t T Z W N 0 a W 9 u M S 9 i Y W 5 r X 3 R y Y W 5 z Y W N 0 a W 9 u c 1 9 k Y X R h X z I v Q 2 h h b m d l Z C B U e X B l L n t U c m F u c 2 F j d G l v b k R h d G U s M 3 0 m c X V v d D s s J n F 1 b 3 Q 7 U 2 V j d G l v b j E v Y m F u a 1 9 0 c m F u c 2 F j d G l v b n N f Z G F 0 Y V 8 y L 0 F k Z G V k I E N v b m R p d G l v b m F s I E N v b H V t b i 5 7 Q 3 V z d G 9 t L D E 0 f S Z x d W 9 0 O 1 0 s J n F 1 b 3 Q 7 U m V s Y X R p b 2 5 z a G l w S W 5 m b y Z x d W 9 0 O z p b X X 0 i I C 8 + P C 9 T d G F i b G V F b n R y a W V z P j w v S X R l b T 4 8 S X R l b T 4 8 S X R l b U x v Y 2 F 0 a W 9 u P j x J d G V t V H l w Z T 5 G b 3 J t d W x h P C 9 J d G V t V H l w Z T 4 8 S X R l b V B h d G g + U 2 V j d G l v b j E v Z G F 0 Z T w v S X R l b V B h d G g + P C 9 J d G V t T G 9 j Y X R p b 2 4 + P F N 0 Y W J s Z U V u d H J p Z X M + P E V u d H J 5 I F R 5 c G U 9 I k F k Z G V k V G 9 E Y X R h T W 9 k Z W w i I F Z h b H V l P S J s M S I g L z 4 8 R W 5 0 c n k g V H l w Z T 0 i Q n V m Z m V y T m V 4 d F J l Z n J l c 2 g i I F Z h b H V l P S J s M S I g L z 4 8 R W 5 0 c n k g V H l w Z T 0 i R m l s b E N v d W 5 0 I i B W Y W x 1 Z T 0 i b D I 0 O T k i I C 8 + P E V u d H J 5 I F R 5 c G U 9 I k Z p b G x F b m F i b G V k I i B W Y W x 1 Z T 0 i b D A i I C 8 + P E V u d H J 5 I F R 5 c G U 9 I k Z p b G x F c n J v c k N v Z G U i I F Z h b H V l P S J z V W 5 r b m 9 3 b i I g L z 4 8 R W 5 0 c n k g V H l w Z T 0 i R m l s b E V y c m 9 y Q 2 9 1 b n Q i I F Z h b H V l P S J s M C I g L z 4 8 R W 5 0 c n k g V H l w Z T 0 i R m l s b E x h c 3 R V c G R h d G V k I i B W Y W x 1 Z T 0 i Z D I w M j U t M D Y t M T F U M T c 6 M j Y 6 N D Q u N T Y 3 M D A w N V o i I C 8 + P E V u d H J 5 I F R 5 c G U 9 I k Z p b G x D b 2 x 1 b W 5 U e X B l c y I g V m F s d W U 9 I n N C d 0 1 E Q m d Z R E J n W U t C Z 0 1 E I i A v P j x F b n R y e S B U e X B l P S J G a W x s Q 2 9 s d W 1 u T m F t Z X M i I F Z h b H V l P S J z W y Z x d W 9 0 O 1 R y Y W 5 z Y W N 0 a W 9 u R G F 0 Z S Z x d W 9 0 O y w m c X V v d D t Z Z W F y J n F 1 b 3 Q 7 L C Z x d W 9 0 O 0 1 v b n R o T n V t Y m V y J n F 1 b 3 Q 7 L C Z x d W 9 0 O 0 1 v b n R o T m F t Z S Z x d W 9 0 O y w m c X V v d D t N b 2 5 0 a C Z x d W 9 0 O y w m c X V v d D t E Y X l O d W 1 i Z X I m c X V v d D s s J n F 1 b 3 Q 7 R G F 5 T m F t Z S Z x d W 9 0 O y w m c X V v d D t E Y X k m c X V v d D s s J n F 1 b 3 Q 7 V G l t Z S Z x d W 9 0 O y w m c X V v d D t M Y X N 0 I E N o Y X J h Y 3 R l c n M m c X V v d D s s J n F 1 b 3 Q 7 R G F 5 I G 9 m I F d l Z W s m c X V v d D s s J n F 1 b 3 Q 7 U X V h c n R l c 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0 O D V j M j Q 5 O C 1 k Y j E 0 L T R h O T c t O D l h Z C 0 3 M G Z m Y m F m Y j Y 0 M m Y i I C 8 + P E V u d H J 5 I F R 5 c G U 9 I l J l b G F 0 a W 9 u c 2 h p c E l u Z m 9 D b 2 5 0 Y W l u Z X I i I F Z h b H V l P S J z e y Z x d W 9 0 O 2 N v b H V t b k N v d W 5 0 J n F 1 b 3 Q 7 O j E y L C Z x d W 9 0 O 2 t l e U N v b H V t b k 5 h b W V z J n F 1 b 3 Q 7 O l t d L C Z x d W 9 0 O 3 F 1 Z X J 5 U m V s Y X R p b 2 5 z a G l w c y Z x d W 9 0 O z p b X S w m c X V v d D t j b 2 x 1 b W 5 J Z G V u d G l 0 a W V z J n F 1 b 3 Q 7 O l s m c X V v d D t T Z W N 0 a W 9 u M S 9 k Y X R l L 0 N o Y W 5 n Z W Q g V H l w Z S 5 7 V H J h b n N h Y 3 R p b 2 5 E Y X R l L D N 9 J n F 1 b 3 Q 7 L C Z x d W 9 0 O 1 N l Y 3 R p b 2 4 x L 2 R h d G U v S W 5 z Z X J 0 Z W Q g W W V h c i 5 7 W W V h c i w x M 3 0 m c X V v d D s s J n F 1 b 3 Q 7 U 2 V j d G l v b j E v Z G F 0 Z S 9 J b n N l c n R l Z C B N b 2 5 0 a C 5 7 T W 9 u d G g s M T R 9 J n F 1 b 3 Q 7 L C Z x d W 9 0 O 1 N l Y 3 R p b 2 4 x L 2 R h d G U v S W 5 z Z X J 0 Z W Q g T W 9 u d G g g T m F t Z S 5 7 T W 9 u d G g g T m F t Z S w x N X 0 m c X V v d D s s J n F 1 b 3 Q 7 U 2 V j d G l v b j E v Z G F 0 Z S 9 J b n N l c n R l Z C B U Z X h 0 I F J h b m d l L n t U Z X h 0 I F J h b m d l L D E 2 f S Z x d W 9 0 O y w m c X V v d D t T Z W N 0 a W 9 u M S 9 k Y X R l L 0 l u c 2 V y d G V k I E R h e S 5 7 R G F 5 L D V 9 J n F 1 b 3 Q 7 L C Z x d W 9 0 O 1 N l Y 3 R p b 2 4 x L 2 R h d G U v S W 5 z Z X J 0 Z W Q g R G F 5 I E 5 h b W U u e 0 R h e S B O Y W 1 l L D Z 9 J n F 1 b 3 Q 7 L C Z x d W 9 0 O 1 N l Y 3 R p b 2 4 x L 2 R h d G U v S W 5 z Z X J 0 Z W Q g R m l y c 3 Q g Q 2 h h c m F j d G V y c y 5 7 R m l y c 3 Q g Q 2 h h c m F j d G V y c y w 3 f S Z x d W 9 0 O y w m c X V v d D t T Z W N 0 a W 9 u M S 9 k Y X R l L 0 l u c 2 V y d G V k I F R p b W U u e 1 R p b W U s O H 0 m c X V v d D s s J n F 1 b 3 Q 7 U 2 V j d G l v b j E v Z G F 0 Z S 9 J b n N l c n R l Z C B M Y X N 0 I E N o Y X J h Y 3 R l c n M u e 0 x h c 3 Q g Q 2 h h c m F j d G V y c y w 5 f S Z x d W 9 0 O y w m c X V v d D t T Z W N 0 a W 9 u M S 9 k Y X R l L 0 l u c 2 V y d G V k I E R h e S B v Z i B X Z W V r L n t E Y X k g b 2 Y g V 2 V l a y w x M H 0 m c X V v d D s s J n F 1 b 3 Q 7 U 2 V j d G l v b j E v Z G F 0 Z S 9 J b n N l c n R l Z C B R d W F y d G V y L n t R d W F y d G V y L D E x f S Z x d W 9 0 O 1 0 s J n F 1 b 3 Q 7 Q 2 9 s d W 1 u Q 2 9 1 b n Q m c X V v d D s 6 M T I s J n F 1 b 3 Q 7 S 2 V 5 Q 2 9 s d W 1 u T m F t Z X M m c X V v d D s 6 W 1 0 s J n F 1 b 3 Q 7 Q 2 9 s d W 1 u S W R l b n R p d G l l c y Z x d W 9 0 O z p b J n F 1 b 3 Q 7 U 2 V j d G l v b j E v Z G F 0 Z S 9 D a G F u Z 2 V k I F R 5 c G U u e 1 R y Y W 5 z Y W N 0 a W 9 u R G F 0 Z S w z f S Z x d W 9 0 O y w m c X V v d D t T Z W N 0 a W 9 u M S 9 k Y X R l L 0 l u c 2 V y d G V k I F l l Y X I u e 1 l l Y X I s M T N 9 J n F 1 b 3 Q 7 L C Z x d W 9 0 O 1 N l Y 3 R p b 2 4 x L 2 R h d G U v S W 5 z Z X J 0 Z W Q g T W 9 u d G g u e 0 1 v b n R o L D E 0 f S Z x d W 9 0 O y w m c X V v d D t T Z W N 0 a W 9 u M S 9 k Y X R l L 0 l u c 2 V y d G V k I E 1 v b n R o I E 5 h b W U u e 0 1 v b n R o I E 5 h b W U s M T V 9 J n F 1 b 3 Q 7 L C Z x d W 9 0 O 1 N l Y 3 R p b 2 4 x L 2 R h d G U v S W 5 z Z X J 0 Z W Q g V G V 4 d C B S Y W 5 n Z S 5 7 V G V 4 d C B S Y W 5 n Z S w x N n 0 m c X V v d D s s J n F 1 b 3 Q 7 U 2 V j d G l v b j E v Z G F 0 Z S 9 J b n N l c n R l Z C B E Y X k u e 0 R h e S w 1 f S Z x d W 9 0 O y w m c X V v d D t T Z W N 0 a W 9 u M S 9 k Y X R l L 0 l u c 2 V y d G V k I E R h e S B O Y W 1 l L n t E Y X k g T m F t Z S w 2 f S Z x d W 9 0 O y w m c X V v d D t T Z W N 0 a W 9 u M S 9 k Y X R l L 0 l u c 2 V y d G V k I E Z p c n N 0 I E N o Y X J h Y 3 R l c n M u e 0 Z p c n N 0 I E N o Y X J h Y 3 R l c n M s N 3 0 m c X V v d D s s J n F 1 b 3 Q 7 U 2 V j d G l v b j E v Z G F 0 Z S 9 J b n N l c n R l Z C B U a W 1 l L n t U a W 1 l L D h 9 J n F 1 b 3 Q 7 L C Z x d W 9 0 O 1 N l Y 3 R p b 2 4 x L 2 R h d G U v S W 5 z Z X J 0 Z W Q g T G F z d C B D a G F y Y W N 0 Z X J z L n t M Y X N 0 I E N o Y X J h Y 3 R l c n M s O X 0 m c X V v d D s s J n F 1 b 3 Q 7 U 2 V j d G l v b j E v Z G F 0 Z S 9 J b n N l c n R l Z C B E Y X k g b 2 Y g V 2 V l a y 5 7 R G F 5 I G 9 m I F d l Z W s s M T B 9 J n F 1 b 3 Q 7 L C Z x d W 9 0 O 1 N l Y 3 R p b 2 4 x L 2 R h d G U v S W 5 z Z X J 0 Z W Q g U X V h c n R l c i 5 7 U X V h c n R l c i w x 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V B p d m 9 0 V G F i b G U x I i A v P j w v U 3 R h Y m x l R W 5 0 c m l l c z 4 8 L 0 l 0 Z W 0 + P E l 0 Z W 0 + P E l 0 Z W 1 M b 2 N h d G l v b j 4 8 S X R l b V R 5 c G U + R m 9 y b X V s Y T w v S X R l b V R 5 c G U + P E l 0 Z W 1 Q Y X R o P l N l Y 3 R p b 2 4 x L 0 F s b C U y M G 1 l Y X N 1 c m V z P C 9 J d G V t U G F 0 a D 4 8 L 0 l 0 Z W 1 M b 2 N h d G l v b j 4 8 U 3 R h Y m x l R W 5 0 c m l l c z 4 8 R W 5 0 c n k g V H l w Z T 0 i Q W R k Z W R U b 0 R h d G F N b 2 R l b C I g V m F s d W U 9 I m w x I i A v P j x F b n R y e S B U e X B l P S J C d W Z m Z X J O Z X h 0 U m V m c m V z a C I g V m F s d W U 9 I m w x I i A v P j x F b n R y e S B U e X B l P S J G a W x s Q 2 9 1 b n Q i I F Z h b H V l P S J s M S I g L z 4 8 R W 5 0 c n k g V H l w Z T 0 i R m l s b E V u Y W J s Z W Q i I F Z h b H V l P S J s M C I g L z 4 8 R W 5 0 c n k g V H l w Z T 0 i R m l s b E V y c m 9 y Q 2 9 k Z S I g V m F s d W U 9 I n N V b m t u b 3 d u I i A v P j x F b n R y e S B U e X B l P S J G a W x s R X J y b 3 J D b 3 V u d C I g V m F s d W U 9 I m w w I i A v P j x F b n R y e S B U e X B l P S J G a W x s T G F z d F V w Z G F 0 Z W Q i I F Z h b H V l P S J k M j A y N S 0 w N i 0 x M F Q x N T o w M z o z N C 4 z O D A 0 N z c x W i I g L z 4 8 R W 5 0 c n k g V H l w Z T 0 i R m l s b E N v b H V t b l R 5 c G V z I i B W Y W x 1 Z T 0 i c 0 J n P T 0 i I C 8 + P E V u d H J 5 I F R 5 c G U 9 I k Z p b G x D b 2 x 1 b W 5 O Y W 1 l c y I g V m F s d W U 9 I n N b J n F 1 b 3 Q 7 Q W x s I G 1 l Y X N 1 c m V z 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U 2 Y T I 1 M 2 J l L W N l O D A t N D B i M y 1 i Y m M 2 L T M z O W N l N G Q z Y z F j Z S I g L z 4 8 R W 5 0 c n k g V H l w Z T 0 i U m V s Y X R p b 2 5 z a G l w S W 5 m b 0 N v b n R h a W 5 l c i I g V m F s d W U 9 I n N 7 J n F 1 b 3 Q 7 Y 2 9 s d W 1 u Q 2 9 1 b n Q m c X V v d D s 6 M S w m c X V v d D t r Z X l D b 2 x 1 b W 5 O Y W 1 l c y Z x d W 9 0 O z p b X S w m c X V v d D t x d W V y e V J l b G F 0 a W 9 u c 2 h p c H M m c X V v d D s 6 W 1 0 s J n F 1 b 3 Q 7 Y 2 9 s d W 1 u S W R l b n R p d G l l c y Z x d W 9 0 O z p b J n F 1 b 3 Q 7 U 2 V j d G l v b j E v Q W x s I G 1 l Y X N 1 c m V z L 0 F 1 d G 9 S Z W 1 v d m V k Q 2 9 s d W 1 u c z E u e 0 F s b C B t Z W F z d X J l c y w w f S Z x d W 9 0 O 1 0 s J n F 1 b 3 Q 7 Q 2 9 s d W 1 u Q 2 9 1 b n Q m c X V v d D s 6 M S w m c X V v d D t L Z X l D b 2 x 1 b W 5 O Y W 1 l c y Z x d W 9 0 O z p b X S w m c X V v d D t D b 2 x 1 b W 5 J Z G V u d G l 0 a W V z J n F 1 b 3 Q 7 O l s m c X V v d D t T Z W N 0 a W 9 u M S 9 B b G w g b W V h c 3 V y Z X M v Q X V 0 b 1 J l b W 9 2 Z W R D b 2 x 1 b W 5 z M S 5 7 Q W x s I G 1 l Y X N 1 c m V z L D B 9 J n F 1 b 3 Q 7 X S w m c X V v d D t S Z W x h d G l v b n N o a X B J b m Z v J n F 1 b 3 Q 7 O l t d f S I g L z 4 8 R W 5 0 c n k g V H l w Z T 0 i U m V z d W x 0 V H l w Z S I g V m F s d W U 9 I n N U Z X h 0 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Y m F u a 1 9 0 c m F u c 2 F j d G l v b n N f Z G F 0 Y V 8 y L 1 N v d X J j Z T w v S X R l b V B h d G g + P C 9 J d G V t T G 9 j Y X R p b 2 4 + P F N 0 Y W J s Z U V u d H J p Z X M g L z 4 8 L 0 l 0 Z W 0 + P E l 0 Z W 0 + P E l 0 Z W 1 M b 2 N h d G l v b j 4 8 S X R l b V R 5 c G U + R m 9 y b X V s Y T w v S X R l b V R 5 c G U + P E l 0 Z W 1 Q Y X R o P l N l Y 3 R p b 2 4 x L 2 J h b m t f d H J h b n N h Y 3 R p b 2 5 z X 2 R h d G F f M i 9 i Y W 5 r X 3 R y Y W 5 z Y W N 0 a W 9 u c 1 9 k Y X R h X z J f U 2 h l Z X Q 8 L 0 l 0 Z W 1 Q Y X R o P j w v S X R l b U x v Y 2 F 0 a W 9 u P j x T d G F i b G V F b n R y a W V z I C 8 + P C 9 J d G V t P j x J d G V t P j x J d G V t T G 9 j Y X R p b 2 4 + P E l 0 Z W 1 U e X B l P k Z v c m 1 1 b G E 8 L 0 l 0 Z W 1 U e X B l P j x J d G V t U G F 0 a D 5 T Z W N 0 a W 9 u M S 9 i Y W 5 r X 3 R y Y W 5 z Y W N 0 a W 9 u c 1 9 k Y X R h X z I v U H J v b W 9 0 Z W Q l M j B I Z W F k Z X J z P C 9 J d G V t U G F 0 a D 4 8 L 0 l 0 Z W 1 M b 2 N h d G l v b j 4 8 U 3 R h Y m x l R W 5 0 c m l l c y A v P j w v S X R l b T 4 8 S X R l b T 4 8 S X R l b U x v Y 2 F 0 a W 9 u P j x J d G V t V H l w Z T 5 G b 3 J t d W x h P C 9 J d G V t V H l w Z T 4 8 S X R l b V B h d G g + U 2 V j d G l v b j E v Y m F u a 1 9 0 c m F u c 2 F j d G l v b n N f Z G F 0 Y V 8 y L 0 N o Y W 5 n Z W Q l M j B U e X B l P C 9 J d G V t U G F 0 a D 4 8 L 0 l 0 Z W 1 M b 2 N h d G l v b j 4 8 U 3 R h Y m x l R W 5 0 c m l l c y A v P j w v S X R l b T 4 8 S X R l b T 4 8 S X R l b U x v Y 2 F 0 a W 9 u P j x J d G V t V H l w Z T 5 G b 3 J t d W x h P C 9 J d G V t V H l w Z T 4 8 S X R l b V B h d G g + U 2 V j d G l v b j E v Y m F u a 1 9 0 c m F u c 2 F j d G l v b n N f Z G F 0 Y V 8 y L 1 J l b W 9 2 Z W Q l M j B P d G h l c i U y M E N v b H V t b n M 8 L 0 l 0 Z W 1 Q Y X R o P j w v S X R l b U x v Y 2 F 0 a W 9 u P j x T d G F i b G V F b n R y a W V z I C 8 + P C 9 J d G V t P j x J d G V t P j x J d G V t T G 9 j Y X R p b 2 4 + P E l 0 Z W 1 U e X B l P k Z v c m 1 1 b G E 8 L 0 l 0 Z W 1 U e X B l P j x J d G V t U G F 0 a D 5 T Z W N 0 a W 9 u M S 9 i Y W 5 r X 3 R y Y W 5 z Y W N 0 a W 9 u c 1 9 k Y X R h X z I v S W 5 z Z X J 0 Z W Q l M j B Z Z W F y P C 9 J d G V t U G F 0 a D 4 8 L 0 l 0 Z W 1 M b 2 N h d G l v b j 4 8 U 3 R h Y m x l R W 5 0 c m l l c y A v P j w v S X R l b T 4 8 S X R l b T 4 8 S X R l b U x v Y 2 F 0 a W 9 u P j x J d G V t V H l w Z T 5 G b 3 J t d W x h P C 9 J d G V t V H l w Z T 4 8 S X R l b V B h d G g + U 2 V j d G l v b j E v Y m F u a 1 9 0 c m F u c 2 F j d G l v b n N f Z G F 0 Y V 8 y L 1 J l b 3 J k Z X J l Z C U y M E N v b H V t b n M 8 L 0 l 0 Z W 1 Q Y X R o P j w v S X R l b U x v Y 2 F 0 a W 9 u P j x T d G F i b G V F b n R y a W V z I C 8 + P C 9 J d G V t P j x J d G V t P j x J d G V t T G 9 j Y X R p b 2 4 + P E l 0 Z W 1 U e X B l P k Z v c m 1 1 b G E 8 L 0 l 0 Z W 1 U e X B l P j x J d G V t U G F 0 a D 5 T Z W N 0 a W 9 u M S 9 i Y W 5 r X 3 R y Y W 5 z Y W N 0 a W 9 u c 1 9 k Y X R h X z I v S W 5 z Z X J 0 Z W Q l M j B N b 2 5 0 a D w v S X R l b V B h d G g + P C 9 J d G V t T G 9 j Y X R p b 2 4 + P F N 0 Y W J s Z U V u d H J p Z X M g L z 4 8 L 0 l 0 Z W 0 + P E l 0 Z W 0 + P E l 0 Z W 1 M b 2 N h d G l v b j 4 8 S X R l b V R 5 c G U + R m 9 y b X V s Y T w v S X R l b V R 5 c G U + P E l 0 Z W 1 Q Y X R o P l N l Y 3 R p b 2 4 x L 2 J h b m t f d H J h b n N h Y 3 R p b 2 5 z X 2 R h d G F f M i 9 J b n N l c n R l Z C U y M E 1 v b n R o J T I w T m F t Z T w v S X R l b V B h d G g + P C 9 J d G V t T G 9 j Y X R p b 2 4 + P F N 0 Y W J s Z U V u d H J p Z X M g L z 4 8 L 0 l 0 Z W 0 + P E l 0 Z W 0 + P E l 0 Z W 1 M b 2 N h d G l v b j 4 8 S X R l b V R 5 c G U + R m 9 y b X V s Y T w v S X R l b V R 5 c G U + P E l 0 Z W 1 Q Y X R o P l N l Y 3 R p b 2 4 x L 2 J h b m t f d H J h b n N h Y 3 R p b 2 5 z X 2 R h d G F f M i 9 J b n N l c n R l Z C U y M F R l e H Q l M j B S Y W 5 n Z T w v S X R l b V B h d G g + P C 9 J d G V t T G 9 j Y X R p b 2 4 + P F N 0 Y W J s Z U V u d H J p Z X M g L z 4 8 L 0 l 0 Z W 0 + P E l 0 Z W 0 + P E l 0 Z W 1 M b 2 N h d G l v b j 4 8 S X R l b V R 5 c G U + R m 9 y b X V s Y T w v S X R l b V R 5 c G U + P E l 0 Z W 1 Q Y X R o P l N l Y 3 R p b 2 4 x L 2 J h b m t f d H J h b n N h Y 3 R p b 2 5 z X 2 R h d G F f M i 9 S Z W 5 h b W V k J T I w Q 2 9 s d W 1 u c z w v S X R l b V B h d G g + P C 9 J d G V t T G 9 j Y X R p b 2 4 + P F N 0 Y W J s Z U V u d H J p Z X M g L z 4 8 L 0 l 0 Z W 0 + P E l 0 Z W 0 + P E l 0 Z W 1 M b 2 N h d G l v b j 4 8 S X R l b V R 5 c G U + R m 9 y b X V s Y T w v S X R l b V R 5 c G U + P E l 0 Z W 1 Q Y X R o P l N l Y 3 R p b 2 4 x L 2 R h d G U v U 2 9 1 c m N l P C 9 J d G V t U G F 0 a D 4 8 L 0 l 0 Z W 1 M b 2 N h d G l v b j 4 8 U 3 R h Y m x l R W 5 0 c m l l c y A v P j w v S X R l b T 4 8 S X R l b T 4 8 S X R l b U x v Y 2 F 0 a W 9 u P j x J d G V t V H l w Z T 5 G b 3 J t d W x h P C 9 J d G V t V H l w Z T 4 8 S X R l b V B h d G g + U 2 V j d G l v b j E v Z G F 0 Z S 9 i Y W 5 r X 3 R y Y W 5 z Y W N 0 a W 9 u c 1 9 k Y X R h X z J f U 2 h l Z X Q 8 L 0 l 0 Z W 1 Q Y X R o P j w v S X R l b U x v Y 2 F 0 a W 9 u P j x T d G F i b G V F b n R y a W V z I C 8 + P C 9 J d G V t P j x J d G V t P j x J d G V t T G 9 j Y X R p b 2 4 + P E l 0 Z W 1 U e X B l P k Z v c m 1 1 b G E 8 L 0 l 0 Z W 1 U e X B l P j x J d G V t U G F 0 a D 5 T Z W N 0 a W 9 u M S 9 k Y X R l L 1 B y b 2 1 v d G V k J T I w S G V h Z G V y c z w v S X R l b V B h d G g + P C 9 J d G V t T G 9 j Y X R p b 2 4 + P F N 0 Y W J s Z U V u d H J p Z X M g L z 4 8 L 0 l 0 Z W 0 + P E l 0 Z W 0 + P E l 0 Z W 1 M b 2 N h d G l v b j 4 8 S X R l b V R 5 c G U + R m 9 y b X V s Y T w v S X R l b V R 5 c G U + P E l 0 Z W 1 Q Y X R o P l N l Y 3 R p b 2 4 x L 2 R h d G U v Q 2 h h b m d l Z C U y M F R 5 c G U 8 L 0 l 0 Z W 1 Q Y X R o P j w v S X R l b U x v Y 2 F 0 a W 9 u P j x T d G F i b G V F b n R y a W V z I C 8 + P C 9 J d G V t P j x J d G V t P j x J d G V t T G 9 j Y X R p b 2 4 + P E l 0 Z W 1 U e X B l P k Z v c m 1 1 b G E 8 L 0 l 0 Z W 1 U e X B l P j x J d G V t U G F 0 a D 5 T Z W N 0 a W 9 u M S 9 k Y X R l L 1 J l b W 9 2 Z W Q l M j B P d G h l c i U y M E N v b H V t b n M 8 L 0 l 0 Z W 1 Q Y X R o P j w v S X R l b U x v Y 2 F 0 a W 9 u P j x T d G F i b G V F b n R y a W V z I C 8 + P C 9 J d G V t P j x J d G V t P j x J d G V t T G 9 j Y X R p b 2 4 + P E l 0 Z W 1 U e X B l P k Z v c m 1 1 b G E 8 L 0 l 0 Z W 1 U e X B l P j x J d G V t U G F 0 a D 5 T Z W N 0 a W 9 u M S 9 k Y X R l L 0 l u c 2 V y d G V k J T I w W W V h c j w v S X R l b V B h d G g + P C 9 J d G V t T G 9 j Y X R p b 2 4 + P F N 0 Y W J s Z U V u d H J p Z X M g L z 4 8 L 0 l 0 Z W 0 + P E l 0 Z W 0 + P E l 0 Z W 1 M b 2 N h d G l v b j 4 8 S X R l b V R 5 c G U + R m 9 y b X V s Y T w v S X R l b V R 5 c G U + P E l 0 Z W 1 Q Y X R o P l N l Y 3 R p b 2 4 x L 2 R h d G U v U m V v c m R l c m V k J T I w Q 2 9 s d W 1 u c z w v S X R l b V B h d G g + P C 9 J d G V t T G 9 j Y X R p b 2 4 + P F N 0 Y W J s Z U V u d H J p Z X M g L z 4 8 L 0 l 0 Z W 0 + P E l 0 Z W 0 + P E l 0 Z W 1 M b 2 N h d G l v b j 4 8 S X R l b V R 5 c G U + R m 9 y b X V s Y T w v S X R l b V R 5 c G U + P E l 0 Z W 1 Q Y X R o P l N l Y 3 R p b 2 4 x L 2 R h d G U v S W 5 z Z X J 0 Z W Q l M j B N b 2 5 0 a D w v S X R l b V B h d G g + P C 9 J d G V t T G 9 j Y X R p b 2 4 + P F N 0 Y W J s Z U V u d H J p Z X M g L z 4 8 L 0 l 0 Z W 0 + P E l 0 Z W 0 + P E l 0 Z W 1 M b 2 N h d G l v b j 4 8 S X R l b V R 5 c G U + R m 9 y b X V s Y T w v S X R l b V R 5 c G U + P E l 0 Z W 1 Q Y X R o P l N l Y 3 R p b 2 4 x L 2 R h d G U v S W 5 z Z X J 0 Z W Q l M j B N b 2 5 0 a C U y M E 5 h b W U 8 L 0 l 0 Z W 1 Q Y X R o P j w v S X R l b U x v Y 2 F 0 a W 9 u P j x T d G F i b G V F b n R y a W V z I C 8 + P C 9 J d G V t P j x J d G V t P j x J d G V t T G 9 j Y X R p b 2 4 + P E l 0 Z W 1 U e X B l P k Z v c m 1 1 b G E 8 L 0 l 0 Z W 1 U e X B l P j x J d G V t U G F 0 a D 5 T Z W N 0 a W 9 u M S 9 k Y X R l L 0 l u c 2 V y d G V k J T I w V G V 4 d C U y M F J h b m d l P C 9 J d G V t U G F 0 a D 4 8 L 0 l 0 Z W 1 M b 2 N h d G l v b j 4 8 U 3 R h Y m x l R W 5 0 c m l l c y A v P j w v S X R l b T 4 8 S X R l b T 4 8 S X R l b U x v Y 2 F 0 a W 9 u P j x J d G V t V H l w Z T 5 G b 3 J t d W x h P C 9 J d G V t V H l w Z T 4 8 S X R l b V B h d G g + U 2 V j d G l v b j E v Z G F 0 Z S 9 S Z W 5 h b W V k J T I w Q 2 9 s d W 1 u c z w v S X R l b V B h d G g + P C 9 J d G V t T G 9 j Y X R p b 2 4 + P F N 0 Y W J s Z U V u d H J p Z X M g L z 4 8 L 0 l 0 Z W 0 + P E l 0 Z W 0 + P E l 0 Z W 1 M b 2 N h d G l v b j 4 8 S X R l b V R 5 c G U + R m 9 y b X V s Y T w v S X R l b V R 5 c G U + P E l 0 Z W 1 Q Y X R o P l N l Y 3 R p b 2 4 x L 2 R h d G U v U m V t b 3 Z l Z C U y M E 9 0 a G V y J T I w Q 2 9 s d W 1 u c z E 8 L 0 l 0 Z W 1 Q Y X R o P j w v S X R l b U x v Y 2 F 0 a W 9 u P j x T d G F i b G V F b n R y a W V z I C 8 + P C 9 J d G V t P j x J d G V t P j x J d G V t T G 9 j Y X R p b 2 4 + P E l 0 Z W 1 U e X B l P k Z v c m 1 1 b G E 8 L 0 l 0 Z W 1 U e X B l P j x J d G V t U G F 0 a D 5 T Z W N 0 a W 9 u M S 9 k Y X R l L 0 l u c 2 V y d G V k J T I w R G F 5 P C 9 J d G V t U G F 0 a D 4 8 L 0 l 0 Z W 1 M b 2 N h d G l v b j 4 8 U 3 R h Y m x l R W 5 0 c m l l c y A v P j w v S X R l b T 4 8 S X R l b T 4 8 S X R l b U x v Y 2 F 0 a W 9 u P j x J d G V t V H l w Z T 5 G b 3 J t d W x h P C 9 J d G V t V H l w Z T 4 8 S X R l b V B h d G g + U 2 V j d G l v b j E v Z G F 0 Z S 9 J b n N l c n R l Z C U y M E R h e S U y M E 5 h b W U 8 L 0 l 0 Z W 1 Q Y X R o P j w v S X R l b U x v Y 2 F 0 a W 9 u P j x T d G F i b G V F b n R y a W V z I C 8 + P C 9 J d G V t P j x J d G V t P j x J d G V t T G 9 j Y X R p b 2 4 + P E l 0 Z W 1 U e X B l P k Z v c m 1 1 b G E 8 L 0 l 0 Z W 1 U e X B l P j x J d G V t U G F 0 a D 5 T Z W N 0 a W 9 u M S 9 k Y X R l L 1 J l b m F t Z W Q l M j B D b 2 x 1 b W 5 z M T w v S X R l b V B h d G g + P C 9 J d G V t T G 9 j Y X R p b 2 4 + P F N 0 Y W J s Z U V u d H J p Z X M g L z 4 8 L 0 l 0 Z W 0 + P E l 0 Z W 0 + P E l 0 Z W 1 M b 2 N h d G l v b j 4 8 S X R l b V R 5 c G U + R m 9 y b X V s Y T w v S X R l b V R 5 c G U + P E l 0 Z W 1 Q Y X R o P l N l Y 3 R p b 2 4 x L 2 R h d G U v S W 5 z Z X J 0 Z W Q l M j B G a X J z d C U y M E N o Y X J h Y 3 R l c n M 8 L 0 l 0 Z W 1 Q Y X R o P j w v S X R l b U x v Y 2 F 0 a W 9 u P j x T d G F i b G V F b n R y a W V z I C 8 + P C 9 J d G V t P j x J d G V t P j x J d G V t T G 9 j Y X R p b 2 4 + P E l 0 Z W 1 U e X B l P k Z v c m 1 1 b G E 8 L 0 l 0 Z W 1 U e X B l P j x J d G V t U G F 0 a D 5 T Z W N 0 a W 9 u M S 9 k Y X R l L 1 J l b m F t Z W Q l M j B D b 2 x 1 b W 5 z M j w v S X R l b V B h d G g + P C 9 J d G V t T G 9 j Y X R p b 2 4 + P F N 0 Y W J s Z U V u d H J p Z X M g L z 4 8 L 0 l 0 Z W 0 + P E l 0 Z W 0 + P E l 0 Z W 1 M b 2 N h d G l v b j 4 8 S X R l b V R 5 c G U + R m 9 y b X V s Y T w v S X R l b V R 5 c G U + P E l 0 Z W 1 Q Y X R o P l N l Y 3 R p b 2 4 x L 2 R h d G U v S W 5 z Z X J 0 Z W Q l M j B U a W 1 l P C 9 J d G V t U G F 0 a D 4 8 L 0 l 0 Z W 1 M b 2 N h d G l v b j 4 8 U 3 R h Y m x l R W 5 0 c m l l c y A v P j w v S X R l b T 4 8 S X R l b T 4 8 S X R l b U x v Y 2 F 0 a W 9 u P j x J d G V t V H l w Z T 5 G b 3 J t d W x h P C 9 J d G V t V H l w Z T 4 8 S X R l b V B h d G g + U 2 V j d G l v b j E v Z G F 0 Z S 9 J b n N l c n R l Z C U y M E x h c 3 Q l M j B D a G F y Y W N 0 Z X J z P C 9 J d G V t U G F 0 a D 4 8 L 0 l 0 Z W 1 M b 2 N h d G l v b j 4 8 U 3 R h Y m x l R W 5 0 c m l l c y A v P j w v S X R l b T 4 8 S X R l b T 4 8 S X R l b U x v Y 2 F 0 a W 9 u P j x J d G V t V H l w Z T 5 G b 3 J t d W x h P C 9 J d G V t V H l w Z T 4 8 S X R l b V B h d G g + U 2 V j d G l v b j E v Y m F u a 1 9 0 c m F u c 2 F j d G l v b n N f Z G F 0 Y V 8 y L 1 J l b W 9 2 Z W Q l M j B P d G h l c i U y M E N v b H V t b n M x P C 9 J d G V t U G F 0 a D 4 8 L 0 l 0 Z W 1 M b 2 N h d G l v b j 4 8 U 3 R h Y m x l R W 5 0 c m l l c y A v P j w v S X R l b T 4 8 S X R l b T 4 8 S X R l b U x v Y 2 F 0 a W 9 u P j x J d G V t V H l w Z T 5 G b 3 J t d W x h P C 9 J d G V t V H l w Z T 4 8 S X R l b V B h d G g + U 2 V j d G l v b j E v Y m F u a 1 9 0 c m F u c 2 F j d G l v b n N f Z G F 0 Y V 8 y L 1 J l b W 9 2 Z W Q l M j B C b G F u a y U y M F J v d 3 M 8 L 0 l 0 Z W 1 Q Y X R o P j w v S X R l b U x v Y 2 F 0 a W 9 u P j x T d G F i b G V F b n R y a W V z I C 8 + P C 9 J d G V t P j x J d G V t P j x J d G V t T G 9 j Y X R p b 2 4 + P E l 0 Z W 1 U e X B l P k Z v c m 1 1 b G E 8 L 0 l 0 Z W 1 U e X B l P j x J d G V t U G F 0 a D 5 T Z W N 0 a W 9 u M S 9 B b G w l M j B t Z W F z d X J l c y 9 T b 3 V y Y 2 U 8 L 0 l 0 Z W 1 Q Y X R o P j w v S X R l b U x v Y 2 F 0 a W 9 u P j x T d G F i b G V F b n R y a W V z I C 8 + P C 9 J d G V t P j x J d G V t P j x J d G V t T G 9 j Y X R p b 2 4 + P E l 0 Z W 1 U e X B l P k Z v c m 1 1 b G E 8 L 0 l 0 Z W 1 U e X B l P j x J d G V t U G F 0 a D 5 T Z W N 0 a W 9 u M S 9 i Y W 5 r X 3 R y Y W 5 z Y W N 0 a W 9 u c 1 9 k Y X R h X z I v R m l s d G V y Z W Q l M j B S b 3 d z P C 9 J d G V t U G F 0 a D 4 8 L 0 l 0 Z W 1 M b 2 N h d G l v b j 4 8 U 3 R h Y m x l R W 5 0 c m l l c y A v P j w v S X R l b T 4 8 S X R l b T 4 8 S X R l b U x v Y 2 F 0 a W 9 u P j x J d G V t V H l w Z T 5 G b 3 J t d W x h P C 9 J d G V t V H l w Z T 4 8 S X R l b V B h d G g + U 2 V j d G l v b j E v Z G F 0 Z S 9 G a W x 0 Z X J l Z C U y M F J v d 3 M 8 L 0 l 0 Z W 1 Q Y X R o P j w v S X R l b U x v Y 2 F 0 a W 9 u P j x T d G F i b G V F b n R y a W V z I C 8 + P C 9 J d G V t P j x J d G V t P j x J d G V t T G 9 j Y X R p b 2 4 + P E l 0 Z W 1 U e X B l P k Z v c m 1 1 b G E 8 L 0 l 0 Z W 1 U e X B l P j x J d G V t U G F 0 a D 5 T Z W N 0 a W 9 u M S 9 k Y X R l L 0 l u c 2 V y d G V k J T I w R G F 5 J T I w b 2 Y l M j B X Z W V r P C 9 J d G V t U G F 0 a D 4 8 L 0 l 0 Z W 1 M b 2 N h d G l v b j 4 8 U 3 R h Y m x l R W 5 0 c m l l c y A v P j w v S X R l b T 4 8 S X R l b T 4 8 S X R l b U x v Y 2 F 0 a W 9 u P j x J d G V t V H l w Z T 5 G b 3 J t d W x h P C 9 J d G V t V H l w Z T 4 8 S X R l b V B h d G g + U 2 V j d G l v b j E v Z G F 0 Z S 9 J b n N l c n R l Z C U y M F F 1 Y X J 0 Z X I 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m F u a 1 9 0 c m F u c 2 F j d G l v b n N f Z G F 0 Y V 8 y L 0 F k Z G V k J T I w Q 2 9 u Z G l 0 a W 9 u Y W w l M j B D b 2 x 1 b W 4 8 L 0 l 0 Z W 1 Q Y X R o P j w v S X R l b U x v Y 2 F 0 a W 9 u P j x T d G F i b G V F b n R y a W V z I C 8 + P C 9 J d G V t P j w v S X R l b X M + P C 9 M b 2 N h b F B h Y 2 t h Z 2 V N Z X R h Z G F 0 Y U Z p b G U + F g A A A F B L B Q Y A A A A A A A A A A A A A A A A A A A A A A A A m A Q A A A Q A A A N C M n d 8 B F d E R j H o A w E / C l + s B A A A A Q 3 F Y B z 7 s 8 k 6 E 0 a z f x f a 6 3 g A A A A A C A A A A A A A Q Z g A A A A E A A C A A A A B c u h w J V 4 S b F 4 4 E z y x 2 A K B h f e 3 2 d q 1 h i 5 6 / I v v O K N M c Q A A A A A A O g A A A A A I A A C A A A A B J / 4 v O p 2 G L 4 l / o i w E S 1 k I 4 6 1 F s 1 + j C 1 f C G a 4 f S p V h + a V A A A A D U p 0 N o h L N O T C y e S Q o 9 i Z M K k E w t D V F o 6 3 d e y 8 N h O l Y D 4 T x D M 7 f U f e m 7 T h 8 4 6 4 e 9 0 r E C 6 e a r 3 j W K s O X Z L A / c 6 h I d 8 u a 4 Z r + 3 4 c I A J b 0 R S V c 9 U k A A A A C + E M C B e Y h 7 i q d 7 x Q 6 R r q 7 m b 3 L l t M 9 8 Z B r O z p C a a x U / i x J s W M O m u H b 2 B L J c p 4 g B G G t I X 5 c A L Q J n a O + 0 0 p w T J X l o < / D a t a M a s h u p > 
</file>

<file path=customXml/item19.xml>��< ? x m l   v e r s i o n = " 1 . 0 "   e n c o d i n g = " U T F - 1 6 " ? > < G e m i n i   x m l n s = " h t t p : / / g e m i n i / p i v o t c u s t o m i z a t i o n / e 3 1 1 8 0 2 6 - 6 6 3 9 - 4 6 0 8 - b 8 6 8 - d d a 9 6 9 9 8 1 a 4 1 " > < C u s t o m C o n t e n t > < ! [ C D A T A [ < ? x m l   v e r s i o n = " 1 . 0 "   e n c o d i n g = " u t f - 1 6 " ? > < S e t t i n g s > < C a l c u l a t e d F i e l d s > < i t e m > < M e a s u r e N a m e > T o t a l   T r a n s a c t i o n < / M e a s u r e N a m e > < D i s p l a y N a m e > T o t a l   T r a n s a c t i o n < / D i s p l a y N a m e > < V i s i b l e > F a l s e < / V i s i b l e > < / i t e m > < i t e m > < M e a s u r e N a m e > T o t a l   C u s t o m e r s < / M e a s u r e N a m e > < D i s p l a y N a m e > T o t a l   C u s t o m e r s < / D i s p l a y N a m e > < V i s i b l e > F a l s e < / V i s i b l e > < / i t e m > < / C a l c u l a t e d F i e l d s > < S A H o s t H a s h > 0 < / S A H o s t H a s h > < G e m i n i F i e l d L i s t V i s i b l e > T r u e < / G e m i n i F i e l d L i s t V i s i b l e > < / S e t t i n g s > ] ] > < / C u s t o m C o n t e n t > < / G e m i n i > 
</file>

<file path=customXml/item2.xml>��< ? x m l   v e r s i o n = " 1 . 0 "   e n c o d i n g = " U T F - 1 6 " ? > < G e m i n i   x m l n s = " h t t p : / / g e m i n i / p i v o t c u s t o m i z a t i o n / 5 6 2 3 7 0 8 e - a 5 9 1 - 4 d a 2 - a b 1 5 - 4 f 4 a 1 0 1 5 0 4 3 f " > < 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20.xml>��< ? x m l   v e r s i o n = " 1 . 0 "   e n c o d i n g = " U T F - 1 6 " ? > < G e m i n i   x m l n s = " h t t p : / / g e m i n i / p i v o t c u s t o m i z a t i o n / b 9 5 4 d 4 3 c - 8 d 7 3 - 4 3 3 1 - 9 a 6 2 - b b b 4 e c f d 7 b c 2 " > < C u s t o m C o n t e n t > < ! [ C D A T A [ < ? x m l   v e r s i o n = " 1 . 0 "   e n c o d i n g = " u t f - 1 6 " ? > < S e t t i n g s > < C a l c u l a t e d F i e l d s > < i t e m > < M e a s u r e N a m e > T o t a l   T r a n s a c t i o n < / M e a s u r e N a m e > < D i s p l a y N a m e > T o t a l   T r a n s a c t i o n < / D i s p l a y N a m e > < V i s i b l e > F a l s e < / V i s i b l e > < / i t e m > < i t e m > < M e a s u r e N a m e > T o t a l   C u s t o m e r s < / M e a s u r e N a m e > < D i s p l a y N a m e > T o t a l   C u s t o m e r s < / D i s p l a y N a m e > < V i s i b l e > F a l s e < / V i s i b l e > < / i t e m > < / C a l c u l a t e d F i e l d s > < S A H o s t H a s h > 0 < / S A H o s t H a s h > < G e m i n i F i e l d L i s t V i s i b l e > T r u e < / G e m i n i F i e l d L i s t V i s i b l e > < / S e t t i n g s > ] ] > < / C u s t o m C o n t e n t > < / G e m i n i > 
</file>

<file path=customXml/item21.xml>��< ? x m l   v e r s i o n = " 1 . 0 "   e n c o d i n g = " U T F - 1 6 " ? > < G e m i n i   x m l n s = " h t t p : / / g e m i n i / p i v o t c u s t o m i z a t i o n / 0 9 1 4 a c 3 2 - 4 d 9 6 - 4 a 6 0 - 8 b 4 c - 2 b e 4 c 1 7 a a 5 2 6 " > < C u s t o m C o n t e n t > < ! [ C D A T A [ < ? x m l   v e r s i o n = " 1 . 0 "   e n c o d i n g = " u t f - 1 6 " ? > < S e t t i n g s > < C a l c u l a t e d F i e l d s > < i t e m > < M e a s u r e N a m e > T o t a l   T r a n s a c t i o n < / M e a s u r e N a m e > < D i s p l a y N a m e > T o t a l   T r a n s a c t i o n < / D i s p l a y N a m e > < V i s i b l e > F a l s e < / V i s i b l e > < / i t e m > < i t e m > < M e a s u r e N a m e > T o t a l   C u s t o m e r s < / M e a s u r e N a m e > < D i s p l a y N a m e > T o t a l   C u s t o m e r s < / D i s p l a y N a m e > < V i s i b l e > F a l s e < / V i s i b l e > < / i t e m > < / C a l c u l a t e d F i e l d s > < S A H o s t H a s h > 0 < / S A H o s t H a s h > < G e m i n i F i e l d L i s t V i s i b l e > T r u e < / G e m i n i F i e l d L i s t V i s i b l e > < / S e t t i n g s > ] ] > < / C u s t o m C o n t e n t > < / G e m i n i > 
</file>

<file path=customXml/item22.xml>��< ? x m l   v e r s i o n = " 1 . 0 "   e n c o d i n g = " U T F - 1 6 " ? > < G e m i n i   x m l n s = " h t t p : / / g e m i n i / p i v o t c u s t o m i z a t i o n / 2 a 1 f 6 5 0 b - 6 d d 4 - 4 f 0 a - 8 7 d f - e a 7 4 5 1 7 3 e a 8 e " > < C u s t o m C o n t e n t > < ! [ C D A T A [ < ? x m l   v e r s i o n = " 1 . 0 "   e n c o d i n g = " u t f - 1 6 " ? > < S e t t i n g s > < C a l c u l a t e d F i e l d s > < i t e m > < M e a s u r e N a m e > T o t a l   T r a n s a c t i o n < / M e a s u r e N a m e > < D i s p l a y N a m e > T o t a l   T r a n s a c t i o n < / D i s p l a y N a m e > < V i s i b l e > F a l s e < / V i s i b l e > < / i t e m > < i t e m > < M e a s u r e N a m e > T o t a l   C u s t o m e r s < / M e a s u r e N a m e > < D i s p l a y N a m e > T o t a l   C u s t o m e r s < / D i s p l a y N a m e > < V i s i b l e > F a l s e < / V i s i b l e > < / i t e m > < / C a l c u l a t e d F i e l d s > < S A H o s t H a s h > 0 < / S A H o s t H a s h > < G e m i n i F i e l d L i s t V i s i b l e > T r u e < / G e m i n i F i e l d L i s t V i s i b l e > < / S e t t i n g s > ] ] > < / C u s t o m C o n t e n t > < / G e m i n i > 
</file>

<file path=customXml/item23.xml>��< ? x m l   v e r s i o n = " 1 . 0 "   e n c o d i n g = " U T F - 1 6 " ? > < G e m i n i   x m l n s = " h t t p : / / g e m i n i / p i v o t c u s t o m i z a t i o n / 3 6 2 e 8 f c b - 5 9 8 7 - 4 4 3 e - b 6 0 9 - b 7 d c b 8 f e 3 c 1 1 " > < C u s t o m C o n t e n t > < ! [ C D A T A [ < ? x m l   v e r s i o n = " 1 . 0 "   e n c o d i n g = " u t f - 1 6 " ? > < S e t t i n g s > < C a l c u l a t e d F i e l d s > < i t e m > < M e a s u r e N a m e > T o t a l   T r a n s a c t i o n < / M e a s u r e N a m e > < D i s p l a y N a m e > T o t a l   T r a n s a c t i o n < / D i s p l a y N a m e > < V i s i b l e > F a l s e < / V i s i b l e > < / i t e m > < i t e m > < M e a s u r e N a m e > T o t a l   C u s t o m e r s < / M e a s u r e N a m e > < D i s p l a y N a m e > T o t a l   C u s t o m e r s < / D i s p l a y N a m e > < V i s i b l e > F a l s e < / V i s i b l e > < / i t e m > < / C a l c u l a t e d F i e l d s > < S A H o s t H a s h > 0 < / S A H o s t H a s h > < G e m i n i F i e l d L i s t V i s i b l e > T r u e < / G e m i n i F i e l d L i s t V i s i b l e > < / S e t t i n g s > ] ] > < / C u s t o m C o n t e n t > < / G e m i n i > 
</file>

<file path=customXml/item24.xml>��< ? x m l   v e r s i o n = " 1 . 0 "   e n c o d i n g = " U T F - 1 6 " ? > < G e m i n i   x m l n s = " h t t p : / / g e m i n i / p i v o t c u s t o m i z a t i o n / 1 3 a d f 6 4 2 - d 7 3 d - 4 9 8 e - a 6 0 f - 9 a 4 a 1 7 7 9 d 9 f 9 " > < C u s t o m C o n t e n t > < ! [ C D A T A [ < ? x m l   v e r s i o n = " 1 . 0 "   e n c o d i n g = " u t f - 1 6 " ? > < S e t t i n g s > < C a l c u l a t e d F i e l d s > < i t e m > < M e a s u r e N a m e > T o t a l   T r a n s a c t i o n < / M e a s u r e N a m e > < D i s p l a y N a m e > T o t a l   T r a n s a c t i o n < / D i s p l a y N a m e > < V i s i b l e > F a l s e < / V i s i b l e > < / i t e m > < i t e m > < M e a s u r e N a m e > T o t a l   C u s t o m e r s < / M e a s u r e N a m e > < D i s p l a y N a m e > T o t a l   C u s t o m e r s < / D i s p l a y N a m e > < V i s i b l e > F a l s e < / V i s i b l e > < / i t e m > < / C a l c u l a t e d F i e l d s > < S A H o s t H a s h > 0 < / S A H o s t H a s h > < G e m i n i F i e l d L i s t V i s i b l e > T r u e < / G e m i n i F i e l d L i s t V i s i b l e > < / S e t t i n g s > ] ] > < / C u s t o m C o n t e n t > < / G e m i n i > 
</file>

<file path=customXml/item25.xml>��< ? x m l   v e r s i o n = " 1 . 0 "   e n c o d i n g = " U T F - 1 6 " ? > < G e m i n i   x m l n s = " h t t p : / / g e m i n i / p i v o t c u s t o m i z a t i o n / 2 0 2 7 6 2 f 7 - 4 0 8 b - 4 6 9 f - a 6 5 3 - c 2 8 2 7 b f f 9 6 1 3 " > < C u s t o m C o n t e n t > < ! [ C D A T A [ < ? x m l   v e r s i o n = " 1 . 0 "   e n c o d i n g = " u t f - 1 6 " ? > < S e t t i n g s > < C a l c u l a t e d F i e l d s > < i t e m > < M e a s u r e N a m e > T o t a l   T r a n s a c t i o n < / M e a s u r e N a m e > < D i s p l a y N a m e > T o t a l   T r a n s a c t i o n < / D i s p l a y N a m e > < V i s i b l e > F a l s e < / V i s i b l e > < / i t e m > < i t e m > < M e a s u r e N a m e > T o t a l   C u s t o m e r s < / M e a s u r e N a m e > < D i s p l a y N a m e > T o t a l   C u s t o m e r s < / 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6 . 1 ] ] > < / 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0 4 9 5 4 f 6 5 - 4 4 7 5 - 4 7 2 f - a 3 b d - 0 7 a 0 c 7 9 1 9 a 0 5 " > < 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 2 0 2 5 - 0 6 - 1 5 T 1 2 : 4 5 : 3 0 . 5 1 9 1 4 5 5 + 0 1 : 0 0 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b a n k _ t r a n s a c t i o n s _ d a t a _ 2 _ 0 a f 5 8 9 5 b - 6 c 4 c - 4 7 1 2 - 8 5 c 7 - b 4 4 5 2 a e 3 2 a f 6 , d a t e _ c 4 9 c 7 2 9 1 - f 2 8 5 - 4 7 c a - 8 a f f - 5 0 1 f 4 e f 8 a 0 9 2 , A l l   m e a s u r e s _ a 9 6 0 b 5 e 3 - 8 1 8 b - 4 b b 8 - 8 2 3 a - 9 e e e f 1 3 6 9 7 2 9 ] ] > < / C u s t o m C o n t e n t > < / G e m i n i > 
</file>

<file path=customXml/item6.xml>��< ? x m l   v e r s i o n = " 1 . 0 "   e n c o d i n g = " U T F - 1 6 " ? > < G e m i n i   x m l n s = " h t t p : / / g e m i n i / p i v o t c u s t o m i z a t i o n / S h o w H i d d e n " > < C u s t o m C o n t e n t > < ! [ C D A T A [ T r u e ] ] > < / C u s t o m C o n t e n t > < / G e m i n i > 
</file>

<file path=customXml/item7.xml>��< ? x m l   v e r s i o n = " 1 . 0 "   e n c o d i n g = " U T F - 1 6 " ? > < G e m i n i   x m l n s = " h t t p : / / g e m i n i / p i v o t c u s t o m i z a t i o n / 0 3 2 4 5 f 6 2 - d e 8 4 - 4 7 9 5 - 8 8 0 b - 0 d 7 6 6 4 a b 7 e f 3 " > < 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5 d b d 5 1 b a - 9 c e 4 - 4 c 7 6 - b a e 9 - 8 b 9 a 8 b d b 0 9 5 3 " > < C u s t o m C o n t e n t > < ! [ C D A T A [ < ? x m l   v e r s i o n = " 1 . 0 "   e n c o d i n g = " u t f - 1 6 " ? > < S e t t i n g s > < C a l c u l a t e d F i e l d s > < i t e m > < M e a s u r e N a m e > T o t a l   T r a n s a c t i o n < / M e a s u r e N a m e > < D i s p l a y N a m e > T o t a l   T r a n s a c t i o n < / D i s p l a y N a m e > < V i s i b l e > T r u e < / V i s i b l e > < / i t e m > < i t e m > < M e a s u r e N a m e > T o t a l   C u s t o m e r s < / M e a s u r e N a m e > < D i s p l a y N a m e > T o t a l   C u s t o m e r s 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33458B0-BA2B-437F-B7A0-2451E037235C}">
  <ds:schemaRefs/>
</ds:datastoreItem>
</file>

<file path=customXml/itemProps10.xml><?xml version="1.0" encoding="utf-8"?>
<ds:datastoreItem xmlns:ds="http://schemas.openxmlformats.org/officeDocument/2006/customXml" ds:itemID="{E3A91DC9-E7DF-4EC6-920D-90CD3E7F30B4}">
  <ds:schemaRefs/>
</ds:datastoreItem>
</file>

<file path=customXml/itemProps11.xml><?xml version="1.0" encoding="utf-8"?>
<ds:datastoreItem xmlns:ds="http://schemas.openxmlformats.org/officeDocument/2006/customXml" ds:itemID="{C560DF09-67E4-475E-94CE-A636841E9FA3}">
  <ds:schemaRefs/>
</ds:datastoreItem>
</file>

<file path=customXml/itemProps12.xml><?xml version="1.0" encoding="utf-8"?>
<ds:datastoreItem xmlns:ds="http://schemas.openxmlformats.org/officeDocument/2006/customXml" ds:itemID="{D883C7E0-6C3B-494F-BFBF-EA4604667FCF}">
  <ds:schemaRefs/>
</ds:datastoreItem>
</file>

<file path=customXml/itemProps13.xml><?xml version="1.0" encoding="utf-8"?>
<ds:datastoreItem xmlns:ds="http://schemas.openxmlformats.org/officeDocument/2006/customXml" ds:itemID="{1C35EEE9-4F7B-4E0C-90C2-E88173CCC927}">
  <ds:schemaRefs/>
</ds:datastoreItem>
</file>

<file path=customXml/itemProps14.xml><?xml version="1.0" encoding="utf-8"?>
<ds:datastoreItem xmlns:ds="http://schemas.openxmlformats.org/officeDocument/2006/customXml" ds:itemID="{58C4655A-322E-44F5-8C6C-443E85AB4D4F}">
  <ds:schemaRefs/>
</ds:datastoreItem>
</file>

<file path=customXml/itemProps15.xml><?xml version="1.0" encoding="utf-8"?>
<ds:datastoreItem xmlns:ds="http://schemas.openxmlformats.org/officeDocument/2006/customXml" ds:itemID="{8CD25A4D-84BE-4270-93F8-F3A66062598A}">
  <ds:schemaRefs/>
</ds:datastoreItem>
</file>

<file path=customXml/itemProps16.xml><?xml version="1.0" encoding="utf-8"?>
<ds:datastoreItem xmlns:ds="http://schemas.openxmlformats.org/officeDocument/2006/customXml" ds:itemID="{D9E4AFEC-AA24-4800-AA5F-E32C6C4AFDF9}">
  <ds:schemaRefs/>
</ds:datastoreItem>
</file>

<file path=customXml/itemProps17.xml><?xml version="1.0" encoding="utf-8"?>
<ds:datastoreItem xmlns:ds="http://schemas.openxmlformats.org/officeDocument/2006/customXml" ds:itemID="{DE38B75E-1C93-4785-8E2B-EC33BA0C2523}">
  <ds:schemaRefs/>
</ds:datastoreItem>
</file>

<file path=customXml/itemProps18.xml><?xml version="1.0" encoding="utf-8"?>
<ds:datastoreItem xmlns:ds="http://schemas.openxmlformats.org/officeDocument/2006/customXml" ds:itemID="{2A52F6E6-CB59-4D59-9047-AA8CC18BEBDB}">
  <ds:schemaRefs>
    <ds:schemaRef ds:uri="http://schemas.microsoft.com/DataMashup"/>
  </ds:schemaRefs>
</ds:datastoreItem>
</file>

<file path=customXml/itemProps19.xml><?xml version="1.0" encoding="utf-8"?>
<ds:datastoreItem xmlns:ds="http://schemas.openxmlformats.org/officeDocument/2006/customXml" ds:itemID="{A99A5B0C-23F9-40C7-ADF5-190660A723C6}">
  <ds:schemaRefs/>
</ds:datastoreItem>
</file>

<file path=customXml/itemProps2.xml><?xml version="1.0" encoding="utf-8"?>
<ds:datastoreItem xmlns:ds="http://schemas.openxmlformats.org/officeDocument/2006/customXml" ds:itemID="{015F9132-B63B-47AA-952D-32C072651B40}">
  <ds:schemaRefs/>
</ds:datastoreItem>
</file>

<file path=customXml/itemProps20.xml><?xml version="1.0" encoding="utf-8"?>
<ds:datastoreItem xmlns:ds="http://schemas.openxmlformats.org/officeDocument/2006/customXml" ds:itemID="{893F9199-01AA-4D20-AB38-F4986649F431}">
  <ds:schemaRefs/>
</ds:datastoreItem>
</file>

<file path=customXml/itemProps21.xml><?xml version="1.0" encoding="utf-8"?>
<ds:datastoreItem xmlns:ds="http://schemas.openxmlformats.org/officeDocument/2006/customXml" ds:itemID="{DAEABDE8-FCBA-4F5E-A165-6E0029F4389D}">
  <ds:schemaRefs/>
</ds:datastoreItem>
</file>

<file path=customXml/itemProps22.xml><?xml version="1.0" encoding="utf-8"?>
<ds:datastoreItem xmlns:ds="http://schemas.openxmlformats.org/officeDocument/2006/customXml" ds:itemID="{F621E50D-56EB-430A-B065-0C53C9EAE605}">
  <ds:schemaRefs/>
</ds:datastoreItem>
</file>

<file path=customXml/itemProps23.xml><?xml version="1.0" encoding="utf-8"?>
<ds:datastoreItem xmlns:ds="http://schemas.openxmlformats.org/officeDocument/2006/customXml" ds:itemID="{11D8449F-E0C0-481A-AD4A-77447340F442}">
  <ds:schemaRefs/>
</ds:datastoreItem>
</file>

<file path=customXml/itemProps24.xml><?xml version="1.0" encoding="utf-8"?>
<ds:datastoreItem xmlns:ds="http://schemas.openxmlformats.org/officeDocument/2006/customXml" ds:itemID="{E8010279-BB46-4C44-95C2-BAA6E69CAFBC}">
  <ds:schemaRefs/>
</ds:datastoreItem>
</file>

<file path=customXml/itemProps25.xml><?xml version="1.0" encoding="utf-8"?>
<ds:datastoreItem xmlns:ds="http://schemas.openxmlformats.org/officeDocument/2006/customXml" ds:itemID="{FD5E4A94-D394-43C7-BF0D-534F058F6800}">
  <ds:schemaRefs/>
</ds:datastoreItem>
</file>

<file path=customXml/itemProps26.xml><?xml version="1.0" encoding="utf-8"?>
<ds:datastoreItem xmlns:ds="http://schemas.openxmlformats.org/officeDocument/2006/customXml" ds:itemID="{6737C226-14B2-421E-9A5C-7632561986DE}">
  <ds:schemaRefs/>
</ds:datastoreItem>
</file>

<file path=customXml/itemProps27.xml><?xml version="1.0" encoding="utf-8"?>
<ds:datastoreItem xmlns:ds="http://schemas.openxmlformats.org/officeDocument/2006/customXml" ds:itemID="{15CEB9B8-EFCF-47DD-B24E-4C99DEBC8EC1}">
  <ds:schemaRefs/>
</ds:datastoreItem>
</file>

<file path=customXml/itemProps28.xml><?xml version="1.0" encoding="utf-8"?>
<ds:datastoreItem xmlns:ds="http://schemas.openxmlformats.org/officeDocument/2006/customXml" ds:itemID="{D4247C37-DAA8-4933-BDBE-31E5348D4DD8}">
  <ds:schemaRefs/>
</ds:datastoreItem>
</file>

<file path=customXml/itemProps29.xml><?xml version="1.0" encoding="utf-8"?>
<ds:datastoreItem xmlns:ds="http://schemas.openxmlformats.org/officeDocument/2006/customXml" ds:itemID="{18A55723-2E7B-4D63-9DEE-44CE24B5427B}">
  <ds:schemaRefs/>
</ds:datastoreItem>
</file>

<file path=customXml/itemProps3.xml><?xml version="1.0" encoding="utf-8"?>
<ds:datastoreItem xmlns:ds="http://schemas.openxmlformats.org/officeDocument/2006/customXml" ds:itemID="{173FE2EC-32B3-4C02-A0FD-DB140EE86F7C}">
  <ds:schemaRefs/>
</ds:datastoreItem>
</file>

<file path=customXml/itemProps30.xml><?xml version="1.0" encoding="utf-8"?>
<ds:datastoreItem xmlns:ds="http://schemas.openxmlformats.org/officeDocument/2006/customXml" ds:itemID="{B9B3953C-3C50-431D-827A-58796518BF49}">
  <ds:schemaRefs/>
</ds:datastoreItem>
</file>

<file path=customXml/itemProps4.xml><?xml version="1.0" encoding="utf-8"?>
<ds:datastoreItem xmlns:ds="http://schemas.openxmlformats.org/officeDocument/2006/customXml" ds:itemID="{7F68C7BD-03A2-4570-9D26-0B92A8CB4BB6}">
  <ds:schemaRefs/>
</ds:datastoreItem>
</file>

<file path=customXml/itemProps5.xml><?xml version="1.0" encoding="utf-8"?>
<ds:datastoreItem xmlns:ds="http://schemas.openxmlformats.org/officeDocument/2006/customXml" ds:itemID="{046173EB-2746-4DF6-85F7-E2EC3A345998}">
  <ds:schemaRefs/>
</ds:datastoreItem>
</file>

<file path=customXml/itemProps6.xml><?xml version="1.0" encoding="utf-8"?>
<ds:datastoreItem xmlns:ds="http://schemas.openxmlformats.org/officeDocument/2006/customXml" ds:itemID="{5D32F844-FE19-4F3D-9B8E-18833E4C9324}">
  <ds:schemaRefs/>
</ds:datastoreItem>
</file>

<file path=customXml/itemProps7.xml><?xml version="1.0" encoding="utf-8"?>
<ds:datastoreItem xmlns:ds="http://schemas.openxmlformats.org/officeDocument/2006/customXml" ds:itemID="{1AD246A8-AC8D-4390-A84D-E13FF605B0CE}">
  <ds:schemaRefs/>
</ds:datastoreItem>
</file>

<file path=customXml/itemProps8.xml><?xml version="1.0" encoding="utf-8"?>
<ds:datastoreItem xmlns:ds="http://schemas.openxmlformats.org/officeDocument/2006/customXml" ds:itemID="{178AF93B-EA98-442D-8BB7-AADC1BCFC6E5}">
  <ds:schemaRefs/>
</ds:datastoreItem>
</file>

<file path=customXml/itemProps9.xml><?xml version="1.0" encoding="utf-8"?>
<ds:datastoreItem xmlns:ds="http://schemas.openxmlformats.org/officeDocument/2006/customXml" ds:itemID="{954AC092-00D8-4EBC-AA26-3CA780ED79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Dashboard</vt:lpstr>
      <vt:lpstr>Sheet3</vt:lpstr>
      <vt:lpstr>Sheet2</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sodiq</dc:creator>
  <cp:lastModifiedBy>ogundimusodiq0@outlook.com</cp:lastModifiedBy>
  <dcterms:created xsi:type="dcterms:W3CDTF">2015-06-05T18:17:20Z</dcterms:created>
  <dcterms:modified xsi:type="dcterms:W3CDTF">2025-06-15T11:45:31Z</dcterms:modified>
</cp:coreProperties>
</file>