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updateLinks="never" codeName="ThisWorkbook"/>
  <xr:revisionPtr revIDLastSave="0" documentId="8_{3897666B-4BAE-4EAE-935D-DB36886D8B07}" xr6:coauthVersionLast="32" xr6:coauthVersionMax="32" xr10:uidLastSave="{00000000-0000-0000-0000-000000000000}"/>
  <bookViews>
    <workbookView xWindow="0" yWindow="0" windowWidth="15570" windowHeight="6960" tabRatio="761" xr2:uid="{00000000-000D-0000-FFFF-FFFF00000000}"/>
  </bookViews>
  <sheets>
    <sheet name="Dashboard samlet overblik" sheetId="33" r:id="rId1"/>
    <sheet name="Projektportefølje-overblik" sheetId="30" r:id="rId2"/>
    <sheet name="Ressourceoverblik" sheetId="42" r:id="rId3"/>
    <sheet name="Ark3" sheetId="37" state="hidden" r:id="rId4"/>
    <sheet name="Kommende oplysninger + info" sheetId="39" state="hidden" r:id="rId5"/>
    <sheet name="Allokering fordelt på projekter" sheetId="47" r:id="rId6"/>
    <sheet name="Allokering af medarbejdere" sheetId="50" r:id="rId7"/>
    <sheet name="Ressourcedata" sheetId="34" r:id="rId8"/>
    <sheet name="Pivottabeller til Dashboard" sheetId="51" r:id="rId9"/>
  </sheets>
  <externalReferences>
    <externalReference r:id="rId10"/>
  </externalReferences>
  <definedNames>
    <definedName name="DayRails">StartDateWindow+ROW(#REF!)-1</definedName>
    <definedName name="GridCalc">IFERROR([1]calcs!$A1/SUMPRODUCT( (#REF!=[1]calcs!$C1)*(#REF!&lt;=[1]calcs!A$31)*((#REF!&gt;=[1]calcs!A$31)+(LEN(#REF!)=0)*(#REF!=[1]calcs!A$31)) ),NA())</definedName>
    <definedName name="Medarbejdere">Ressourcedata!$B$2:$B$73</definedName>
    <definedName name="_xlnm.Print_Area" localSheetId="1">'Projektportefølje-overblik'!$A$1:$ALM$77</definedName>
    <definedName name="StartDate">[1]calcs!$D$28</definedName>
    <definedName name="StartDateWindow">[1]calcs!$D$25</definedName>
    <definedName name="WindowDays">[1]calcs!$D$29</definedName>
    <definedName name="WindowOffset">[1]calcs!$D$26</definedName>
  </definedNames>
  <calcPr calcId="179017"/>
  <pivotCaches>
    <pivotCache cacheId="0" r:id="rId11"/>
  </pivotCaches>
</workbook>
</file>

<file path=xl/calcChain.xml><?xml version="1.0" encoding="utf-8"?>
<calcChain xmlns="http://schemas.openxmlformats.org/spreadsheetml/2006/main">
  <c r="H185" i="42" l="1"/>
  <c r="G185" i="42"/>
  <c r="F185" i="42"/>
  <c r="H182" i="42"/>
  <c r="G182" i="42"/>
  <c r="F182" i="42"/>
  <c r="H179" i="42"/>
  <c r="G179" i="42"/>
  <c r="G176" i="42"/>
  <c r="F179" i="42"/>
  <c r="G173" i="42"/>
  <c r="G170" i="42"/>
  <c r="G167" i="42"/>
  <c r="G164" i="42"/>
  <c r="F164" i="42"/>
  <c r="F167" i="42"/>
  <c r="F176" i="42"/>
  <c r="F173" i="42"/>
  <c r="F170" i="42"/>
  <c r="H176" i="42"/>
  <c r="H170" i="42"/>
  <c r="H173" i="42"/>
  <c r="H164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37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05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87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55" i="42"/>
  <c r="D50" i="42"/>
  <c r="D51" i="42"/>
  <c r="D49" i="42"/>
  <c r="D41" i="42"/>
  <c r="D42" i="42"/>
  <c r="D43" i="42"/>
  <c r="D44" i="42"/>
  <c r="D45" i="42"/>
  <c r="D35" i="42"/>
  <c r="D36" i="42"/>
  <c r="D37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8" i="42"/>
  <c r="D39" i="42"/>
  <c r="D40" i="42"/>
  <c r="D46" i="42"/>
  <c r="D47" i="42"/>
  <c r="D48" i="42"/>
  <c r="D52" i="42"/>
  <c r="D53" i="42"/>
  <c r="D54" i="42"/>
  <c r="D84" i="42"/>
  <c r="D85" i="42"/>
  <c r="D86" i="42"/>
  <c r="D102" i="42"/>
  <c r="D103" i="42"/>
  <c r="D104" i="42"/>
  <c r="D134" i="42"/>
  <c r="D135" i="42"/>
  <c r="D136" i="42"/>
  <c r="D9" i="42"/>
  <c r="D8" i="42"/>
  <c r="I2" i="34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H60" i="34"/>
  <c r="H59" i="34"/>
  <c r="I9" i="42"/>
  <c r="I107" i="42"/>
  <c r="I109" i="42"/>
  <c r="I111" i="42"/>
  <c r="I113" i="42"/>
  <c r="I115" i="42"/>
  <c r="I117" i="42"/>
  <c r="I119" i="42"/>
  <c r="I121" i="42"/>
  <c r="I123" i="42"/>
  <c r="I125" i="42"/>
  <c r="I127" i="42"/>
  <c r="I129" i="42"/>
  <c r="I131" i="42"/>
  <c r="I133" i="42"/>
  <c r="I105" i="42"/>
  <c r="G3" i="34"/>
  <c r="G4" i="34"/>
  <c r="G5" i="34"/>
  <c r="G6" i="34"/>
  <c r="G7" i="34"/>
  <c r="G8" i="34"/>
  <c r="G9" i="34"/>
  <c r="G10" i="34"/>
  <c r="G11" i="34"/>
  <c r="G12" i="34"/>
  <c r="G13" i="34"/>
  <c r="G14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7" i="34"/>
  <c r="G38" i="34"/>
  <c r="G39" i="34"/>
  <c r="G40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2" i="34"/>
  <c r="I137" i="42"/>
  <c r="I139" i="42"/>
  <c r="I149" i="42"/>
  <c r="I147" i="42"/>
  <c r="I155" i="42"/>
  <c r="I153" i="42"/>
  <c r="I159" i="42"/>
  <c r="I157" i="42"/>
  <c r="I151" i="42"/>
  <c r="I141" i="42"/>
  <c r="I145" i="42"/>
  <c r="I143" i="42"/>
  <c r="J55" i="30"/>
  <c r="H54" i="30"/>
  <c r="F8" i="30"/>
  <c r="H7" i="30" s="1"/>
  <c r="G8" i="30"/>
  <c r="J8" i="30"/>
  <c r="B240" i="42"/>
  <c r="H167" i="42"/>
  <c r="I77" i="42"/>
  <c r="I79" i="42"/>
  <c r="I69" i="42"/>
  <c r="I73" i="42"/>
  <c r="I71" i="42"/>
  <c r="I83" i="42"/>
  <c r="I63" i="42"/>
  <c r="I81" i="42"/>
  <c r="I75" i="42"/>
  <c r="I65" i="42"/>
  <c r="I67" i="42"/>
  <c r="I57" i="42"/>
  <c r="I59" i="42"/>
  <c r="I61" i="42"/>
  <c r="I55" i="42"/>
  <c r="I49" i="42"/>
  <c r="I51" i="42"/>
  <c r="I45" i="42"/>
  <c r="I43" i="42"/>
  <c r="H17" i="34"/>
  <c r="I41" i="42"/>
  <c r="I37" i="42"/>
  <c r="I35" i="42"/>
  <c r="I23" i="42"/>
  <c r="I27" i="42"/>
  <c r="I25" i="42"/>
  <c r="B164" i="42" l="1"/>
  <c r="B185" i="42"/>
  <c r="B182" i="42"/>
  <c r="B179" i="42"/>
  <c r="B176" i="42"/>
  <c r="B173" i="42"/>
  <c r="B170" i="42"/>
  <c r="K54" i="30"/>
  <c r="K7" i="30"/>
  <c r="I21" i="42"/>
  <c r="K13" i="42"/>
  <c r="J13" i="42"/>
  <c r="I31" i="42"/>
  <c r="I13" i="42"/>
  <c r="I15" i="42"/>
  <c r="I11" i="42"/>
  <c r="I17" i="42"/>
  <c r="I19" i="42"/>
  <c r="H13" i="34"/>
  <c r="I29" i="42"/>
  <c r="K28" i="42"/>
  <c r="J28" i="42"/>
  <c r="K26" i="42"/>
  <c r="J26" i="42"/>
  <c r="K25" i="42"/>
  <c r="J25" i="42"/>
  <c r="K23" i="42"/>
  <c r="J23" i="42"/>
  <c r="K21" i="42"/>
  <c r="J21" i="42"/>
  <c r="K19" i="42"/>
  <c r="J19" i="42"/>
  <c r="K17" i="42"/>
  <c r="J17" i="42"/>
  <c r="K15" i="42"/>
  <c r="J15" i="42"/>
  <c r="K11" i="42"/>
  <c r="J11" i="42"/>
  <c r="K36" i="42"/>
  <c r="J36" i="42"/>
  <c r="K34" i="42"/>
  <c r="J34" i="42"/>
  <c r="I95" i="42"/>
  <c r="I99" i="42"/>
  <c r="I101" i="42"/>
  <c r="I91" i="42"/>
  <c r="I93" i="42"/>
  <c r="I89" i="42"/>
  <c r="K91" i="42"/>
  <c r="K155" i="42"/>
  <c r="J155" i="42"/>
  <c r="K153" i="42"/>
  <c r="J153" i="42"/>
  <c r="K151" i="42"/>
  <c r="J151" i="42"/>
  <c r="K159" i="42"/>
  <c r="J159" i="42"/>
  <c r="K157" i="42"/>
  <c r="J157" i="42"/>
  <c r="K45" i="42"/>
  <c r="J45" i="42"/>
  <c r="K141" i="42"/>
  <c r="J141" i="42"/>
  <c r="K139" i="42"/>
  <c r="J139" i="42"/>
  <c r="K149" i="42"/>
  <c r="K147" i="42"/>
  <c r="K40" i="42"/>
  <c r="K145" i="42"/>
  <c r="K143" i="42"/>
  <c r="K101" i="42"/>
  <c r="K99" i="42"/>
  <c r="K97" i="42"/>
  <c r="K95" i="42"/>
  <c r="K93" i="42"/>
  <c r="K89" i="42"/>
  <c r="J101" i="42"/>
  <c r="J97" i="42"/>
  <c r="J95" i="42"/>
  <c r="J91" i="42"/>
  <c r="J93" i="42"/>
  <c r="J99" i="42"/>
  <c r="J40" i="42"/>
  <c r="J149" i="42"/>
  <c r="J147" i="42"/>
  <c r="J145" i="42"/>
  <c r="J143" i="42"/>
  <c r="J89" i="42"/>
  <c r="H63" i="34"/>
  <c r="H64" i="34"/>
  <c r="H65" i="34"/>
  <c r="H69" i="34"/>
  <c r="H68" i="34"/>
  <c r="H62" i="34"/>
  <c r="H71" i="34"/>
  <c r="H70" i="34"/>
  <c r="H73" i="34"/>
  <c r="H72" i="34"/>
  <c r="H66" i="34"/>
  <c r="H61" i="34"/>
  <c r="H67" i="34"/>
  <c r="H8" i="34"/>
  <c r="H7" i="34"/>
  <c r="H4" i="34"/>
  <c r="H5" i="34"/>
  <c r="H3" i="34"/>
  <c r="H6" i="34"/>
  <c r="H2" i="34"/>
  <c r="H10" i="34"/>
  <c r="H11" i="34"/>
  <c r="H9" i="34"/>
  <c r="H12" i="34"/>
  <c r="H18" i="34" l="1"/>
  <c r="J44" i="34"/>
  <c r="H16" i="34"/>
  <c r="H19" i="34"/>
  <c r="H56" i="34"/>
  <c r="H55" i="34"/>
  <c r="H54" i="34"/>
  <c r="H20" i="34"/>
  <c r="H51" i="34"/>
  <c r="H50" i="34"/>
  <c r="H58" i="34"/>
  <c r="H57" i="34"/>
  <c r="H47" i="34"/>
  <c r="H46" i="34"/>
  <c r="H53" i="34"/>
  <c r="H48" i="34"/>
  <c r="H49" i="34"/>
  <c r="H44" i="34"/>
  <c r="H45" i="34"/>
  <c r="H52" i="34"/>
  <c r="H29" i="34"/>
  <c r="H35" i="34"/>
  <c r="H30" i="34"/>
  <c r="H28" i="34"/>
  <c r="H33" i="34"/>
  <c r="H32" i="34"/>
  <c r="H34" i="34"/>
  <c r="H25" i="34"/>
  <c r="H24" i="34"/>
  <c r="H23" i="34"/>
  <c r="H22" i="34"/>
  <c r="H27" i="34"/>
  <c r="H26" i="34"/>
  <c r="H31" i="34"/>
  <c r="E15" i="34"/>
  <c r="G15" i="34" s="1"/>
  <c r="H14" i="34"/>
  <c r="H37" i="34"/>
  <c r="H40" i="34"/>
  <c r="H42" i="34"/>
  <c r="H43" i="34"/>
  <c r="H39" i="34"/>
  <c r="H38" i="34"/>
  <c r="F20" i="30"/>
  <c r="H19" i="30" s="1"/>
  <c r="K19" i="30" s="1"/>
  <c r="F17" i="30"/>
  <c r="H16" i="30" s="1"/>
  <c r="K16" i="30" s="1"/>
  <c r="F14" i="30"/>
  <c r="H13" i="30" s="1"/>
  <c r="J20" i="30"/>
  <c r="G20" i="30"/>
  <c r="G17" i="30"/>
  <c r="G14" i="30"/>
  <c r="G11" i="30"/>
  <c r="J17" i="30"/>
  <c r="J14" i="30"/>
  <c r="J11" i="30"/>
  <c r="F11" i="30"/>
  <c r="H10" i="30" s="1"/>
  <c r="ALL2" i="30"/>
  <c r="XB3" i="30"/>
  <c r="XC3" i="30"/>
  <c r="XD3" i="30"/>
  <c r="XE3" i="30"/>
  <c r="XF3" i="30"/>
  <c r="XG3" i="30"/>
  <c r="XH3" i="30"/>
  <c r="XI3" i="30"/>
  <c r="XJ3" i="30"/>
  <c r="XK3" i="30"/>
  <c r="XL3" i="30"/>
  <c r="XM3" i="30"/>
  <c r="XN3" i="30"/>
  <c r="XO3" i="30"/>
  <c r="XP3" i="30"/>
  <c r="XQ3" i="30"/>
  <c r="XR3" i="30"/>
  <c r="XS3" i="30"/>
  <c r="XT3" i="30"/>
  <c r="XU3" i="30"/>
  <c r="XV3" i="30"/>
  <c r="XW3" i="30"/>
  <c r="XX3" i="30"/>
  <c r="XY3" i="30"/>
  <c r="XZ3" i="30"/>
  <c r="YA3" i="30"/>
  <c r="YB3" i="30"/>
  <c r="YC3" i="30"/>
  <c r="YD3" i="30"/>
  <c r="YE3" i="30"/>
  <c r="YF3" i="30"/>
  <c r="YH3" i="30"/>
  <c r="YI3" i="30"/>
  <c r="YJ3" i="30"/>
  <c r="YK3" i="30"/>
  <c r="YL3" i="30"/>
  <c r="YM3" i="30"/>
  <c r="YN3" i="30"/>
  <c r="YO3" i="30"/>
  <c r="YP3" i="30"/>
  <c r="YQ3" i="30"/>
  <c r="YR3" i="30"/>
  <c r="YS3" i="30"/>
  <c r="YT3" i="30"/>
  <c r="YU3" i="30"/>
  <c r="YV3" i="30"/>
  <c r="YW3" i="30"/>
  <c r="YX3" i="30"/>
  <c r="YY3" i="30"/>
  <c r="YZ3" i="30"/>
  <c r="ZA3" i="30"/>
  <c r="ZB3" i="30"/>
  <c r="ZC3" i="30"/>
  <c r="ZD3" i="30"/>
  <c r="ZE3" i="30"/>
  <c r="ZF3" i="30"/>
  <c r="ZG3" i="30"/>
  <c r="ZH3" i="30"/>
  <c r="ZI3" i="30"/>
  <c r="ZK3" i="30"/>
  <c r="ZL3" i="30"/>
  <c r="ZM3" i="30"/>
  <c r="ZN3" i="30"/>
  <c r="ZO3" i="30"/>
  <c r="ZP3" i="30"/>
  <c r="ZQ3" i="30"/>
  <c r="ZR3" i="30"/>
  <c r="ZS3" i="30"/>
  <c r="ZT3" i="30"/>
  <c r="ZU3" i="30"/>
  <c r="ZV3" i="30"/>
  <c r="ZW3" i="30"/>
  <c r="ZX3" i="30"/>
  <c r="ZY3" i="30"/>
  <c r="ZZ3" i="30"/>
  <c r="AAA3" i="30"/>
  <c r="AAB3" i="30"/>
  <c r="AAC3" i="30"/>
  <c r="AAD3" i="30"/>
  <c r="AAE3" i="30"/>
  <c r="AAF3" i="30"/>
  <c r="AAG3" i="30"/>
  <c r="AAH3" i="30"/>
  <c r="AAI3" i="30"/>
  <c r="AAJ3" i="30"/>
  <c r="AAK3" i="30"/>
  <c r="AAL3" i="30"/>
  <c r="AAM3" i="30"/>
  <c r="AAN3" i="30"/>
  <c r="AAO3" i="30"/>
  <c r="AAQ3" i="30"/>
  <c r="AAR3" i="30"/>
  <c r="AAS3" i="30"/>
  <c r="AAT3" i="30"/>
  <c r="AAU3" i="30"/>
  <c r="AAV3" i="30"/>
  <c r="AAW3" i="30"/>
  <c r="AAX3" i="30"/>
  <c r="AAY3" i="30"/>
  <c r="AAZ3" i="30"/>
  <c r="ABA3" i="30"/>
  <c r="ABB3" i="30"/>
  <c r="ABC3" i="30"/>
  <c r="ABD3" i="30"/>
  <c r="ABE3" i="30"/>
  <c r="ABF3" i="30"/>
  <c r="ABG3" i="30"/>
  <c r="ABH3" i="30"/>
  <c r="ABI3" i="30"/>
  <c r="ABJ3" i="30"/>
  <c r="ABK3" i="30"/>
  <c r="ABL3" i="30"/>
  <c r="ABM3" i="30"/>
  <c r="ABN3" i="30"/>
  <c r="ABO3" i="30"/>
  <c r="ABP3" i="30"/>
  <c r="ABQ3" i="30"/>
  <c r="ABR3" i="30"/>
  <c r="ABS3" i="30"/>
  <c r="ABT3" i="30"/>
  <c r="ABV3" i="30"/>
  <c r="ABW3" i="30"/>
  <c r="ABX3" i="30"/>
  <c r="ABY3" i="30"/>
  <c r="ABZ3" i="30"/>
  <c r="ACA3" i="30"/>
  <c r="ACB3" i="30"/>
  <c r="ACC3" i="30"/>
  <c r="ACD3" i="30"/>
  <c r="ACE3" i="30"/>
  <c r="ACF3" i="30"/>
  <c r="ACG3" i="30"/>
  <c r="ACH3" i="30"/>
  <c r="ACI3" i="30"/>
  <c r="ACJ3" i="30"/>
  <c r="ACK3" i="30"/>
  <c r="ACL3" i="30"/>
  <c r="ACM3" i="30"/>
  <c r="ACN3" i="30"/>
  <c r="ACO3" i="30"/>
  <c r="ACP3" i="30"/>
  <c r="ACQ3" i="30"/>
  <c r="ACR3" i="30"/>
  <c r="ACS3" i="30"/>
  <c r="ACT3" i="30"/>
  <c r="ACU3" i="30"/>
  <c r="ACV3" i="30"/>
  <c r="ACW3" i="30"/>
  <c r="ACX3" i="30"/>
  <c r="ACY3" i="30"/>
  <c r="ACZ3" i="30"/>
  <c r="ADB3" i="30"/>
  <c r="ADC3" i="30"/>
  <c r="ADD3" i="30"/>
  <c r="ADE3" i="30"/>
  <c r="ADF3" i="30"/>
  <c r="ADG3" i="30"/>
  <c r="ADH3" i="30"/>
  <c r="ADI3" i="30"/>
  <c r="ADJ3" i="30"/>
  <c r="ADK3" i="30"/>
  <c r="ADL3" i="30"/>
  <c r="ADM3" i="30"/>
  <c r="ADN3" i="30"/>
  <c r="ADO3" i="30"/>
  <c r="ADP3" i="30"/>
  <c r="ADQ3" i="30"/>
  <c r="ADR3" i="30"/>
  <c r="ADS3" i="30"/>
  <c r="ADT3" i="30"/>
  <c r="ADU3" i="30"/>
  <c r="ADV3" i="30"/>
  <c r="ADW3" i="30"/>
  <c r="ADX3" i="30"/>
  <c r="ADY3" i="30"/>
  <c r="ADZ3" i="30"/>
  <c r="AEA3" i="30"/>
  <c r="AEB3" i="30"/>
  <c r="AEC3" i="30"/>
  <c r="AED3" i="30"/>
  <c r="AEE3" i="30"/>
  <c r="AEG3" i="30"/>
  <c r="AEH3" i="30"/>
  <c r="AEI3" i="30"/>
  <c r="AEJ3" i="30"/>
  <c r="AEK3" i="30"/>
  <c r="AEL3" i="30"/>
  <c r="AEM3" i="30"/>
  <c r="AEN3" i="30"/>
  <c r="AEO3" i="30"/>
  <c r="AEP3" i="30"/>
  <c r="AEQ3" i="30"/>
  <c r="AER3" i="30"/>
  <c r="AES3" i="30"/>
  <c r="AET3" i="30"/>
  <c r="AEU3" i="30"/>
  <c r="AEV3" i="30"/>
  <c r="AEW3" i="30"/>
  <c r="AEX3" i="30"/>
  <c r="AEY3" i="30"/>
  <c r="AEZ3" i="30"/>
  <c r="AFA3" i="30"/>
  <c r="AFB3" i="30"/>
  <c r="AFC3" i="30"/>
  <c r="AFD3" i="30"/>
  <c r="AFE3" i="30"/>
  <c r="AFF3" i="30"/>
  <c r="AFG3" i="30"/>
  <c r="AFH3" i="30"/>
  <c r="AFI3" i="30"/>
  <c r="AFJ3" i="30"/>
  <c r="AFK3" i="30"/>
  <c r="AFM3" i="30"/>
  <c r="AFN3" i="30"/>
  <c r="AFO3" i="30"/>
  <c r="AFP3" i="30"/>
  <c r="AFQ3" i="30"/>
  <c r="AFR3" i="30"/>
  <c r="AFS3" i="30"/>
  <c r="AFT3" i="30"/>
  <c r="AFU3" i="30"/>
  <c r="AFV3" i="30"/>
  <c r="AFW3" i="30"/>
  <c r="AFX3" i="30"/>
  <c r="AFY3" i="30"/>
  <c r="AFZ3" i="30"/>
  <c r="AGA3" i="30"/>
  <c r="AGB3" i="30"/>
  <c r="AGC3" i="30"/>
  <c r="AGD3" i="30"/>
  <c r="AGE3" i="30"/>
  <c r="AGF3" i="30"/>
  <c r="AGG3" i="30"/>
  <c r="AGH3" i="30"/>
  <c r="AGI3" i="30"/>
  <c r="AGJ3" i="30"/>
  <c r="AGK3" i="30"/>
  <c r="AGL3" i="30"/>
  <c r="AGM3" i="30"/>
  <c r="AGN3" i="30"/>
  <c r="AGO3" i="30"/>
  <c r="AGP3" i="30"/>
  <c r="AGQ3" i="30"/>
  <c r="AGS3" i="30"/>
  <c r="AGT3" i="30"/>
  <c r="AGU3" i="30"/>
  <c r="AGV3" i="30"/>
  <c r="AGW3" i="30"/>
  <c r="AGX3" i="30"/>
  <c r="AGY3" i="30"/>
  <c r="AGZ3" i="30"/>
  <c r="AHA3" i="30"/>
  <c r="AHB3" i="30"/>
  <c r="AHC3" i="30"/>
  <c r="AHD3" i="30"/>
  <c r="AHE3" i="30"/>
  <c r="AHF3" i="30"/>
  <c r="AHG3" i="30"/>
  <c r="AHH3" i="30"/>
  <c r="AHI3" i="30"/>
  <c r="AHJ3" i="30"/>
  <c r="AHK3" i="30"/>
  <c r="AHL3" i="30"/>
  <c r="AHM3" i="30"/>
  <c r="AHN3" i="30"/>
  <c r="AHO3" i="30"/>
  <c r="AHP3" i="30"/>
  <c r="AHQ3" i="30"/>
  <c r="AHR3" i="30"/>
  <c r="AHS3" i="30"/>
  <c r="AHT3" i="30"/>
  <c r="AHU3" i="30"/>
  <c r="AHV3" i="30"/>
  <c r="AHX3" i="30"/>
  <c r="AHY3" i="30"/>
  <c r="AHZ3" i="30"/>
  <c r="AIA3" i="30"/>
  <c r="AIB3" i="30"/>
  <c r="AIC3" i="30"/>
  <c r="AID3" i="30"/>
  <c r="AIE3" i="30"/>
  <c r="AIF3" i="30"/>
  <c r="AIG3" i="30"/>
  <c r="AIH3" i="30"/>
  <c r="AII3" i="30"/>
  <c r="AIJ3" i="30"/>
  <c r="AIK3" i="30"/>
  <c r="AIL3" i="30"/>
  <c r="AIM3" i="30"/>
  <c r="AIN3" i="30"/>
  <c r="AIO3" i="30"/>
  <c r="AIP3" i="30"/>
  <c r="AIQ3" i="30"/>
  <c r="AIR3" i="30"/>
  <c r="AIS3" i="30"/>
  <c r="AIT3" i="30"/>
  <c r="AIU3" i="30"/>
  <c r="AIV3" i="30"/>
  <c r="AIW3" i="30"/>
  <c r="AIX3" i="30"/>
  <c r="AIY3" i="30"/>
  <c r="AIZ3" i="30"/>
  <c r="AJA3" i="30"/>
  <c r="AJB3" i="30"/>
  <c r="AJD3" i="30"/>
  <c r="AJE3" i="30"/>
  <c r="AJF3" i="30"/>
  <c r="AJG3" i="30"/>
  <c r="AJH3" i="30"/>
  <c r="AJI3" i="30"/>
  <c r="AJJ3" i="30"/>
  <c r="AJK3" i="30"/>
  <c r="AJL3" i="30"/>
  <c r="AJM3" i="30"/>
  <c r="AJN3" i="30"/>
  <c r="AJO3" i="30"/>
  <c r="AJP3" i="30"/>
  <c r="AJQ3" i="30"/>
  <c r="AJR3" i="30"/>
  <c r="AJS3" i="30"/>
  <c r="AJT3" i="30"/>
  <c r="AJU3" i="30"/>
  <c r="AJV3" i="30"/>
  <c r="AJW3" i="30"/>
  <c r="AJX3" i="30"/>
  <c r="AJY3" i="30"/>
  <c r="AJZ3" i="30"/>
  <c r="AKA3" i="30"/>
  <c r="AKB3" i="30"/>
  <c r="AKC3" i="30"/>
  <c r="AKD3" i="30"/>
  <c r="AKE3" i="30"/>
  <c r="AKF3" i="30"/>
  <c r="AKG3" i="30"/>
  <c r="AKI3" i="30"/>
  <c r="AKJ3" i="30"/>
  <c r="AKK3" i="30"/>
  <c r="AKL3" i="30"/>
  <c r="AKM3" i="30"/>
  <c r="AKN3" i="30"/>
  <c r="AKO3" i="30"/>
  <c r="AKP3" i="30"/>
  <c r="AKQ3" i="30"/>
  <c r="AKR3" i="30"/>
  <c r="AKS3" i="30"/>
  <c r="AKT3" i="30"/>
  <c r="AKU3" i="30"/>
  <c r="AKV3" i="30"/>
  <c r="AKW3" i="30"/>
  <c r="AKX3" i="30"/>
  <c r="AKY3" i="30"/>
  <c r="AKZ3" i="30"/>
  <c r="ALA3" i="30"/>
  <c r="ALB3" i="30"/>
  <c r="ALC3" i="30"/>
  <c r="ALD3" i="30"/>
  <c r="ALE3" i="30"/>
  <c r="ALF3" i="30"/>
  <c r="ALG3" i="30"/>
  <c r="ALH3" i="30"/>
  <c r="ALI3" i="30"/>
  <c r="ALJ3" i="30"/>
  <c r="ALK3" i="30"/>
  <c r="ALL3" i="30"/>
  <c r="ALM3" i="30"/>
  <c r="AKR2" i="30"/>
  <c r="AKS2" i="30"/>
  <c r="AKT2" i="30"/>
  <c r="AKU2" i="30"/>
  <c r="AKV2" i="30"/>
  <c r="AKW2" i="30"/>
  <c r="AKX2" i="30"/>
  <c r="AKY2" i="30"/>
  <c r="AKZ2" i="30"/>
  <c r="ALA2" i="30"/>
  <c r="ALB2" i="30"/>
  <c r="ALC2" i="30"/>
  <c r="ALD2" i="30"/>
  <c r="ALE2" i="30"/>
  <c r="ALF2" i="30"/>
  <c r="ALG2" i="30"/>
  <c r="ALH2" i="30"/>
  <c r="ALI2" i="30"/>
  <c r="ALJ2" i="30"/>
  <c r="ALK2" i="30"/>
  <c r="ALM2" i="30"/>
  <c r="AJB2" i="30"/>
  <c r="AJD2" i="30"/>
  <c r="AJE2" i="30"/>
  <c r="AJF2" i="30"/>
  <c r="AJG2" i="30"/>
  <c r="AJH2" i="30"/>
  <c r="AJI2" i="30"/>
  <c r="AJJ2" i="30"/>
  <c r="AJK2" i="30"/>
  <c r="AJL2" i="30"/>
  <c r="AJM2" i="30"/>
  <c r="AJN2" i="30"/>
  <c r="AJO2" i="30"/>
  <c r="AJP2" i="30"/>
  <c r="AJQ2" i="30"/>
  <c r="AJR2" i="30"/>
  <c r="AJS2" i="30"/>
  <c r="AJT2" i="30"/>
  <c r="AJU2" i="30"/>
  <c r="AJV2" i="30"/>
  <c r="AJW2" i="30"/>
  <c r="AJX2" i="30"/>
  <c r="AJY2" i="30"/>
  <c r="AJZ2" i="30"/>
  <c r="AKA2" i="30"/>
  <c r="AKB2" i="30"/>
  <c r="AKC2" i="30"/>
  <c r="AKD2" i="30"/>
  <c r="AKE2" i="30"/>
  <c r="AKF2" i="30"/>
  <c r="AKG2" i="30"/>
  <c r="AKI2" i="30"/>
  <c r="AKJ2" i="30"/>
  <c r="AKK2" i="30"/>
  <c r="AKL2" i="30"/>
  <c r="AKM2" i="30"/>
  <c r="AKN2" i="30"/>
  <c r="AKO2" i="30"/>
  <c r="AKP2" i="30"/>
  <c r="AKQ2" i="30"/>
  <c r="XC2" i="30"/>
  <c r="XD2" i="30"/>
  <c r="XE2" i="30"/>
  <c r="XF2" i="30"/>
  <c r="XG2" i="30"/>
  <c r="XH2" i="30"/>
  <c r="XI2" i="30"/>
  <c r="XJ2" i="30"/>
  <c r="XK2" i="30"/>
  <c r="XL2" i="30"/>
  <c r="XM2" i="30"/>
  <c r="XN2" i="30"/>
  <c r="XO2" i="30"/>
  <c r="XP2" i="30"/>
  <c r="XQ2" i="30"/>
  <c r="XR2" i="30"/>
  <c r="XS2" i="30"/>
  <c r="XT2" i="30"/>
  <c r="XU2" i="30"/>
  <c r="XV2" i="30"/>
  <c r="XW2" i="30"/>
  <c r="XX2" i="30"/>
  <c r="XY2" i="30"/>
  <c r="XZ2" i="30"/>
  <c r="YA2" i="30"/>
  <c r="YB2" i="30"/>
  <c r="YC2" i="30"/>
  <c r="YD2" i="30"/>
  <c r="YE2" i="30"/>
  <c r="YF2" i="30"/>
  <c r="YH2" i="30"/>
  <c r="YI2" i="30"/>
  <c r="YJ2" i="30"/>
  <c r="YK2" i="30"/>
  <c r="YL2" i="30"/>
  <c r="YM2" i="30"/>
  <c r="YN2" i="30"/>
  <c r="YO2" i="30"/>
  <c r="YP2" i="30"/>
  <c r="YQ2" i="30"/>
  <c r="YR2" i="30"/>
  <c r="YS2" i="30"/>
  <c r="YT2" i="30"/>
  <c r="YU2" i="30"/>
  <c r="YV2" i="30"/>
  <c r="YW2" i="30"/>
  <c r="YX2" i="30"/>
  <c r="YY2" i="30"/>
  <c r="YZ2" i="30"/>
  <c r="ZA2" i="30"/>
  <c r="ZB2" i="30"/>
  <c r="ZC2" i="30"/>
  <c r="ZD2" i="30"/>
  <c r="ZE2" i="30"/>
  <c r="ZF2" i="30"/>
  <c r="ZG2" i="30"/>
  <c r="ZH2" i="30"/>
  <c r="ZI2" i="30"/>
  <c r="ZK2" i="30"/>
  <c r="ZL2" i="30"/>
  <c r="ZM2" i="30"/>
  <c r="ZN2" i="30"/>
  <c r="ZO2" i="30"/>
  <c r="ZP2" i="30"/>
  <c r="ZQ2" i="30"/>
  <c r="ZR2" i="30"/>
  <c r="ZS2" i="30"/>
  <c r="ZT2" i="30"/>
  <c r="ZU2" i="30"/>
  <c r="ZV2" i="30"/>
  <c r="ZW2" i="30"/>
  <c r="ZX2" i="30"/>
  <c r="ZY2" i="30"/>
  <c r="ZZ2" i="30"/>
  <c r="AAA2" i="30"/>
  <c r="AAB2" i="30"/>
  <c r="AAC2" i="30"/>
  <c r="AAD2" i="30"/>
  <c r="AAE2" i="30"/>
  <c r="AAF2" i="30"/>
  <c r="AAG2" i="30"/>
  <c r="AAH2" i="30"/>
  <c r="AAI2" i="30"/>
  <c r="AAJ2" i="30"/>
  <c r="AAK2" i="30"/>
  <c r="AAL2" i="30"/>
  <c r="AAM2" i="30"/>
  <c r="AAN2" i="30"/>
  <c r="AAO2" i="30"/>
  <c r="AAQ2" i="30"/>
  <c r="AAR2" i="30"/>
  <c r="AAS2" i="30"/>
  <c r="AAT2" i="30"/>
  <c r="AAU2" i="30"/>
  <c r="AAV2" i="30"/>
  <c r="AAW2" i="30"/>
  <c r="AAX2" i="30"/>
  <c r="AAY2" i="30"/>
  <c r="AAZ2" i="30"/>
  <c r="ABA2" i="30"/>
  <c r="ABB2" i="30"/>
  <c r="ABC2" i="30"/>
  <c r="ABD2" i="30"/>
  <c r="ABE2" i="30"/>
  <c r="ABF2" i="30"/>
  <c r="ABG2" i="30"/>
  <c r="ABH2" i="30"/>
  <c r="ABI2" i="30"/>
  <c r="ABJ2" i="30"/>
  <c r="ABK2" i="30"/>
  <c r="ABL2" i="30"/>
  <c r="ABM2" i="30"/>
  <c r="ABN2" i="30"/>
  <c r="ABO2" i="30"/>
  <c r="ABP2" i="30"/>
  <c r="ABQ2" i="30"/>
  <c r="ABR2" i="30"/>
  <c r="ABS2" i="30"/>
  <c r="ABT2" i="30"/>
  <c r="ABV2" i="30"/>
  <c r="ABW2" i="30"/>
  <c r="ABX2" i="30"/>
  <c r="ABY2" i="30"/>
  <c r="ABZ2" i="30"/>
  <c r="ACA2" i="30"/>
  <c r="ACB2" i="30"/>
  <c r="ACC2" i="30"/>
  <c r="ACD2" i="30"/>
  <c r="ACE2" i="30"/>
  <c r="ACF2" i="30"/>
  <c r="ACG2" i="30"/>
  <c r="ACH2" i="30"/>
  <c r="ACI2" i="30"/>
  <c r="ACJ2" i="30"/>
  <c r="ACK2" i="30"/>
  <c r="ACL2" i="30"/>
  <c r="ACM2" i="30"/>
  <c r="ACN2" i="30"/>
  <c r="ACO2" i="30"/>
  <c r="ACP2" i="30"/>
  <c r="ACQ2" i="30"/>
  <c r="ACR2" i="30"/>
  <c r="ACS2" i="30"/>
  <c r="ACT2" i="30"/>
  <c r="ACU2" i="30"/>
  <c r="ACV2" i="30"/>
  <c r="ACW2" i="30"/>
  <c r="ACX2" i="30"/>
  <c r="ACY2" i="30"/>
  <c r="ACZ2" i="30"/>
  <c r="ADB2" i="30"/>
  <c r="ADC2" i="30"/>
  <c r="ADD2" i="30"/>
  <c r="ADE2" i="30"/>
  <c r="ADF2" i="30"/>
  <c r="ADG2" i="30"/>
  <c r="ADH2" i="30"/>
  <c r="ADI2" i="30"/>
  <c r="ADJ2" i="30"/>
  <c r="ADK2" i="30"/>
  <c r="ADL2" i="30"/>
  <c r="ADM2" i="30"/>
  <c r="ADN2" i="30"/>
  <c r="ADO2" i="30"/>
  <c r="ADP2" i="30"/>
  <c r="ADQ2" i="30"/>
  <c r="ADR2" i="30"/>
  <c r="ADS2" i="30"/>
  <c r="ADT2" i="30"/>
  <c r="ADU2" i="30"/>
  <c r="ADV2" i="30"/>
  <c r="ADW2" i="30"/>
  <c r="ADX2" i="30"/>
  <c r="ADY2" i="30"/>
  <c r="ADZ2" i="30"/>
  <c r="AEA2" i="30"/>
  <c r="AEB2" i="30"/>
  <c r="AEC2" i="30"/>
  <c r="AED2" i="30"/>
  <c r="AEE2" i="30"/>
  <c r="AEG2" i="30"/>
  <c r="AEH2" i="30"/>
  <c r="AEI2" i="30"/>
  <c r="AEJ2" i="30"/>
  <c r="AEK2" i="30"/>
  <c r="AEL2" i="30"/>
  <c r="AEM2" i="30"/>
  <c r="AEN2" i="30"/>
  <c r="AEO2" i="30"/>
  <c r="AEP2" i="30"/>
  <c r="AEQ2" i="30"/>
  <c r="AER2" i="30"/>
  <c r="AES2" i="30"/>
  <c r="AET2" i="30"/>
  <c r="AEU2" i="30"/>
  <c r="AEV2" i="30"/>
  <c r="AEW2" i="30"/>
  <c r="AEX2" i="30"/>
  <c r="AEY2" i="30"/>
  <c r="AEZ2" i="30"/>
  <c r="AFA2" i="30"/>
  <c r="AFB2" i="30"/>
  <c r="AFC2" i="30"/>
  <c r="AFD2" i="30"/>
  <c r="AFE2" i="30"/>
  <c r="AFF2" i="30"/>
  <c r="AFG2" i="30"/>
  <c r="AFH2" i="30"/>
  <c r="AFI2" i="30"/>
  <c r="AFJ2" i="30"/>
  <c r="AFK2" i="30"/>
  <c r="AFM2" i="30"/>
  <c r="AFN2" i="30"/>
  <c r="AFO2" i="30"/>
  <c r="AFP2" i="30"/>
  <c r="AFQ2" i="30"/>
  <c r="AFR2" i="30"/>
  <c r="AFS2" i="30"/>
  <c r="AFT2" i="30"/>
  <c r="AFU2" i="30"/>
  <c r="AFV2" i="30"/>
  <c r="AFW2" i="30"/>
  <c r="AFX2" i="30"/>
  <c r="AFY2" i="30"/>
  <c r="AFZ2" i="30"/>
  <c r="AGA2" i="30"/>
  <c r="AGB2" i="30"/>
  <c r="AGC2" i="30"/>
  <c r="AGD2" i="30"/>
  <c r="AGE2" i="30"/>
  <c r="AGF2" i="30"/>
  <c r="AGG2" i="30"/>
  <c r="AGH2" i="30"/>
  <c r="AGI2" i="30"/>
  <c r="AGJ2" i="30"/>
  <c r="AGK2" i="30"/>
  <c r="AGL2" i="30"/>
  <c r="AGM2" i="30"/>
  <c r="AGN2" i="30"/>
  <c r="AGO2" i="30"/>
  <c r="AGP2" i="30"/>
  <c r="AGQ2" i="30"/>
  <c r="AGS2" i="30"/>
  <c r="AGT2" i="30"/>
  <c r="AGU2" i="30"/>
  <c r="AGV2" i="30"/>
  <c r="AGW2" i="30"/>
  <c r="AGX2" i="30"/>
  <c r="AGY2" i="30"/>
  <c r="AGZ2" i="30"/>
  <c r="AHA2" i="30"/>
  <c r="AHB2" i="30"/>
  <c r="AHC2" i="30"/>
  <c r="AHD2" i="30"/>
  <c r="AHE2" i="30"/>
  <c r="AHF2" i="30"/>
  <c r="AHG2" i="30"/>
  <c r="AHH2" i="30"/>
  <c r="AHI2" i="30"/>
  <c r="AHJ2" i="30"/>
  <c r="AHK2" i="30"/>
  <c r="AHL2" i="30"/>
  <c r="AHM2" i="30"/>
  <c r="AHN2" i="30"/>
  <c r="AHO2" i="30"/>
  <c r="AHP2" i="30"/>
  <c r="AHQ2" i="30"/>
  <c r="AHR2" i="30"/>
  <c r="AHS2" i="30"/>
  <c r="AHT2" i="30"/>
  <c r="AHU2" i="30"/>
  <c r="AHV2" i="30"/>
  <c r="AHX2" i="30"/>
  <c r="AHY2" i="30"/>
  <c r="AHZ2" i="30"/>
  <c r="AIA2" i="30"/>
  <c r="AIB2" i="30"/>
  <c r="AIC2" i="30"/>
  <c r="AID2" i="30"/>
  <c r="AIE2" i="30"/>
  <c r="AIF2" i="30"/>
  <c r="AIG2" i="30"/>
  <c r="AIH2" i="30"/>
  <c r="AII2" i="30"/>
  <c r="AIJ2" i="30"/>
  <c r="AIK2" i="30"/>
  <c r="AIL2" i="30"/>
  <c r="AIM2" i="30"/>
  <c r="AIN2" i="30"/>
  <c r="AIO2" i="30"/>
  <c r="AIP2" i="30"/>
  <c r="AIQ2" i="30"/>
  <c r="AIR2" i="30"/>
  <c r="AIS2" i="30"/>
  <c r="AIT2" i="30"/>
  <c r="AIU2" i="30"/>
  <c r="AIV2" i="30"/>
  <c r="AIW2" i="30"/>
  <c r="AIX2" i="30"/>
  <c r="AIY2" i="30"/>
  <c r="AIZ2" i="30"/>
  <c r="AJA2" i="30"/>
  <c r="XB2" i="30"/>
  <c r="WZ2" i="30"/>
  <c r="WZ3" i="30"/>
  <c r="J60" i="30"/>
  <c r="G60" i="30"/>
  <c r="F60" i="30"/>
  <c r="H60" i="30" s="1"/>
  <c r="J57" i="30"/>
  <c r="G57" i="30"/>
  <c r="F57" i="30"/>
  <c r="H57" i="30" s="1"/>
  <c r="G54" i="30"/>
  <c r="F54" i="30"/>
  <c r="F37" i="30"/>
  <c r="H36" i="30" s="1"/>
  <c r="F64" i="30"/>
  <c r="H64" i="30" s="1"/>
  <c r="G64" i="30"/>
  <c r="J64" i="30"/>
  <c r="G33" i="30"/>
  <c r="G30" i="30"/>
  <c r="G27" i="30"/>
  <c r="G24" i="30"/>
  <c r="G74" i="30"/>
  <c r="G71" i="30"/>
  <c r="G68" i="30"/>
  <c r="G52" i="30"/>
  <c r="G49" i="30"/>
  <c r="G43" i="30"/>
  <c r="G40" i="30"/>
  <c r="G37" i="30"/>
  <c r="F52" i="30"/>
  <c r="H51" i="30" s="1"/>
  <c r="J52" i="30"/>
  <c r="F49" i="30"/>
  <c r="H48" i="30" s="1"/>
  <c r="J49" i="30"/>
  <c r="J37" i="30"/>
  <c r="J40" i="30"/>
  <c r="F40" i="30"/>
  <c r="H39" i="30" s="1"/>
  <c r="J43" i="30"/>
  <c r="F43" i="30"/>
  <c r="H42" i="30" s="1"/>
  <c r="WY2" i="30"/>
  <c r="WY3" i="30"/>
  <c r="F33" i="30"/>
  <c r="H32" i="30" s="1"/>
  <c r="F30" i="30"/>
  <c r="H29" i="30" s="1"/>
  <c r="F27" i="30"/>
  <c r="H26" i="30" s="1"/>
  <c r="F24" i="30"/>
  <c r="H23" i="30" s="1"/>
  <c r="F74" i="30"/>
  <c r="H73" i="30" s="1"/>
  <c r="F71" i="30"/>
  <c r="H70" i="30" s="1"/>
  <c r="F68" i="30"/>
  <c r="H67" i="30" s="1"/>
  <c r="K13" i="30" l="1"/>
  <c r="H15" i="34"/>
  <c r="K57" i="30"/>
  <c r="K10" i="30"/>
  <c r="K60" i="30"/>
  <c r="K51" i="30"/>
  <c r="K36" i="30"/>
  <c r="K39" i="30"/>
  <c r="K48" i="30"/>
  <c r="K42" i="30"/>
  <c r="N2" i="30" l="1"/>
  <c r="WX2" i="30"/>
  <c r="WW2" i="30"/>
  <c r="WV2" i="30"/>
  <c r="WU2" i="30"/>
  <c r="WT2" i="30"/>
  <c r="WS2" i="30"/>
  <c r="WR2" i="30"/>
  <c r="WQ2" i="30"/>
  <c r="WP2" i="30"/>
  <c r="WO2" i="30"/>
  <c r="WN2" i="30"/>
  <c r="WM2" i="30"/>
  <c r="WL2" i="30"/>
  <c r="WK2" i="30"/>
  <c r="WJ2" i="30"/>
  <c r="WI2" i="30"/>
  <c r="WH2" i="30"/>
  <c r="WG2" i="30"/>
  <c r="WF2" i="30"/>
  <c r="WE2" i="30"/>
  <c r="WD2" i="30"/>
  <c r="WC2" i="30"/>
  <c r="WB2" i="30"/>
  <c r="WA2" i="30"/>
  <c r="VZ2" i="30"/>
  <c r="VY2" i="30"/>
  <c r="VX2" i="30"/>
  <c r="VW2" i="30"/>
  <c r="VV2" i="30"/>
  <c r="VT2" i="30"/>
  <c r="VS2" i="30"/>
  <c r="VR2" i="30"/>
  <c r="VQ2" i="30"/>
  <c r="VP2" i="30"/>
  <c r="VO2" i="30"/>
  <c r="VN2" i="30"/>
  <c r="VM2" i="30"/>
  <c r="VL2" i="30"/>
  <c r="VK2" i="30"/>
  <c r="VJ2" i="30"/>
  <c r="VI2" i="30"/>
  <c r="VH2" i="30"/>
  <c r="VG2" i="30"/>
  <c r="VF2" i="30"/>
  <c r="VE2" i="30"/>
  <c r="VD2" i="30"/>
  <c r="VC2" i="30"/>
  <c r="VB2" i="30"/>
  <c r="VA2" i="30"/>
  <c r="UZ2" i="30"/>
  <c r="UY2" i="30"/>
  <c r="UX2" i="30"/>
  <c r="UW2" i="30"/>
  <c r="UV2" i="30"/>
  <c r="UU2" i="30"/>
  <c r="UT2" i="30"/>
  <c r="US2" i="30"/>
  <c r="UR2" i="30"/>
  <c r="UQ2" i="30"/>
  <c r="UO2" i="30"/>
  <c r="UN2" i="30"/>
  <c r="UM2" i="30"/>
  <c r="UL2" i="30"/>
  <c r="UK2" i="30"/>
  <c r="UJ2" i="30"/>
  <c r="UI2" i="30"/>
  <c r="UH2" i="30"/>
  <c r="UG2" i="30"/>
  <c r="UF2" i="30"/>
  <c r="UE2" i="30"/>
  <c r="UD2" i="30"/>
  <c r="UC2" i="30"/>
  <c r="UB2" i="30"/>
  <c r="UA2" i="30"/>
  <c r="TZ2" i="30"/>
  <c r="TY2" i="30"/>
  <c r="TX2" i="30"/>
  <c r="TW2" i="30"/>
  <c r="TV2" i="30"/>
  <c r="TU2" i="30"/>
  <c r="TT2" i="30"/>
  <c r="TS2" i="30"/>
  <c r="TR2" i="30"/>
  <c r="TQ2" i="30"/>
  <c r="TP2" i="30"/>
  <c r="TO2" i="30"/>
  <c r="TN2" i="30"/>
  <c r="TM2" i="30"/>
  <c r="TL2" i="30"/>
  <c r="TK2" i="30"/>
  <c r="TI2" i="30"/>
  <c r="TH2" i="30"/>
  <c r="TG2" i="30"/>
  <c r="TF2" i="30"/>
  <c r="TE2" i="30"/>
  <c r="TD2" i="30"/>
  <c r="TC2" i="30"/>
  <c r="TB2" i="30"/>
  <c r="TA2" i="30"/>
  <c r="SZ2" i="30"/>
  <c r="SY2" i="30"/>
  <c r="SX2" i="30"/>
  <c r="SW2" i="30"/>
  <c r="SV2" i="30"/>
  <c r="SU2" i="30"/>
  <c r="ST2" i="30"/>
  <c r="SS2" i="30"/>
  <c r="SR2" i="30"/>
  <c r="SQ2" i="30"/>
  <c r="SP2" i="30"/>
  <c r="SO2" i="30"/>
  <c r="SN2" i="30"/>
  <c r="SM2" i="30"/>
  <c r="SL2" i="30"/>
  <c r="SK2" i="30"/>
  <c r="SJ2" i="30"/>
  <c r="SI2" i="30"/>
  <c r="SH2" i="30"/>
  <c r="SG2" i="30"/>
  <c r="SF2" i="30"/>
  <c r="SD2" i="30"/>
  <c r="SC2" i="30"/>
  <c r="SB2" i="30"/>
  <c r="SA2" i="30"/>
  <c r="RZ2" i="30"/>
  <c r="RY2" i="30"/>
  <c r="RX2" i="30"/>
  <c r="RW2" i="30"/>
  <c r="RV2" i="30"/>
  <c r="RU2" i="30"/>
  <c r="RT2" i="30"/>
  <c r="RS2" i="30"/>
  <c r="RR2" i="30"/>
  <c r="RQ2" i="30"/>
  <c r="RP2" i="30"/>
  <c r="RO2" i="30"/>
  <c r="RN2" i="30"/>
  <c r="RM2" i="30"/>
  <c r="RL2" i="30"/>
  <c r="RK2" i="30"/>
  <c r="RJ2" i="30"/>
  <c r="RI2" i="30"/>
  <c r="RH2" i="30"/>
  <c r="RG2" i="30"/>
  <c r="RF2" i="30"/>
  <c r="RE2" i="30"/>
  <c r="RD2" i="30"/>
  <c r="RC2" i="30"/>
  <c r="RB2" i="30"/>
  <c r="RA2" i="30"/>
  <c r="QZ2" i="30"/>
  <c r="QX2" i="30"/>
  <c r="QW2" i="30"/>
  <c r="QV2" i="30"/>
  <c r="QU2" i="30"/>
  <c r="QT2" i="30"/>
  <c r="QS2" i="30"/>
  <c r="QR2" i="30"/>
  <c r="QQ2" i="30"/>
  <c r="QP2" i="30"/>
  <c r="QO2" i="30"/>
  <c r="QN2" i="30"/>
  <c r="QM2" i="30"/>
  <c r="QL2" i="30"/>
  <c r="QK2" i="30"/>
  <c r="QJ2" i="30"/>
  <c r="QI2" i="30"/>
  <c r="QH2" i="30"/>
  <c r="QG2" i="30"/>
  <c r="QF2" i="30"/>
  <c r="QE2" i="30"/>
  <c r="QD2" i="30"/>
  <c r="QC2" i="30"/>
  <c r="QB2" i="30"/>
  <c r="QA2" i="30"/>
  <c r="PZ2" i="30"/>
  <c r="PY2" i="30"/>
  <c r="PX2" i="30"/>
  <c r="PW2" i="30"/>
  <c r="PV2" i="30"/>
  <c r="PU2" i="30"/>
  <c r="PT2" i="30"/>
  <c r="PR2" i="30"/>
  <c r="PQ2" i="30"/>
  <c r="PP2" i="30"/>
  <c r="PO2" i="30"/>
  <c r="PN2" i="30"/>
  <c r="PM2" i="30"/>
  <c r="PL2" i="30"/>
  <c r="PK2" i="30"/>
  <c r="PJ2" i="30"/>
  <c r="PI2" i="30"/>
  <c r="PH2" i="30"/>
  <c r="PG2" i="30"/>
  <c r="PF2" i="30"/>
  <c r="PE2" i="30"/>
  <c r="PD2" i="30"/>
  <c r="PC2" i="30"/>
  <c r="PB2" i="30"/>
  <c r="PA2" i="30"/>
  <c r="OZ2" i="30"/>
  <c r="OY2" i="30"/>
  <c r="OX2" i="30"/>
  <c r="OW2" i="30"/>
  <c r="OV2" i="30"/>
  <c r="OU2" i="30"/>
  <c r="OT2" i="30"/>
  <c r="OS2" i="30"/>
  <c r="OR2" i="30"/>
  <c r="OQ2" i="30"/>
  <c r="OP2" i="30"/>
  <c r="OO2" i="30"/>
  <c r="OM2" i="30"/>
  <c r="OL2" i="30"/>
  <c r="OK2" i="30"/>
  <c r="OJ2" i="30"/>
  <c r="OI2" i="30"/>
  <c r="OH2" i="30"/>
  <c r="OG2" i="30"/>
  <c r="OF2" i="30"/>
  <c r="OE2" i="30"/>
  <c r="OD2" i="30"/>
  <c r="OC2" i="30"/>
  <c r="OB2" i="30"/>
  <c r="OA2" i="30"/>
  <c r="NZ2" i="30"/>
  <c r="NY2" i="30"/>
  <c r="NX2" i="30"/>
  <c r="NW2" i="30"/>
  <c r="NV2" i="30"/>
  <c r="NU2" i="30"/>
  <c r="NT2" i="30"/>
  <c r="NS2" i="30"/>
  <c r="NR2" i="30"/>
  <c r="NQ2" i="30"/>
  <c r="NP2" i="30"/>
  <c r="NO2" i="30"/>
  <c r="NN2" i="30"/>
  <c r="NM2" i="30"/>
  <c r="NL2" i="30"/>
  <c r="NK2" i="30"/>
  <c r="NJ2" i="30"/>
  <c r="NI2" i="30"/>
  <c r="NG2" i="30"/>
  <c r="NF2" i="30"/>
  <c r="NE2" i="30"/>
  <c r="ND2" i="30"/>
  <c r="NC2" i="30"/>
  <c r="NB2" i="30"/>
  <c r="NA2" i="30"/>
  <c r="MZ2" i="30"/>
  <c r="MY2" i="30"/>
  <c r="MX2" i="30"/>
  <c r="MW2" i="30"/>
  <c r="MV2" i="30"/>
  <c r="MU2" i="30"/>
  <c r="MT2" i="30"/>
  <c r="MS2" i="30"/>
  <c r="MR2" i="30"/>
  <c r="MQ2" i="30"/>
  <c r="MP2" i="30"/>
  <c r="MO2" i="30"/>
  <c r="MN2" i="30"/>
  <c r="MM2" i="30"/>
  <c r="ML2" i="30"/>
  <c r="MK2" i="30"/>
  <c r="MJ2" i="30"/>
  <c r="MI2" i="30"/>
  <c r="MH2" i="30"/>
  <c r="MG2" i="30"/>
  <c r="MF2" i="30"/>
  <c r="ME2" i="30"/>
  <c r="MD2" i="30"/>
  <c r="MB2" i="30"/>
  <c r="MA2" i="30"/>
  <c r="LZ2" i="30"/>
  <c r="LY2" i="30"/>
  <c r="LX2" i="30"/>
  <c r="LW2" i="30"/>
  <c r="LV2" i="30"/>
  <c r="LU2" i="30"/>
  <c r="LT2" i="30"/>
  <c r="LS2" i="30"/>
  <c r="LR2" i="30"/>
  <c r="LQ2" i="30"/>
  <c r="LP2" i="30"/>
  <c r="LO2" i="30"/>
  <c r="LN2" i="30"/>
  <c r="LM2" i="30"/>
  <c r="LL2" i="30"/>
  <c r="LK2" i="30"/>
  <c r="LJ2" i="30"/>
  <c r="LI2" i="30"/>
  <c r="LH2" i="30"/>
  <c r="LG2" i="30"/>
  <c r="LF2" i="30"/>
  <c r="LE2" i="30"/>
  <c r="LD2" i="30"/>
  <c r="LC2" i="30"/>
  <c r="LB2" i="30"/>
  <c r="LA2" i="30"/>
  <c r="KZ2" i="30"/>
  <c r="KY2" i="30"/>
  <c r="KX2" i="30"/>
  <c r="KV2" i="30"/>
  <c r="KU2" i="30"/>
  <c r="KT2" i="30"/>
  <c r="KS2" i="30"/>
  <c r="KR2" i="30"/>
  <c r="KQ2" i="30"/>
  <c r="KP2" i="30"/>
  <c r="KO2" i="30"/>
  <c r="KN2" i="30"/>
  <c r="KM2" i="30"/>
  <c r="KL2" i="30"/>
  <c r="KK2" i="30"/>
  <c r="KJ2" i="30"/>
  <c r="KI2" i="30"/>
  <c r="KH2" i="30"/>
  <c r="KG2" i="30"/>
  <c r="KF2" i="30"/>
  <c r="KE2" i="30"/>
  <c r="KD2" i="30"/>
  <c r="KC2" i="30"/>
  <c r="KB2" i="30"/>
  <c r="KA2" i="30"/>
  <c r="JZ2" i="30"/>
  <c r="JY2" i="30"/>
  <c r="JX2" i="30"/>
  <c r="JW2" i="30"/>
  <c r="JV2" i="30"/>
  <c r="JU2" i="30"/>
  <c r="JS2" i="30"/>
  <c r="JR2" i="30"/>
  <c r="JQ2" i="30"/>
  <c r="JP2" i="30"/>
  <c r="JO2" i="30"/>
  <c r="JN2" i="30"/>
  <c r="JM2" i="30"/>
  <c r="JL2" i="30"/>
  <c r="JK2" i="30"/>
  <c r="JJ2" i="30"/>
  <c r="JI2" i="30"/>
  <c r="JH2" i="30"/>
  <c r="JG2" i="30"/>
  <c r="JF2" i="30"/>
  <c r="JE2" i="30"/>
  <c r="JD2" i="30"/>
  <c r="JC2" i="30"/>
  <c r="JB2" i="30"/>
  <c r="JA2" i="30"/>
  <c r="IZ2" i="30"/>
  <c r="IY2" i="30"/>
  <c r="IX2" i="30"/>
  <c r="IW2" i="30"/>
  <c r="IV2" i="30"/>
  <c r="IU2" i="30"/>
  <c r="IT2" i="30"/>
  <c r="IS2" i="30"/>
  <c r="IR2" i="30"/>
  <c r="IQ2" i="30"/>
  <c r="IP2" i="30"/>
  <c r="IO2" i="30"/>
  <c r="HJ2" i="30"/>
  <c r="HK2" i="30"/>
  <c r="HL2" i="30"/>
  <c r="HM2" i="30"/>
  <c r="HN2" i="30"/>
  <c r="HO2" i="30"/>
  <c r="HP2" i="30"/>
  <c r="HQ2" i="30"/>
  <c r="HR2" i="30"/>
  <c r="HS2" i="30"/>
  <c r="HT2" i="30"/>
  <c r="HU2" i="30"/>
  <c r="HV2" i="30"/>
  <c r="HW2" i="30"/>
  <c r="HX2" i="30"/>
  <c r="HY2" i="30"/>
  <c r="HZ2" i="30"/>
  <c r="IA2" i="30"/>
  <c r="IB2" i="30"/>
  <c r="IC2" i="30"/>
  <c r="ID2" i="30"/>
  <c r="IE2" i="30"/>
  <c r="IF2" i="30"/>
  <c r="IG2" i="30"/>
  <c r="IH2" i="30"/>
  <c r="II2" i="30"/>
  <c r="IJ2" i="30"/>
  <c r="IK2" i="30"/>
  <c r="IL2" i="30"/>
  <c r="IM2" i="30"/>
  <c r="HI2" i="30"/>
  <c r="GE2" i="30"/>
  <c r="GF2" i="30"/>
  <c r="GG2" i="30"/>
  <c r="GH2" i="30"/>
  <c r="GI2" i="30"/>
  <c r="GJ2" i="30"/>
  <c r="GK2" i="30"/>
  <c r="GL2" i="30"/>
  <c r="GM2" i="30"/>
  <c r="GN2" i="30"/>
  <c r="GO2" i="30"/>
  <c r="GP2" i="30"/>
  <c r="GQ2" i="30"/>
  <c r="GR2" i="30"/>
  <c r="GS2" i="30"/>
  <c r="GT2" i="30"/>
  <c r="GU2" i="30"/>
  <c r="GV2" i="30"/>
  <c r="GW2" i="30"/>
  <c r="GX2" i="30"/>
  <c r="GY2" i="30"/>
  <c r="GZ2" i="30"/>
  <c r="HA2" i="30"/>
  <c r="HB2" i="30"/>
  <c r="HC2" i="30"/>
  <c r="HD2" i="30"/>
  <c r="HE2" i="30"/>
  <c r="HF2" i="30"/>
  <c r="HG2" i="30"/>
  <c r="GD2" i="30"/>
  <c r="EY2" i="30"/>
  <c r="EZ2" i="30"/>
  <c r="FA2" i="30"/>
  <c r="FB2" i="30"/>
  <c r="FC2" i="30"/>
  <c r="FD2" i="30"/>
  <c r="FE2" i="30"/>
  <c r="FF2" i="30"/>
  <c r="FG2" i="30"/>
  <c r="FH2" i="30"/>
  <c r="FI2" i="30"/>
  <c r="FJ2" i="30"/>
  <c r="FK2" i="30"/>
  <c r="FL2" i="30"/>
  <c r="FM2" i="30"/>
  <c r="FN2" i="30"/>
  <c r="FO2" i="30"/>
  <c r="FP2" i="30"/>
  <c r="FQ2" i="30"/>
  <c r="FR2" i="30"/>
  <c r="FS2" i="30"/>
  <c r="FT2" i="30"/>
  <c r="FU2" i="30"/>
  <c r="FV2" i="30"/>
  <c r="FW2" i="30"/>
  <c r="FX2" i="30"/>
  <c r="FY2" i="30"/>
  <c r="FZ2" i="30"/>
  <c r="GA2" i="30"/>
  <c r="GB2" i="30"/>
  <c r="EX2" i="30"/>
  <c r="DT2" i="30"/>
  <c r="DU2" i="30"/>
  <c r="DV2" i="30"/>
  <c r="DW2" i="30"/>
  <c r="DX2" i="30"/>
  <c r="DY2" i="30"/>
  <c r="DZ2" i="30"/>
  <c r="EA2" i="30"/>
  <c r="EB2" i="30"/>
  <c r="EC2" i="30"/>
  <c r="ED2" i="30"/>
  <c r="EE2" i="30"/>
  <c r="EF2" i="30"/>
  <c r="EG2" i="30"/>
  <c r="EH2" i="30"/>
  <c r="EI2" i="30"/>
  <c r="EJ2" i="30"/>
  <c r="EK2" i="30"/>
  <c r="EL2" i="30"/>
  <c r="EM2" i="30"/>
  <c r="EN2" i="30"/>
  <c r="EO2" i="30"/>
  <c r="EP2" i="30"/>
  <c r="EQ2" i="30"/>
  <c r="ER2" i="30"/>
  <c r="ES2" i="30"/>
  <c r="ET2" i="30"/>
  <c r="EU2" i="30"/>
  <c r="EV2" i="30"/>
  <c r="DS2" i="30"/>
  <c r="CN2" i="30"/>
  <c r="CO2" i="30"/>
  <c r="CP2" i="30"/>
  <c r="CQ2" i="30"/>
  <c r="CR2" i="30"/>
  <c r="CS2" i="30"/>
  <c r="CT2" i="30"/>
  <c r="CU2" i="30"/>
  <c r="CV2" i="30"/>
  <c r="CW2" i="30"/>
  <c r="CX2" i="30"/>
  <c r="CY2" i="30"/>
  <c r="CZ2" i="30"/>
  <c r="DA2" i="30"/>
  <c r="DB2" i="30"/>
  <c r="DC2" i="30"/>
  <c r="DD2" i="30"/>
  <c r="DE2" i="30"/>
  <c r="DF2" i="30"/>
  <c r="DG2" i="30"/>
  <c r="DH2" i="30"/>
  <c r="DI2" i="30"/>
  <c r="DJ2" i="30"/>
  <c r="DK2" i="30"/>
  <c r="DL2" i="30"/>
  <c r="DM2" i="30"/>
  <c r="DN2" i="30"/>
  <c r="DO2" i="30"/>
  <c r="DP2" i="30"/>
  <c r="DQ2" i="30"/>
  <c r="CM2" i="30"/>
  <c r="BH2" i="30"/>
  <c r="BI2" i="30"/>
  <c r="BJ2" i="30"/>
  <c r="BK2" i="30"/>
  <c r="BL2" i="30"/>
  <c r="BM2" i="30"/>
  <c r="BN2" i="30"/>
  <c r="BO2" i="30"/>
  <c r="BP2" i="30"/>
  <c r="BQ2" i="30"/>
  <c r="BR2" i="30"/>
  <c r="BS2" i="30"/>
  <c r="BT2" i="30"/>
  <c r="BU2" i="30"/>
  <c r="BV2" i="30"/>
  <c r="BW2" i="30"/>
  <c r="BX2" i="30"/>
  <c r="BY2" i="30"/>
  <c r="BZ2" i="30"/>
  <c r="CA2" i="30"/>
  <c r="CB2" i="30"/>
  <c r="CC2" i="30"/>
  <c r="CD2" i="30"/>
  <c r="CE2" i="30"/>
  <c r="CF2" i="30"/>
  <c r="CG2" i="30"/>
  <c r="CH2" i="30"/>
  <c r="CI2" i="30"/>
  <c r="CJ2" i="30"/>
  <c r="CK2" i="30"/>
  <c r="BG2" i="30"/>
  <c r="AB2" i="30"/>
  <c r="N3" i="30"/>
  <c r="O4" i="30"/>
  <c r="O3" i="30" s="1"/>
  <c r="LA3" i="30"/>
  <c r="LB3" i="30"/>
  <c r="LC3" i="30"/>
  <c r="LD3" i="30"/>
  <c r="LE3" i="30"/>
  <c r="LF3" i="30"/>
  <c r="LG3" i="30"/>
  <c r="LH3" i="30"/>
  <c r="LI3" i="30"/>
  <c r="LJ3" i="30"/>
  <c r="LK3" i="30"/>
  <c r="LL3" i="30"/>
  <c r="LM3" i="30"/>
  <c r="LN3" i="30"/>
  <c r="LO3" i="30"/>
  <c r="LP3" i="30"/>
  <c r="LQ3" i="30"/>
  <c r="LR3" i="30"/>
  <c r="LS3" i="30"/>
  <c r="LT3" i="30"/>
  <c r="LU3" i="30"/>
  <c r="LV3" i="30"/>
  <c r="LW3" i="30"/>
  <c r="LX3" i="30"/>
  <c r="LY3" i="30"/>
  <c r="LZ3" i="30"/>
  <c r="MA3" i="30"/>
  <c r="MB3" i="30"/>
  <c r="MD3" i="30"/>
  <c r="ME3" i="30"/>
  <c r="MF3" i="30"/>
  <c r="MG3" i="30"/>
  <c r="MH3" i="30"/>
  <c r="MI3" i="30"/>
  <c r="MJ3" i="30"/>
  <c r="MK3" i="30"/>
  <c r="ML3" i="30"/>
  <c r="MM3" i="30"/>
  <c r="MN3" i="30"/>
  <c r="MO3" i="30"/>
  <c r="MP3" i="30"/>
  <c r="MQ3" i="30"/>
  <c r="MR3" i="30"/>
  <c r="MS3" i="30"/>
  <c r="MT3" i="30"/>
  <c r="MU3" i="30"/>
  <c r="MV3" i="30"/>
  <c r="MW3" i="30"/>
  <c r="MX3" i="30"/>
  <c r="MY3" i="30"/>
  <c r="MZ3" i="30"/>
  <c r="NA3" i="30"/>
  <c r="NB3" i="30"/>
  <c r="NC3" i="30"/>
  <c r="ND3" i="30"/>
  <c r="NE3" i="30"/>
  <c r="NF3" i="30"/>
  <c r="NG3" i="30"/>
  <c r="NI3" i="30"/>
  <c r="NJ3" i="30"/>
  <c r="NK3" i="30"/>
  <c r="NL3" i="30"/>
  <c r="NM3" i="30"/>
  <c r="NN3" i="30"/>
  <c r="NO3" i="30"/>
  <c r="NP3" i="30"/>
  <c r="NQ3" i="30"/>
  <c r="NR3" i="30"/>
  <c r="NS3" i="30"/>
  <c r="NT3" i="30"/>
  <c r="NU3" i="30"/>
  <c r="NV3" i="30"/>
  <c r="NW3" i="30"/>
  <c r="NX3" i="30"/>
  <c r="NY3" i="30"/>
  <c r="NZ3" i="30"/>
  <c r="OA3" i="30"/>
  <c r="OB3" i="30"/>
  <c r="OC3" i="30"/>
  <c r="OD3" i="30"/>
  <c r="OE3" i="30"/>
  <c r="OF3" i="30"/>
  <c r="OG3" i="30"/>
  <c r="OH3" i="30"/>
  <c r="OI3" i="30"/>
  <c r="OJ3" i="30"/>
  <c r="OK3" i="30"/>
  <c r="OL3" i="30"/>
  <c r="OM3" i="30"/>
  <c r="OO3" i="30"/>
  <c r="OP3" i="30"/>
  <c r="OQ3" i="30"/>
  <c r="OR3" i="30"/>
  <c r="OS3" i="30"/>
  <c r="OT3" i="30"/>
  <c r="OU3" i="30"/>
  <c r="OV3" i="30"/>
  <c r="OW3" i="30"/>
  <c r="OX3" i="30"/>
  <c r="OY3" i="30"/>
  <c r="OZ3" i="30"/>
  <c r="PA3" i="30"/>
  <c r="PB3" i="30"/>
  <c r="PC3" i="30"/>
  <c r="PD3" i="30"/>
  <c r="PE3" i="30"/>
  <c r="PF3" i="30"/>
  <c r="PG3" i="30"/>
  <c r="PH3" i="30"/>
  <c r="PI3" i="30"/>
  <c r="PJ3" i="30"/>
  <c r="PK3" i="30"/>
  <c r="PL3" i="30"/>
  <c r="PM3" i="30"/>
  <c r="PN3" i="30"/>
  <c r="PO3" i="30"/>
  <c r="PP3" i="30"/>
  <c r="PQ3" i="30"/>
  <c r="PR3" i="30"/>
  <c r="PT3" i="30"/>
  <c r="PU3" i="30"/>
  <c r="PV3" i="30"/>
  <c r="PW3" i="30"/>
  <c r="PX3" i="30"/>
  <c r="PY3" i="30"/>
  <c r="PZ3" i="30"/>
  <c r="QA3" i="30"/>
  <c r="QB3" i="30"/>
  <c r="QC3" i="30"/>
  <c r="QD3" i="30"/>
  <c r="QE3" i="30"/>
  <c r="QF3" i="30"/>
  <c r="QG3" i="30"/>
  <c r="QH3" i="30"/>
  <c r="QI3" i="30"/>
  <c r="QJ3" i="30"/>
  <c r="QK3" i="30"/>
  <c r="QL3" i="30"/>
  <c r="QM3" i="30"/>
  <c r="QN3" i="30"/>
  <c r="QO3" i="30"/>
  <c r="QP3" i="30"/>
  <c r="QQ3" i="30"/>
  <c r="QR3" i="30"/>
  <c r="QS3" i="30"/>
  <c r="QT3" i="30"/>
  <c r="QU3" i="30"/>
  <c r="QV3" i="30"/>
  <c r="QW3" i="30"/>
  <c r="QX3" i="30"/>
  <c r="QZ3" i="30"/>
  <c r="RA3" i="30"/>
  <c r="RB3" i="30"/>
  <c r="RC3" i="30"/>
  <c r="RD3" i="30"/>
  <c r="RE3" i="30"/>
  <c r="RF3" i="30"/>
  <c r="RG3" i="30"/>
  <c r="RH3" i="30"/>
  <c r="RI3" i="30"/>
  <c r="RJ3" i="30"/>
  <c r="RK3" i="30"/>
  <c r="RL3" i="30"/>
  <c r="RM3" i="30"/>
  <c r="RN3" i="30"/>
  <c r="RO3" i="30"/>
  <c r="RP3" i="30"/>
  <c r="RQ3" i="30"/>
  <c r="RR3" i="30"/>
  <c r="RS3" i="30"/>
  <c r="RT3" i="30"/>
  <c r="RU3" i="30"/>
  <c r="RV3" i="30"/>
  <c r="RW3" i="30"/>
  <c r="RX3" i="30"/>
  <c r="RY3" i="30"/>
  <c r="RZ3" i="30"/>
  <c r="SA3" i="30"/>
  <c r="SB3" i="30"/>
  <c r="SC3" i="30"/>
  <c r="SD3" i="30"/>
  <c r="SF3" i="30"/>
  <c r="SG3" i="30"/>
  <c r="SH3" i="30"/>
  <c r="SI3" i="30"/>
  <c r="SJ3" i="30"/>
  <c r="SK3" i="30"/>
  <c r="SL3" i="30"/>
  <c r="SM3" i="30"/>
  <c r="SN3" i="30"/>
  <c r="SO3" i="30"/>
  <c r="SP3" i="30"/>
  <c r="SQ3" i="30"/>
  <c r="SR3" i="30"/>
  <c r="SS3" i="30"/>
  <c r="ST3" i="30"/>
  <c r="SU3" i="30"/>
  <c r="SV3" i="30"/>
  <c r="SW3" i="30"/>
  <c r="SX3" i="30"/>
  <c r="SY3" i="30"/>
  <c r="SZ3" i="30"/>
  <c r="TA3" i="30"/>
  <c r="TB3" i="30"/>
  <c r="TC3" i="30"/>
  <c r="TD3" i="30"/>
  <c r="TE3" i="30"/>
  <c r="TF3" i="30"/>
  <c r="TG3" i="30"/>
  <c r="TH3" i="30"/>
  <c r="TI3" i="30"/>
  <c r="TK3" i="30"/>
  <c r="TL3" i="30"/>
  <c r="TM3" i="30"/>
  <c r="TN3" i="30"/>
  <c r="TO3" i="30"/>
  <c r="TP3" i="30"/>
  <c r="TQ3" i="30"/>
  <c r="TR3" i="30"/>
  <c r="TS3" i="30"/>
  <c r="TT3" i="30"/>
  <c r="TU3" i="30"/>
  <c r="TV3" i="30"/>
  <c r="TW3" i="30"/>
  <c r="TX3" i="30"/>
  <c r="TY3" i="30"/>
  <c r="TZ3" i="30"/>
  <c r="UA3" i="30"/>
  <c r="UB3" i="30"/>
  <c r="UC3" i="30"/>
  <c r="UD3" i="30"/>
  <c r="UE3" i="30"/>
  <c r="UF3" i="30"/>
  <c r="UG3" i="30"/>
  <c r="UH3" i="30"/>
  <c r="UI3" i="30"/>
  <c r="UJ3" i="30"/>
  <c r="UK3" i="30"/>
  <c r="UL3" i="30"/>
  <c r="UM3" i="30"/>
  <c r="UN3" i="30"/>
  <c r="UO3" i="30"/>
  <c r="UQ3" i="30"/>
  <c r="UR3" i="30"/>
  <c r="US3" i="30"/>
  <c r="UT3" i="30"/>
  <c r="UU3" i="30"/>
  <c r="UV3" i="30"/>
  <c r="UW3" i="30"/>
  <c r="UX3" i="30"/>
  <c r="UY3" i="30"/>
  <c r="UZ3" i="30"/>
  <c r="VA3" i="30"/>
  <c r="VB3" i="30"/>
  <c r="VC3" i="30"/>
  <c r="VD3" i="30"/>
  <c r="VE3" i="30"/>
  <c r="VF3" i="30"/>
  <c r="VG3" i="30"/>
  <c r="VH3" i="30"/>
  <c r="VI3" i="30"/>
  <c r="VJ3" i="30"/>
  <c r="VK3" i="30"/>
  <c r="VL3" i="30"/>
  <c r="VM3" i="30"/>
  <c r="VN3" i="30"/>
  <c r="VO3" i="30"/>
  <c r="VP3" i="30"/>
  <c r="VQ3" i="30"/>
  <c r="VR3" i="30"/>
  <c r="VS3" i="30"/>
  <c r="VT3" i="30"/>
  <c r="VV3" i="30"/>
  <c r="VW3" i="30"/>
  <c r="VX3" i="30"/>
  <c r="VY3" i="30"/>
  <c r="VZ3" i="30"/>
  <c r="WA3" i="30"/>
  <c r="WB3" i="30"/>
  <c r="WC3" i="30"/>
  <c r="WD3" i="30"/>
  <c r="WE3" i="30"/>
  <c r="WF3" i="30"/>
  <c r="WG3" i="30"/>
  <c r="WH3" i="30"/>
  <c r="WI3" i="30"/>
  <c r="WJ3" i="30"/>
  <c r="WK3" i="30"/>
  <c r="WL3" i="30"/>
  <c r="WM3" i="30"/>
  <c r="WN3" i="30"/>
  <c r="WO3" i="30"/>
  <c r="WP3" i="30"/>
  <c r="WQ3" i="30"/>
  <c r="WR3" i="30"/>
  <c r="WS3" i="30"/>
  <c r="WT3" i="30"/>
  <c r="WU3" i="30"/>
  <c r="WV3" i="30"/>
  <c r="WW3" i="30"/>
  <c r="WX3" i="30"/>
  <c r="KZ3" i="30"/>
  <c r="KY3" i="30"/>
  <c r="KX3" i="30"/>
  <c r="KV3" i="30"/>
  <c r="KU3" i="30"/>
  <c r="KT3" i="30"/>
  <c r="KS3" i="30"/>
  <c r="KR3" i="30"/>
  <c r="KQ3" i="30"/>
  <c r="KP3" i="30"/>
  <c r="KO3" i="30"/>
  <c r="KN3" i="30"/>
  <c r="KM3" i="30"/>
  <c r="KL3" i="30"/>
  <c r="KK3" i="30"/>
  <c r="KJ3" i="30"/>
  <c r="KI3" i="30"/>
  <c r="KH3" i="30"/>
  <c r="KG3" i="30"/>
  <c r="KF3" i="30"/>
  <c r="KE3" i="30"/>
  <c r="KD3" i="30"/>
  <c r="KC3" i="30"/>
  <c r="KB3" i="30"/>
  <c r="KA3" i="30"/>
  <c r="JZ3" i="30"/>
  <c r="JY3" i="30"/>
  <c r="JX3" i="30"/>
  <c r="JW3" i="30"/>
  <c r="JV3" i="30"/>
  <c r="JU3" i="30"/>
  <c r="DS3" i="30"/>
  <c r="IO3" i="30"/>
  <c r="IP3" i="30"/>
  <c r="IQ3" i="30"/>
  <c r="IR3" i="30"/>
  <c r="IS3" i="30"/>
  <c r="IT3" i="30"/>
  <c r="IU3" i="30"/>
  <c r="IV3" i="30"/>
  <c r="IW3" i="30"/>
  <c r="IX3" i="30"/>
  <c r="IY3" i="30"/>
  <c r="IZ3" i="30"/>
  <c r="JA3" i="30"/>
  <c r="JB3" i="30"/>
  <c r="JC3" i="30"/>
  <c r="JD3" i="30"/>
  <c r="JE3" i="30"/>
  <c r="JF3" i="30"/>
  <c r="JG3" i="30"/>
  <c r="JH3" i="30"/>
  <c r="JI3" i="30"/>
  <c r="JJ3" i="30"/>
  <c r="JK3" i="30"/>
  <c r="JL3" i="30"/>
  <c r="JM3" i="30"/>
  <c r="JN3" i="30"/>
  <c r="JO3" i="30"/>
  <c r="JP3" i="30"/>
  <c r="JQ3" i="30"/>
  <c r="JR3" i="30"/>
  <c r="JS3" i="30"/>
  <c r="HJ3" i="30"/>
  <c r="HK3" i="30"/>
  <c r="HL3" i="30"/>
  <c r="HM3" i="30"/>
  <c r="HN3" i="30"/>
  <c r="HO3" i="30"/>
  <c r="HP3" i="30"/>
  <c r="HQ3" i="30"/>
  <c r="HR3" i="30"/>
  <c r="HS3" i="30"/>
  <c r="HT3" i="30"/>
  <c r="HU3" i="30"/>
  <c r="HV3" i="30"/>
  <c r="HW3" i="30"/>
  <c r="HX3" i="30"/>
  <c r="HY3" i="30"/>
  <c r="HZ3" i="30"/>
  <c r="IA3" i="30"/>
  <c r="IB3" i="30"/>
  <c r="IC3" i="30"/>
  <c r="ID3" i="30"/>
  <c r="IE3" i="30"/>
  <c r="IF3" i="30"/>
  <c r="IG3" i="30"/>
  <c r="IH3" i="30"/>
  <c r="II3" i="30"/>
  <c r="IJ3" i="30"/>
  <c r="IK3" i="30"/>
  <c r="IL3" i="30"/>
  <c r="IM3" i="30"/>
  <c r="HI3" i="30"/>
  <c r="GD3" i="30"/>
  <c r="GE3" i="30"/>
  <c r="GF3" i="30"/>
  <c r="GG3" i="30"/>
  <c r="GH3" i="30"/>
  <c r="GI3" i="30"/>
  <c r="GJ3" i="30"/>
  <c r="GK3" i="30"/>
  <c r="GL3" i="30"/>
  <c r="GM3" i="30"/>
  <c r="GN3" i="30"/>
  <c r="GO3" i="30"/>
  <c r="GP3" i="30"/>
  <c r="GQ3" i="30"/>
  <c r="GR3" i="30"/>
  <c r="GS3" i="30"/>
  <c r="GT3" i="30"/>
  <c r="GU3" i="30"/>
  <c r="GV3" i="30"/>
  <c r="GW3" i="30"/>
  <c r="GX3" i="30"/>
  <c r="GY3" i="30"/>
  <c r="GZ3" i="30"/>
  <c r="HA3" i="30"/>
  <c r="HB3" i="30"/>
  <c r="HC3" i="30"/>
  <c r="HD3" i="30"/>
  <c r="HE3" i="30"/>
  <c r="HF3" i="30"/>
  <c r="HG3" i="30"/>
  <c r="EX3" i="30"/>
  <c r="EY3" i="30"/>
  <c r="EZ3" i="30"/>
  <c r="FA3" i="30"/>
  <c r="FB3" i="30"/>
  <c r="FC3" i="30"/>
  <c r="FD3" i="30"/>
  <c r="FE3" i="30"/>
  <c r="FF3" i="30"/>
  <c r="FG3" i="30"/>
  <c r="FH3" i="30"/>
  <c r="FI3" i="30"/>
  <c r="FJ3" i="30"/>
  <c r="FK3" i="30"/>
  <c r="FL3" i="30"/>
  <c r="FM3" i="30"/>
  <c r="FN3" i="30"/>
  <c r="FO3" i="30"/>
  <c r="FP3" i="30"/>
  <c r="FQ3" i="30"/>
  <c r="FR3" i="30"/>
  <c r="FS3" i="30"/>
  <c r="FT3" i="30"/>
  <c r="FU3" i="30"/>
  <c r="FV3" i="30"/>
  <c r="FW3" i="30"/>
  <c r="FX3" i="30"/>
  <c r="FY3" i="30"/>
  <c r="FZ3" i="30"/>
  <c r="GA3" i="30"/>
  <c r="GB3" i="30"/>
  <c r="DT3" i="30"/>
  <c r="DU3" i="30"/>
  <c r="DV3" i="30"/>
  <c r="DW3" i="30"/>
  <c r="DX3" i="30"/>
  <c r="DY3" i="30"/>
  <c r="DZ3" i="30"/>
  <c r="EA3" i="30"/>
  <c r="EB3" i="30"/>
  <c r="EC3" i="30"/>
  <c r="ED3" i="30"/>
  <c r="EE3" i="30"/>
  <c r="EF3" i="30"/>
  <c r="EG3" i="30"/>
  <c r="EH3" i="30"/>
  <c r="EI3" i="30"/>
  <c r="EJ3" i="30"/>
  <c r="EK3" i="30"/>
  <c r="EL3" i="30"/>
  <c r="EM3" i="30"/>
  <c r="EN3" i="30"/>
  <c r="EO3" i="30"/>
  <c r="EP3" i="30"/>
  <c r="EQ3" i="30"/>
  <c r="ER3" i="30"/>
  <c r="ES3" i="30"/>
  <c r="ET3" i="30"/>
  <c r="EU3" i="30"/>
  <c r="EV3" i="30"/>
  <c r="CN3" i="30"/>
  <c r="CO3" i="30"/>
  <c r="CP3" i="30"/>
  <c r="CQ3" i="30"/>
  <c r="CR3" i="30"/>
  <c r="CS3" i="30"/>
  <c r="CT3" i="30"/>
  <c r="CU3" i="30"/>
  <c r="CV3" i="30"/>
  <c r="CW3" i="30"/>
  <c r="CX3" i="30"/>
  <c r="CY3" i="30"/>
  <c r="CZ3" i="30"/>
  <c r="DA3" i="30"/>
  <c r="DB3" i="30"/>
  <c r="DC3" i="30"/>
  <c r="DD3" i="30"/>
  <c r="DE3" i="30"/>
  <c r="DF3" i="30"/>
  <c r="DG3" i="30"/>
  <c r="DH3" i="30"/>
  <c r="DI3" i="30"/>
  <c r="DJ3" i="30"/>
  <c r="DK3" i="30"/>
  <c r="DL3" i="30"/>
  <c r="DM3" i="30"/>
  <c r="DN3" i="30"/>
  <c r="DO3" i="30"/>
  <c r="DP3" i="30"/>
  <c r="DQ3" i="30"/>
  <c r="CM3" i="30"/>
  <c r="BH3" i="30"/>
  <c r="BI3" i="30"/>
  <c r="BJ3" i="30"/>
  <c r="BK3" i="30"/>
  <c r="BL3" i="30"/>
  <c r="BM3" i="30"/>
  <c r="BN3" i="30"/>
  <c r="BO3" i="30"/>
  <c r="BP3" i="30"/>
  <c r="BQ3" i="30"/>
  <c r="BR3" i="30"/>
  <c r="BS3" i="30"/>
  <c r="BT3" i="30"/>
  <c r="BU3" i="30"/>
  <c r="BV3" i="30"/>
  <c r="BW3" i="30"/>
  <c r="BX3" i="30"/>
  <c r="BY3" i="30"/>
  <c r="BZ3" i="30"/>
  <c r="CA3" i="30"/>
  <c r="CB3" i="30"/>
  <c r="CC3" i="30"/>
  <c r="CD3" i="30"/>
  <c r="CE3" i="30"/>
  <c r="CF3" i="30"/>
  <c r="CG3" i="30"/>
  <c r="CH3" i="30"/>
  <c r="CI3" i="30"/>
  <c r="CJ3" i="30"/>
  <c r="CK3" i="30"/>
  <c r="BG3" i="30"/>
  <c r="AB3" i="30"/>
  <c r="AC4" i="30"/>
  <c r="AC3" i="30" s="1"/>
  <c r="J27" i="30"/>
  <c r="K26" i="30" s="1"/>
  <c r="J30" i="30"/>
  <c r="K29" i="30" s="1"/>
  <c r="K64" i="30"/>
  <c r="J68" i="30"/>
  <c r="K67" i="30" s="1"/>
  <c r="J71" i="30"/>
  <c r="K70" i="30" s="1"/>
  <c r="J74" i="30"/>
  <c r="K73" i="30" s="1"/>
  <c r="J24" i="30"/>
  <c r="K23" i="30" s="1"/>
  <c r="P4" i="30" l="1"/>
  <c r="P2" i="30" s="1"/>
  <c r="O2" i="30"/>
  <c r="AC2" i="30"/>
  <c r="AD4" i="30"/>
  <c r="Q4" i="30" l="1"/>
  <c r="R4" i="30" s="1"/>
  <c r="P3" i="30"/>
  <c r="AD3" i="30"/>
  <c r="AD2" i="30"/>
  <c r="AE4" i="30"/>
  <c r="Q3" i="30" l="1"/>
  <c r="Q2" i="30"/>
  <c r="AE3" i="30"/>
  <c r="AE2" i="30"/>
  <c r="S4" i="30"/>
  <c r="R2" i="30"/>
  <c r="AF4" i="30"/>
  <c r="R3" i="30"/>
  <c r="AF3" i="30" l="1"/>
  <c r="AF2" i="30"/>
  <c r="T4" i="30"/>
  <c r="S2" i="30"/>
  <c r="AG4" i="30"/>
  <c r="S3" i="30"/>
  <c r="AG3" i="30" l="1"/>
  <c r="AG2" i="30"/>
  <c r="U4" i="30"/>
  <c r="T2" i="30"/>
  <c r="AH4" i="30"/>
  <c r="T3" i="30"/>
  <c r="AH3" i="30" l="1"/>
  <c r="AH2" i="30"/>
  <c r="V4" i="30"/>
  <c r="U2" i="30"/>
  <c r="AI4" i="30"/>
  <c r="U3" i="30"/>
  <c r="W4" i="30" l="1"/>
  <c r="V2" i="30"/>
  <c r="AI3" i="30"/>
  <c r="AI2" i="30"/>
  <c r="V3" i="30"/>
  <c r="AJ4" i="30"/>
  <c r="X4" i="30" l="1"/>
  <c r="W2" i="30"/>
  <c r="AJ3" i="30"/>
  <c r="AJ2" i="30"/>
  <c r="AK4" i="30"/>
  <c r="W3" i="30"/>
  <c r="AK3" i="30" l="1"/>
  <c r="AK2" i="30"/>
  <c r="Y4" i="30"/>
  <c r="X2" i="30"/>
  <c r="X3" i="30"/>
  <c r="AL4" i="30"/>
  <c r="AL3" i="30" l="1"/>
  <c r="AL2" i="30"/>
  <c r="Z4" i="30"/>
  <c r="Z2" i="30" s="1"/>
  <c r="Y2" i="30"/>
  <c r="AM4" i="30"/>
  <c r="Y3" i="30"/>
  <c r="AM3" i="30" l="1"/>
  <c r="AM2" i="30"/>
  <c r="AN4" i="30"/>
  <c r="Z3" i="30"/>
  <c r="AN3" i="30" l="1"/>
  <c r="AN2" i="30"/>
  <c r="AO4" i="30"/>
  <c r="AO3" i="30" l="1"/>
  <c r="AO2" i="30"/>
  <c r="AP4" i="30"/>
  <c r="AP3" i="30" l="1"/>
  <c r="AP2" i="30"/>
  <c r="AQ4" i="30"/>
  <c r="AQ3" i="30" l="1"/>
  <c r="AQ2" i="30"/>
  <c r="AR4" i="30"/>
  <c r="AR3" i="30" l="1"/>
  <c r="AR2" i="30"/>
  <c r="AS4" i="30"/>
  <c r="AS3" i="30" l="1"/>
  <c r="AS2" i="30"/>
  <c r="AT4" i="30"/>
  <c r="AT3" i="30" l="1"/>
  <c r="AT2" i="30"/>
  <c r="AU4" i="30"/>
  <c r="AU3" i="30" l="1"/>
  <c r="AU2" i="30"/>
  <c r="AV4" i="30"/>
  <c r="AV3" i="30" l="1"/>
  <c r="AV2" i="30"/>
  <c r="AW4" i="30"/>
  <c r="AW3" i="30" l="1"/>
  <c r="AW2" i="30"/>
  <c r="AX4" i="30"/>
  <c r="AX3" i="30" l="1"/>
  <c r="AX2" i="30"/>
  <c r="AY4" i="30"/>
  <c r="AY3" i="30" l="1"/>
  <c r="AY2" i="30"/>
  <c r="AZ4" i="30"/>
  <c r="AZ3" i="30" l="1"/>
  <c r="AZ2" i="30"/>
  <c r="BA4" i="30"/>
  <c r="BA3" i="30" l="1"/>
  <c r="BA2" i="30"/>
  <c r="BB4" i="30"/>
  <c r="BB3" i="30" l="1"/>
  <c r="BB2" i="30"/>
  <c r="BC4" i="30"/>
  <c r="BC3" i="30" l="1"/>
  <c r="BC2" i="30"/>
  <c r="BD4" i="30"/>
  <c r="BD3" i="30" l="1"/>
  <c r="BD2" i="30"/>
  <c r="BE4" i="30"/>
  <c r="BE3" i="30" l="1"/>
  <c r="BE2" i="30"/>
  <c r="J187" i="30" l="1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8" i="30"/>
  <c r="J33" i="30"/>
  <c r="K32" i="30" s="1"/>
  <c r="B167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Startdato er angivet som 01-06-2017 som standard</t>
        </r>
      </text>
    </comment>
    <comment ref="F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Antaget at medarbejdere arbejder på fuldtid. Mangler oplysninger.</t>
        </r>
      </text>
    </comment>
    <comment ref="A5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Navn: "To-Be proces ved Organisationsændringer samt Governancestruktur i KKorg"</t>
        </r>
      </text>
    </comment>
  </commentList>
</comments>
</file>

<file path=xl/sharedStrings.xml><?xml version="1.0" encoding="utf-8"?>
<sst xmlns="http://schemas.openxmlformats.org/spreadsheetml/2006/main" count="1108" uniqueCount="253">
  <si>
    <t>#</t>
  </si>
  <si>
    <t>Helligdage</t>
  </si>
  <si>
    <t>Grundinvestering i KS</t>
  </si>
  <si>
    <t>Koncept for Organisationsændringer</t>
  </si>
  <si>
    <t>KAS fejlretning og uddannelse</t>
  </si>
  <si>
    <t>CRM opgradering</t>
  </si>
  <si>
    <t>Slutdato</t>
  </si>
  <si>
    <t>Startdato</t>
  </si>
  <si>
    <t>Planned %</t>
  </si>
  <si>
    <t>Juni</t>
  </si>
  <si>
    <t>Juli</t>
  </si>
  <si>
    <t>August</t>
  </si>
  <si>
    <t>September</t>
  </si>
  <si>
    <t>Oktober</t>
  </si>
  <si>
    <t>November</t>
  </si>
  <si>
    <t>December</t>
  </si>
  <si>
    <t>Dato</t>
  </si>
  <si>
    <t># Arbejdsdage</t>
  </si>
  <si>
    <t>% Gennemført</t>
  </si>
  <si>
    <t>% Mangler</t>
  </si>
  <si>
    <t>P1 - Forbedring af brugeroplevelsen i KS</t>
  </si>
  <si>
    <t>P2 - Procesautomatisering</t>
  </si>
  <si>
    <t>P3 - Ny serviceplatform i KS</t>
  </si>
  <si>
    <t>Kvantum</t>
  </si>
  <si>
    <t>Måned</t>
  </si>
  <si>
    <t>Dag</t>
  </si>
  <si>
    <t>Februar</t>
  </si>
  <si>
    <t>Marts</t>
  </si>
  <si>
    <t>April</t>
  </si>
  <si>
    <t>Maj</t>
  </si>
  <si>
    <t>Uge nr</t>
  </si>
  <si>
    <t>Antal dage</t>
  </si>
  <si>
    <t>Lønkontrol milepæl 1: Implementering af pakke 1 (nye forretningsgange)</t>
  </si>
  <si>
    <t>Lønkontrol milpæl 2: Implementering af pakke 2 (nye forretningsgange)</t>
  </si>
  <si>
    <t xml:space="preserve">Lønkontrol og Forretningsgange </t>
  </si>
  <si>
    <t>Brev</t>
  </si>
  <si>
    <t>RPA strategi</t>
  </si>
  <si>
    <t>Design og etablering af RPA Center of Excellence i CLP</t>
  </si>
  <si>
    <t>Automatisering af løn og personaleprocesser</t>
  </si>
  <si>
    <t>Grundinvestering KS Samlet</t>
  </si>
  <si>
    <t>Lønkontrol</t>
  </si>
  <si>
    <t xml:space="preserve">Projekter </t>
  </si>
  <si>
    <t>Øvrige projekter</t>
  </si>
  <si>
    <t>CRM</t>
  </si>
  <si>
    <t>1.1</t>
  </si>
  <si>
    <t>1.2</t>
  </si>
  <si>
    <t>2.1</t>
  </si>
  <si>
    <t>2.3</t>
  </si>
  <si>
    <t>2.2</t>
  </si>
  <si>
    <t>2.4</t>
  </si>
  <si>
    <t>3.1</t>
  </si>
  <si>
    <t>3.2</t>
  </si>
  <si>
    <t>3.3</t>
  </si>
  <si>
    <t>Teknisk fase</t>
  </si>
  <si>
    <t>4.1</t>
  </si>
  <si>
    <t>4.2</t>
  </si>
  <si>
    <t>4.3</t>
  </si>
  <si>
    <t>Undervisningsfase</t>
  </si>
  <si>
    <t>4.4</t>
  </si>
  <si>
    <t>Ferie og justeringer</t>
  </si>
  <si>
    <t>Go live</t>
  </si>
  <si>
    <t>Pipeline projekter</t>
  </si>
  <si>
    <t>Løntrækordninger</t>
  </si>
  <si>
    <t>Omkontering af ferie</t>
  </si>
  <si>
    <t>Ressourceoverblik</t>
  </si>
  <si>
    <t>Projekter</t>
  </si>
  <si>
    <t>Dage</t>
  </si>
  <si>
    <t>Medarbejdere</t>
  </si>
  <si>
    <t xml:space="preserve">Berit Mia Jensen </t>
  </si>
  <si>
    <t>Allokering</t>
  </si>
  <si>
    <t>Normering</t>
  </si>
  <si>
    <t>Allokering procent</t>
  </si>
  <si>
    <t xml:space="preserve">Louise Lykke Hvam </t>
  </si>
  <si>
    <t>KVANTUM</t>
  </si>
  <si>
    <t>Maria Eklund Andersen</t>
  </si>
  <si>
    <t>På CRM er fordelingen:</t>
  </si>
  <si>
    <t>På Kvantum er fordelingen:</t>
  </si>
  <si>
    <t>OBS! Nyt projekt – Vær opmærksom på at Maria bruger tid i september som den eneste</t>
  </si>
  <si>
    <t xml:space="preserve">På To-Be proces ved Organisationsændringer samt Governancestruktur i KKorg er fordelingen: </t>
  </si>
  <si>
    <t>På Koncept for Organisationsændringer er fordelingen:</t>
  </si>
  <si>
    <t>Dorte Storgaard</t>
  </si>
  <si>
    <t xml:space="preserve">Britt E B Lindschouw Friis </t>
  </si>
  <si>
    <t>Claudio Garcia</t>
  </si>
  <si>
    <t>Rasmus Fraes Tornbjerg</t>
  </si>
  <si>
    <t>Karin Bach</t>
  </si>
  <si>
    <t>Henrik Pilgaard</t>
  </si>
  <si>
    <t>Michael Brøllund Andersen</t>
  </si>
  <si>
    <t>Marianne Kilbæk</t>
  </si>
  <si>
    <t>Henrik Haastrup</t>
  </si>
  <si>
    <t>Organisationsændringer samt governnancestruktur i KK-org</t>
  </si>
  <si>
    <t>Berit Mia Jensen (Løn og Personale)</t>
  </si>
  <si>
    <t>Charlotte Gaffron (Løn og Personale)</t>
  </si>
  <si>
    <t>Gitte Alstrup-Sørensen (Løn og Personale)</t>
  </si>
  <si>
    <t>Mie Julie Jensen (Løn og Personale)</t>
  </si>
  <si>
    <t xml:space="preserve">Claudio Garcia (Løn og Personale) </t>
  </si>
  <si>
    <t>Mona Grundall Jepsen (Serviceindgang Personale)</t>
  </si>
  <si>
    <t>Martina Mølbæk Nielsen (Serviceindgang Personale)</t>
  </si>
  <si>
    <t>Oplysninger som endnu ikke er opdateret (afventer informationer)</t>
  </si>
  <si>
    <t>Projekt</t>
  </si>
  <si>
    <t>CRM Undervisningsplan</t>
  </si>
  <si>
    <t>Oplysninger tilgængelige</t>
  </si>
  <si>
    <t>uge 29 (23. juli)</t>
  </si>
  <si>
    <t>Mit bud er, at hvis man regner med, at der er 28 timer at fordele på en arbejdsuge, så bruger jeg i juni/juli 20 timer på P3. I august vil det være 24 timer og fra september til 1/1 2019 er det 28 timer (100 % af min allokerbare tid).</t>
  </si>
  <si>
    <t>Vibe Ekstrøm</t>
  </si>
  <si>
    <t>Grundinvestering i KS - P3</t>
  </si>
  <si>
    <t xml:space="preserve">Grundinvestering i KS - serviceplatform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</si>
  <si>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Berit Mia Jensen – Bruger 70 % af sin tid på projektet (dette er til og med september måned)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</si>
  <si>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Louise Lykke Hvam – Bruger 5 % af sin tid på projektet (dette er til og med september måned)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</si>
  <si>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Maria Eklund Andersen – Bruger 75 % af sin tid på projektet i perioden fra juni til og med august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</si>
  <si>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Dorte Storgaard - Bruger 75 % af sin tid på projektet i perioden fra juni til og med august, Bruger 50 % af sin tid i september, oktober, november og december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</si>
  <si>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Britt E B Lindschouw Friis - Bruger 20 % af sin tid på projektet i juni, Bruger 40 % af sin tid i juli, august og september, Bruger 25 % af sin tid i oktober, november og december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</si>
  <si>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Claudio Garcia – Bruger 10 % af sin tid på projektet i perioden fra juni, juli og august, Bruger 30 % af sin tid i september, oktober, november og december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</si>
  <si>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Rasmus Fraes Tornbjerg – Bruger 10 % af sin tid på projektet i juni, juli og august, Bruger 20 % af sin tid i september, oktober, november og december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</si>
  <si>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Karin Bach - Bruger 10 % af sin tid i juni, juli og august, Bruger 40 % af sin tid i september, oktober, november og december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</si>
  <si>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Henrik Pilgaard - Bruger 30 % af sin tid i september, oktober, november og december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</si>
  <si>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Michael Brøllund Andersen - Bruger 10 % af sin tid i juni og til og med december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</si>
  <si>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Marianne Kilbæk – Bruger 25 % af sin tid i juni og til og med december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</si>
  <si>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Maria Eklund Andersen – Bruger 10 % af sin tid på projektet i perioden juni og juli, Bruger 25 % af sin tid på projektet i august og september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</si>
  <si>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Dorte Storgaard - Bruger 10 % af sin tid på projektet i perioden juni og juli, Bruger 25 % af sin tid på projektet i august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</si>
  <si>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Britt E B Lindschouw Friis - Bruger 10 % af sin tid på projektet i perioden juni og juli, Bruger 25 % af sin tid på projektet i august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</si>
  <si>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Claudio Garcia – Bruger 10 % af sin tid på projektet i perioden juni og juli, Bruger 25 % af sin tid på projektet i august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</si>
  <si>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Rasmus Fraes Tornbjerg – Bruger 10 % af sin tid på projektet i perioden juni og juli, Bruger 25 % af sin tid på projektet i august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</si>
  <si>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Karin Bach - Bruger 10 % af sin tid på projektet i perioden juni og juli, Bruger 25 % af sin tid på projektet i august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</si>
  <si>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Marianne Kilbæk – Bruger 15 % af sin tid på projektet i juni, Bruger 25 % af sin tid på projektet i august, Bruger 15 % af sin tid på projektet i september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</si>
  <si>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Rasmus Fraes Tornbjerg – Bruger 30 % af sin tid på projektet i juni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</si>
  <si>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Henrik Haastrup – Bruger 20 % af sin tid på projektet i juni og til og med december</t>
    </r>
  </si>
  <si>
    <t>Peter Johansen</t>
  </si>
  <si>
    <t>Ny teknisk medarbejder</t>
  </si>
  <si>
    <t>Bettina Dahl</t>
  </si>
  <si>
    <t>Informationer vedrørende datasamlingen:</t>
  </si>
  <si>
    <t>Brev "projektets" data indsamling for allokering er estimeret</t>
  </si>
  <si>
    <t>Ann Marie Gagnér Ulvehøj</t>
  </si>
  <si>
    <t>Carina Eggert Sørensen</t>
  </si>
  <si>
    <t>Anette Knudsen</t>
  </si>
  <si>
    <t>Personalekonsulent 1</t>
  </si>
  <si>
    <t>Personalekonsulent 2</t>
  </si>
  <si>
    <t>Julie Simonsen (CPH)</t>
  </si>
  <si>
    <t>Mette Martins</t>
  </si>
  <si>
    <t>Pernille Olsen</t>
  </si>
  <si>
    <t>Ulla Kock</t>
  </si>
  <si>
    <t>Ny medarbejder</t>
  </si>
  <si>
    <t>Hovedtotal</t>
  </si>
  <si>
    <t>Robot-P2 procesautomatisering</t>
  </si>
  <si>
    <t>Procesautomatisering samlet</t>
  </si>
  <si>
    <t>Opstart og planlægning</t>
  </si>
  <si>
    <t>P2 procesautomatisering</t>
  </si>
  <si>
    <t>Jannie Lynghøj</t>
  </si>
  <si>
    <t>Pernille Mørkeberg</t>
  </si>
  <si>
    <t>Rebecca Tørner-Plank</t>
  </si>
  <si>
    <t>Proceskonsulenter (nuværende udviklede robotter)</t>
  </si>
  <si>
    <t>Proceskonsulenter (udvikling)</t>
  </si>
  <si>
    <t>Ankerpersoner (nuværende udviklede robotter)</t>
  </si>
  <si>
    <t>Ankerpersoner (udvikling og drift)</t>
  </si>
  <si>
    <t>Teamledere og chefer er ikke noteret på P2</t>
  </si>
  <si>
    <t>Jan</t>
  </si>
  <si>
    <t>Feb</t>
  </si>
  <si>
    <t>Mar</t>
  </si>
  <si>
    <t>Apr</t>
  </si>
  <si>
    <t>Jun</t>
  </si>
  <si>
    <t>Jul</t>
  </si>
  <si>
    <t>Aug</t>
  </si>
  <si>
    <t>Sep</t>
  </si>
  <si>
    <t>Okt</t>
  </si>
  <si>
    <t>Nov</t>
  </si>
  <si>
    <t>Dec</t>
  </si>
  <si>
    <t>Sofie Bolding Christensen</t>
  </si>
  <si>
    <t>Personalekonsulenter/Driftsmedarbejdere</t>
  </si>
  <si>
    <t>Katrine</t>
  </si>
  <si>
    <t>Jesper Poulsen (faglig sparring)</t>
  </si>
  <si>
    <t>Nis Bertelsen</t>
  </si>
  <si>
    <t>Ny Medarbejder</t>
  </si>
  <si>
    <t>Berit Mia Jensen</t>
  </si>
  <si>
    <t>Kolonne1</t>
  </si>
  <si>
    <t>Sum allokering</t>
  </si>
  <si>
    <t>Allokering ift normering</t>
  </si>
  <si>
    <t>Allokering t/u</t>
  </si>
  <si>
    <t>Allokering i %</t>
  </si>
  <si>
    <t>(Alle)</t>
  </si>
  <si>
    <t>Allokering % normering</t>
  </si>
  <si>
    <t>Sum af Allokering</t>
  </si>
  <si>
    <t>Totaloversigt (nøgletal)</t>
  </si>
  <si>
    <t xml:space="preserve">Antal medarbejdere </t>
  </si>
  <si>
    <t>Antal medarbejdere</t>
  </si>
  <si>
    <t>P2 Procesautomatisering</t>
  </si>
  <si>
    <t>Kcpt. Org. Ændr.</t>
  </si>
  <si>
    <t>Lønkkontrol</t>
  </si>
  <si>
    <t>Grundinvestering</t>
  </si>
  <si>
    <t>Org. Ændr. samt governancestruktur i KK-org</t>
  </si>
  <si>
    <t>P2 procesautom.</t>
  </si>
  <si>
    <t>2017</t>
  </si>
  <si>
    <t>jul</t>
  </si>
  <si>
    <t>mar</t>
  </si>
  <si>
    <t>sep</t>
  </si>
  <si>
    <t>jun</t>
  </si>
  <si>
    <t>aug</t>
  </si>
  <si>
    <t>okt</t>
  </si>
  <si>
    <t>2018</t>
  </si>
  <si>
    <t>jan</t>
  </si>
  <si>
    <t>2019</t>
  </si>
  <si>
    <t>År</t>
  </si>
  <si>
    <t>År2</t>
  </si>
  <si>
    <t>Anette Knudsen Total</t>
  </si>
  <si>
    <t>Ann Marie Gagnér Ulvehøj Total</t>
  </si>
  <si>
    <t>Bettina Dahl Total</t>
  </si>
  <si>
    <t>Carina Eggert Sørensen Total</t>
  </si>
  <si>
    <t>Julie Simonsen (CPH) Total</t>
  </si>
  <si>
    <t>Mette Martins Total</t>
  </si>
  <si>
    <t>Ny teknisk medarbejder Total</t>
  </si>
  <si>
    <t>Personalekonsulent 1 Total</t>
  </si>
  <si>
    <t>Personalekonsulent 2 Total</t>
  </si>
  <si>
    <t>Peter Johansen Total</t>
  </si>
  <si>
    <t>Sofie Bolding Christensen Total</t>
  </si>
  <si>
    <t>jun Total</t>
  </si>
  <si>
    <t>jul Total</t>
  </si>
  <si>
    <t>aug Total</t>
  </si>
  <si>
    <t>sep Total</t>
  </si>
  <si>
    <t>okt Total</t>
  </si>
  <si>
    <t>Måneder</t>
  </si>
  <si>
    <t>Medarbejdere og slutdato</t>
  </si>
  <si>
    <t>Måneder og startdato</t>
  </si>
  <si>
    <t>Oversigt over allokering af medarbejdere med startdato og slutdatoer</t>
  </si>
  <si>
    <t>31-dec</t>
  </si>
  <si>
    <t>27-aug</t>
  </si>
  <si>
    <t>30-sep</t>
  </si>
  <si>
    <t>13-aug</t>
  </si>
  <si>
    <t>30-jun</t>
  </si>
  <si>
    <t>31-jul</t>
  </si>
  <si>
    <t>31-aug</t>
  </si>
  <si>
    <t>01-dec</t>
  </si>
  <si>
    <t>01-sep</t>
  </si>
  <si>
    <t>31-okt</t>
  </si>
  <si>
    <t>31-dec Total</t>
  </si>
  <si>
    <t>30-sep Total</t>
  </si>
  <si>
    <t>13-aug Total</t>
  </si>
  <si>
    <t>27-aug Total</t>
  </si>
  <si>
    <t>01-dec Total</t>
  </si>
  <si>
    <t>Sum af Allokering % normering</t>
  </si>
  <si>
    <t>Kolonneetiketter</t>
  </si>
  <si>
    <t>Rækkeetiketter</t>
  </si>
  <si>
    <t>Sum af Allokering procent</t>
  </si>
  <si>
    <t>(Tom)</t>
  </si>
  <si>
    <t>Jesper Poulsen:</t>
  </si>
  <si>
    <t>Katrine (PAP):</t>
  </si>
  <si>
    <t>Personalekonsulenter</t>
  </si>
  <si>
    <t xml:space="preserve">Proceskonsulenter  </t>
  </si>
  <si>
    <t>Ankerpersoner</t>
  </si>
  <si>
    <t>Proceskonsulenter</t>
  </si>
  <si>
    <t>Kolonne2</t>
  </si>
  <si>
    <t>Gennemsnit allok.</t>
  </si>
  <si>
    <t>brev</t>
  </si>
  <si>
    <t>kcpt. Org. Ændr.</t>
  </si>
  <si>
    <t>Org. Ændr.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</si>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</sst>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d\ d/mm"/>
    <numFmt numFmtId="165" formatCode="ddd/dd/mm"/>
    <numFmt numFmtId="166" formatCode="dd"/>
    <numFmt numFmtId="167" formatCode="[$-F800]dddd\,\ mmmm\ dd\,\ yyyy"/>
    <numFmt numFmtId="168" formatCode="yyyy"/>
    <numFmt numFmtId="169" formatCode="0.0"/>
  </numFmts>
  <fonts count="36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i/>
      <sz val="10"/>
      <color rgb="FF333333"/>
      <name val="Tahoma"/>
      <family val="2"/>
    </font>
    <font>
      <sz val="14"/>
      <color theme="1"/>
      <name val="Inherit"/>
    </font>
    <font>
      <sz val="11"/>
      <color rgb="FF7030A0"/>
      <name val="Calibri"/>
      <family val="2"/>
      <scheme val="minor"/>
    </font>
    <font>
      <b/>
      <sz val="48"/>
      <color theme="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>
      <alignment vertical="center"/>
    </xf>
    <xf numFmtId="9" fontId="7" fillId="0" borderId="0" applyFont="0" applyFill="0" applyBorder="0" applyAlignment="0" applyProtection="0"/>
    <xf numFmtId="0" fontId="30" fillId="0" borderId="20" applyNumberFormat="0" applyFill="0" applyAlignment="0" applyProtection="0"/>
  </cellStyleXfs>
  <cellXfs count="619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textRotation="90"/>
    </xf>
    <xf numFmtId="14" fontId="0" fillId="0" borderId="0" xfId="0" applyNumberFormat="1" applyAlignment="1">
      <alignment textRotation="90"/>
    </xf>
    <xf numFmtId="0" fontId="3" fillId="0" borderId="0" xfId="0" applyFont="1" applyAlignment="1">
      <alignment horizontal="center" textRotation="90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/>
    <xf numFmtId="14" fontId="0" fillId="0" borderId="0" xfId="0" applyNumberFormat="1"/>
    <xf numFmtId="9" fontId="0" fillId="0" borderId="0" xfId="0" applyNumberFormat="1"/>
    <xf numFmtId="0" fontId="0" fillId="4" borderId="0" xfId="0" applyFill="1" applyAlignment="1">
      <alignment horizontal="center"/>
    </xf>
    <xf numFmtId="166" fontId="0" fillId="4" borderId="0" xfId="0" applyNumberFormat="1" applyFont="1" applyFill="1" applyAlignment="1">
      <alignment horizontal="center" vertical="center" textRotation="90"/>
    </xf>
    <xf numFmtId="0" fontId="5" fillId="4" borderId="0" xfId="0" applyFont="1" applyFill="1"/>
    <xf numFmtId="0" fontId="3" fillId="4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 textRotation="90"/>
    </xf>
    <xf numFmtId="0" fontId="0" fillId="8" borderId="5" xfId="0" applyFill="1" applyBorder="1" applyAlignment="1">
      <alignment horizontal="center"/>
    </xf>
    <xf numFmtId="0" fontId="0" fillId="0" borderId="0" xfId="0"/>
    <xf numFmtId="14" fontId="0" fillId="0" borderId="0" xfId="0" applyNumberFormat="1"/>
    <xf numFmtId="0" fontId="0" fillId="9" borderId="8" xfId="0" applyFont="1" applyFill="1" applyBorder="1" applyAlignment="1">
      <alignment horizontal="center" vertical="center"/>
    </xf>
    <xf numFmtId="0" fontId="0" fillId="9" borderId="8" xfId="0" applyFill="1" applyBorder="1"/>
    <xf numFmtId="0" fontId="3" fillId="2" borderId="0" xfId="0" applyFont="1" applyFill="1" applyAlignment="1">
      <alignment horizontal="center" vertical="center"/>
    </xf>
    <xf numFmtId="14" fontId="0" fillId="0" borderId="0" xfId="2" applyNumberFormat="1" applyFont="1"/>
    <xf numFmtId="166" fontId="0" fillId="3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textRotation="90"/>
    </xf>
    <xf numFmtId="0" fontId="0" fillId="4" borderId="0" xfId="0" applyFill="1" applyBorder="1" applyAlignment="1">
      <alignment horizontal="center" vertical="center" textRotation="90"/>
    </xf>
    <xf numFmtId="0" fontId="0" fillId="4" borderId="0" xfId="0" applyFont="1" applyFill="1" applyBorder="1" applyAlignment="1">
      <alignment horizontal="center" vertical="center" textRotation="90"/>
    </xf>
    <xf numFmtId="0" fontId="0" fillId="11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/>
    </xf>
    <xf numFmtId="0" fontId="0" fillId="10" borderId="14" xfId="0" applyFill="1" applyBorder="1"/>
    <xf numFmtId="0" fontId="0" fillId="0" borderId="0" xfId="0"/>
    <xf numFmtId="0" fontId="0" fillId="0" borderId="0" xfId="0" applyAlignment="1">
      <alignment horizontal="center"/>
    </xf>
    <xf numFmtId="0" fontId="0" fillId="10" borderId="10" xfId="0" applyFill="1" applyBorder="1"/>
    <xf numFmtId="0" fontId="0" fillId="0" borderId="4" xfId="0" applyBorder="1"/>
    <xf numFmtId="0" fontId="0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6" fontId="0" fillId="3" borderId="2" xfId="0" applyNumberFormat="1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4" fontId="0" fillId="7" borderId="15" xfId="0" applyNumberFormat="1" applyFont="1" applyFill="1" applyBorder="1" applyAlignment="1">
      <alignment horizontal="center" vertical="top" textRotation="90"/>
    </xf>
    <xf numFmtId="9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5" xfId="0" applyFill="1" applyBorder="1"/>
    <xf numFmtId="0" fontId="0" fillId="0" borderId="0" xfId="0" applyAlignment="1" applyProtection="1">
      <alignment horizontal="left" vertical="top"/>
      <protection hidden="1"/>
    </xf>
    <xf numFmtId="14" fontId="0" fillId="0" borderId="0" xfId="0" applyNumberFormat="1" applyFont="1" applyBorder="1" applyAlignment="1" applyProtection="1">
      <alignment horizontal="left" vertical="top"/>
      <protection hidden="1"/>
    </xf>
    <xf numFmtId="14" fontId="0" fillId="0" borderId="0" xfId="0" applyNumberFormat="1" applyFont="1" applyAlignment="1" applyProtection="1">
      <alignment horizontal="left" vertical="top"/>
      <protection hidden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0" borderId="11" xfId="0" applyFill="1" applyBorder="1"/>
    <xf numFmtId="0" fontId="0" fillId="5" borderId="0" xfId="0" applyFill="1"/>
    <xf numFmtId="0" fontId="0" fillId="0" borderId="14" xfId="0" applyBorder="1"/>
    <xf numFmtId="0" fontId="0" fillId="0" borderId="15" xfId="0" applyBorder="1"/>
    <xf numFmtId="9" fontId="0" fillId="0" borderId="7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5" xfId="0" applyBorder="1"/>
    <xf numFmtId="164" fontId="0" fillId="7" borderId="4" xfId="0" applyNumberFormat="1" applyFont="1" applyFill="1" applyBorder="1" applyAlignment="1">
      <alignment horizontal="center" vertical="top" textRotation="90"/>
    </xf>
    <xf numFmtId="0" fontId="0" fillId="7" borderId="4" xfId="0" applyFill="1" applyBorder="1" applyAlignment="1">
      <alignment horizontal="center"/>
    </xf>
    <xf numFmtId="0" fontId="0" fillId="5" borderId="14" xfId="0" applyFill="1" applyBorder="1" applyAlignment="1">
      <alignment textRotation="90"/>
    </xf>
    <xf numFmtId="0" fontId="0" fillId="0" borderId="4" xfId="0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4" xfId="0" applyFill="1" applyBorder="1"/>
    <xf numFmtId="0" fontId="0" fillId="7" borderId="14" xfId="0" applyFill="1" applyBorder="1"/>
    <xf numFmtId="0" fontId="0" fillId="0" borderId="14" xfId="0" applyBorder="1" applyAlignment="1">
      <alignment horizontal="center"/>
    </xf>
    <xf numFmtId="0" fontId="0" fillId="5" borderId="0" xfId="0" applyFill="1" applyBorder="1"/>
    <xf numFmtId="0" fontId="0" fillId="7" borderId="14" xfId="0" applyFill="1" applyBorder="1" applyAlignment="1">
      <alignment horizontal="center"/>
    </xf>
    <xf numFmtId="0" fontId="0" fillId="7" borderId="5" xfId="0" applyFill="1" applyBorder="1"/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14" fontId="0" fillId="0" borderId="3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14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5" borderId="4" xfId="0" applyFill="1" applyBorder="1" applyAlignment="1">
      <alignment textRotation="90"/>
    </xf>
    <xf numFmtId="0" fontId="0" fillId="5" borderId="4" xfId="0" applyFill="1" applyBorder="1"/>
    <xf numFmtId="0" fontId="0" fillId="5" borderId="15" xfId="0" applyFill="1" applyBorder="1" applyAlignment="1">
      <alignment textRotation="90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5" borderId="6" xfId="0" applyFill="1" applyBorder="1"/>
    <xf numFmtId="0" fontId="0" fillId="7" borderId="1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0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indent="5"/>
    </xf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Border="1"/>
    <xf numFmtId="10" fontId="0" fillId="0" borderId="0" xfId="0" applyNumberFormat="1" applyBorder="1"/>
    <xf numFmtId="0" fontId="14" fillId="0" borderId="0" xfId="0" applyFont="1" applyBorder="1"/>
    <xf numFmtId="2" fontId="14" fillId="0" borderId="0" xfId="0" applyNumberFormat="1" applyFont="1" applyBorder="1"/>
    <xf numFmtId="10" fontId="14" fillId="0" borderId="0" xfId="0" applyNumberFormat="1" applyFont="1" applyBorder="1"/>
    <xf numFmtId="14" fontId="14" fillId="0" borderId="0" xfId="0" applyNumberFormat="1" applyFont="1" applyBorder="1"/>
    <xf numFmtId="14" fontId="14" fillId="0" borderId="0" xfId="0" applyNumberFormat="1" applyFont="1"/>
    <xf numFmtId="2" fontId="14" fillId="0" borderId="0" xfId="0" applyNumberFormat="1" applyFont="1"/>
    <xf numFmtId="10" fontId="14" fillId="0" borderId="0" xfId="0" applyNumberFormat="1" applyFont="1"/>
    <xf numFmtId="166" fontId="3" fillId="0" borderId="0" xfId="0" applyNumberFormat="1" applyFont="1" applyFill="1" applyBorder="1" applyAlignment="1">
      <alignment vertical="center" wrapText="1"/>
    </xf>
    <xf numFmtId="166" fontId="3" fillId="0" borderId="13" xfId="0" applyNumberFormat="1" applyFont="1" applyFill="1" applyBorder="1" applyAlignment="1">
      <alignment vertical="center" wrapText="1"/>
    </xf>
    <xf numFmtId="0" fontId="0" fillId="8" borderId="8" xfId="0" applyFill="1" applyBorder="1"/>
    <xf numFmtId="0" fontId="0" fillId="0" borderId="15" xfId="0" applyFill="1" applyBorder="1" applyAlignment="1">
      <alignment textRotation="90"/>
    </xf>
    <xf numFmtId="0" fontId="0" fillId="5" borderId="1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Fill="1" applyBorder="1"/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/>
    </xf>
    <xf numFmtId="0" fontId="0" fillId="14" borderId="0" xfId="0" applyFill="1" applyBorder="1"/>
    <xf numFmtId="14" fontId="0" fillId="14" borderId="0" xfId="0" applyNumberFormat="1" applyFill="1" applyBorder="1"/>
    <xf numFmtId="14" fontId="0" fillId="14" borderId="0" xfId="0" applyNumberFormat="1" applyFill="1" applyBorder="1" applyAlignment="1">
      <alignment horizontal="right"/>
    </xf>
    <xf numFmtId="0" fontId="0" fillId="14" borderId="0" xfId="0" applyFill="1" applyBorder="1" applyAlignment="1">
      <alignment horizontal="right"/>
    </xf>
    <xf numFmtId="9" fontId="0" fillId="14" borderId="0" xfId="0" applyNumberFormat="1" applyFill="1" applyBorder="1"/>
    <xf numFmtId="0" fontId="0" fillId="12" borderId="4" xfId="0" applyFill="1" applyBorder="1" applyAlignment="1"/>
    <xf numFmtId="0" fontId="3" fillId="13" borderId="0" xfId="0" applyFont="1" applyFill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2" applyNumberFormat="1" applyFont="1" applyFill="1" applyBorder="1" applyAlignment="1">
      <alignment horizontal="center" vertical="center"/>
    </xf>
    <xf numFmtId="9" fontId="0" fillId="7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ont="1" applyFill="1" applyBorder="1" applyAlignment="1">
      <alignment horizontal="center" vertical="center"/>
    </xf>
    <xf numFmtId="14" fontId="0" fillId="7" borderId="0" xfId="0" applyNumberFormat="1" applyFill="1" applyBorder="1" applyAlignment="1">
      <alignment horizontal="center" vertical="center"/>
    </xf>
    <xf numFmtId="0" fontId="18" fillId="7" borderId="0" xfId="2" applyNumberFormat="1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14" fontId="0" fillId="3" borderId="0" xfId="0" applyNumberFormat="1" applyFill="1" applyBorder="1"/>
    <xf numFmtId="9" fontId="0" fillId="3" borderId="0" xfId="0" applyNumberFormat="1" applyFill="1" applyBorder="1" applyAlignment="1">
      <alignment horizontal="center" vertical="center"/>
    </xf>
    <xf numFmtId="0" fontId="18" fillId="0" borderId="0" xfId="2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/>
    <xf numFmtId="0" fontId="2" fillId="16" borderId="0" xfId="0" applyFont="1" applyFill="1" applyBorder="1" applyAlignment="1">
      <alignment horizontal="center"/>
    </xf>
    <xf numFmtId="0" fontId="0" fillId="16" borderId="0" xfId="0" applyFill="1" applyBorder="1"/>
    <xf numFmtId="14" fontId="0" fillId="16" borderId="0" xfId="0" applyNumberFormat="1" applyFill="1" applyBorder="1"/>
    <xf numFmtId="9" fontId="0" fillId="16" borderId="0" xfId="0" applyNumberFormat="1" applyFill="1" applyBorder="1"/>
    <xf numFmtId="0" fontId="18" fillId="0" borderId="0" xfId="0" applyNumberFormat="1" applyFont="1" applyFill="1" applyBorder="1" applyAlignment="1">
      <alignment horizontal="center" vertical="center"/>
    </xf>
    <xf numFmtId="0" fontId="0" fillId="17" borderId="0" xfId="0" applyFill="1" applyBorder="1"/>
    <xf numFmtId="164" fontId="0" fillId="7" borderId="0" xfId="0" applyNumberFormat="1" applyFont="1" applyFill="1" applyBorder="1" applyAlignment="1">
      <alignment horizontal="center" vertical="top" textRotation="90"/>
    </xf>
    <xf numFmtId="0" fontId="0" fillId="8" borderId="0" xfId="0" applyFill="1" applyBorder="1"/>
    <xf numFmtId="14" fontId="0" fillId="0" borderId="0" xfId="0" applyNumberFormat="1" applyAlignment="1">
      <alignment horizontal="center" vertical="center"/>
    </xf>
    <xf numFmtId="0" fontId="18" fillId="0" borderId="0" xfId="2" applyNumberFormat="1" applyFon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14" fontId="0" fillId="7" borderId="0" xfId="0" applyNumberFormat="1" applyFill="1" applyAlignment="1">
      <alignment horizontal="center" vertical="center"/>
    </xf>
    <xf numFmtId="0" fontId="0" fillId="7" borderId="0" xfId="2" applyNumberFormat="1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9" fontId="0" fillId="7" borderId="8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0" fillId="0" borderId="0" xfId="0"/>
    <xf numFmtId="0" fontId="0" fillId="0" borderId="0" xfId="0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/>
    <xf numFmtId="14" fontId="0" fillId="15" borderId="16" xfId="0" applyNumberFormat="1" applyFont="1" applyFill="1" applyBorder="1" applyAlignment="1">
      <alignment horizontal="right"/>
    </xf>
    <xf numFmtId="0" fontId="0" fillId="15" borderId="16" xfId="0" applyFont="1" applyFill="1" applyBorder="1" applyAlignment="1">
      <alignment horizontal="right"/>
    </xf>
    <xf numFmtId="0" fontId="0" fillId="7" borderId="17" xfId="0" applyFont="1" applyFill="1" applyBorder="1" applyAlignment="1">
      <alignment horizontal="center" vertical="center"/>
    </xf>
    <xf numFmtId="1" fontId="0" fillId="7" borderId="17" xfId="0" applyNumberFormat="1" applyFont="1" applyFill="1" applyBorder="1" applyAlignment="1">
      <alignment horizontal="center" vertical="center"/>
    </xf>
    <xf numFmtId="0" fontId="0" fillId="19" borderId="17" xfId="0" applyFont="1" applyFill="1" applyBorder="1" applyAlignment="1">
      <alignment horizontal="center" vertical="center"/>
    </xf>
    <xf numFmtId="1" fontId="0" fillId="19" borderId="17" xfId="0" applyNumberFormat="1" applyFont="1" applyFill="1" applyBorder="1" applyAlignment="1">
      <alignment horizontal="center" vertical="center"/>
    </xf>
    <xf numFmtId="14" fontId="0" fillId="14" borderId="17" xfId="0" applyNumberFormat="1" applyFont="1" applyFill="1" applyBorder="1" applyAlignment="1">
      <alignment horizontal="right"/>
    </xf>
    <xf numFmtId="0" fontId="0" fillId="14" borderId="17" xfId="0" applyFont="1" applyFill="1" applyBorder="1" applyAlignment="1">
      <alignment horizontal="right"/>
    </xf>
    <xf numFmtId="0" fontId="0" fillId="0" borderId="17" xfId="0" applyFont="1" applyBorder="1" applyAlignment="1">
      <alignment horizontal="center" vertical="center"/>
    </xf>
    <xf numFmtId="1" fontId="0" fillId="0" borderId="17" xfId="0" applyNumberFormat="1" applyFont="1" applyBorder="1" applyAlignment="1">
      <alignment horizontal="center" vertical="center"/>
    </xf>
    <xf numFmtId="14" fontId="0" fillId="3" borderId="17" xfId="0" applyNumberFormat="1" applyFont="1" applyFill="1" applyBorder="1" applyAlignment="1">
      <alignment horizontal="right"/>
    </xf>
    <xf numFmtId="0" fontId="0" fillId="3" borderId="17" xfId="0" applyFont="1" applyFill="1" applyBorder="1" applyAlignment="1">
      <alignment horizontal="right"/>
    </xf>
    <xf numFmtId="0" fontId="0" fillId="17" borderId="17" xfId="0" applyFont="1" applyFill="1" applyBorder="1" applyAlignment="1">
      <alignment horizontal="center" vertical="center"/>
    </xf>
    <xf numFmtId="1" fontId="0" fillId="17" borderId="17" xfId="0" applyNumberFormat="1" applyFont="1" applyFill="1" applyBorder="1" applyAlignment="1">
      <alignment horizontal="center" vertical="center"/>
    </xf>
    <xf numFmtId="0" fontId="0" fillId="19" borderId="17" xfId="0" applyFont="1" applyFill="1" applyBorder="1"/>
    <xf numFmtId="0" fontId="0" fillId="18" borderId="17" xfId="0" applyFont="1" applyFill="1" applyBorder="1" applyAlignment="1">
      <alignment horizontal="center" vertical="center"/>
    </xf>
    <xf numFmtId="1" fontId="0" fillId="18" borderId="17" xfId="0" applyNumberFormat="1" applyFont="1" applyFill="1" applyBorder="1" applyAlignment="1">
      <alignment horizontal="center" vertical="center"/>
    </xf>
    <xf numFmtId="2" fontId="0" fillId="19" borderId="17" xfId="0" applyNumberFormat="1" applyFont="1" applyFill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19" borderId="17" xfId="0" applyNumberFormat="1" applyFont="1" applyFill="1" applyBorder="1"/>
    <xf numFmtId="14" fontId="0" fillId="2" borderId="17" xfId="0" applyNumberFormat="1" applyFont="1" applyFill="1" applyBorder="1"/>
    <xf numFmtId="0" fontId="0" fillId="2" borderId="17" xfId="0" applyFont="1" applyFill="1" applyBorder="1"/>
    <xf numFmtId="0" fontId="0" fillId="7" borderId="0" xfId="0" applyFill="1" applyBorder="1" applyAlignment="1">
      <alignment horizontal="center" vertical="center" wrapText="1"/>
    </xf>
    <xf numFmtId="0" fontId="0" fillId="12" borderId="0" xfId="2" applyNumberFormat="1" applyFont="1" applyFill="1" applyBorder="1" applyAlignment="1">
      <alignment horizontal="center" vertical="center"/>
    </xf>
    <xf numFmtId="0" fontId="0" fillId="12" borderId="0" xfId="0" applyNumberFormat="1" applyFill="1" applyBorder="1" applyAlignment="1">
      <alignment horizontal="center" vertical="center"/>
    </xf>
    <xf numFmtId="9" fontId="0" fillId="12" borderId="0" xfId="0" applyNumberFormat="1" applyFill="1" applyBorder="1" applyAlignment="1">
      <alignment horizontal="center" vertical="center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4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center" vertical="center"/>
    </xf>
    <xf numFmtId="1" fontId="0" fillId="14" borderId="0" xfId="0" applyNumberFormat="1" applyFill="1" applyBorder="1"/>
    <xf numFmtId="14" fontId="0" fillId="16" borderId="0" xfId="0" applyNumberFormat="1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1" fontId="0" fillId="16" borderId="0" xfId="0" applyNumberFormat="1" applyFill="1" applyBorder="1"/>
    <xf numFmtId="0" fontId="0" fillId="20" borderId="3" xfId="0" applyFill="1" applyBorder="1"/>
    <xf numFmtId="0" fontId="2" fillId="20" borderId="3" xfId="0" applyFont="1" applyFill="1" applyBorder="1" applyAlignment="1">
      <alignment horizontal="center"/>
    </xf>
    <xf numFmtId="14" fontId="0" fillId="20" borderId="3" xfId="0" applyNumberFormat="1" applyFill="1" applyBorder="1"/>
    <xf numFmtId="14" fontId="0" fillId="20" borderId="3" xfId="0" applyNumberFormat="1" applyFill="1" applyBorder="1" applyAlignment="1">
      <alignment horizontal="right"/>
    </xf>
    <xf numFmtId="0" fontId="0" fillId="20" borderId="3" xfId="0" applyFill="1" applyBorder="1" applyAlignment="1">
      <alignment horizontal="right"/>
    </xf>
    <xf numFmtId="1" fontId="0" fillId="20" borderId="3" xfId="0" applyNumberFormat="1" applyFill="1" applyBorder="1"/>
    <xf numFmtId="9" fontId="0" fillId="20" borderId="3" xfId="0" applyNumberFormat="1" applyFill="1" applyBorder="1"/>
    <xf numFmtId="0" fontId="0" fillId="5" borderId="3" xfId="0" applyFill="1" applyBorder="1" applyAlignment="1">
      <alignment textRotation="90"/>
    </xf>
    <xf numFmtId="0" fontId="0" fillId="5" borderId="2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21" borderId="6" xfId="0" applyFill="1" applyBorder="1"/>
    <xf numFmtId="0" fontId="2" fillId="21" borderId="6" xfId="0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/>
    <xf numFmtId="9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Border="1"/>
    <xf numFmtId="0" fontId="0" fillId="0" borderId="0" xfId="0" applyFont="1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5" borderId="0" xfId="0" applyFill="1" applyBorder="1"/>
    <xf numFmtId="0" fontId="19" fillId="14" borderId="0" xfId="0" applyNumberFormat="1" applyFont="1" applyFill="1" applyBorder="1" applyAlignment="1">
      <alignment horizontal="center" vertical="center"/>
    </xf>
    <xf numFmtId="0" fontId="19" fillId="14" borderId="0" xfId="0" applyFont="1" applyFill="1" applyBorder="1"/>
    <xf numFmtId="9" fontId="19" fillId="14" borderId="0" xfId="0" applyNumberFormat="1" applyFont="1" applyFill="1" applyBorder="1" applyAlignment="1">
      <alignment horizontal="center" vertical="center"/>
    </xf>
    <xf numFmtId="0" fontId="19" fillId="3" borderId="0" xfId="0" applyNumberFormat="1" applyFont="1" applyFill="1" applyBorder="1" applyAlignment="1">
      <alignment horizontal="center" vertical="center"/>
    </xf>
    <xf numFmtId="0" fontId="19" fillId="3" borderId="0" xfId="0" applyFont="1" applyFill="1" applyBorder="1"/>
    <xf numFmtId="9" fontId="19" fillId="3" borderId="0" xfId="0" applyNumberFormat="1" applyFont="1" applyFill="1" applyBorder="1" applyAlignment="1">
      <alignment horizontal="center" vertical="center"/>
    </xf>
    <xf numFmtId="0" fontId="20" fillId="17" borderId="0" xfId="0" applyFont="1" applyFill="1" applyBorder="1"/>
    <xf numFmtId="14" fontId="20" fillId="17" borderId="0" xfId="0" applyNumberFormat="1" applyFont="1" applyFill="1" applyBorder="1" applyAlignment="1">
      <alignment horizontal="center" vertical="center"/>
    </xf>
    <xf numFmtId="0" fontId="20" fillId="17" borderId="0" xfId="2" applyNumberFormat="1" applyFont="1" applyFill="1" applyBorder="1" applyAlignment="1">
      <alignment horizontal="center" vertical="center"/>
    </xf>
    <xf numFmtId="0" fontId="20" fillId="17" borderId="0" xfId="0" applyNumberFormat="1" applyFont="1" applyFill="1" applyBorder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20" fillId="18" borderId="0" xfId="0" applyFont="1" applyFill="1"/>
    <xf numFmtId="14" fontId="20" fillId="18" borderId="0" xfId="0" applyNumberFormat="1" applyFont="1" applyFill="1" applyAlignment="1">
      <alignment horizontal="center" vertical="center"/>
    </xf>
    <xf numFmtId="0" fontId="20" fillId="18" borderId="0" xfId="2" applyNumberFormat="1" applyFont="1" applyFill="1" applyAlignment="1">
      <alignment horizontal="center" vertical="center"/>
    </xf>
    <xf numFmtId="0" fontId="20" fillId="2" borderId="0" xfId="0" applyFont="1" applyFill="1" applyBorder="1"/>
    <xf numFmtId="1" fontId="20" fillId="2" borderId="0" xfId="0" applyNumberFormat="1" applyFont="1" applyFill="1" applyBorder="1"/>
    <xf numFmtId="9" fontId="20" fillId="2" borderId="0" xfId="0" applyNumberFormat="1" applyFont="1" applyFill="1" applyBorder="1"/>
    <xf numFmtId="0" fontId="3" fillId="4" borderId="0" xfId="0" applyFont="1" applyFill="1" applyAlignment="1">
      <alignment horizontal="left" vertical="top"/>
    </xf>
    <xf numFmtId="0" fontId="0" fillId="18" borderId="0" xfId="0" applyFill="1" applyBorder="1"/>
    <xf numFmtId="0" fontId="0" fillId="23" borderId="0" xfId="2" applyNumberFormat="1" applyFont="1" applyFill="1" applyBorder="1" applyAlignment="1">
      <alignment horizontal="center" vertical="center"/>
    </xf>
    <xf numFmtId="0" fontId="0" fillId="15" borderId="0" xfId="0" applyFont="1" applyFill="1" applyBorder="1"/>
    <xf numFmtId="1" fontId="0" fillId="0" borderId="0" xfId="0" applyNumberFormat="1" applyFont="1" applyBorder="1" applyAlignment="1">
      <alignment horizontal="center" vertical="center"/>
    </xf>
    <xf numFmtId="0" fontId="8" fillId="24" borderId="6" xfId="0" applyFont="1" applyFill="1" applyBorder="1" applyAlignment="1">
      <alignment horizontal="center" vertical="center"/>
    </xf>
    <xf numFmtId="0" fontId="8" fillId="24" borderId="6" xfId="0" applyFont="1" applyFill="1" applyBorder="1"/>
    <xf numFmtId="14" fontId="8" fillId="24" borderId="6" xfId="0" applyNumberFormat="1" applyFont="1" applyFill="1" applyBorder="1" applyAlignment="1">
      <alignment horizontal="center" vertical="center"/>
    </xf>
    <xf numFmtId="0" fontId="8" fillId="24" borderId="6" xfId="2" applyNumberFormat="1" applyFont="1" applyFill="1" applyBorder="1" applyAlignment="1">
      <alignment horizontal="center" vertical="center"/>
    </xf>
    <xf numFmtId="9" fontId="8" fillId="24" borderId="9" xfId="0" applyNumberFormat="1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wrapText="1"/>
    </xf>
    <xf numFmtId="0" fontId="0" fillId="3" borderId="0" xfId="0" applyFont="1" applyFill="1" applyBorder="1"/>
    <xf numFmtId="0" fontId="0" fillId="17" borderId="0" xfId="0" applyFont="1" applyFill="1" applyBorder="1"/>
    <xf numFmtId="0" fontId="0" fillId="18" borderId="0" xfId="0" applyFont="1" applyFill="1" applyBorder="1"/>
    <xf numFmtId="0" fontId="0" fillId="25" borderId="0" xfId="0" applyFont="1" applyFill="1" applyAlignment="1">
      <alignment wrapText="1"/>
    </xf>
    <xf numFmtId="0" fontId="0" fillId="7" borderId="5" xfId="0" applyFill="1" applyBorder="1" applyAlignment="1">
      <alignment horizontal="center"/>
    </xf>
    <xf numFmtId="0" fontId="0" fillId="23" borderId="0" xfId="0" applyFill="1" applyBorder="1"/>
    <xf numFmtId="14" fontId="0" fillId="23" borderId="0" xfId="0" applyNumberFormat="1" applyFill="1" applyBorder="1" applyAlignment="1">
      <alignment horizontal="center" vertical="center"/>
    </xf>
    <xf numFmtId="0" fontId="0" fillId="23" borderId="0" xfId="0" applyFont="1" applyFill="1" applyBorder="1" applyAlignment="1">
      <alignment horizontal="center" vertical="center"/>
    </xf>
    <xf numFmtId="9" fontId="0" fillId="23" borderId="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textRotation="90"/>
    </xf>
    <xf numFmtId="10" fontId="0" fillId="0" borderId="0" xfId="0" applyNumberForma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0" borderId="0" xfId="2" applyNumberFormat="1" applyFont="1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center" vertical="center"/>
    </xf>
    <xf numFmtId="0" fontId="14" fillId="16" borderId="0" xfId="0" applyFont="1" applyFill="1" applyBorder="1"/>
    <xf numFmtId="14" fontId="0" fillId="16" borderId="0" xfId="0" applyNumberFormat="1" applyFill="1" applyBorder="1" applyAlignment="1">
      <alignment horizontal="center" vertical="center"/>
    </xf>
    <xf numFmtId="0" fontId="0" fillId="16" borderId="0" xfId="2" applyNumberFormat="1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21" fillId="14" borderId="0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1" fillId="17" borderId="0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2" borderId="0" xfId="0" applyFont="1" applyFill="1" applyBorder="1" applyAlignment="1">
      <alignment horizontal="center"/>
    </xf>
    <xf numFmtId="0" fontId="21" fillId="23" borderId="0" xfId="0" applyFont="1" applyFill="1" applyBorder="1" applyAlignment="1">
      <alignment horizontal="center" vertical="center"/>
    </xf>
    <xf numFmtId="0" fontId="22" fillId="16" borderId="0" xfId="0" applyFont="1" applyFill="1" applyBorder="1" applyAlignment="1">
      <alignment horizontal="center" vertical="center"/>
    </xf>
    <xf numFmtId="0" fontId="3" fillId="7" borderId="0" xfId="0" applyFont="1" applyFill="1"/>
    <xf numFmtId="1" fontId="22" fillId="7" borderId="0" xfId="0" applyNumberFormat="1" applyFont="1" applyFill="1" applyBorder="1" applyAlignment="1">
      <alignment horizontal="center" vertical="center"/>
    </xf>
    <xf numFmtId="0" fontId="22" fillId="7" borderId="0" xfId="0" applyNumberFormat="1" applyFont="1" applyFill="1" applyBorder="1" applyAlignment="1">
      <alignment horizontal="center" vertical="center"/>
    </xf>
    <xf numFmtId="0" fontId="22" fillId="7" borderId="0" xfId="0" applyFont="1" applyFill="1"/>
    <xf numFmtId="0" fontId="22" fillId="7" borderId="0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1" fillId="24" borderId="6" xfId="0" applyFont="1" applyFill="1" applyBorder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0" fontId="19" fillId="13" borderId="0" xfId="0" applyFont="1" applyFill="1"/>
    <xf numFmtId="0" fontId="19" fillId="15" borderId="0" xfId="0" applyFont="1" applyFill="1" applyBorder="1"/>
    <xf numFmtId="1" fontId="19" fillId="5" borderId="0" xfId="0" applyNumberFormat="1" applyFont="1" applyFill="1" applyBorder="1" applyAlignment="1">
      <alignment horizontal="center" vertical="center"/>
    </xf>
    <xf numFmtId="0" fontId="19" fillId="5" borderId="0" xfId="0" applyFont="1" applyFill="1" applyBorder="1"/>
    <xf numFmtId="14" fontId="19" fillId="5" borderId="0" xfId="0" applyNumberFormat="1" applyFont="1" applyFill="1" applyAlignment="1">
      <alignment horizontal="center" vertical="center"/>
    </xf>
    <xf numFmtId="14" fontId="19" fillId="5" borderId="0" xfId="0" applyNumberFormat="1" applyFont="1" applyFill="1" applyBorder="1" applyAlignment="1">
      <alignment horizontal="center" vertical="center"/>
    </xf>
    <xf numFmtId="0" fontId="19" fillId="5" borderId="0" xfId="2" applyNumberFormat="1" applyFont="1" applyFill="1" applyBorder="1" applyAlignment="1">
      <alignment horizontal="center" vertical="center"/>
    </xf>
    <xf numFmtId="9" fontId="19" fillId="5" borderId="0" xfId="0" applyNumberFormat="1" applyFont="1" applyFill="1" applyBorder="1" applyAlignment="1">
      <alignment horizontal="center" vertical="center"/>
    </xf>
    <xf numFmtId="9" fontId="19" fillId="5" borderId="8" xfId="0" applyNumberFormat="1" applyFont="1" applyFill="1" applyBorder="1" applyAlignment="1">
      <alignment horizontal="center" vertical="center"/>
    </xf>
    <xf numFmtId="1" fontId="19" fillId="22" borderId="0" xfId="0" applyNumberFormat="1" applyFont="1" applyFill="1" applyBorder="1" applyAlignment="1">
      <alignment horizontal="center" vertical="center"/>
    </xf>
    <xf numFmtId="0" fontId="19" fillId="22" borderId="0" xfId="0" applyFont="1" applyFill="1" applyBorder="1"/>
    <xf numFmtId="14" fontId="19" fillId="22" borderId="0" xfId="0" applyNumberFormat="1" applyFont="1" applyFill="1" applyBorder="1" applyAlignment="1">
      <alignment horizontal="center" vertical="center"/>
    </xf>
    <xf numFmtId="0" fontId="19" fillId="22" borderId="0" xfId="2" applyNumberFormat="1" applyFont="1" applyFill="1" applyBorder="1" applyAlignment="1">
      <alignment horizontal="center" vertical="center"/>
    </xf>
    <xf numFmtId="9" fontId="19" fillId="22" borderId="0" xfId="0" applyNumberFormat="1" applyFont="1" applyFill="1" applyBorder="1" applyAlignment="1">
      <alignment horizontal="center" vertical="center"/>
    </xf>
    <xf numFmtId="9" fontId="19" fillId="22" borderId="8" xfId="0" applyNumberFormat="1" applyFont="1" applyFill="1" applyBorder="1" applyAlignment="1">
      <alignment horizontal="center" vertical="center"/>
    </xf>
    <xf numFmtId="14" fontId="19" fillId="22" borderId="0" xfId="0" applyNumberFormat="1" applyFont="1" applyFill="1" applyAlignment="1">
      <alignment horizontal="center" vertical="center"/>
    </xf>
    <xf numFmtId="0" fontId="17" fillId="18" borderId="0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17" borderId="0" xfId="0" applyFont="1" applyFill="1" applyBorder="1" applyAlignment="1">
      <alignment horizontal="center" vertical="center" wrapText="1"/>
    </xf>
    <xf numFmtId="1" fontId="20" fillId="7" borderId="0" xfId="0" applyNumberFormat="1" applyFont="1" applyFill="1" applyBorder="1" applyAlignment="1">
      <alignment horizontal="center" vertical="center"/>
    </xf>
    <xf numFmtId="0" fontId="20" fillId="7" borderId="0" xfId="0" applyFont="1" applyFill="1"/>
    <xf numFmtId="2" fontId="20" fillId="7" borderId="0" xfId="2" applyNumberFormat="1" applyFont="1" applyFill="1" applyBorder="1" applyAlignment="1">
      <alignment horizontal="center" vertical="center"/>
    </xf>
    <xf numFmtId="9" fontId="20" fillId="7" borderId="0" xfId="0" applyNumberFormat="1" applyFont="1" applyFill="1" applyBorder="1" applyAlignment="1">
      <alignment horizontal="center" vertical="center"/>
    </xf>
    <xf numFmtId="0" fontId="20" fillId="7" borderId="0" xfId="0" applyFont="1" applyFill="1" applyBorder="1"/>
    <xf numFmtId="14" fontId="20" fillId="7" borderId="0" xfId="0" applyNumberFormat="1" applyFont="1" applyFill="1" applyAlignment="1">
      <alignment horizontal="center" vertical="center"/>
    </xf>
    <xf numFmtId="14" fontId="20" fillId="7" borderId="0" xfId="0" applyNumberFormat="1" applyFont="1" applyFill="1" applyBorder="1" applyAlignment="1">
      <alignment horizontal="center" vertical="center"/>
    </xf>
    <xf numFmtId="0" fontId="20" fillId="7" borderId="0" xfId="2" applyNumberFormat="1" applyFont="1" applyFill="1" applyBorder="1" applyAlignment="1">
      <alignment horizontal="center" vertical="center"/>
    </xf>
    <xf numFmtId="9" fontId="20" fillId="7" borderId="8" xfId="0" applyNumberFormat="1" applyFont="1" applyFill="1" applyBorder="1" applyAlignment="1">
      <alignment horizontal="center" vertical="center"/>
    </xf>
    <xf numFmtId="14" fontId="19" fillId="14" borderId="0" xfId="0" applyNumberFormat="1" applyFont="1" applyFill="1" applyBorder="1" applyAlignment="1">
      <alignment horizontal="center" vertical="center"/>
    </xf>
    <xf numFmtId="0" fontId="20" fillId="0" borderId="0" xfId="0" applyFont="1" applyBorder="1"/>
    <xf numFmtId="9" fontId="20" fillId="0" borderId="0" xfId="0" applyNumberFormat="1" applyFont="1" applyFill="1" applyBorder="1" applyAlignment="1">
      <alignment horizontal="center" vertical="center"/>
    </xf>
    <xf numFmtId="0" fontId="19" fillId="15" borderId="0" xfId="0" applyNumberFormat="1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 wrapText="1"/>
    </xf>
    <xf numFmtId="0" fontId="17" fillId="14" borderId="0" xfId="0" applyFont="1" applyFill="1" applyBorder="1" applyAlignment="1">
      <alignment horizontal="center" vertical="center" wrapText="1"/>
    </xf>
    <xf numFmtId="0" fontId="17" fillId="22" borderId="0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22" borderId="0" xfId="0" applyFont="1" applyFill="1" applyAlignment="1">
      <alignment horizontal="center" vertical="center" wrapText="1"/>
    </xf>
    <xf numFmtId="0" fontId="22" fillId="22" borderId="0" xfId="0" applyFont="1" applyFill="1" applyBorder="1" applyAlignment="1">
      <alignment horizontal="center" vertical="center" wrapText="1"/>
    </xf>
    <xf numFmtId="14" fontId="0" fillId="12" borderId="0" xfId="0" applyNumberFormat="1" applyFill="1" applyBorder="1" applyAlignment="1">
      <alignment horizontal="center" vertical="center"/>
    </xf>
    <xf numFmtId="14" fontId="19" fillId="3" borderId="0" xfId="0" applyNumberFormat="1" applyFont="1" applyFill="1" applyBorder="1" applyAlignment="1">
      <alignment horizontal="center" vertical="center"/>
    </xf>
    <xf numFmtId="14" fontId="20" fillId="2" borderId="0" xfId="0" applyNumberFormat="1" applyFont="1" applyFill="1" applyBorder="1" applyAlignment="1">
      <alignment horizontal="center" vertical="center"/>
    </xf>
    <xf numFmtId="0" fontId="21" fillId="15" borderId="0" xfId="0" applyFont="1" applyFill="1" applyBorder="1" applyAlignment="1">
      <alignment horizontal="center"/>
    </xf>
    <xf numFmtId="14" fontId="19" fillId="15" borderId="0" xfId="0" applyNumberFormat="1" applyFont="1" applyFill="1" applyBorder="1"/>
    <xf numFmtId="9" fontId="19" fillId="15" borderId="0" xfId="0" applyNumberFormat="1" applyFont="1" applyFill="1" applyBorder="1" applyAlignment="1">
      <alignment horizontal="center" vertical="center"/>
    </xf>
    <xf numFmtId="9" fontId="20" fillId="17" borderId="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textRotation="90"/>
    </xf>
    <xf numFmtId="9" fontId="20" fillId="18" borderId="0" xfId="0" applyNumberFormat="1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9" fontId="0" fillId="16" borderId="0" xfId="0" applyNumberFormat="1" applyFill="1" applyBorder="1" applyAlignment="1">
      <alignment horizontal="center" vertical="center"/>
    </xf>
    <xf numFmtId="0" fontId="23" fillId="17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top" textRotation="90"/>
    </xf>
    <xf numFmtId="0" fontId="0" fillId="0" borderId="4" xfId="0" applyFill="1" applyBorder="1"/>
    <xf numFmtId="0" fontId="0" fillId="9" borderId="0" xfId="0" applyFill="1" applyBorder="1"/>
    <xf numFmtId="0" fontId="0" fillId="7" borderId="15" xfId="0" applyFill="1" applyBorder="1" applyAlignment="1">
      <alignment horizontal="center"/>
    </xf>
    <xf numFmtId="0" fontId="25" fillId="15" borderId="7" xfId="0" applyNumberFormat="1" applyFont="1" applyFill="1" applyBorder="1" applyAlignment="1">
      <alignment horizontal="center" vertical="center"/>
    </xf>
    <xf numFmtId="0" fontId="26" fillId="14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8" fillId="18" borderId="0" xfId="0" applyNumberFormat="1" applyFont="1" applyFill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0" fillId="8" borderId="13" xfId="0" applyFill="1" applyBorder="1"/>
    <xf numFmtId="0" fontId="0" fillId="0" borderId="0" xfId="0" applyAlignment="1">
      <alignment horizontal="left" indent="1"/>
    </xf>
    <xf numFmtId="0" fontId="3" fillId="26" borderId="0" xfId="0" applyFont="1" applyFill="1"/>
    <xf numFmtId="0" fontId="0" fillId="4" borderId="0" xfId="0" applyFill="1"/>
    <xf numFmtId="0" fontId="0" fillId="0" borderId="0" xfId="0" applyFill="1"/>
    <xf numFmtId="9" fontId="0" fillId="5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top" textRotation="90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9" fontId="0" fillId="0" borderId="0" xfId="0" applyNumberFormat="1"/>
    <xf numFmtId="0" fontId="0" fillId="0" borderId="0" xfId="0" applyAlignment="1">
      <alignment horizontal="left" indent="2"/>
    </xf>
    <xf numFmtId="0" fontId="0" fillId="24" borderId="0" xfId="0" applyFill="1"/>
    <xf numFmtId="0" fontId="22" fillId="17" borderId="0" xfId="0" applyFont="1" applyFill="1" applyBorder="1" applyAlignment="1">
      <alignment horizontal="center" vertical="center"/>
    </xf>
    <xf numFmtId="0" fontId="22" fillId="7" borderId="0" xfId="0" applyFont="1" applyFill="1" applyBorder="1"/>
    <xf numFmtId="14" fontId="22" fillId="17" borderId="0" xfId="0" applyNumberFormat="1" applyFont="1" applyFill="1" applyBorder="1" applyAlignment="1">
      <alignment horizontal="center" vertical="center"/>
    </xf>
    <xf numFmtId="0" fontId="22" fillId="17" borderId="0" xfId="2" applyNumberFormat="1" applyFont="1" applyFill="1" applyBorder="1" applyAlignment="1">
      <alignment horizontal="center" vertical="center"/>
    </xf>
    <xf numFmtId="0" fontId="22" fillId="17" borderId="0" xfId="0" applyNumberFormat="1" applyFont="1" applyFill="1" applyBorder="1" applyAlignment="1">
      <alignment horizontal="center" vertical="center"/>
    </xf>
    <xf numFmtId="9" fontId="22" fillId="17" borderId="8" xfId="0" applyNumberFormat="1" applyFont="1" applyFill="1" applyBorder="1" applyAlignment="1">
      <alignment horizontal="center" vertical="center"/>
    </xf>
    <xf numFmtId="0" fontId="22" fillId="15" borderId="0" xfId="0" applyFont="1" applyFill="1" applyBorder="1" applyAlignment="1">
      <alignment horizontal="center" vertical="center"/>
    </xf>
    <xf numFmtId="0" fontId="22" fillId="15" borderId="0" xfId="0" applyFont="1" applyFill="1" applyBorder="1"/>
    <xf numFmtId="14" fontId="22" fillId="15" borderId="0" xfId="0" applyNumberFormat="1" applyFont="1" applyFill="1" applyBorder="1" applyAlignment="1">
      <alignment horizontal="center" vertical="center"/>
    </xf>
    <xf numFmtId="0" fontId="22" fillId="15" borderId="0" xfId="2" applyNumberFormat="1" applyFont="1" applyFill="1" applyBorder="1" applyAlignment="1">
      <alignment horizontal="center" vertical="center"/>
    </xf>
    <xf numFmtId="0" fontId="22" fillId="15" borderId="0" xfId="0" applyNumberFormat="1" applyFont="1" applyFill="1" applyBorder="1" applyAlignment="1">
      <alignment horizontal="center" vertical="center"/>
    </xf>
    <xf numFmtId="9" fontId="22" fillId="15" borderId="8" xfId="0" applyNumberFormat="1" applyFont="1" applyFill="1" applyBorder="1" applyAlignment="1">
      <alignment horizontal="center" vertical="center"/>
    </xf>
    <xf numFmtId="0" fontId="22" fillId="14" borderId="0" xfId="0" applyFont="1" applyFill="1" applyBorder="1" applyAlignment="1">
      <alignment horizontal="center" vertical="center"/>
    </xf>
    <xf numFmtId="0" fontId="22" fillId="14" borderId="0" xfId="0" applyFont="1" applyFill="1" applyBorder="1"/>
    <xf numFmtId="14" fontId="22" fillId="14" borderId="0" xfId="0" applyNumberFormat="1" applyFont="1" applyFill="1" applyBorder="1" applyAlignment="1">
      <alignment horizontal="center" vertical="center"/>
    </xf>
    <xf numFmtId="0" fontId="22" fillId="14" borderId="0" xfId="2" applyNumberFormat="1" applyFont="1" applyFill="1" applyBorder="1" applyAlignment="1">
      <alignment horizontal="center" vertical="center"/>
    </xf>
    <xf numFmtId="0" fontId="22" fillId="14" borderId="0" xfId="0" applyNumberFormat="1" applyFont="1" applyFill="1" applyBorder="1" applyAlignment="1">
      <alignment horizontal="center" vertical="center"/>
    </xf>
    <xf numFmtId="9" fontId="22" fillId="14" borderId="8" xfId="0" applyNumberFormat="1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/>
    <xf numFmtId="14" fontId="22" fillId="3" borderId="0" xfId="0" applyNumberFormat="1" applyFont="1" applyFill="1" applyAlignment="1">
      <alignment horizontal="center" vertical="center"/>
    </xf>
    <xf numFmtId="0" fontId="22" fillId="3" borderId="0" xfId="2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horizontal="center" vertical="center"/>
    </xf>
    <xf numFmtId="9" fontId="22" fillId="3" borderId="0" xfId="0" applyNumberFormat="1" applyFont="1" applyFill="1" applyBorder="1" applyAlignment="1">
      <alignment horizontal="center" vertical="center"/>
    </xf>
    <xf numFmtId="0" fontId="22" fillId="18" borderId="0" xfId="0" applyFont="1" applyFill="1" applyBorder="1" applyAlignment="1">
      <alignment horizontal="center" vertical="center"/>
    </xf>
    <xf numFmtId="0" fontId="22" fillId="18" borderId="0" xfId="0" applyFont="1" applyFill="1" applyBorder="1"/>
    <xf numFmtId="14" fontId="22" fillId="18" borderId="0" xfId="0" applyNumberFormat="1" applyFont="1" applyFill="1" applyBorder="1" applyAlignment="1">
      <alignment horizontal="center" vertical="center"/>
    </xf>
    <xf numFmtId="0" fontId="22" fillId="18" borderId="0" xfId="2" applyNumberFormat="1" applyFont="1" applyFill="1" applyBorder="1" applyAlignment="1">
      <alignment horizontal="center" vertical="center"/>
    </xf>
    <xf numFmtId="0" fontId="22" fillId="18" borderId="0" xfId="0" applyNumberFormat="1" applyFont="1" applyFill="1" applyBorder="1" applyAlignment="1">
      <alignment horizontal="center" vertical="center"/>
    </xf>
    <xf numFmtId="9" fontId="22" fillId="18" borderId="8" xfId="0" applyNumberFormat="1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3" fillId="2" borderId="0" xfId="0" applyFont="1" applyFill="1"/>
    <xf numFmtId="0" fontId="21" fillId="2" borderId="18" xfId="2" applyNumberFormat="1" applyFont="1" applyFill="1" applyBorder="1" applyAlignment="1">
      <alignment horizontal="center" vertical="center"/>
    </xf>
    <xf numFmtId="0" fontId="21" fillId="2" borderId="18" xfId="0" applyNumberFormat="1" applyFont="1" applyFill="1" applyBorder="1" applyAlignment="1">
      <alignment horizontal="center" vertical="center"/>
    </xf>
    <xf numFmtId="9" fontId="21" fillId="2" borderId="19" xfId="0" applyNumberFormat="1" applyFont="1" applyFill="1" applyBorder="1" applyAlignment="1">
      <alignment horizontal="center" vertical="center"/>
    </xf>
    <xf numFmtId="0" fontId="21" fillId="23" borderId="18" xfId="0" applyFont="1" applyFill="1" applyBorder="1" applyAlignment="1">
      <alignment horizontal="center" vertical="center"/>
    </xf>
    <xf numFmtId="0" fontId="3" fillId="23" borderId="0" xfId="0" applyFont="1" applyFill="1"/>
    <xf numFmtId="0" fontId="21" fillId="23" borderId="18" xfId="2" applyNumberFormat="1" applyFont="1" applyFill="1" applyBorder="1" applyAlignment="1">
      <alignment horizontal="center" vertical="center"/>
    </xf>
    <xf numFmtId="0" fontId="21" fillId="23" borderId="18" xfId="0" applyNumberFormat="1" applyFont="1" applyFill="1" applyBorder="1" applyAlignment="1">
      <alignment horizontal="center" vertical="center"/>
    </xf>
    <xf numFmtId="9" fontId="21" fillId="23" borderId="19" xfId="0" applyNumberFormat="1" applyFont="1" applyFill="1" applyBorder="1" applyAlignment="1">
      <alignment horizontal="center" vertical="center"/>
    </xf>
    <xf numFmtId="0" fontId="21" fillId="16" borderId="18" xfId="0" applyFont="1" applyFill="1" applyBorder="1" applyAlignment="1">
      <alignment horizontal="center" vertical="center"/>
    </xf>
    <xf numFmtId="0" fontId="3" fillId="16" borderId="0" xfId="0" applyFont="1" applyFill="1"/>
    <xf numFmtId="0" fontId="21" fillId="16" borderId="18" xfId="2" applyNumberFormat="1" applyFont="1" applyFill="1" applyBorder="1" applyAlignment="1">
      <alignment horizontal="center" vertical="center"/>
    </xf>
    <xf numFmtId="0" fontId="21" fillId="16" borderId="18" xfId="0" applyNumberFormat="1" applyFont="1" applyFill="1" applyBorder="1" applyAlignment="1">
      <alignment horizontal="center" vertical="center"/>
    </xf>
    <xf numFmtId="9" fontId="21" fillId="16" borderId="19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 indent="3"/>
    </xf>
    <xf numFmtId="0" fontId="0" fillId="27" borderId="0" xfId="0" applyFill="1"/>
    <xf numFmtId="0" fontId="3" fillId="24" borderId="0" xfId="0" applyFont="1" applyFill="1"/>
    <xf numFmtId="0" fontId="0" fillId="27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0" fillId="0" borderId="0" xfId="0" applyFont="1" applyFill="1" applyBorder="1"/>
    <xf numFmtId="14" fontId="20" fillId="0" borderId="0" xfId="0" applyNumberFormat="1" applyFont="1" applyFill="1" applyBorder="1" applyAlignment="1">
      <alignment horizontal="center" vertical="center"/>
    </xf>
    <xf numFmtId="9" fontId="20" fillId="0" borderId="8" xfId="0" applyNumberFormat="1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1" fontId="0" fillId="0" borderId="17" xfId="0" applyNumberFormat="1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Fill="1" applyBorder="1" applyAlignment="1">
      <alignment textRotation="90"/>
    </xf>
    <xf numFmtId="0" fontId="28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/>
    <xf numFmtId="14" fontId="20" fillId="0" borderId="0" xfId="0" applyNumberFormat="1" applyFont="1" applyFill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1" fontId="20" fillId="7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33" fillId="0" borderId="0" xfId="0" applyFont="1"/>
    <xf numFmtId="0" fontId="19" fillId="15" borderId="0" xfId="0" applyNumberFormat="1" applyFont="1" applyFill="1" applyBorder="1"/>
    <xf numFmtId="0" fontId="0" fillId="7" borderId="0" xfId="0" applyNumberFormat="1" applyFill="1" applyBorder="1"/>
    <xf numFmtId="0" fontId="0" fillId="0" borderId="0" xfId="0" applyNumberFormat="1" applyBorder="1"/>
    <xf numFmtId="0" fontId="8" fillId="24" borderId="6" xfId="0" applyNumberFormat="1" applyFont="1" applyFill="1" applyBorder="1"/>
    <xf numFmtId="0" fontId="22" fillId="15" borderId="0" xfId="0" applyNumberFormat="1" applyFont="1" applyFill="1" applyBorder="1"/>
    <xf numFmtId="0" fontId="20" fillId="7" borderId="0" xfId="0" applyNumberFormat="1" applyFont="1" applyFill="1" applyBorder="1"/>
    <xf numFmtId="0" fontId="19" fillId="5" borderId="0" xfId="0" applyNumberFormat="1" applyFont="1" applyFill="1" applyBorder="1"/>
    <xf numFmtId="0" fontId="22" fillId="14" borderId="0" xfId="0" applyNumberFormat="1" applyFont="1" applyFill="1" applyBorder="1"/>
    <xf numFmtId="0" fontId="20" fillId="0" borderId="0" xfId="0" applyNumberFormat="1" applyFont="1" applyBorder="1"/>
    <xf numFmtId="0" fontId="19" fillId="22" borderId="0" xfId="0" applyNumberFormat="1" applyFont="1" applyFill="1" applyBorder="1"/>
    <xf numFmtId="0" fontId="22" fillId="3" borderId="0" xfId="0" applyNumberFormat="1" applyFont="1" applyFill="1"/>
    <xf numFmtId="0" fontId="22" fillId="7" borderId="0" xfId="0" applyNumberFormat="1" applyFont="1" applyFill="1" applyBorder="1"/>
    <xf numFmtId="0" fontId="22" fillId="18" borderId="0" xfId="0" applyNumberFormat="1" applyFont="1" applyFill="1" applyBorder="1"/>
    <xf numFmtId="0" fontId="20" fillId="7" borderId="0" xfId="0" applyNumberFormat="1" applyFont="1" applyFill="1"/>
    <xf numFmtId="169" fontId="20" fillId="7" borderId="0" xfId="2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 vertical="center"/>
    </xf>
    <xf numFmtId="2" fontId="2" fillId="7" borderId="0" xfId="0" applyNumberFormat="1" applyFont="1" applyFill="1" applyAlignment="1">
      <alignment horizontal="center" vertical="center"/>
    </xf>
    <xf numFmtId="9" fontId="20" fillId="7" borderId="18" xfId="0" applyNumberFormat="1" applyFont="1" applyFill="1" applyBorder="1" applyAlignment="1">
      <alignment horizontal="center" vertical="center"/>
    </xf>
    <xf numFmtId="0" fontId="17" fillId="16" borderId="0" xfId="0" applyFont="1" applyFill="1" applyAlignment="1">
      <alignment horizontal="center" vertical="center" wrapText="1"/>
    </xf>
    <xf numFmtId="0" fontId="17" fillId="23" borderId="0" xfId="0" applyFont="1" applyFill="1" applyBorder="1" applyAlignment="1">
      <alignment horizontal="center" vertical="center" wrapText="1"/>
    </xf>
    <xf numFmtId="0" fontId="17" fillId="7" borderId="0" xfId="0" applyFont="1" applyFill="1" applyAlignment="1"/>
    <xf numFmtId="14" fontId="34" fillId="16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 indent="4"/>
    </xf>
    <xf numFmtId="14" fontId="0" fillId="0" borderId="0" xfId="0" applyNumberFormat="1" applyAlignment="1">
      <alignment horizontal="left" indent="1"/>
    </xf>
    <xf numFmtId="0" fontId="0" fillId="0" borderId="0" xfId="0"/>
    <xf numFmtId="0" fontId="0" fillId="28" borderId="7" xfId="0" applyFill="1" applyBorder="1"/>
    <xf numFmtId="0" fontId="2" fillId="28" borderId="7" xfId="0" applyFont="1" applyFill="1" applyBorder="1" applyAlignment="1">
      <alignment horizontal="center"/>
    </xf>
    <xf numFmtId="14" fontId="0" fillId="28" borderId="7" xfId="0" applyNumberFormat="1" applyFill="1" applyBorder="1"/>
    <xf numFmtId="1" fontId="0" fillId="28" borderId="7" xfId="0" applyNumberFormat="1" applyFill="1" applyBorder="1"/>
    <xf numFmtId="9" fontId="0" fillId="28" borderId="7" xfId="0" applyNumberFormat="1" applyFill="1" applyBorder="1"/>
    <xf numFmtId="0" fontId="35" fillId="27" borderId="20" xfId="3" applyFont="1" applyFill="1" applyAlignment="1">
      <alignment horizontal="center" vertical="center"/>
    </xf>
    <xf numFmtId="0" fontId="31" fillId="27" borderId="20" xfId="3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7" xfId="0" applyNumberFormat="1" applyBorder="1"/>
    <xf numFmtId="14" fontId="0" fillId="0" borderId="0" xfId="0" applyNumberFormat="1" applyBorder="1"/>
    <xf numFmtId="14" fontId="0" fillId="0" borderId="6" xfId="0" applyNumberFormat="1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9" fontId="0" fillId="0" borderId="7" xfId="2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4" fillId="5" borderId="13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17" fontId="4" fillId="5" borderId="0" xfId="0" applyNumberFormat="1" applyFont="1" applyFill="1" applyBorder="1" applyAlignment="1">
      <alignment horizontal="center"/>
    </xf>
    <xf numFmtId="17" fontId="4" fillId="5" borderId="8" xfId="0" applyNumberFormat="1" applyFon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6" xfId="0" applyNumberFormat="1" applyBorder="1" applyAlignment="1">
      <alignment horizontal="right" vertical="center"/>
    </xf>
    <xf numFmtId="0" fontId="4" fillId="6" borderId="13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67" fontId="4" fillId="6" borderId="13" xfId="0" applyNumberFormat="1" applyFont="1" applyFill="1" applyBorder="1" applyAlignment="1">
      <alignment horizontal="center"/>
    </xf>
    <xf numFmtId="167" fontId="4" fillId="6" borderId="0" xfId="0" applyNumberFormat="1" applyFont="1" applyFill="1" applyBorder="1" applyAlignment="1">
      <alignment horizontal="center"/>
    </xf>
    <xf numFmtId="167" fontId="4" fillId="6" borderId="8" xfId="0" applyNumberFormat="1" applyFont="1" applyFill="1" applyBorder="1" applyAlignment="1">
      <alignment horizontal="center"/>
    </xf>
    <xf numFmtId="167" fontId="4" fillId="5" borderId="13" xfId="0" applyNumberFormat="1" applyFont="1" applyFill="1" applyBorder="1" applyAlignment="1">
      <alignment horizontal="center"/>
    </xf>
    <xf numFmtId="167" fontId="4" fillId="5" borderId="0" xfId="0" applyNumberFormat="1" applyFont="1" applyFill="1" applyBorder="1" applyAlignment="1">
      <alignment horizontal="center"/>
    </xf>
    <xf numFmtId="167" fontId="4" fillId="5" borderId="8" xfId="0" applyNumberFormat="1" applyFont="1" applyFill="1" applyBorder="1" applyAlignment="1">
      <alignment horizontal="center"/>
    </xf>
    <xf numFmtId="168" fontId="4" fillId="5" borderId="13" xfId="0" applyNumberFormat="1" applyFont="1" applyFill="1" applyBorder="1" applyAlignment="1">
      <alignment horizontal="center"/>
    </xf>
    <xf numFmtId="168" fontId="4" fillId="5" borderId="0" xfId="0" applyNumberFormat="1" applyFont="1" applyFill="1" applyBorder="1" applyAlignment="1">
      <alignment horizontal="center"/>
    </xf>
    <xf numFmtId="168" fontId="4" fillId="5" borderId="8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4">
    <cellStyle name="Heading 1" xfId="3" builtinId="16"/>
    <cellStyle name="Normal" xfId="0" builtinId="0"/>
    <cellStyle name="Normal 2" xfId="1" xr:uid="{00000000-0005-0000-0000-000001000000}"/>
    <cellStyle name="Percent" xfId="2" builtinId="5"/>
  </cellStyles>
  <dxfs count="89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0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0" formatCode="dd/mm/yyyy"/>
    </dxf>
    <dxf>
      <font>
        <b val="0"/>
      </font>
    </dxf>
    <dxf>
      <numFmt numFmtId="13" formatCode="0%"/>
    </dxf>
    <dxf>
      <fill>
        <patternFill patternType="solid">
          <bgColor theme="8" tint="0.59999389629810485"/>
        </patternFill>
      </fill>
    </dxf>
    <dxf>
      <font>
        <color theme="0"/>
      </font>
    </dxf>
    <dxf>
      <fill>
        <patternFill patternType="solid"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497D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497D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497D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497D"/>
        <name val="Calibri"/>
        <scheme val="minor"/>
      </font>
    </dxf>
    <dxf>
      <numFmt numFmtId="13" formatCode="0%"/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numFmt numFmtId="170" formatCode="dd/mm/yyyy"/>
      <alignment horizontal="center" vertical="center" textRotation="0" wrapText="0" relativeIndent="0" justifyLastLine="0" shrinkToFit="0" readingOrder="0"/>
    </dxf>
    <dxf>
      <numFmt numFmtId="170" formatCode="dd/mm/yyyy"/>
      <alignment horizontal="center" vertical="center" textRotation="0" wrapText="0" relativeIndent="0" justifyLastLine="0" shrinkToFit="0" readingOrder="0"/>
    </dxf>
    <dxf>
      <numFmt numFmtId="0" formatCode="General"/>
    </dxf>
    <dxf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relativeIndent="0" justifyLastLine="0" shrinkToFit="0" readingOrder="0"/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 patternType="solid">
          <bgColor theme="8"/>
        </patternFill>
      </fill>
    </dxf>
    <dxf>
      <fill>
        <patternFill>
          <bgColor rgb="FFFFC000"/>
        </patternFill>
      </fill>
    </dxf>
    <dxf>
      <font>
        <color rgb="FF0070C0"/>
      </font>
      <fill>
        <patternFill patternType="solid"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ont>
        <color theme="2" tint="-0.24994659260841701"/>
      </font>
      <fill>
        <patternFill patternType="solid">
          <bgColor theme="9" tint="0.59996337778862885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2" tint="-0.24994659260841701"/>
      </font>
      <fill>
        <patternFill patternType="solid">
          <bgColor theme="9" tint="0.59996337778862885"/>
        </patternFill>
      </fill>
    </dxf>
    <dxf>
      <font>
        <color theme="2" tint="-0.24994659260841701"/>
      </font>
      <fill>
        <patternFill patternType="solid">
          <bgColor theme="9" tint="0.59996337778862885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ont>
        <color theme="6"/>
      </font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2" defaultTableStyle="TableStyleMedium2" defaultPivotStyle="PivotStyleLight16">
    <tableStyle name="Project Timeline" pivot="0" count="4" xr9:uid="{00000000-0011-0000-FFFF-FFFF00000000}">
      <tableStyleElement type="wholeTable" dxfId="88"/>
      <tableStyleElement type="headerRow" dxfId="87"/>
      <tableStyleElement type="firstRowStripe" dxfId="86"/>
      <tableStyleElement type="secondRowStripe" dxfId="85"/>
    </tableStyle>
    <tableStyle name="Project Timeline 2" pivot="0" count="4" xr9:uid="{00000000-0011-0000-FFFF-FFFF01000000}">
      <tableStyleElement type="wholeTable" dxfId="84"/>
      <tableStyleElement type="headerRow" dxfId="83"/>
      <tableStyleElement type="firstRowStripe" dxfId="82"/>
      <tableStyleElement type="secondRowStripe" dxfId="81"/>
    </tableStyle>
  </tableStyles>
  <colors>
    <mruColors>
      <color rgb="FF99FFCC"/>
      <color rgb="FFFF0000"/>
      <color rgb="FF99FF99"/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[Ark til projektportefølje-overblik og ressourceoverblik.xlsm]Dashboard diagrammer!Brev projektet allokering i procent ift. normering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Brev  </a:t>
            </a:r>
            <a:br>
              <a:rPr lang="en-US"/>
            </a:br>
            <a:r>
              <a:rPr lang="en-US"/>
              <a:t>Allokering (%) ift. normering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</c:pivotFmt>
      <c:pivotFmt>
        <c:idx val="132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</c:pivotFmt>
      <c:pivotFmt>
        <c:idx val="204"/>
      </c:pivotFmt>
      <c:pivotFmt>
        <c:idx val="20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</c:pivotFmt>
      <c:pivotFmt>
        <c:idx val="20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</c:pivotFmt>
      <c:pivotFmt>
        <c:idx val="2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diagrammer'!$C$7:$C$10</c:f>
              <c:strCache>
                <c:ptCount val="1"/>
                <c:pt idx="0">
                  <c:v>jul - aug - 2017</c:v>
                </c:pt>
              </c:strCache>
            </c:strRef>
          </c:tx>
          <c:invertIfNegative val="0"/>
          <c:dLbls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B-4622-9822-7E12E11A33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diagrammer'!$A$11:$B$33</c:f>
              <c:multiLvlStrCache>
                <c:ptCount val="12"/>
                <c:lvl>
                  <c:pt idx="0">
                    <c:v>1,3</c:v>
                  </c:pt>
                  <c:pt idx="1">
                    <c:v>0,5</c:v>
                  </c:pt>
                  <c:pt idx="2">
                    <c:v>1</c:v>
                  </c:pt>
                  <c:pt idx="3">
                    <c:v>1,3</c:v>
                  </c:pt>
                  <c:pt idx="4">
                    <c:v>1,3</c:v>
                  </c:pt>
                  <c:pt idx="5">
                    <c:v>2</c:v>
                  </c:pt>
                  <c:pt idx="6">
                    <c:v>2,25</c:v>
                  </c:pt>
                  <c:pt idx="7">
                    <c:v>5</c:v>
                  </c:pt>
                  <c:pt idx="8">
                    <c:v>0,5</c:v>
                  </c:pt>
                  <c:pt idx="9">
                    <c:v>0,5</c:v>
                  </c:pt>
                  <c:pt idx="10">
                    <c:v>32</c:v>
                  </c:pt>
                  <c:pt idx="11">
                    <c:v>1,5</c:v>
                  </c:pt>
                </c:lvl>
                <c:lvl>
                  <c:pt idx="0">
                    <c:v>Anette Knudsen</c:v>
                  </c:pt>
                  <c:pt idx="1">
                    <c:v>Ann Marie Gagnér Ulvehøj</c:v>
                  </c:pt>
                  <c:pt idx="2">
                    <c:v>Bettina Dahl</c:v>
                  </c:pt>
                  <c:pt idx="4">
                    <c:v>Carina Eggert Sørensen</c:v>
                  </c:pt>
                  <c:pt idx="5">
                    <c:v>Julie Simonsen (CPH)</c:v>
                  </c:pt>
                  <c:pt idx="6">
                    <c:v>Mette Martins</c:v>
                  </c:pt>
                  <c:pt idx="7">
                    <c:v>Ny teknisk medarbejder</c:v>
                  </c:pt>
                  <c:pt idx="8">
                    <c:v>Personalekonsulent 1</c:v>
                  </c:pt>
                  <c:pt idx="9">
                    <c:v>Personalekonsulent 2</c:v>
                  </c:pt>
                  <c:pt idx="10">
                    <c:v>Peter Johansen</c:v>
                  </c:pt>
                  <c:pt idx="11">
                    <c:v>Sofie Bolding Christensen</c:v>
                  </c:pt>
                </c:lvl>
              </c:multiLvlStrCache>
            </c:multiLvlStrRef>
          </c:cat>
          <c:val>
            <c:numRef>
              <c:f>'Dashboard diagrammer'!$C$11:$C$33</c:f>
              <c:numCache>
                <c:formatCode>0%</c:formatCode>
                <c:ptCount val="12"/>
                <c:pt idx="1">
                  <c:v>1.3513513513513521E-2</c:v>
                </c:pt>
                <c:pt idx="3">
                  <c:v>3.5135135135135151E-2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B-4622-9822-7E12E11A3369}"/>
            </c:ext>
          </c:extLst>
        </c:ser>
        <c:ser>
          <c:idx val="1"/>
          <c:order val="1"/>
          <c:tx>
            <c:strRef>
              <c:f>'Dashboard diagrammer'!$D$7:$D$10</c:f>
              <c:strCache>
                <c:ptCount val="1"/>
                <c:pt idx="0">
                  <c:v>jul - dec - 2017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B-4622-9822-7E12E11A336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B-4622-9822-7E12E11A3369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B-4622-9822-7E12E11A3369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B-4622-9822-7E12E11A3369}"/>
                </c:ext>
              </c:extLst>
            </c:dLbl>
            <c:dLbl>
              <c:idx val="1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B-4622-9822-7E12E11A3369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B-4622-9822-7E12E11A33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diagrammer'!$A$11:$B$33</c:f>
              <c:multiLvlStrCache>
                <c:ptCount val="12"/>
                <c:lvl>
                  <c:pt idx="0">
                    <c:v>1,3</c:v>
                  </c:pt>
                  <c:pt idx="1">
                    <c:v>0,5</c:v>
                  </c:pt>
                  <c:pt idx="2">
                    <c:v>1</c:v>
                  </c:pt>
                  <c:pt idx="3">
                    <c:v>1,3</c:v>
                  </c:pt>
                  <c:pt idx="4">
                    <c:v>1,3</c:v>
                  </c:pt>
                  <c:pt idx="5">
                    <c:v>2</c:v>
                  </c:pt>
                  <c:pt idx="6">
                    <c:v>2,25</c:v>
                  </c:pt>
                  <c:pt idx="7">
                    <c:v>5</c:v>
                  </c:pt>
                  <c:pt idx="8">
                    <c:v>0,5</c:v>
                  </c:pt>
                  <c:pt idx="9">
                    <c:v>0,5</c:v>
                  </c:pt>
                  <c:pt idx="10">
                    <c:v>32</c:v>
                  </c:pt>
                  <c:pt idx="11">
                    <c:v>1,5</c:v>
                  </c:pt>
                </c:lvl>
                <c:lvl>
                  <c:pt idx="0">
                    <c:v>Anette Knudsen</c:v>
                  </c:pt>
                  <c:pt idx="1">
                    <c:v>Ann Marie Gagnér Ulvehøj</c:v>
                  </c:pt>
                  <c:pt idx="2">
                    <c:v>Bettina Dahl</c:v>
                  </c:pt>
                  <c:pt idx="4">
                    <c:v>Carina Eggert Sørensen</c:v>
                  </c:pt>
                  <c:pt idx="5">
                    <c:v>Julie Simonsen (CPH)</c:v>
                  </c:pt>
                  <c:pt idx="6">
                    <c:v>Mette Martins</c:v>
                  </c:pt>
                  <c:pt idx="7">
                    <c:v>Ny teknisk medarbejder</c:v>
                  </c:pt>
                  <c:pt idx="8">
                    <c:v>Personalekonsulent 1</c:v>
                  </c:pt>
                  <c:pt idx="9">
                    <c:v>Personalekonsulent 2</c:v>
                  </c:pt>
                  <c:pt idx="10">
                    <c:v>Peter Johansen</c:v>
                  </c:pt>
                  <c:pt idx="11">
                    <c:v>Sofie Bolding Christensen</c:v>
                  </c:pt>
                </c:lvl>
              </c:multiLvlStrCache>
            </c:multiLvlStrRef>
          </c:cat>
          <c:val>
            <c:numRef>
              <c:f>'Dashboard diagrammer'!$D$11:$D$33</c:f>
              <c:numCache>
                <c:formatCode>General</c:formatCode>
                <c:ptCount val="12"/>
                <c:pt idx="0" formatCode="0%">
                  <c:v>3.5135135135135151E-2</c:v>
                </c:pt>
                <c:pt idx="4" formatCode="0%">
                  <c:v>3.5135135135135151E-2</c:v>
                </c:pt>
                <c:pt idx="5" formatCode="0%">
                  <c:v>5.4054054054054092E-2</c:v>
                </c:pt>
                <c:pt idx="6" formatCode="0%">
                  <c:v>6.0810810810810891E-2</c:v>
                </c:pt>
                <c:pt idx="8" formatCode="0%">
                  <c:v>1.3513513513513521E-2</c:v>
                </c:pt>
                <c:pt idx="9" formatCode="0%">
                  <c:v>1.3513513513513521E-2</c:v>
                </c:pt>
                <c:pt idx="10" formatCode="0%">
                  <c:v>1</c:v>
                </c:pt>
                <c:pt idx="11" formatCode="0%">
                  <c:v>4.0540540540540543E-2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8B-4622-9822-7E12E11A3369}"/>
            </c:ext>
          </c:extLst>
        </c:ser>
        <c:ser>
          <c:idx val="2"/>
          <c:order val="2"/>
          <c:tx>
            <c:strRef>
              <c:f>'Dashboard diagrammer'!$F$7:$F$10</c:f>
              <c:strCache>
                <c:ptCount val="1"/>
                <c:pt idx="0">
                  <c:v>aug - dec - 2017</c:v>
                </c:pt>
              </c:strCache>
            </c:strRef>
          </c:tx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B-4622-9822-7E12E11A33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diagrammer'!$A$11:$B$33</c:f>
              <c:multiLvlStrCache>
                <c:ptCount val="12"/>
                <c:lvl>
                  <c:pt idx="0">
                    <c:v>1,3</c:v>
                  </c:pt>
                  <c:pt idx="1">
                    <c:v>0,5</c:v>
                  </c:pt>
                  <c:pt idx="2">
                    <c:v>1</c:v>
                  </c:pt>
                  <c:pt idx="3">
                    <c:v>1,3</c:v>
                  </c:pt>
                  <c:pt idx="4">
                    <c:v>1,3</c:v>
                  </c:pt>
                  <c:pt idx="5">
                    <c:v>2</c:v>
                  </c:pt>
                  <c:pt idx="6">
                    <c:v>2,25</c:v>
                  </c:pt>
                  <c:pt idx="7">
                    <c:v>5</c:v>
                  </c:pt>
                  <c:pt idx="8">
                    <c:v>0,5</c:v>
                  </c:pt>
                  <c:pt idx="9">
                    <c:v>0,5</c:v>
                  </c:pt>
                  <c:pt idx="10">
                    <c:v>32</c:v>
                  </c:pt>
                  <c:pt idx="11">
                    <c:v>1,5</c:v>
                  </c:pt>
                </c:lvl>
                <c:lvl>
                  <c:pt idx="0">
                    <c:v>Anette Knudsen</c:v>
                  </c:pt>
                  <c:pt idx="1">
                    <c:v>Ann Marie Gagnér Ulvehøj</c:v>
                  </c:pt>
                  <c:pt idx="2">
                    <c:v>Bettina Dahl</c:v>
                  </c:pt>
                  <c:pt idx="4">
                    <c:v>Carina Eggert Sørensen</c:v>
                  </c:pt>
                  <c:pt idx="5">
                    <c:v>Julie Simonsen (CPH)</c:v>
                  </c:pt>
                  <c:pt idx="6">
                    <c:v>Mette Martins</c:v>
                  </c:pt>
                  <c:pt idx="7">
                    <c:v>Ny teknisk medarbejder</c:v>
                  </c:pt>
                  <c:pt idx="8">
                    <c:v>Personalekonsulent 1</c:v>
                  </c:pt>
                  <c:pt idx="9">
                    <c:v>Personalekonsulent 2</c:v>
                  </c:pt>
                  <c:pt idx="10">
                    <c:v>Peter Johansen</c:v>
                  </c:pt>
                  <c:pt idx="11">
                    <c:v>Sofie Bolding Christensen</c:v>
                  </c:pt>
                </c:lvl>
              </c:multiLvlStrCache>
            </c:multiLvlStrRef>
          </c:cat>
          <c:val>
            <c:numRef>
              <c:f>'Dashboard diagrammer'!$F$11:$F$33</c:f>
              <c:numCache>
                <c:formatCode>General</c:formatCode>
                <c:ptCount val="12"/>
                <c:pt idx="2" formatCode="0%">
                  <c:v>2.7027027027027077E-2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8B-4622-9822-7E12E11A3369}"/>
            </c:ext>
          </c:extLst>
        </c:ser>
        <c:ser>
          <c:idx val="3"/>
          <c:order val="3"/>
          <c:tx>
            <c:strRef>
              <c:f>'Dashboard diagrammer'!$H$7:$H$10</c:f>
              <c:strCache>
                <c:ptCount val="1"/>
                <c:pt idx="0">
                  <c:v>sep - dec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diagrammer'!$A$11:$B$33</c:f>
              <c:multiLvlStrCache>
                <c:ptCount val="12"/>
                <c:lvl>
                  <c:pt idx="0">
                    <c:v>1,3</c:v>
                  </c:pt>
                  <c:pt idx="1">
                    <c:v>0,5</c:v>
                  </c:pt>
                  <c:pt idx="2">
                    <c:v>1</c:v>
                  </c:pt>
                  <c:pt idx="3">
                    <c:v>1,3</c:v>
                  </c:pt>
                  <c:pt idx="4">
                    <c:v>1,3</c:v>
                  </c:pt>
                  <c:pt idx="5">
                    <c:v>2</c:v>
                  </c:pt>
                  <c:pt idx="6">
                    <c:v>2,25</c:v>
                  </c:pt>
                  <c:pt idx="7">
                    <c:v>5</c:v>
                  </c:pt>
                  <c:pt idx="8">
                    <c:v>0,5</c:v>
                  </c:pt>
                  <c:pt idx="9">
                    <c:v>0,5</c:v>
                  </c:pt>
                  <c:pt idx="10">
                    <c:v>32</c:v>
                  </c:pt>
                  <c:pt idx="11">
                    <c:v>1,5</c:v>
                  </c:pt>
                </c:lvl>
                <c:lvl>
                  <c:pt idx="0">
                    <c:v>Anette Knudsen</c:v>
                  </c:pt>
                  <c:pt idx="1">
                    <c:v>Ann Marie Gagnér Ulvehøj</c:v>
                  </c:pt>
                  <c:pt idx="2">
                    <c:v>Bettina Dahl</c:v>
                  </c:pt>
                  <c:pt idx="4">
                    <c:v>Carina Eggert Sørensen</c:v>
                  </c:pt>
                  <c:pt idx="5">
                    <c:v>Julie Simonsen (CPH)</c:v>
                  </c:pt>
                  <c:pt idx="6">
                    <c:v>Mette Martins</c:v>
                  </c:pt>
                  <c:pt idx="7">
                    <c:v>Ny teknisk medarbejder</c:v>
                  </c:pt>
                  <c:pt idx="8">
                    <c:v>Personalekonsulent 1</c:v>
                  </c:pt>
                  <c:pt idx="9">
                    <c:v>Personalekonsulent 2</c:v>
                  </c:pt>
                  <c:pt idx="10">
                    <c:v>Peter Johansen</c:v>
                  </c:pt>
                  <c:pt idx="11">
                    <c:v>Sofie Bolding Christensen</c:v>
                  </c:pt>
                </c:lvl>
              </c:multiLvlStrCache>
            </c:multiLvlStrRef>
          </c:cat>
          <c:val>
            <c:numRef>
              <c:f>'Dashboard diagrammer'!$H$11:$H$33</c:f>
              <c:numCache>
                <c:formatCode>General</c:formatCode>
                <c:ptCount val="12"/>
                <c:pt idx="7" formatCode="0%">
                  <c:v>0.13513513513513534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8B-4622-9822-7E12E11A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6903552"/>
        <c:axId val="187085568"/>
      </c:barChart>
      <c:catAx>
        <c:axId val="186903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7085568"/>
        <c:crosses val="autoZero"/>
        <c:auto val="1"/>
        <c:lblAlgn val="ctr"/>
        <c:lblOffset val="100"/>
        <c:noMultiLvlLbl val="0"/>
      </c:catAx>
      <c:valAx>
        <c:axId val="1870855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da-DK" sz="1200"/>
                  <a:t>Startdato og slutdato</a:t>
                </a:r>
              </a:p>
            </c:rich>
          </c:tx>
          <c:layout>
            <c:manualLayout>
              <c:xMode val="edge"/>
              <c:yMode val="edge"/>
              <c:x val="4.5209761724976684E-3"/>
              <c:y val="0.81565139776152062"/>
            </c:manualLayout>
          </c:layout>
          <c:overlay val="0"/>
        </c:title>
        <c:numFmt formatCode="0%" sourceLinked="1"/>
        <c:majorTickMark val="none"/>
        <c:minorTickMark val="none"/>
        <c:tickLblPos val="none"/>
        <c:crossAx val="1869035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[Ark til projektportefølje-overblik og ressourceoverblik.xlsm]Dashboard diagrammer!Koncept for Organisationsændringer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da-DK"/>
              <a:t>Koncept for Organisationsændringer</a:t>
            </a:r>
            <a:br>
              <a:rPr lang="da-DK"/>
            </a:br>
            <a:r>
              <a:rPr lang="en-US" sz="1800" b="1" i="0" u="none" strike="noStrike" baseline="0"/>
              <a:t>Allokering (%) ift. normering</a:t>
            </a:r>
            <a:endParaRPr lang="da-DK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</c:pivotFmt>
      <c:pivotFmt>
        <c:idx val="19"/>
      </c:pivotFmt>
      <c:pivotFmt>
        <c:idx val="20"/>
        <c:marker>
          <c:symbol val="none"/>
        </c:marker>
      </c:pivotFmt>
      <c:pivotFmt>
        <c:idx val="21"/>
      </c:pivotFmt>
      <c:pivotFmt>
        <c:idx val="22"/>
      </c:pivotFmt>
      <c:pivotFmt>
        <c:idx val="23"/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diagrammer'!$T$45:$T$48</c:f>
              <c:strCache>
                <c:ptCount val="1"/>
                <c:pt idx="0">
                  <c:v>jun - jun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diagrammer'!$S$49:$S$55</c:f>
              <c:multiLvlStrCache>
                <c:ptCount val="2"/>
                <c:lvl>
                  <c:pt idx="0">
                    <c:v>31-dec</c:v>
                  </c:pt>
                  <c:pt idx="1">
                    <c:v>30-jun</c:v>
                  </c:pt>
                </c:lvl>
                <c:lvl>
                  <c:pt idx="0">
                    <c:v>7,4</c:v>
                  </c:pt>
                  <c:pt idx="1">
                    <c:v>11,1</c:v>
                  </c:pt>
                </c:lvl>
                <c:lvl>
                  <c:pt idx="0">
                    <c:v>Henrik Haastrup</c:v>
                  </c:pt>
                  <c:pt idx="1">
                    <c:v>Rasmus Fraes Tornbjerg</c:v>
                  </c:pt>
                </c:lvl>
              </c:multiLvlStrCache>
            </c:multiLvlStrRef>
          </c:cat>
          <c:val>
            <c:numRef>
              <c:f>'Dashboard diagrammer'!$T$49:$T$55</c:f>
              <c:numCache>
                <c:formatCode>0%</c:formatCode>
                <c:ptCount val="2"/>
                <c:pt idx="1">
                  <c:v>0.30000000000000032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9-4E37-AC23-0BA6CFD82FCF}"/>
            </c:ext>
          </c:extLst>
        </c:ser>
        <c:ser>
          <c:idx val="1"/>
          <c:order val="1"/>
          <c:tx>
            <c:strRef>
              <c:f>'Dashboard diagrammer'!$U$45:$U$48</c:f>
              <c:strCache>
                <c:ptCount val="1"/>
                <c:pt idx="0">
                  <c:v>jun - dec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diagrammer'!$S$49:$S$55</c:f>
              <c:multiLvlStrCache>
                <c:ptCount val="2"/>
                <c:lvl>
                  <c:pt idx="0">
                    <c:v>31-dec</c:v>
                  </c:pt>
                  <c:pt idx="1">
                    <c:v>30-jun</c:v>
                  </c:pt>
                </c:lvl>
                <c:lvl>
                  <c:pt idx="0">
                    <c:v>7,4</c:v>
                  </c:pt>
                  <c:pt idx="1">
                    <c:v>11,1</c:v>
                  </c:pt>
                </c:lvl>
                <c:lvl>
                  <c:pt idx="0">
                    <c:v>Henrik Haastrup</c:v>
                  </c:pt>
                  <c:pt idx="1">
                    <c:v>Rasmus Fraes Tornbjerg</c:v>
                  </c:pt>
                </c:lvl>
              </c:multiLvlStrCache>
            </c:multiLvlStrRef>
          </c:cat>
          <c:val>
            <c:numRef>
              <c:f>'Dashboard diagrammer'!$U$49:$U$55</c:f>
              <c:numCache>
                <c:formatCode>General</c:formatCode>
                <c:ptCount val="2"/>
                <c:pt idx="0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9-4E37-AC23-0BA6CFD8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7264384"/>
        <c:axId val="187282560"/>
      </c:barChart>
      <c:catAx>
        <c:axId val="18726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87282560"/>
        <c:crosses val="autoZero"/>
        <c:auto val="1"/>
        <c:lblAlgn val="ctr"/>
        <c:lblOffset val="100"/>
        <c:noMultiLvlLbl val="0"/>
      </c:catAx>
      <c:valAx>
        <c:axId val="1872825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da-DK" sz="1200"/>
                  <a:t>Startdato og slutdato</a:t>
                </a:r>
              </a:p>
            </c:rich>
          </c:tx>
          <c:layout>
            <c:manualLayout>
              <c:xMode val="edge"/>
              <c:yMode val="edge"/>
              <c:x val="3.263999753272475E-2"/>
              <c:y val="0.80610447085838954"/>
            </c:manualLayout>
          </c:layout>
          <c:overlay val="0"/>
        </c:title>
        <c:numFmt formatCode="0%" sourceLinked="1"/>
        <c:majorTickMark val="none"/>
        <c:minorTickMark val="none"/>
        <c:tickLblPos val="none"/>
        <c:crossAx val="187264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[Ark til projektportefølje-overblik og ressourceoverblik.xlsm]Dashboard diagrammer!KVANTUM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da-DK"/>
              <a:t>KVANTUM</a:t>
            </a:r>
            <a:br>
              <a:rPr lang="da-DK"/>
            </a:br>
            <a:r>
              <a:rPr lang="da-DK"/>
              <a:t>Allokering (%) ift. normering</a:t>
            </a:r>
            <a:br>
              <a:rPr lang="da-DK"/>
            </a:br>
            <a:endParaRPr lang="da-DK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diagrammer'!$BD$192:$BD$195</c:f>
              <c:strCache>
                <c:ptCount val="1"/>
                <c:pt idx="0">
                  <c:v>jun - jun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diagrammer'!$BC$196:$BC$219</c:f>
              <c:multiLvlStrCache>
                <c:ptCount val="15"/>
                <c:lvl>
                  <c:pt idx="0">
                    <c:v>7,4</c:v>
                  </c:pt>
                  <c:pt idx="1">
                    <c:v>9,25</c:v>
                  </c:pt>
                  <c:pt idx="2">
                    <c:v>14,8</c:v>
                  </c:pt>
                  <c:pt idx="3">
                    <c:v>3,7</c:v>
                  </c:pt>
                  <c:pt idx="4">
                    <c:v>11,1</c:v>
                  </c:pt>
                  <c:pt idx="5">
                    <c:v>18,5</c:v>
                  </c:pt>
                  <c:pt idx="6">
                    <c:v>25,9</c:v>
                  </c:pt>
                  <c:pt idx="7">
                    <c:v>11,1</c:v>
                  </c:pt>
                  <c:pt idx="8">
                    <c:v>3,7</c:v>
                  </c:pt>
                  <c:pt idx="9">
                    <c:v>14,8</c:v>
                  </c:pt>
                  <c:pt idx="10">
                    <c:v>25,9</c:v>
                  </c:pt>
                  <c:pt idx="11">
                    <c:v>5,55</c:v>
                  </c:pt>
                  <c:pt idx="12">
                    <c:v>3,7</c:v>
                  </c:pt>
                  <c:pt idx="13">
                    <c:v>3,7</c:v>
                  </c:pt>
                  <c:pt idx="14">
                    <c:v>7,4</c:v>
                  </c:pt>
                </c:lvl>
                <c:lvl>
                  <c:pt idx="0">
                    <c:v>Britt E B Lindschouw Friis </c:v>
                  </c:pt>
                  <c:pt idx="3">
                    <c:v>Claudio Garcia</c:v>
                  </c:pt>
                  <c:pt idx="5">
                    <c:v>Dorte Storgaard</c:v>
                  </c:pt>
                  <c:pt idx="7">
                    <c:v>Henrik Pilgaard</c:v>
                  </c:pt>
                  <c:pt idx="8">
                    <c:v>Karin Bach</c:v>
                  </c:pt>
                  <c:pt idx="10">
                    <c:v>Maria Eklund Andersen</c:v>
                  </c:pt>
                  <c:pt idx="11">
                    <c:v>Marianne Kilbæk</c:v>
                  </c:pt>
                  <c:pt idx="12">
                    <c:v>Michael Brøllund Andersen</c:v>
                  </c:pt>
                  <c:pt idx="13">
                    <c:v>Rasmus Fraes Tornbjerg</c:v>
                  </c:pt>
                </c:lvl>
              </c:multiLvlStrCache>
            </c:multiLvlStrRef>
          </c:cat>
          <c:val>
            <c:numRef>
              <c:f>'Dashboard diagrammer'!$BD$196:$BD$219</c:f>
              <c:numCache>
                <c:formatCode>General</c:formatCode>
                <c:ptCount val="15"/>
                <c:pt idx="0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7-47F9-8909-E97C2B3B6D66}"/>
            </c:ext>
          </c:extLst>
        </c:ser>
        <c:ser>
          <c:idx val="1"/>
          <c:order val="1"/>
          <c:tx>
            <c:strRef>
              <c:f>'Dashboard diagrammer'!$BE$192:$BE$195</c:f>
              <c:strCache>
                <c:ptCount val="1"/>
                <c:pt idx="0">
                  <c:v>jun - aug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diagrammer'!$BC$196:$BC$219</c:f>
              <c:multiLvlStrCache>
                <c:ptCount val="15"/>
                <c:lvl>
                  <c:pt idx="0">
                    <c:v>7,4</c:v>
                  </c:pt>
                  <c:pt idx="1">
                    <c:v>9,25</c:v>
                  </c:pt>
                  <c:pt idx="2">
                    <c:v>14,8</c:v>
                  </c:pt>
                  <c:pt idx="3">
                    <c:v>3,7</c:v>
                  </c:pt>
                  <c:pt idx="4">
                    <c:v>11,1</c:v>
                  </c:pt>
                  <c:pt idx="5">
                    <c:v>18,5</c:v>
                  </c:pt>
                  <c:pt idx="6">
                    <c:v>25,9</c:v>
                  </c:pt>
                  <c:pt idx="7">
                    <c:v>11,1</c:v>
                  </c:pt>
                  <c:pt idx="8">
                    <c:v>3,7</c:v>
                  </c:pt>
                  <c:pt idx="9">
                    <c:v>14,8</c:v>
                  </c:pt>
                  <c:pt idx="10">
                    <c:v>25,9</c:v>
                  </c:pt>
                  <c:pt idx="11">
                    <c:v>5,55</c:v>
                  </c:pt>
                  <c:pt idx="12">
                    <c:v>3,7</c:v>
                  </c:pt>
                  <c:pt idx="13">
                    <c:v>3,7</c:v>
                  </c:pt>
                  <c:pt idx="14">
                    <c:v>7,4</c:v>
                  </c:pt>
                </c:lvl>
                <c:lvl>
                  <c:pt idx="0">
                    <c:v>Britt E B Lindschouw Friis </c:v>
                  </c:pt>
                  <c:pt idx="3">
                    <c:v>Claudio Garcia</c:v>
                  </c:pt>
                  <c:pt idx="5">
                    <c:v>Dorte Storgaard</c:v>
                  </c:pt>
                  <c:pt idx="7">
                    <c:v>Henrik Pilgaard</c:v>
                  </c:pt>
                  <c:pt idx="8">
                    <c:v>Karin Bach</c:v>
                  </c:pt>
                  <c:pt idx="10">
                    <c:v>Maria Eklund Andersen</c:v>
                  </c:pt>
                  <c:pt idx="11">
                    <c:v>Marianne Kilbæk</c:v>
                  </c:pt>
                  <c:pt idx="12">
                    <c:v>Michael Brøllund Andersen</c:v>
                  </c:pt>
                  <c:pt idx="13">
                    <c:v>Rasmus Fraes Tornbjerg</c:v>
                  </c:pt>
                </c:lvl>
              </c:multiLvlStrCache>
            </c:multiLvlStrRef>
          </c:cat>
          <c:val>
            <c:numRef>
              <c:f>'Dashboard diagrammer'!$BE$196:$BE$219</c:f>
              <c:numCache>
                <c:formatCode>General</c:formatCode>
                <c:ptCount val="15"/>
                <c:pt idx="3" formatCode="0%">
                  <c:v>0.1</c:v>
                </c:pt>
                <c:pt idx="6" formatCode="0%">
                  <c:v>0.70000000000000062</c:v>
                </c:pt>
                <c:pt idx="8" formatCode="0%">
                  <c:v>0.1</c:v>
                </c:pt>
                <c:pt idx="10" formatCode="0%">
                  <c:v>0.70000000000000062</c:v>
                </c:pt>
                <c:pt idx="13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7-47F9-8909-E97C2B3B6D66}"/>
            </c:ext>
          </c:extLst>
        </c:ser>
        <c:ser>
          <c:idx val="2"/>
          <c:order val="2"/>
          <c:tx>
            <c:strRef>
              <c:f>'Dashboard diagrammer'!$BF$192:$BF$195</c:f>
              <c:strCache>
                <c:ptCount val="1"/>
                <c:pt idx="0">
                  <c:v>jun - dec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diagrammer'!$BC$196:$BC$219</c:f>
              <c:multiLvlStrCache>
                <c:ptCount val="15"/>
                <c:lvl>
                  <c:pt idx="0">
                    <c:v>7,4</c:v>
                  </c:pt>
                  <c:pt idx="1">
                    <c:v>9,25</c:v>
                  </c:pt>
                  <c:pt idx="2">
                    <c:v>14,8</c:v>
                  </c:pt>
                  <c:pt idx="3">
                    <c:v>3,7</c:v>
                  </c:pt>
                  <c:pt idx="4">
                    <c:v>11,1</c:v>
                  </c:pt>
                  <c:pt idx="5">
                    <c:v>18,5</c:v>
                  </c:pt>
                  <c:pt idx="6">
                    <c:v>25,9</c:v>
                  </c:pt>
                  <c:pt idx="7">
                    <c:v>11,1</c:v>
                  </c:pt>
                  <c:pt idx="8">
                    <c:v>3,7</c:v>
                  </c:pt>
                  <c:pt idx="9">
                    <c:v>14,8</c:v>
                  </c:pt>
                  <c:pt idx="10">
                    <c:v>25,9</c:v>
                  </c:pt>
                  <c:pt idx="11">
                    <c:v>5,55</c:v>
                  </c:pt>
                  <c:pt idx="12">
                    <c:v>3,7</c:v>
                  </c:pt>
                  <c:pt idx="13">
                    <c:v>3,7</c:v>
                  </c:pt>
                  <c:pt idx="14">
                    <c:v>7,4</c:v>
                  </c:pt>
                </c:lvl>
                <c:lvl>
                  <c:pt idx="0">
                    <c:v>Britt E B Lindschouw Friis </c:v>
                  </c:pt>
                  <c:pt idx="3">
                    <c:v>Claudio Garcia</c:v>
                  </c:pt>
                  <c:pt idx="5">
                    <c:v>Dorte Storgaard</c:v>
                  </c:pt>
                  <c:pt idx="7">
                    <c:v>Henrik Pilgaard</c:v>
                  </c:pt>
                  <c:pt idx="8">
                    <c:v>Karin Bach</c:v>
                  </c:pt>
                  <c:pt idx="10">
                    <c:v>Maria Eklund Andersen</c:v>
                  </c:pt>
                  <c:pt idx="11">
                    <c:v>Marianne Kilbæk</c:v>
                  </c:pt>
                  <c:pt idx="12">
                    <c:v>Michael Brøllund Andersen</c:v>
                  </c:pt>
                  <c:pt idx="13">
                    <c:v>Rasmus Fraes Tornbjerg</c:v>
                  </c:pt>
                </c:lvl>
              </c:multiLvlStrCache>
            </c:multiLvlStrRef>
          </c:cat>
          <c:val>
            <c:numRef>
              <c:f>'Dashboard diagrammer'!$BF$196:$BF$219</c:f>
              <c:numCache>
                <c:formatCode>General</c:formatCode>
                <c:ptCount val="15"/>
                <c:pt idx="11" formatCode="0%">
                  <c:v>0.15000000000000016</c:v>
                </c:pt>
                <c:pt idx="12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7-47F9-8909-E97C2B3B6D66}"/>
            </c:ext>
          </c:extLst>
        </c:ser>
        <c:ser>
          <c:idx val="3"/>
          <c:order val="3"/>
          <c:tx>
            <c:strRef>
              <c:f>'Dashboard diagrammer'!$BH$192:$BH$195</c:f>
              <c:strCache>
                <c:ptCount val="1"/>
                <c:pt idx="0">
                  <c:v>jul - sep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diagrammer'!$BC$196:$BC$219</c:f>
              <c:multiLvlStrCache>
                <c:ptCount val="15"/>
                <c:lvl>
                  <c:pt idx="0">
                    <c:v>7,4</c:v>
                  </c:pt>
                  <c:pt idx="1">
                    <c:v>9,25</c:v>
                  </c:pt>
                  <c:pt idx="2">
                    <c:v>14,8</c:v>
                  </c:pt>
                  <c:pt idx="3">
                    <c:v>3,7</c:v>
                  </c:pt>
                  <c:pt idx="4">
                    <c:v>11,1</c:v>
                  </c:pt>
                  <c:pt idx="5">
                    <c:v>18,5</c:v>
                  </c:pt>
                  <c:pt idx="6">
                    <c:v>25,9</c:v>
                  </c:pt>
                  <c:pt idx="7">
                    <c:v>11,1</c:v>
                  </c:pt>
                  <c:pt idx="8">
                    <c:v>3,7</c:v>
                  </c:pt>
                  <c:pt idx="9">
                    <c:v>14,8</c:v>
                  </c:pt>
                  <c:pt idx="10">
                    <c:v>25,9</c:v>
                  </c:pt>
                  <c:pt idx="11">
                    <c:v>5,55</c:v>
                  </c:pt>
                  <c:pt idx="12">
                    <c:v>3,7</c:v>
                  </c:pt>
                  <c:pt idx="13">
                    <c:v>3,7</c:v>
                  </c:pt>
                  <c:pt idx="14">
                    <c:v>7,4</c:v>
                  </c:pt>
                </c:lvl>
                <c:lvl>
                  <c:pt idx="0">
                    <c:v>Britt E B Lindschouw Friis </c:v>
                  </c:pt>
                  <c:pt idx="3">
                    <c:v>Claudio Garcia</c:v>
                  </c:pt>
                  <c:pt idx="5">
                    <c:v>Dorte Storgaard</c:v>
                  </c:pt>
                  <c:pt idx="7">
                    <c:v>Henrik Pilgaard</c:v>
                  </c:pt>
                  <c:pt idx="8">
                    <c:v>Karin Bach</c:v>
                  </c:pt>
                  <c:pt idx="10">
                    <c:v>Maria Eklund Andersen</c:v>
                  </c:pt>
                  <c:pt idx="11">
                    <c:v>Marianne Kilbæk</c:v>
                  </c:pt>
                  <c:pt idx="12">
                    <c:v>Michael Brøllund Andersen</c:v>
                  </c:pt>
                  <c:pt idx="13">
                    <c:v>Rasmus Fraes Tornbjerg</c:v>
                  </c:pt>
                </c:lvl>
              </c:multiLvlStrCache>
            </c:multiLvlStrRef>
          </c:cat>
          <c:val>
            <c:numRef>
              <c:f>'Dashboard diagrammer'!$BH$196:$BH$219</c:f>
              <c:numCache>
                <c:formatCode>General</c:formatCode>
                <c:ptCount val="15"/>
                <c:pt idx="2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7-47F9-8909-E97C2B3B6D66}"/>
            </c:ext>
          </c:extLst>
        </c:ser>
        <c:ser>
          <c:idx val="4"/>
          <c:order val="4"/>
          <c:tx>
            <c:strRef>
              <c:f>'Dashboard diagrammer'!$BJ$192:$BJ$195</c:f>
              <c:strCache>
                <c:ptCount val="1"/>
                <c:pt idx="0">
                  <c:v>sep - dec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diagrammer'!$BC$196:$BC$219</c:f>
              <c:multiLvlStrCache>
                <c:ptCount val="15"/>
                <c:lvl>
                  <c:pt idx="0">
                    <c:v>7,4</c:v>
                  </c:pt>
                  <c:pt idx="1">
                    <c:v>9,25</c:v>
                  </c:pt>
                  <c:pt idx="2">
                    <c:v>14,8</c:v>
                  </c:pt>
                  <c:pt idx="3">
                    <c:v>3,7</c:v>
                  </c:pt>
                  <c:pt idx="4">
                    <c:v>11,1</c:v>
                  </c:pt>
                  <c:pt idx="5">
                    <c:v>18,5</c:v>
                  </c:pt>
                  <c:pt idx="6">
                    <c:v>25,9</c:v>
                  </c:pt>
                  <c:pt idx="7">
                    <c:v>11,1</c:v>
                  </c:pt>
                  <c:pt idx="8">
                    <c:v>3,7</c:v>
                  </c:pt>
                  <c:pt idx="9">
                    <c:v>14,8</c:v>
                  </c:pt>
                  <c:pt idx="10">
                    <c:v>25,9</c:v>
                  </c:pt>
                  <c:pt idx="11">
                    <c:v>5,55</c:v>
                  </c:pt>
                  <c:pt idx="12">
                    <c:v>3,7</c:v>
                  </c:pt>
                  <c:pt idx="13">
                    <c:v>3,7</c:v>
                  </c:pt>
                  <c:pt idx="14">
                    <c:v>7,4</c:v>
                  </c:pt>
                </c:lvl>
                <c:lvl>
                  <c:pt idx="0">
                    <c:v>Britt E B Lindschouw Friis </c:v>
                  </c:pt>
                  <c:pt idx="3">
                    <c:v>Claudio Garcia</c:v>
                  </c:pt>
                  <c:pt idx="5">
                    <c:v>Dorte Storgaard</c:v>
                  </c:pt>
                  <c:pt idx="7">
                    <c:v>Henrik Pilgaard</c:v>
                  </c:pt>
                  <c:pt idx="8">
                    <c:v>Karin Bach</c:v>
                  </c:pt>
                  <c:pt idx="10">
                    <c:v>Maria Eklund Andersen</c:v>
                  </c:pt>
                  <c:pt idx="11">
                    <c:v>Marianne Kilbæk</c:v>
                  </c:pt>
                  <c:pt idx="12">
                    <c:v>Michael Brøllund Andersen</c:v>
                  </c:pt>
                  <c:pt idx="13">
                    <c:v>Rasmus Fraes Tornbjerg</c:v>
                  </c:pt>
                </c:lvl>
              </c:multiLvlStrCache>
            </c:multiLvlStrRef>
          </c:cat>
          <c:val>
            <c:numRef>
              <c:f>'Dashboard diagrammer'!$BJ$196:$BJ$219</c:f>
              <c:numCache>
                <c:formatCode>General</c:formatCode>
                <c:ptCount val="15"/>
                <c:pt idx="4" formatCode="0%">
                  <c:v>0.30000000000000032</c:v>
                </c:pt>
                <c:pt idx="5" formatCode="0%">
                  <c:v>0.5</c:v>
                </c:pt>
                <c:pt idx="7" formatCode="0%">
                  <c:v>0.30000000000000032</c:v>
                </c:pt>
                <c:pt idx="9" formatCode="0%">
                  <c:v>0.4</c:v>
                </c:pt>
                <c:pt idx="14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7-47F9-8909-E97C2B3B6D66}"/>
            </c:ext>
          </c:extLst>
        </c:ser>
        <c:ser>
          <c:idx val="5"/>
          <c:order val="5"/>
          <c:tx>
            <c:strRef>
              <c:f>'Dashboard diagrammer'!$BL$192:$BL$195</c:f>
              <c:strCache>
                <c:ptCount val="1"/>
                <c:pt idx="0">
                  <c:v>okt - dec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diagrammer'!$BC$196:$BC$219</c:f>
              <c:multiLvlStrCache>
                <c:ptCount val="15"/>
                <c:lvl>
                  <c:pt idx="0">
                    <c:v>7,4</c:v>
                  </c:pt>
                  <c:pt idx="1">
                    <c:v>9,25</c:v>
                  </c:pt>
                  <c:pt idx="2">
                    <c:v>14,8</c:v>
                  </c:pt>
                  <c:pt idx="3">
                    <c:v>3,7</c:v>
                  </c:pt>
                  <c:pt idx="4">
                    <c:v>11,1</c:v>
                  </c:pt>
                  <c:pt idx="5">
                    <c:v>18,5</c:v>
                  </c:pt>
                  <c:pt idx="6">
                    <c:v>25,9</c:v>
                  </c:pt>
                  <c:pt idx="7">
                    <c:v>11,1</c:v>
                  </c:pt>
                  <c:pt idx="8">
                    <c:v>3,7</c:v>
                  </c:pt>
                  <c:pt idx="9">
                    <c:v>14,8</c:v>
                  </c:pt>
                  <c:pt idx="10">
                    <c:v>25,9</c:v>
                  </c:pt>
                  <c:pt idx="11">
                    <c:v>5,55</c:v>
                  </c:pt>
                  <c:pt idx="12">
                    <c:v>3,7</c:v>
                  </c:pt>
                  <c:pt idx="13">
                    <c:v>3,7</c:v>
                  </c:pt>
                  <c:pt idx="14">
                    <c:v>7,4</c:v>
                  </c:pt>
                </c:lvl>
                <c:lvl>
                  <c:pt idx="0">
                    <c:v>Britt E B Lindschouw Friis </c:v>
                  </c:pt>
                  <c:pt idx="3">
                    <c:v>Claudio Garcia</c:v>
                  </c:pt>
                  <c:pt idx="5">
                    <c:v>Dorte Storgaard</c:v>
                  </c:pt>
                  <c:pt idx="7">
                    <c:v>Henrik Pilgaard</c:v>
                  </c:pt>
                  <c:pt idx="8">
                    <c:v>Karin Bach</c:v>
                  </c:pt>
                  <c:pt idx="10">
                    <c:v>Maria Eklund Andersen</c:v>
                  </c:pt>
                  <c:pt idx="11">
                    <c:v>Marianne Kilbæk</c:v>
                  </c:pt>
                  <c:pt idx="12">
                    <c:v>Michael Brøllund Andersen</c:v>
                  </c:pt>
                  <c:pt idx="13">
                    <c:v>Rasmus Fraes Tornbjerg</c:v>
                  </c:pt>
                </c:lvl>
              </c:multiLvlStrCache>
            </c:multiLvlStrRef>
          </c:cat>
          <c:val>
            <c:numRef>
              <c:f>'Dashboard diagrammer'!$BL$196:$BL$219</c:f>
              <c:numCache>
                <c:formatCode>0%</c:formatCode>
                <c:ptCount val="15"/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7-47F9-8909-E97C2B3B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7545472"/>
        <c:axId val="187547008"/>
      </c:barChart>
      <c:catAx>
        <c:axId val="18754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87547008"/>
        <c:crosses val="autoZero"/>
        <c:auto val="1"/>
        <c:lblAlgn val="ctr"/>
        <c:lblOffset val="100"/>
        <c:noMultiLvlLbl val="0"/>
      </c:catAx>
      <c:valAx>
        <c:axId val="1875470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 b="1"/>
                </a:pPr>
                <a:r>
                  <a:rPr lang="da-DK" sz="1200" b="1"/>
                  <a:t>Startdato og slutdato</a:t>
                </a:r>
              </a:p>
            </c:rich>
          </c:tx>
          <c:layout>
            <c:manualLayout>
              <c:xMode val="edge"/>
              <c:yMode val="edge"/>
              <c:x val="4.5196450107104933E-3"/>
              <c:y val="0.7023930107548606"/>
            </c:manualLayout>
          </c:layout>
          <c:overlay val="0"/>
        </c:title>
        <c:numFmt formatCode="0%" sourceLinked="1"/>
        <c:majorTickMark val="none"/>
        <c:minorTickMark val="none"/>
        <c:tickLblPos val="none"/>
        <c:crossAx val="187545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[Ark til projektportefølje-overblik og ressourceoverblik.xlsm]Dashboard diagrammer!Lønkontrol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Lønkontrol</a:t>
            </a:r>
            <a:br>
              <a:rPr lang="en-US"/>
            </a:br>
            <a:r>
              <a:rPr lang="en-US"/>
              <a:t>Allokering (%) ift. normering</a:t>
            </a:r>
          </a:p>
        </c:rich>
      </c:tx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diagrammer'!$U$108:$U$112</c:f>
              <c:strCache>
                <c:ptCount val="1"/>
                <c:pt idx="0">
                  <c:v>jul - 2017 - 01-dec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diagrammer'!$T$113:$T$129</c:f>
              <c:multiLvlStrCache>
                <c:ptCount val="8"/>
                <c:lvl>
                  <c:pt idx="0">
                    <c:v>37</c:v>
                  </c:pt>
                  <c:pt idx="1">
                    <c:v>15</c:v>
                  </c:pt>
                  <c:pt idx="2">
                    <c:v>20</c:v>
                  </c:pt>
                  <c:pt idx="3">
                    <c:v>20</c:v>
                  </c:pt>
                  <c:pt idx="4">
                    <c:v>(Tom)</c:v>
                  </c:pt>
                  <c:pt idx="5">
                    <c:v>37</c:v>
                  </c:pt>
                  <c:pt idx="6">
                    <c:v>15</c:v>
                  </c:pt>
                  <c:pt idx="7">
                    <c:v>(Tom)</c:v>
                  </c:pt>
                </c:lvl>
                <c:lvl>
                  <c:pt idx="0">
                    <c:v>Ny medarbejder</c:v>
                  </c:pt>
                  <c:pt idx="1">
                    <c:v>Pernille Olsen</c:v>
                  </c:pt>
                  <c:pt idx="2">
                    <c:v>Sofie Bolding Christensen</c:v>
                  </c:pt>
                  <c:pt idx="3">
                    <c:v>Ulla Kock</c:v>
                  </c:pt>
                  <c:pt idx="4">
                    <c:v>Jesper Poulsen:</c:v>
                  </c:pt>
                  <c:pt idx="5">
                    <c:v>Katrine (PAP):</c:v>
                  </c:pt>
                  <c:pt idx="6">
                    <c:v>Nis Bertelsen</c:v>
                  </c:pt>
                  <c:pt idx="7">
                    <c:v>Personalekonsulenter</c:v>
                  </c:pt>
                </c:lvl>
              </c:multiLvlStrCache>
            </c:multiLvlStrRef>
          </c:cat>
          <c:val>
            <c:numRef>
              <c:f>'Dashboard diagrammer'!$U$113:$U$129</c:f>
              <c:numCache>
                <c:formatCode>0%</c:formatCode>
                <c:ptCount val="8"/>
                <c:pt idx="0">
                  <c:v>1</c:v>
                </c:pt>
                <c:pt idx="1">
                  <c:v>0.40540540540540548</c:v>
                </c:pt>
                <c:pt idx="2">
                  <c:v>0.54054054054054068</c:v>
                </c:pt>
                <c:pt idx="3">
                  <c:v>0.54054054054054068</c:v>
                </c:pt>
                <c:pt idx="5">
                  <c:v>1</c:v>
                </c:pt>
                <c:pt idx="6">
                  <c:v>0.40540540540540548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7-45F7-9C2F-C4559B13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7571200"/>
        <c:axId val="187597568"/>
      </c:barChart>
      <c:catAx>
        <c:axId val="18757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7597568"/>
        <c:crosses val="autoZero"/>
        <c:auto val="1"/>
        <c:lblAlgn val="ctr"/>
        <c:lblOffset val="100"/>
        <c:noMultiLvlLbl val="0"/>
      </c:catAx>
      <c:valAx>
        <c:axId val="1875975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 b="0"/>
                </a:pPr>
                <a:r>
                  <a:rPr lang="da-DK" sz="1200" b="0"/>
                  <a:t>Startdato og slutdato</a:t>
                </a:r>
              </a:p>
            </c:rich>
          </c:tx>
          <c:layout>
            <c:manualLayout>
              <c:xMode val="edge"/>
              <c:yMode val="edge"/>
              <c:x val="1.8783399258857952E-2"/>
              <c:y val="0.89881696306462355"/>
            </c:manualLayout>
          </c:layout>
          <c:overlay val="0"/>
        </c:title>
        <c:numFmt formatCode="0%" sourceLinked="1"/>
        <c:majorTickMark val="none"/>
        <c:minorTickMark val="none"/>
        <c:tickLblPos val="none"/>
        <c:crossAx val="187571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[Ark til projektportefølje-overblik og ressourceoverblik.xlsm]Dashboard diagrammer!Pivottabel3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diagrammer'!$AC$149:$AC$152</c:f>
              <c:strCache>
                <c:ptCount val="1"/>
                <c:pt idx="0">
                  <c:v>jun - jul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diagrammer'!$AB$153:$AB$173</c:f>
              <c:multiLvlStrCache>
                <c:ptCount val="14"/>
                <c:lvl>
                  <c:pt idx="0">
                    <c:v>3,7</c:v>
                  </c:pt>
                  <c:pt idx="1">
                    <c:v>9,25</c:v>
                  </c:pt>
                  <c:pt idx="2">
                    <c:v>3,7</c:v>
                  </c:pt>
                  <c:pt idx="3">
                    <c:v>9,25</c:v>
                  </c:pt>
                  <c:pt idx="4">
                    <c:v>3,7</c:v>
                  </c:pt>
                  <c:pt idx="5">
                    <c:v>9,25</c:v>
                  </c:pt>
                  <c:pt idx="6">
                    <c:v>3,7</c:v>
                  </c:pt>
                  <c:pt idx="7">
                    <c:v>9,25</c:v>
                  </c:pt>
                  <c:pt idx="8">
                    <c:v>3,7</c:v>
                  </c:pt>
                  <c:pt idx="9">
                    <c:v>9,25</c:v>
                  </c:pt>
                  <c:pt idx="10">
                    <c:v>5,55</c:v>
                  </c:pt>
                  <c:pt idx="11">
                    <c:v>9,25</c:v>
                  </c:pt>
                  <c:pt idx="12">
                    <c:v>3,7</c:v>
                  </c:pt>
                  <c:pt idx="13">
                    <c:v>9,25</c:v>
                  </c:pt>
                </c:lvl>
                <c:lvl>
                  <c:pt idx="0">
                    <c:v>Britt E B Lindschouw Friis </c:v>
                  </c:pt>
                  <c:pt idx="2">
                    <c:v>Claudio Garcia</c:v>
                  </c:pt>
                  <c:pt idx="4">
                    <c:v>Dorte Storgaard</c:v>
                  </c:pt>
                  <c:pt idx="6">
                    <c:v>Karin Bach</c:v>
                  </c:pt>
                  <c:pt idx="8">
                    <c:v>Maria Eklund Andersen</c:v>
                  </c:pt>
                  <c:pt idx="10">
                    <c:v>Marianne Kilbæk</c:v>
                  </c:pt>
                  <c:pt idx="12">
                    <c:v>Rasmus Fraes Tornbjerg</c:v>
                  </c:pt>
                </c:lvl>
              </c:multiLvlStrCache>
            </c:multiLvlStrRef>
          </c:cat>
          <c:val>
            <c:numRef>
              <c:f>'Dashboard diagrammer'!$AC$153:$AC$173</c:f>
              <c:numCache>
                <c:formatCode>General</c:formatCode>
                <c:ptCount val="14"/>
                <c:pt idx="0" formatCode="0%">
                  <c:v>0.1</c:v>
                </c:pt>
                <c:pt idx="2" formatCode="0%">
                  <c:v>0.1</c:v>
                </c:pt>
                <c:pt idx="4" formatCode="0%">
                  <c:v>0.1</c:v>
                </c:pt>
                <c:pt idx="6" formatCode="0%">
                  <c:v>0.1</c:v>
                </c:pt>
                <c:pt idx="8" formatCode="0%">
                  <c:v>0.1</c:v>
                </c:pt>
                <c:pt idx="10" formatCode="0%">
                  <c:v>0.15000000000000016</c:v>
                </c:pt>
                <c:pt idx="12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488-AB35-5F346D3F0C03}"/>
            </c:ext>
          </c:extLst>
        </c:ser>
        <c:ser>
          <c:idx val="1"/>
          <c:order val="1"/>
          <c:tx>
            <c:strRef>
              <c:f>'Dashboard diagrammer'!$AE$149:$AE$152</c:f>
              <c:strCache>
                <c:ptCount val="1"/>
                <c:pt idx="0">
                  <c:v>aug - aug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diagrammer'!$AB$153:$AB$173</c:f>
              <c:multiLvlStrCache>
                <c:ptCount val="14"/>
                <c:lvl>
                  <c:pt idx="0">
                    <c:v>3,7</c:v>
                  </c:pt>
                  <c:pt idx="1">
                    <c:v>9,25</c:v>
                  </c:pt>
                  <c:pt idx="2">
                    <c:v>3,7</c:v>
                  </c:pt>
                  <c:pt idx="3">
                    <c:v>9,25</c:v>
                  </c:pt>
                  <c:pt idx="4">
                    <c:v>3,7</c:v>
                  </c:pt>
                  <c:pt idx="5">
                    <c:v>9,25</c:v>
                  </c:pt>
                  <c:pt idx="6">
                    <c:v>3,7</c:v>
                  </c:pt>
                  <c:pt idx="7">
                    <c:v>9,25</c:v>
                  </c:pt>
                  <c:pt idx="8">
                    <c:v>3,7</c:v>
                  </c:pt>
                  <c:pt idx="9">
                    <c:v>9,25</c:v>
                  </c:pt>
                  <c:pt idx="10">
                    <c:v>5,55</c:v>
                  </c:pt>
                  <c:pt idx="11">
                    <c:v>9,25</c:v>
                  </c:pt>
                  <c:pt idx="12">
                    <c:v>3,7</c:v>
                  </c:pt>
                  <c:pt idx="13">
                    <c:v>9,25</c:v>
                  </c:pt>
                </c:lvl>
                <c:lvl>
                  <c:pt idx="0">
                    <c:v>Britt E B Lindschouw Friis </c:v>
                  </c:pt>
                  <c:pt idx="2">
                    <c:v>Claudio Garcia</c:v>
                  </c:pt>
                  <c:pt idx="4">
                    <c:v>Dorte Storgaard</c:v>
                  </c:pt>
                  <c:pt idx="6">
                    <c:v>Karin Bach</c:v>
                  </c:pt>
                  <c:pt idx="8">
                    <c:v>Maria Eklund Andersen</c:v>
                  </c:pt>
                  <c:pt idx="10">
                    <c:v>Marianne Kilbæk</c:v>
                  </c:pt>
                  <c:pt idx="12">
                    <c:v>Rasmus Fraes Tornbjerg</c:v>
                  </c:pt>
                </c:lvl>
              </c:multiLvlStrCache>
            </c:multiLvlStrRef>
          </c:cat>
          <c:val>
            <c:numRef>
              <c:f>'Dashboard diagrammer'!$AE$153:$AE$173</c:f>
              <c:numCache>
                <c:formatCode>0%</c:formatCode>
                <c:ptCount val="14"/>
                <c:pt idx="1">
                  <c:v>0.25</c:v>
                </c:pt>
                <c:pt idx="3">
                  <c:v>0.25</c:v>
                </c:pt>
                <c:pt idx="5">
                  <c:v>0.25</c:v>
                </c:pt>
                <c:pt idx="7">
                  <c:v>0.25</c:v>
                </c:pt>
                <c:pt idx="11">
                  <c:v>0.25</c:v>
                </c:pt>
                <c:pt idx="1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A-4488-AB35-5F346D3F0C03}"/>
            </c:ext>
          </c:extLst>
        </c:ser>
        <c:ser>
          <c:idx val="2"/>
          <c:order val="2"/>
          <c:tx>
            <c:strRef>
              <c:f>'Dashboard diagrammer'!$AF$149:$AF$152</c:f>
              <c:strCache>
                <c:ptCount val="1"/>
                <c:pt idx="0">
                  <c:v>aug - sep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diagrammer'!$AB$153:$AB$173</c:f>
              <c:multiLvlStrCache>
                <c:ptCount val="14"/>
                <c:lvl>
                  <c:pt idx="0">
                    <c:v>3,7</c:v>
                  </c:pt>
                  <c:pt idx="1">
                    <c:v>9,25</c:v>
                  </c:pt>
                  <c:pt idx="2">
                    <c:v>3,7</c:v>
                  </c:pt>
                  <c:pt idx="3">
                    <c:v>9,25</c:v>
                  </c:pt>
                  <c:pt idx="4">
                    <c:v>3,7</c:v>
                  </c:pt>
                  <c:pt idx="5">
                    <c:v>9,25</c:v>
                  </c:pt>
                  <c:pt idx="6">
                    <c:v>3,7</c:v>
                  </c:pt>
                  <c:pt idx="7">
                    <c:v>9,25</c:v>
                  </c:pt>
                  <c:pt idx="8">
                    <c:v>3,7</c:v>
                  </c:pt>
                  <c:pt idx="9">
                    <c:v>9,25</c:v>
                  </c:pt>
                  <c:pt idx="10">
                    <c:v>5,55</c:v>
                  </c:pt>
                  <c:pt idx="11">
                    <c:v>9,25</c:v>
                  </c:pt>
                  <c:pt idx="12">
                    <c:v>3,7</c:v>
                  </c:pt>
                  <c:pt idx="13">
                    <c:v>9,25</c:v>
                  </c:pt>
                </c:lvl>
                <c:lvl>
                  <c:pt idx="0">
                    <c:v>Britt E B Lindschouw Friis </c:v>
                  </c:pt>
                  <c:pt idx="2">
                    <c:v>Claudio Garcia</c:v>
                  </c:pt>
                  <c:pt idx="4">
                    <c:v>Dorte Storgaard</c:v>
                  </c:pt>
                  <c:pt idx="6">
                    <c:v>Karin Bach</c:v>
                  </c:pt>
                  <c:pt idx="8">
                    <c:v>Maria Eklund Andersen</c:v>
                  </c:pt>
                  <c:pt idx="10">
                    <c:v>Marianne Kilbæk</c:v>
                  </c:pt>
                  <c:pt idx="12">
                    <c:v>Rasmus Fraes Tornbjerg</c:v>
                  </c:pt>
                </c:lvl>
              </c:multiLvlStrCache>
            </c:multiLvlStrRef>
          </c:cat>
          <c:val>
            <c:numRef>
              <c:f>'Dashboard diagrammer'!$AF$153:$AF$173</c:f>
              <c:numCache>
                <c:formatCode>General</c:formatCode>
                <c:ptCount val="14"/>
                <c:pt idx="9" formatCode="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A-4488-AB35-5F346D3F0C03}"/>
            </c:ext>
          </c:extLst>
        </c:ser>
        <c:ser>
          <c:idx val="3"/>
          <c:order val="3"/>
          <c:tx>
            <c:strRef>
              <c:f>'Dashboard diagrammer'!$AH$149:$AH$152</c:f>
              <c:strCache>
                <c:ptCount val="1"/>
                <c:pt idx="0">
                  <c:v>sep - sep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diagrammer'!$AB$153:$AB$173</c:f>
              <c:multiLvlStrCache>
                <c:ptCount val="14"/>
                <c:lvl>
                  <c:pt idx="0">
                    <c:v>3,7</c:v>
                  </c:pt>
                  <c:pt idx="1">
                    <c:v>9,25</c:v>
                  </c:pt>
                  <c:pt idx="2">
                    <c:v>3,7</c:v>
                  </c:pt>
                  <c:pt idx="3">
                    <c:v>9,25</c:v>
                  </c:pt>
                  <c:pt idx="4">
                    <c:v>3,7</c:v>
                  </c:pt>
                  <c:pt idx="5">
                    <c:v>9,25</c:v>
                  </c:pt>
                  <c:pt idx="6">
                    <c:v>3,7</c:v>
                  </c:pt>
                  <c:pt idx="7">
                    <c:v>9,25</c:v>
                  </c:pt>
                  <c:pt idx="8">
                    <c:v>3,7</c:v>
                  </c:pt>
                  <c:pt idx="9">
                    <c:v>9,25</c:v>
                  </c:pt>
                  <c:pt idx="10">
                    <c:v>5,55</c:v>
                  </c:pt>
                  <c:pt idx="11">
                    <c:v>9,25</c:v>
                  </c:pt>
                  <c:pt idx="12">
                    <c:v>3,7</c:v>
                  </c:pt>
                  <c:pt idx="13">
                    <c:v>9,25</c:v>
                  </c:pt>
                </c:lvl>
                <c:lvl>
                  <c:pt idx="0">
                    <c:v>Britt E B Lindschouw Friis </c:v>
                  </c:pt>
                  <c:pt idx="2">
                    <c:v>Claudio Garcia</c:v>
                  </c:pt>
                  <c:pt idx="4">
                    <c:v>Dorte Storgaard</c:v>
                  </c:pt>
                  <c:pt idx="6">
                    <c:v>Karin Bach</c:v>
                  </c:pt>
                  <c:pt idx="8">
                    <c:v>Maria Eklund Andersen</c:v>
                  </c:pt>
                  <c:pt idx="10">
                    <c:v>Marianne Kilbæk</c:v>
                  </c:pt>
                  <c:pt idx="12">
                    <c:v>Rasmus Fraes Tornbjerg</c:v>
                  </c:pt>
                </c:lvl>
              </c:multiLvlStrCache>
            </c:multiLvlStrRef>
          </c:cat>
          <c:val>
            <c:numRef>
              <c:f>'Dashboard diagrammer'!$AH$153:$AH$173</c:f>
              <c:numCache>
                <c:formatCode>General</c:formatCode>
                <c:ptCount val="14"/>
                <c:pt idx="11" formatCode="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A-4488-AB35-5F346D3F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7701120"/>
        <c:axId val="187702656"/>
      </c:barChart>
      <c:catAx>
        <c:axId val="187701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87702656"/>
        <c:crosses val="autoZero"/>
        <c:auto val="1"/>
        <c:lblAlgn val="ctr"/>
        <c:lblOffset val="100"/>
        <c:noMultiLvlLbl val="0"/>
      </c:catAx>
      <c:valAx>
        <c:axId val="1877026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da-DK" sz="1200"/>
                  <a:t>Startdato og slutdato</a:t>
                </a:r>
              </a:p>
            </c:rich>
          </c:tx>
          <c:layout>
            <c:manualLayout>
              <c:xMode val="edge"/>
              <c:yMode val="edge"/>
              <c:x val="7.2655120350537134E-3"/>
              <c:y val="0.83893866170947973"/>
            </c:manualLayout>
          </c:layout>
          <c:overlay val="0"/>
        </c:title>
        <c:numFmt formatCode="0%" sourceLinked="1"/>
        <c:majorTickMark val="none"/>
        <c:minorTickMark val="none"/>
        <c:tickLblPos val="none"/>
        <c:crossAx val="187701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[Ark til projektportefølje-overblik og ressourceoverblik.xlsm]Dashboard diagrammer!P2 procesautomatisering</c:name>
    <c:fmtId val="2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</c:pivotFmt>
      <c:pivotFmt>
        <c:idx val="48"/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</c:pivotFmt>
      <c:pivotFmt>
        <c:idx val="51"/>
        <c:marker>
          <c:symbol val="none"/>
        </c:marker>
      </c:pivotFmt>
      <c:pivotFmt>
        <c:idx val="52"/>
      </c:pivotFmt>
      <c:pivotFmt>
        <c:idx val="53"/>
        <c:marker>
          <c:symbol val="none"/>
        </c:marker>
      </c:pivotFmt>
      <c:pivotFmt>
        <c:idx val="54"/>
      </c:pivotFmt>
      <c:pivotFmt>
        <c:idx val="55"/>
        <c:marker>
          <c:symbol val="none"/>
        </c:marker>
      </c:pivotFmt>
      <c:pivotFmt>
        <c:idx val="56"/>
      </c:pivotFmt>
      <c:pivotFmt>
        <c:idx val="57"/>
        <c:marker>
          <c:symbol val="none"/>
        </c:marker>
      </c:pivotFmt>
      <c:pivotFmt>
        <c:idx val="58"/>
      </c:pivotFmt>
      <c:pivotFmt>
        <c:idx val="59"/>
        <c:marker>
          <c:symbol val="none"/>
        </c:marker>
      </c:pivotFmt>
      <c:pivotFmt>
        <c:idx val="60"/>
      </c:pivotFmt>
      <c:pivotFmt>
        <c:idx val="61"/>
        <c:marker>
          <c:symbol val="none"/>
        </c:marker>
      </c:pivotFmt>
      <c:pivotFmt>
        <c:idx val="62"/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diagrammer'!$BD$61:$BD$63</c:f>
              <c:strCache>
                <c:ptCount val="1"/>
                <c:pt idx="0">
                  <c:v>2017 - 2017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diagrammer'!$BC$64:$BC$117</c:f>
              <c:multiLvlStrCache>
                <c:ptCount val="15"/>
                <c:lvl>
                  <c:pt idx="0">
                    <c:v>37</c:v>
                  </c:pt>
                  <c:pt idx="1">
                    <c:v>37</c:v>
                  </c:pt>
                  <c:pt idx="2">
                    <c:v>34,75</c:v>
                  </c:pt>
                  <c:pt idx="3">
                    <c:v>30</c:v>
                  </c:pt>
                  <c:pt idx="4">
                    <c:v>15</c:v>
                  </c:pt>
                  <c:pt idx="5">
                    <c:v>37</c:v>
                  </c:pt>
                  <c:pt idx="6">
                    <c:v>30</c:v>
                  </c:pt>
                  <c:pt idx="7">
                    <c:v>2,5</c:v>
                  </c:pt>
                  <c:pt idx="8">
                    <c:v>15</c:v>
                  </c:pt>
                  <c:pt idx="9">
                    <c:v>20</c:v>
                  </c:pt>
                  <c:pt idx="10">
                    <c:v>20</c:v>
                  </c:pt>
                  <c:pt idx="11">
                    <c:v>5</c:v>
                  </c:pt>
                  <c:pt idx="12">
                    <c:v>20</c:v>
                  </c:pt>
                  <c:pt idx="13">
                    <c:v>1,5</c:v>
                  </c:pt>
                  <c:pt idx="14">
                    <c:v>8</c:v>
                  </c:pt>
                </c:lvl>
                <c:lvl>
                  <c:pt idx="0">
                    <c:v>31-dec</c:v>
                  </c:pt>
                  <c:pt idx="1">
                    <c:v>31-dec</c:v>
                  </c:pt>
                  <c:pt idx="2">
                    <c:v>31-dec</c:v>
                  </c:pt>
                  <c:pt idx="3">
                    <c:v>31-dec</c:v>
                  </c:pt>
                  <c:pt idx="4">
                    <c:v>31-dec</c:v>
                  </c:pt>
                  <c:pt idx="5">
                    <c:v>31-dec</c:v>
                  </c:pt>
                  <c:pt idx="6">
                    <c:v>31-dec</c:v>
                  </c:pt>
                  <c:pt idx="7">
                    <c:v>31-aug</c:v>
                  </c:pt>
                  <c:pt idx="8">
                    <c:v>31-dec</c:v>
                  </c:pt>
                  <c:pt idx="9">
                    <c:v>01-sep</c:v>
                  </c:pt>
                  <c:pt idx="10">
                    <c:v>31-okt</c:v>
                  </c:pt>
                  <c:pt idx="11">
                    <c:v>31-dec</c:v>
                  </c:pt>
                  <c:pt idx="12">
                    <c:v>31-dec</c:v>
                  </c:pt>
                  <c:pt idx="13">
                    <c:v>31-dec</c:v>
                  </c:pt>
                  <c:pt idx="14">
                    <c:v>31-dec</c:v>
                  </c:pt>
                </c:lvl>
                <c:lvl>
                  <c:pt idx="0">
                    <c:v>mar</c:v>
                  </c:pt>
                  <c:pt idx="1">
                    <c:v>jan</c:v>
                  </c:pt>
                  <c:pt idx="2">
                    <c:v>mar</c:v>
                  </c:pt>
                  <c:pt idx="3">
                    <c:v>jan</c:v>
                  </c:pt>
                  <c:pt idx="4">
                    <c:v>sep</c:v>
                  </c:pt>
                  <c:pt idx="5">
                    <c:v>jul</c:v>
                  </c:pt>
                  <c:pt idx="6">
                    <c:v>jan</c:v>
                  </c:pt>
                  <c:pt idx="7">
                    <c:v>jun</c:v>
                  </c:pt>
                  <c:pt idx="8">
                    <c:v>sep</c:v>
                  </c:pt>
                  <c:pt idx="9">
                    <c:v>jul</c:v>
                  </c:pt>
                  <c:pt idx="10">
                    <c:v>okt</c:v>
                  </c:pt>
                  <c:pt idx="11">
                    <c:v>mar</c:v>
                  </c:pt>
                  <c:pt idx="12">
                    <c:v>sep</c:v>
                  </c:pt>
                  <c:pt idx="13">
                    <c:v>mar</c:v>
                  </c:pt>
                  <c:pt idx="14">
                    <c:v>jul</c:v>
                  </c:pt>
                </c:lvl>
                <c:lvl>
                  <c:pt idx="0">
                    <c:v>Jannie Lynghøj</c:v>
                  </c:pt>
                  <c:pt idx="1">
                    <c:v>Mette Martins</c:v>
                  </c:pt>
                  <c:pt idx="3">
                    <c:v>Ny teknisk medarbejder</c:v>
                  </c:pt>
                  <c:pt idx="5">
                    <c:v>Pernille Mørkeberg</c:v>
                  </c:pt>
                  <c:pt idx="6">
                    <c:v>Peter Johansen</c:v>
                  </c:pt>
                  <c:pt idx="9">
                    <c:v>Rebecca Tørner-Plank</c:v>
                  </c:pt>
                  <c:pt idx="11">
                    <c:v>Ankerpersoner</c:v>
                  </c:pt>
                  <c:pt idx="13">
                    <c:v>Proceskonsulenter  </c:v>
                  </c:pt>
                  <c:pt idx="14">
                    <c:v>Proceskonsulenter</c:v>
                  </c:pt>
                </c:lvl>
              </c:multiLvlStrCache>
            </c:multiLvlStrRef>
          </c:cat>
          <c:val>
            <c:numRef>
              <c:f>'Dashboard diagrammer'!$BD$64:$BD$117</c:f>
              <c:numCache>
                <c:formatCode>General</c:formatCode>
                <c:ptCount val="15"/>
                <c:pt idx="2" formatCode="0%">
                  <c:v>0.93918918918918914</c:v>
                </c:pt>
                <c:pt idx="4" formatCode="0%">
                  <c:v>0.40540540540540548</c:v>
                </c:pt>
                <c:pt idx="7" formatCode="0%">
                  <c:v>6.7567567567567571E-2</c:v>
                </c:pt>
                <c:pt idx="8" formatCode="0%">
                  <c:v>0.40540540540540548</c:v>
                </c:pt>
                <c:pt idx="9" formatCode="0%">
                  <c:v>1</c:v>
                </c:pt>
                <c:pt idx="10" formatCode="0%">
                  <c:v>1.3333333333333333</c:v>
                </c:pt>
                <c:pt idx="11" formatCode="0%">
                  <c:v>0.13513513513513534</c:v>
                </c:pt>
                <c:pt idx="13" formatCode="0%">
                  <c:v>4.0540540540540543E-2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7-44E0-9A7E-AC6E08C9513C}"/>
            </c:ext>
          </c:extLst>
        </c:ser>
        <c:ser>
          <c:idx val="1"/>
          <c:order val="1"/>
          <c:tx>
            <c:strRef>
              <c:f>'Dashboard diagrammer'!$BE$61:$BE$63</c:f>
              <c:strCache>
                <c:ptCount val="1"/>
                <c:pt idx="0">
                  <c:v>2017 - 2019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diagrammer'!$BC$64:$BC$117</c:f>
              <c:multiLvlStrCache>
                <c:ptCount val="15"/>
                <c:lvl>
                  <c:pt idx="0">
                    <c:v>37</c:v>
                  </c:pt>
                  <c:pt idx="1">
                    <c:v>37</c:v>
                  </c:pt>
                  <c:pt idx="2">
                    <c:v>34,75</c:v>
                  </c:pt>
                  <c:pt idx="3">
                    <c:v>30</c:v>
                  </c:pt>
                  <c:pt idx="4">
                    <c:v>15</c:v>
                  </c:pt>
                  <c:pt idx="5">
                    <c:v>37</c:v>
                  </c:pt>
                  <c:pt idx="6">
                    <c:v>30</c:v>
                  </c:pt>
                  <c:pt idx="7">
                    <c:v>2,5</c:v>
                  </c:pt>
                  <c:pt idx="8">
                    <c:v>15</c:v>
                  </c:pt>
                  <c:pt idx="9">
                    <c:v>20</c:v>
                  </c:pt>
                  <c:pt idx="10">
                    <c:v>20</c:v>
                  </c:pt>
                  <c:pt idx="11">
                    <c:v>5</c:v>
                  </c:pt>
                  <c:pt idx="12">
                    <c:v>20</c:v>
                  </c:pt>
                  <c:pt idx="13">
                    <c:v>1,5</c:v>
                  </c:pt>
                  <c:pt idx="14">
                    <c:v>8</c:v>
                  </c:pt>
                </c:lvl>
                <c:lvl>
                  <c:pt idx="0">
                    <c:v>31-dec</c:v>
                  </c:pt>
                  <c:pt idx="1">
                    <c:v>31-dec</c:v>
                  </c:pt>
                  <c:pt idx="2">
                    <c:v>31-dec</c:v>
                  </c:pt>
                  <c:pt idx="3">
                    <c:v>31-dec</c:v>
                  </c:pt>
                  <c:pt idx="4">
                    <c:v>31-dec</c:v>
                  </c:pt>
                  <c:pt idx="5">
                    <c:v>31-dec</c:v>
                  </c:pt>
                  <c:pt idx="6">
                    <c:v>31-dec</c:v>
                  </c:pt>
                  <c:pt idx="7">
                    <c:v>31-aug</c:v>
                  </c:pt>
                  <c:pt idx="8">
                    <c:v>31-dec</c:v>
                  </c:pt>
                  <c:pt idx="9">
                    <c:v>01-sep</c:v>
                  </c:pt>
                  <c:pt idx="10">
                    <c:v>31-okt</c:v>
                  </c:pt>
                  <c:pt idx="11">
                    <c:v>31-dec</c:v>
                  </c:pt>
                  <c:pt idx="12">
                    <c:v>31-dec</c:v>
                  </c:pt>
                  <c:pt idx="13">
                    <c:v>31-dec</c:v>
                  </c:pt>
                  <c:pt idx="14">
                    <c:v>31-dec</c:v>
                  </c:pt>
                </c:lvl>
                <c:lvl>
                  <c:pt idx="0">
                    <c:v>mar</c:v>
                  </c:pt>
                  <c:pt idx="1">
                    <c:v>jan</c:v>
                  </c:pt>
                  <c:pt idx="2">
                    <c:v>mar</c:v>
                  </c:pt>
                  <c:pt idx="3">
                    <c:v>jan</c:v>
                  </c:pt>
                  <c:pt idx="4">
                    <c:v>sep</c:v>
                  </c:pt>
                  <c:pt idx="5">
                    <c:v>jul</c:v>
                  </c:pt>
                  <c:pt idx="6">
                    <c:v>jan</c:v>
                  </c:pt>
                  <c:pt idx="7">
                    <c:v>jun</c:v>
                  </c:pt>
                  <c:pt idx="8">
                    <c:v>sep</c:v>
                  </c:pt>
                  <c:pt idx="9">
                    <c:v>jul</c:v>
                  </c:pt>
                  <c:pt idx="10">
                    <c:v>okt</c:v>
                  </c:pt>
                  <c:pt idx="11">
                    <c:v>mar</c:v>
                  </c:pt>
                  <c:pt idx="12">
                    <c:v>sep</c:v>
                  </c:pt>
                  <c:pt idx="13">
                    <c:v>mar</c:v>
                  </c:pt>
                  <c:pt idx="14">
                    <c:v>jul</c:v>
                  </c:pt>
                </c:lvl>
                <c:lvl>
                  <c:pt idx="0">
                    <c:v>Jannie Lynghøj</c:v>
                  </c:pt>
                  <c:pt idx="1">
                    <c:v>Mette Martins</c:v>
                  </c:pt>
                  <c:pt idx="3">
                    <c:v>Ny teknisk medarbejder</c:v>
                  </c:pt>
                  <c:pt idx="5">
                    <c:v>Pernille Mørkeberg</c:v>
                  </c:pt>
                  <c:pt idx="6">
                    <c:v>Peter Johansen</c:v>
                  </c:pt>
                  <c:pt idx="9">
                    <c:v>Rebecca Tørner-Plank</c:v>
                  </c:pt>
                  <c:pt idx="11">
                    <c:v>Ankerpersoner</c:v>
                  </c:pt>
                  <c:pt idx="13">
                    <c:v>Proceskonsulenter  </c:v>
                  </c:pt>
                  <c:pt idx="14">
                    <c:v>Proceskonsulenter</c:v>
                  </c:pt>
                </c:lvl>
              </c:multiLvlStrCache>
            </c:multiLvlStrRef>
          </c:cat>
          <c:val>
            <c:numRef>
              <c:f>'Dashboard diagrammer'!$BE$64:$BE$117</c:f>
              <c:numCache>
                <c:formatCode>General</c:formatCode>
                <c:ptCount val="15"/>
                <c:pt idx="0" formatCode="0%">
                  <c:v>1</c:v>
                </c:pt>
                <c:pt idx="5" formatCode="0%">
                  <c:v>1</c:v>
                </c:pt>
                <c:pt idx="12" formatCode="0%">
                  <c:v>0.54054054054054068</c:v>
                </c:pt>
                <c:pt idx="14" formatCode="0%">
                  <c:v>0.21621621621621642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7-44E0-9A7E-AC6E08C9513C}"/>
            </c:ext>
          </c:extLst>
        </c:ser>
        <c:ser>
          <c:idx val="2"/>
          <c:order val="2"/>
          <c:tx>
            <c:strRef>
              <c:f>'Dashboard diagrammer'!$BF$61:$BF$63</c:f>
              <c:strCache>
                <c:ptCount val="1"/>
                <c:pt idx="0">
                  <c:v>2018 - 2019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diagrammer'!$BC$64:$BC$117</c:f>
              <c:multiLvlStrCache>
                <c:ptCount val="15"/>
                <c:lvl>
                  <c:pt idx="0">
                    <c:v>37</c:v>
                  </c:pt>
                  <c:pt idx="1">
                    <c:v>37</c:v>
                  </c:pt>
                  <c:pt idx="2">
                    <c:v>34,75</c:v>
                  </c:pt>
                  <c:pt idx="3">
                    <c:v>30</c:v>
                  </c:pt>
                  <c:pt idx="4">
                    <c:v>15</c:v>
                  </c:pt>
                  <c:pt idx="5">
                    <c:v>37</c:v>
                  </c:pt>
                  <c:pt idx="6">
                    <c:v>30</c:v>
                  </c:pt>
                  <c:pt idx="7">
                    <c:v>2,5</c:v>
                  </c:pt>
                  <c:pt idx="8">
                    <c:v>15</c:v>
                  </c:pt>
                  <c:pt idx="9">
                    <c:v>20</c:v>
                  </c:pt>
                  <c:pt idx="10">
                    <c:v>20</c:v>
                  </c:pt>
                  <c:pt idx="11">
                    <c:v>5</c:v>
                  </c:pt>
                  <c:pt idx="12">
                    <c:v>20</c:v>
                  </c:pt>
                  <c:pt idx="13">
                    <c:v>1,5</c:v>
                  </c:pt>
                  <c:pt idx="14">
                    <c:v>8</c:v>
                  </c:pt>
                </c:lvl>
                <c:lvl>
                  <c:pt idx="0">
                    <c:v>31-dec</c:v>
                  </c:pt>
                  <c:pt idx="1">
                    <c:v>31-dec</c:v>
                  </c:pt>
                  <c:pt idx="2">
                    <c:v>31-dec</c:v>
                  </c:pt>
                  <c:pt idx="3">
                    <c:v>31-dec</c:v>
                  </c:pt>
                  <c:pt idx="4">
                    <c:v>31-dec</c:v>
                  </c:pt>
                  <c:pt idx="5">
                    <c:v>31-dec</c:v>
                  </c:pt>
                  <c:pt idx="6">
                    <c:v>31-dec</c:v>
                  </c:pt>
                  <c:pt idx="7">
                    <c:v>31-aug</c:v>
                  </c:pt>
                  <c:pt idx="8">
                    <c:v>31-dec</c:v>
                  </c:pt>
                  <c:pt idx="9">
                    <c:v>01-sep</c:v>
                  </c:pt>
                  <c:pt idx="10">
                    <c:v>31-okt</c:v>
                  </c:pt>
                  <c:pt idx="11">
                    <c:v>31-dec</c:v>
                  </c:pt>
                  <c:pt idx="12">
                    <c:v>31-dec</c:v>
                  </c:pt>
                  <c:pt idx="13">
                    <c:v>31-dec</c:v>
                  </c:pt>
                  <c:pt idx="14">
                    <c:v>31-dec</c:v>
                  </c:pt>
                </c:lvl>
                <c:lvl>
                  <c:pt idx="0">
                    <c:v>mar</c:v>
                  </c:pt>
                  <c:pt idx="1">
                    <c:v>jan</c:v>
                  </c:pt>
                  <c:pt idx="2">
                    <c:v>mar</c:v>
                  </c:pt>
                  <c:pt idx="3">
                    <c:v>jan</c:v>
                  </c:pt>
                  <c:pt idx="4">
                    <c:v>sep</c:v>
                  </c:pt>
                  <c:pt idx="5">
                    <c:v>jul</c:v>
                  </c:pt>
                  <c:pt idx="6">
                    <c:v>jan</c:v>
                  </c:pt>
                  <c:pt idx="7">
                    <c:v>jun</c:v>
                  </c:pt>
                  <c:pt idx="8">
                    <c:v>sep</c:v>
                  </c:pt>
                  <c:pt idx="9">
                    <c:v>jul</c:v>
                  </c:pt>
                  <c:pt idx="10">
                    <c:v>okt</c:v>
                  </c:pt>
                  <c:pt idx="11">
                    <c:v>mar</c:v>
                  </c:pt>
                  <c:pt idx="12">
                    <c:v>sep</c:v>
                  </c:pt>
                  <c:pt idx="13">
                    <c:v>mar</c:v>
                  </c:pt>
                  <c:pt idx="14">
                    <c:v>jul</c:v>
                  </c:pt>
                </c:lvl>
                <c:lvl>
                  <c:pt idx="0">
                    <c:v>Jannie Lynghøj</c:v>
                  </c:pt>
                  <c:pt idx="1">
                    <c:v>Mette Martins</c:v>
                  </c:pt>
                  <c:pt idx="3">
                    <c:v>Ny teknisk medarbejder</c:v>
                  </c:pt>
                  <c:pt idx="5">
                    <c:v>Pernille Mørkeberg</c:v>
                  </c:pt>
                  <c:pt idx="6">
                    <c:v>Peter Johansen</c:v>
                  </c:pt>
                  <c:pt idx="9">
                    <c:v>Rebecca Tørner-Plank</c:v>
                  </c:pt>
                  <c:pt idx="11">
                    <c:v>Ankerpersoner</c:v>
                  </c:pt>
                  <c:pt idx="13">
                    <c:v>Proceskonsulenter  </c:v>
                  </c:pt>
                  <c:pt idx="14">
                    <c:v>Proceskonsulenter</c:v>
                  </c:pt>
                </c:lvl>
              </c:multiLvlStrCache>
            </c:multiLvlStrRef>
          </c:cat>
          <c:val>
            <c:numRef>
              <c:f>'Dashboard diagrammer'!$BF$64:$BF$117</c:f>
              <c:numCache>
                <c:formatCode>0%</c:formatCode>
                <c:ptCount val="15"/>
                <c:pt idx="1">
                  <c:v>1</c:v>
                </c:pt>
                <c:pt idx="3">
                  <c:v>0.81081081081081152</c:v>
                </c:pt>
                <c:pt idx="6">
                  <c:v>0.81081081081081152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7-44E0-9A7E-AC6E08C9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7889536"/>
        <c:axId val="187891072"/>
      </c:barChart>
      <c:catAx>
        <c:axId val="18788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87891072"/>
        <c:crosses val="autoZero"/>
        <c:auto val="1"/>
        <c:lblAlgn val="ctr"/>
        <c:lblOffset val="100"/>
        <c:noMultiLvlLbl val="0"/>
      </c:catAx>
      <c:valAx>
        <c:axId val="1878910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da-DK" sz="1200"/>
                  <a:t>Startdato og slutdato</a:t>
                </a:r>
              </a:p>
            </c:rich>
          </c:tx>
          <c:layout>
            <c:manualLayout>
              <c:xMode val="edge"/>
              <c:yMode val="edge"/>
              <c:x val="4.8898738646856819E-3"/>
              <c:y val="0.84226472730438462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crossAx val="187889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pivotSource>
    <c:name>[Ark til projektportefølje-overblik og ressourceoverblik.xlsm]Dashboard diagrammer!CRM projektet allokering i procent ift. normering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CRM</a:t>
            </a:r>
            <a:br>
              <a:rPr lang="en-US"/>
            </a:br>
            <a:r>
              <a:rPr lang="en-US"/>
              <a:t>Allokering (%) ift. normering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diagrammer'!$U$5:$U$8</c:f>
              <c:strCache>
                <c:ptCount val="1"/>
                <c:pt idx="0">
                  <c:v>jun - 30-sep - 2017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diagrammer'!$T$9:$T$13</c:f>
              <c:multiLvlStrCache>
                <c:ptCount val="2"/>
                <c:lvl>
                  <c:pt idx="0">
                    <c:v>25,9</c:v>
                  </c:pt>
                  <c:pt idx="1">
                    <c:v>1,85</c:v>
                  </c:pt>
                </c:lvl>
                <c:lvl>
                  <c:pt idx="0">
                    <c:v>Berit Mia Jensen </c:v>
                  </c:pt>
                  <c:pt idx="1">
                    <c:v>Louise Lykke Hvam </c:v>
                  </c:pt>
                </c:lvl>
              </c:multiLvlStrCache>
            </c:multiLvlStrRef>
          </c:cat>
          <c:val>
            <c:numRef>
              <c:f>'Dashboard diagrammer'!$U$9:$U$13</c:f>
              <c:numCache>
                <c:formatCode>0%</c:formatCode>
                <c:ptCount val="2"/>
                <c:pt idx="0">
                  <c:v>0.70000000000000062</c:v>
                </c:pt>
                <c:pt idx="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A-404C-A8A9-0B3EE08E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7931648"/>
        <c:axId val="187949824"/>
      </c:barChart>
      <c:catAx>
        <c:axId val="187931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87949824"/>
        <c:crosses val="autoZero"/>
        <c:auto val="1"/>
        <c:lblAlgn val="ctr"/>
        <c:lblOffset val="100"/>
        <c:noMultiLvlLbl val="0"/>
      </c:catAx>
      <c:valAx>
        <c:axId val="1879498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a-DK" sz="1200" b="1"/>
                  <a:t>Startdato</a:t>
                </a:r>
                <a:r>
                  <a:rPr lang="da-DK" sz="1200" b="1" baseline="0"/>
                  <a:t> og slutdato</a:t>
                </a:r>
                <a:endParaRPr lang="da-DK" sz="1200" b="1"/>
              </a:p>
            </c:rich>
          </c:tx>
          <c:layout>
            <c:manualLayout>
              <c:xMode val="edge"/>
              <c:yMode val="edge"/>
              <c:x val="5.5180708129247989E-2"/>
              <c:y val="0.88094197499855065"/>
            </c:manualLayout>
          </c:layout>
          <c:overlay val="0"/>
        </c:title>
        <c:numFmt formatCode="0%" sourceLinked="1"/>
        <c:majorTickMark val="none"/>
        <c:minorTickMark val="none"/>
        <c:tickLblPos val="none"/>
        <c:crossAx val="187931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[Ark til projektportefølje-overblik og ressourceoverblik.xlsm]Dashboard diagrammer!Grundinvestering i KS</c:name>
    <c:fmtId val="13"/>
  </c:pivotSource>
  <c:chart>
    <c:title>
      <c:tx>
        <c:rich>
          <a:bodyPr/>
          <a:lstStyle/>
          <a:p>
            <a:pPr>
              <a:defRPr/>
            </a:pPr>
            <a:r>
              <a:rPr lang="da-DK" sz="1800"/>
              <a:t>Grundinvestering i KS </a:t>
            </a:r>
            <a:br>
              <a:rPr lang="da-DK" sz="1800"/>
            </a:br>
            <a:r>
              <a:rPr lang="da-DK" sz="1800"/>
              <a:t>Allokering (%) ift. normering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</c:pivotFmt>
      <c:pivotFmt>
        <c:idx val="49"/>
      </c:pivotFmt>
      <c:pivotFmt>
        <c:idx val="50"/>
      </c:pivotFmt>
      <c:pivotFmt>
        <c:idx val="51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diagrammer'!$AB$16:$AB$18</c:f>
              <c:strCache>
                <c:ptCount val="1"/>
                <c:pt idx="0">
                  <c:v>2017 - jul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diagrammer'!$AA$19:$AA$28</c:f>
              <c:multiLvlStrCache>
                <c:ptCount val="3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</c:lvl>
                <c:lvl>
                  <c:pt idx="0">
                    <c:v>jun</c:v>
                  </c:pt>
                  <c:pt idx="1">
                    <c:v>aug</c:v>
                  </c:pt>
                  <c:pt idx="2">
                    <c:v>sep</c:v>
                  </c:pt>
                </c:lvl>
                <c:lvl>
                  <c:pt idx="0">
                    <c:v>20</c:v>
                  </c:pt>
                  <c:pt idx="1">
                    <c:v>24</c:v>
                  </c:pt>
                  <c:pt idx="2">
                    <c:v>28</c:v>
                  </c:pt>
                </c:lvl>
                <c:lvl>
                  <c:pt idx="0">
                    <c:v>Vibe Ekstrøm</c:v>
                  </c:pt>
                </c:lvl>
              </c:multiLvlStrCache>
            </c:multiLvlStrRef>
          </c:cat>
          <c:val>
            <c:numRef>
              <c:f>'Dashboard diagrammer'!$AB$19:$AB$28</c:f>
              <c:numCache>
                <c:formatCode>General</c:formatCode>
                <c:ptCount val="3"/>
                <c:pt idx="0" formatCode="0%">
                  <c:v>0.71428571428571463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E-4341-BCA7-8AB0E5280A02}"/>
            </c:ext>
          </c:extLst>
        </c:ser>
        <c:ser>
          <c:idx val="1"/>
          <c:order val="1"/>
          <c:tx>
            <c:strRef>
              <c:f>'Dashboard diagrammer'!$AC$16:$AC$18</c:f>
              <c:strCache>
                <c:ptCount val="1"/>
                <c:pt idx="0">
                  <c:v>2017 - 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diagrammer'!$AA$19:$AA$28</c:f>
              <c:multiLvlStrCache>
                <c:ptCount val="3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</c:lvl>
                <c:lvl>
                  <c:pt idx="0">
                    <c:v>jun</c:v>
                  </c:pt>
                  <c:pt idx="1">
                    <c:v>aug</c:v>
                  </c:pt>
                  <c:pt idx="2">
                    <c:v>sep</c:v>
                  </c:pt>
                </c:lvl>
                <c:lvl>
                  <c:pt idx="0">
                    <c:v>20</c:v>
                  </c:pt>
                  <c:pt idx="1">
                    <c:v>24</c:v>
                  </c:pt>
                  <c:pt idx="2">
                    <c:v>28</c:v>
                  </c:pt>
                </c:lvl>
                <c:lvl>
                  <c:pt idx="0">
                    <c:v>Vibe Ekstrøm</c:v>
                  </c:pt>
                </c:lvl>
              </c:multiLvlStrCache>
            </c:multiLvlStrRef>
          </c:cat>
          <c:val>
            <c:numRef>
              <c:f>'Dashboard diagrammer'!$AC$19:$AC$28</c:f>
              <c:numCache>
                <c:formatCode>0%</c:formatCode>
                <c:ptCount val="3"/>
                <c:pt idx="1">
                  <c:v>0.85714285714285765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E-4341-BCA7-8AB0E5280A02}"/>
            </c:ext>
          </c:extLst>
        </c:ser>
        <c:ser>
          <c:idx val="2"/>
          <c:order val="2"/>
          <c:tx>
            <c:strRef>
              <c:f>'Dashboard diagrammer'!$AD$16:$AD$18</c:f>
              <c:strCache>
                <c:ptCount val="1"/>
                <c:pt idx="0">
                  <c:v>2019 - sep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'Dashboard diagrammer'!$AA$19:$AA$28</c:f>
              <c:multiLvlStrCache>
                <c:ptCount val="3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</c:lvl>
                <c:lvl>
                  <c:pt idx="0">
                    <c:v>jun</c:v>
                  </c:pt>
                  <c:pt idx="1">
                    <c:v>aug</c:v>
                  </c:pt>
                  <c:pt idx="2">
                    <c:v>sep</c:v>
                  </c:pt>
                </c:lvl>
                <c:lvl>
                  <c:pt idx="0">
                    <c:v>20</c:v>
                  </c:pt>
                  <c:pt idx="1">
                    <c:v>24</c:v>
                  </c:pt>
                  <c:pt idx="2">
                    <c:v>28</c:v>
                  </c:pt>
                </c:lvl>
                <c:lvl>
                  <c:pt idx="0">
                    <c:v>Vibe Ekstrøm</c:v>
                  </c:pt>
                </c:lvl>
              </c:multiLvlStrCache>
            </c:multiLvlStrRef>
          </c:cat>
          <c:val>
            <c:numRef>
              <c:f>'Dashboard diagrammer'!$AD$19:$AD$28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E-4341-BCA7-8AB0E5280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8070144"/>
        <c:axId val="188080128"/>
      </c:barChart>
      <c:catAx>
        <c:axId val="188070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8080128"/>
        <c:crosses val="autoZero"/>
        <c:auto val="0"/>
        <c:lblAlgn val="ctr"/>
        <c:lblOffset val="100"/>
        <c:noMultiLvlLbl val="0"/>
      </c:catAx>
      <c:valAx>
        <c:axId val="1880801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a-DK"/>
                  <a:t>Startdato</a:t>
                </a:r>
                <a:r>
                  <a:rPr lang="da-DK" baseline="0"/>
                  <a:t> og slutdato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2.2428119242459382E-2"/>
              <c:y val="0.80553719759303211"/>
            </c:manualLayout>
          </c:layout>
          <c:overlay val="0"/>
        </c:title>
        <c:numFmt formatCode="0%" sourceLinked="1"/>
        <c:majorTickMark val="none"/>
        <c:minorTickMark val="none"/>
        <c:tickLblPos val="none"/>
        <c:crossAx val="188070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1200"/>
      </a:pPr>
      <a:endParaRPr lang="da-DK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[Ark til projektportefølje-overblik og ressourceoverblik.xlsm]Dashboard diagrammer!Pivottabel6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Oversigt</a:t>
            </a:r>
            <a:r>
              <a:rPr lang="en-US" baseline="0"/>
              <a:t> over alle medarbejdere fordelt på projekter</a:t>
            </a: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</c:pivotFmt>
      <c:pivotFmt>
        <c:idx val="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</c:pivotFmt>
      <c:pivotFmt>
        <c:idx val="5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</c:pivotFmt>
      <c:pivotFmt>
        <c:idx val="61"/>
      </c:pivotFmt>
      <c:pivotFmt>
        <c:idx val="62"/>
      </c:pivotFmt>
      <c:pivotFmt>
        <c:idx val="6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</c:pivotFmt>
      <c:pivotFmt>
        <c:idx val="6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</c:pivotFmt>
      <c:pivotFmt>
        <c:idx val="100"/>
      </c:pivotFmt>
      <c:pivotFmt>
        <c:idx val="101"/>
      </c:pivotFmt>
      <c:pivotFmt>
        <c:idx val="10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</c:pivotFmt>
      <c:pivotFmt>
        <c:idx val="1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</c:pivotFmt>
      <c:pivotFmt>
        <c:idx val="184"/>
      </c:pivotFmt>
      <c:pivotFmt>
        <c:idx val="185"/>
        <c:marker>
          <c:symbol val="none"/>
        </c:marker>
      </c:pivotFmt>
      <c:pivotFmt>
        <c:idx val="186"/>
      </c:pivotFmt>
      <c:pivotFmt>
        <c:idx val="187"/>
        <c:marker>
          <c:symbol val="none"/>
        </c:marker>
      </c:pivotFmt>
      <c:pivotFmt>
        <c:idx val="188"/>
      </c:pivotFmt>
      <c:pivotFmt>
        <c:idx val="189"/>
        <c:marker>
          <c:symbol val="none"/>
        </c:marker>
      </c:pivotFmt>
      <c:pivotFmt>
        <c:idx val="190"/>
      </c:pivotFmt>
      <c:pivotFmt>
        <c:idx val="191"/>
        <c:marker>
          <c:symbol val="none"/>
        </c:marker>
      </c:pivotFmt>
      <c:pivotFmt>
        <c:idx val="192"/>
      </c:pivotFmt>
      <c:pivotFmt>
        <c:idx val="193"/>
        <c:marker>
          <c:symbol val="none"/>
        </c:marker>
      </c:pivotFmt>
      <c:pivotFmt>
        <c:idx val="194"/>
      </c:pivotFmt>
      <c:pivotFmt>
        <c:idx val="195"/>
        <c:marker>
          <c:symbol val="none"/>
        </c:marker>
      </c:pivotFmt>
      <c:pivotFmt>
        <c:idx val="196"/>
      </c:pivotFmt>
      <c:pivotFmt>
        <c:idx val="197"/>
        <c:marker>
          <c:symbol val="none"/>
        </c:marker>
      </c:pivotFmt>
      <c:pivotFmt>
        <c:idx val="198"/>
      </c:pivotFmt>
      <c:pivotFmt>
        <c:idx val="199"/>
        <c:marker>
          <c:symbol val="none"/>
        </c:marker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5056066763990439E-2"/>
          <c:y val="0.12737719441601222"/>
          <c:w val="0.98355554123806244"/>
          <c:h val="0.50276468463199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diagrammer'!$AD$254:$AD$256</c:f>
              <c:strCache>
                <c:ptCount val="1"/>
                <c:pt idx="0">
                  <c:v>2017 - 2017</c:v>
                </c:pt>
              </c:strCache>
            </c:strRef>
          </c:tx>
          <c:invertIfNegative val="0"/>
          <c:cat>
            <c:multiLvlStrRef>
              <c:f>'Dashboard diagrammer'!$AC$257:$AC$528</c:f>
              <c:multiLvlStrCache>
                <c:ptCount val="72"/>
                <c:lvl>
                  <c:pt idx="0">
                    <c:v>31-dec</c:v>
                  </c:pt>
                  <c:pt idx="1">
                    <c:v>27-aug</c:v>
                  </c:pt>
                  <c:pt idx="2">
                    <c:v>31-dec</c:v>
                  </c:pt>
                  <c:pt idx="3">
                    <c:v>13-aug</c:v>
                  </c:pt>
                  <c:pt idx="4">
                    <c:v>31-dec</c:v>
                  </c:pt>
                  <c:pt idx="5">
                    <c:v>31-dec</c:v>
                  </c:pt>
                  <c:pt idx="6">
                    <c:v>31-dec</c:v>
                  </c:pt>
                  <c:pt idx="7">
                    <c:v>31-dec</c:v>
                  </c:pt>
                  <c:pt idx="8">
                    <c:v>31-dec</c:v>
                  </c:pt>
                  <c:pt idx="9">
                    <c:v>31-dec</c:v>
                  </c:pt>
                  <c:pt idx="10">
                    <c:v>31-dec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30-sep</c:v>
                  </c:pt>
                  <c:pt idx="14">
                    <c:v>31-jul</c:v>
                  </c:pt>
                  <c:pt idx="15">
                    <c:v>31-aug</c:v>
                  </c:pt>
                  <c:pt idx="16">
                    <c:v>30-sep</c:v>
                  </c:pt>
                  <c:pt idx="17">
                    <c:v>31-dec</c:v>
                  </c:pt>
                  <c:pt idx="18">
                    <c:v>30-jun</c:v>
                  </c:pt>
                  <c:pt idx="19">
                    <c:v>30-jun</c:v>
                  </c:pt>
                  <c:pt idx="20">
                    <c:v>31-dec</c:v>
                  </c:pt>
                  <c:pt idx="21">
                    <c:v>30-sep</c:v>
                  </c:pt>
                  <c:pt idx="22">
                    <c:v>31-aug</c:v>
                  </c:pt>
                  <c:pt idx="23">
                    <c:v>31-dec</c:v>
                  </c:pt>
                  <c:pt idx="24">
                    <c:v>31-dec</c:v>
                  </c:pt>
                  <c:pt idx="25">
                    <c:v>31-aug</c:v>
                  </c:pt>
                  <c:pt idx="26">
                    <c:v>31-dec</c:v>
                  </c:pt>
                  <c:pt idx="27">
                    <c:v>31-aug</c:v>
                  </c:pt>
                  <c:pt idx="28">
                    <c:v>31-dec</c:v>
                  </c:pt>
                  <c:pt idx="29">
                    <c:v>31-aug</c:v>
                  </c:pt>
                  <c:pt idx="30">
                    <c:v>31-dec</c:v>
                  </c:pt>
                  <c:pt idx="31">
                    <c:v>31-dec</c:v>
                  </c:pt>
                  <c:pt idx="32">
                    <c:v>31-aug</c:v>
                  </c:pt>
                  <c:pt idx="33">
                    <c:v>31-dec</c:v>
                  </c:pt>
                  <c:pt idx="34">
                    <c:v>01-dec</c:v>
                  </c:pt>
                  <c:pt idx="35">
                    <c:v>01-dec</c:v>
                  </c:pt>
                  <c:pt idx="36">
                    <c:v>01-dec</c:v>
                  </c:pt>
                  <c:pt idx="37">
                    <c:v>01-dec</c:v>
                  </c:pt>
                  <c:pt idx="38">
                    <c:v>01-dec</c:v>
                  </c:pt>
                  <c:pt idx="39">
                    <c:v>01-dec</c:v>
                  </c:pt>
                  <c:pt idx="40">
                    <c:v>01-dec</c:v>
                  </c:pt>
                  <c:pt idx="41">
                    <c:v>01-dec</c:v>
                  </c:pt>
                  <c:pt idx="42">
                    <c:v>31-jul</c:v>
                  </c:pt>
                  <c:pt idx="43">
                    <c:v>31-aug</c:v>
                  </c:pt>
                  <c:pt idx="44">
                    <c:v>31-jul</c:v>
                  </c:pt>
                  <c:pt idx="45">
                    <c:v>31-aug</c:v>
                  </c:pt>
                  <c:pt idx="46">
                    <c:v>31-jul</c:v>
                  </c:pt>
                  <c:pt idx="47">
                    <c:v>31-aug</c:v>
                  </c:pt>
                  <c:pt idx="48">
                    <c:v>31-jul</c:v>
                  </c:pt>
                  <c:pt idx="49">
                    <c:v>31-aug</c:v>
                  </c:pt>
                  <c:pt idx="50">
                    <c:v>31-jul</c:v>
                  </c:pt>
                  <c:pt idx="51">
                    <c:v>30-sep</c:v>
                  </c:pt>
                  <c:pt idx="52">
                    <c:v>31-jul</c:v>
                  </c:pt>
                  <c:pt idx="53">
                    <c:v>31-aug</c:v>
                  </c:pt>
                  <c:pt idx="54">
                    <c:v>30-sep</c:v>
                  </c:pt>
                  <c:pt idx="55">
                    <c:v>31-jul</c:v>
                  </c:pt>
                  <c:pt idx="56">
                    <c:v>31-aug</c:v>
                  </c:pt>
                  <c:pt idx="57">
                    <c:v>31-dec</c:v>
                  </c:pt>
                  <c:pt idx="58">
                    <c:v>31-dec</c:v>
                  </c:pt>
                  <c:pt idx="59">
                    <c:v>31-dec</c:v>
                  </c:pt>
                  <c:pt idx="60">
                    <c:v>31-dec</c:v>
                  </c:pt>
                  <c:pt idx="61">
                    <c:v>31-dec</c:v>
                  </c:pt>
                  <c:pt idx="62">
                    <c:v>31-dec</c:v>
                  </c:pt>
                  <c:pt idx="63">
                    <c:v>31-dec</c:v>
                  </c:pt>
                  <c:pt idx="64">
                    <c:v>31-dec</c:v>
                  </c:pt>
                  <c:pt idx="65">
                    <c:v>31-aug</c:v>
                  </c:pt>
                  <c:pt idx="66">
                    <c:v>31-dec</c:v>
                  </c:pt>
                  <c:pt idx="67">
                    <c:v>31-dec</c:v>
                  </c:pt>
                  <c:pt idx="68">
                    <c:v>31-dec</c:v>
                  </c:pt>
                  <c:pt idx="69">
                    <c:v>31-dec</c:v>
                  </c:pt>
                  <c:pt idx="70">
                    <c:v>01-sep</c:v>
                  </c:pt>
                  <c:pt idx="71">
                    <c:v>31-okt</c:v>
                  </c:pt>
                </c:lvl>
                <c:lvl>
                  <c:pt idx="0">
                    <c:v>jul</c:v>
                  </c:pt>
                  <c:pt idx="1">
                    <c:v>jul</c:v>
                  </c:pt>
                  <c:pt idx="2">
                    <c:v>aug</c:v>
                  </c:pt>
                  <c:pt idx="3">
                    <c:v>jul</c:v>
                  </c:pt>
                  <c:pt idx="4">
                    <c:v>jul</c:v>
                  </c:pt>
                  <c:pt idx="5">
                    <c:v>jul</c:v>
                  </c:pt>
                  <c:pt idx="6">
                    <c:v>jul</c:v>
                  </c:pt>
                  <c:pt idx="7">
                    <c:v>sep</c:v>
                  </c:pt>
                  <c:pt idx="8">
                    <c:v>jul</c:v>
                  </c:pt>
                  <c:pt idx="9">
                    <c:v>jul</c:v>
                  </c:pt>
                  <c:pt idx="10">
                    <c:v>jul</c:v>
                  </c:pt>
                  <c:pt idx="11">
                    <c:v>jul</c:v>
                  </c:pt>
                  <c:pt idx="12">
                    <c:v>jun</c:v>
                  </c:pt>
                  <c:pt idx="13">
                    <c:v>jun</c:v>
                  </c:pt>
                  <c:pt idx="14">
                    <c:v>jun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jun</c:v>
                  </c:pt>
                  <c:pt idx="18">
                    <c:v>jun</c:v>
                  </c:pt>
                  <c:pt idx="19">
                    <c:v>jun</c:v>
                  </c:pt>
                  <c:pt idx="20">
                    <c:v>okt</c:v>
                  </c:pt>
                  <c:pt idx="21">
                    <c:v>jul</c:v>
                  </c:pt>
                  <c:pt idx="22">
                    <c:v>jun</c:v>
                  </c:pt>
                  <c:pt idx="23">
                    <c:v>sep</c:v>
                  </c:pt>
                  <c:pt idx="24">
                    <c:v>sep</c:v>
                  </c:pt>
                  <c:pt idx="25">
                    <c:v>jun</c:v>
                  </c:pt>
                  <c:pt idx="26">
                    <c:v>sep</c:v>
                  </c:pt>
                  <c:pt idx="27">
                    <c:v>jun</c:v>
                  </c:pt>
                  <c:pt idx="28">
                    <c:v>sep</c:v>
                  </c:pt>
                  <c:pt idx="29">
                    <c:v>jun</c:v>
                  </c:pt>
                  <c:pt idx="30">
                    <c:v>jun</c:v>
                  </c:pt>
                  <c:pt idx="31">
                    <c:v>jun</c:v>
                  </c:pt>
                  <c:pt idx="32">
                    <c:v>jun</c:v>
                  </c:pt>
                  <c:pt idx="33">
                    <c:v>sep</c:v>
                  </c:pt>
                  <c:pt idx="34">
                    <c:v>jul</c:v>
                  </c:pt>
                  <c:pt idx="35">
                    <c:v>jul</c:v>
                  </c:pt>
                  <c:pt idx="36">
                    <c:v>jul</c:v>
                  </c:pt>
                  <c:pt idx="37">
                    <c:v>jul</c:v>
                  </c:pt>
                  <c:pt idx="38">
                    <c:v>jul</c:v>
                  </c:pt>
                  <c:pt idx="39">
                    <c:v>jul</c:v>
                  </c:pt>
                  <c:pt idx="40">
                    <c:v>jul</c:v>
                  </c:pt>
                  <c:pt idx="41">
                    <c:v>jul</c:v>
                  </c:pt>
                  <c:pt idx="42">
                    <c:v>jun</c:v>
                  </c:pt>
                  <c:pt idx="43">
                    <c:v>aug</c:v>
                  </c:pt>
                  <c:pt idx="44">
                    <c:v>jun</c:v>
                  </c:pt>
                  <c:pt idx="45">
                    <c:v>aug</c:v>
                  </c:pt>
                  <c:pt idx="46">
                    <c:v>jun</c:v>
                  </c:pt>
                  <c:pt idx="47">
                    <c:v>aug</c:v>
                  </c:pt>
                  <c:pt idx="48">
                    <c:v>jun</c:v>
                  </c:pt>
                  <c:pt idx="49">
                    <c:v>aug</c:v>
                  </c:pt>
                  <c:pt idx="50">
                    <c:v>jun</c:v>
                  </c:pt>
                  <c:pt idx="51">
                    <c:v>aug</c:v>
                  </c:pt>
                  <c:pt idx="52">
                    <c:v>jun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jun</c:v>
                  </c:pt>
                  <c:pt idx="56">
                    <c:v>aug</c:v>
                  </c:pt>
                  <c:pt idx="57">
                    <c:v>mar</c:v>
                  </c:pt>
                  <c:pt idx="58">
                    <c:v>sep</c:v>
                  </c:pt>
                  <c:pt idx="59">
                    <c:v>mar</c:v>
                  </c:pt>
                  <c:pt idx="60">
                    <c:v>mar</c:v>
                  </c:pt>
                  <c:pt idx="61">
                    <c:v>jan</c:v>
                  </c:pt>
                  <c:pt idx="62">
                    <c:v>sep</c:v>
                  </c:pt>
                  <c:pt idx="63">
                    <c:v>jan</c:v>
                  </c:pt>
                  <c:pt idx="64">
                    <c:v>jul</c:v>
                  </c:pt>
                  <c:pt idx="65">
                    <c:v>jun</c:v>
                  </c:pt>
                  <c:pt idx="66">
                    <c:v>sep</c:v>
                  </c:pt>
                  <c:pt idx="67">
                    <c:v>jan</c:v>
                  </c:pt>
                  <c:pt idx="68">
                    <c:v>jul</c:v>
                  </c:pt>
                  <c:pt idx="69">
                    <c:v>mar</c:v>
                  </c:pt>
                  <c:pt idx="70">
                    <c:v>jul</c:v>
                  </c:pt>
                  <c:pt idx="71">
                    <c:v>okt</c:v>
                  </c:pt>
                </c:lvl>
                <c:lvl>
                  <c:pt idx="0">
                    <c:v>1,3</c:v>
                  </c:pt>
                  <c:pt idx="1">
                    <c:v>0,5</c:v>
                  </c:pt>
                  <c:pt idx="2">
                    <c:v>1</c:v>
                  </c:pt>
                  <c:pt idx="3">
                    <c:v>1,3</c:v>
                  </c:pt>
                  <c:pt idx="4">
                    <c:v>1,3</c:v>
                  </c:pt>
                  <c:pt idx="5">
                    <c:v>2</c:v>
                  </c:pt>
                  <c:pt idx="6">
                    <c:v>2,25</c:v>
                  </c:pt>
                  <c:pt idx="7">
                    <c:v>5</c:v>
                  </c:pt>
                  <c:pt idx="8">
                    <c:v>0,5</c:v>
                  </c:pt>
                  <c:pt idx="9">
                    <c:v>0,5</c:v>
                  </c:pt>
                  <c:pt idx="10">
                    <c:v>32</c:v>
                  </c:pt>
                  <c:pt idx="11">
                    <c:v>1,5</c:v>
                  </c:pt>
                  <c:pt idx="12">
                    <c:v>25,9</c:v>
                  </c:pt>
                  <c:pt idx="13">
                    <c:v>1,85</c:v>
                  </c:pt>
                  <c:pt idx="14">
                    <c:v>20</c:v>
                  </c:pt>
                  <c:pt idx="15">
                    <c:v>24</c:v>
                  </c:pt>
                  <c:pt idx="16">
                    <c:v>28</c:v>
                  </c:pt>
                  <c:pt idx="17">
                    <c:v>7,4</c:v>
                  </c:pt>
                  <c:pt idx="18">
                    <c:v>11,1</c:v>
                  </c:pt>
                  <c:pt idx="19">
                    <c:v>7,4</c:v>
                  </c:pt>
                  <c:pt idx="20">
                    <c:v>9,25</c:v>
                  </c:pt>
                  <c:pt idx="21">
                    <c:v>14,8</c:v>
                  </c:pt>
                  <c:pt idx="22">
                    <c:v>3,7</c:v>
                  </c:pt>
                  <c:pt idx="23">
                    <c:v>11,1</c:v>
                  </c:pt>
                  <c:pt idx="24">
                    <c:v>18,5</c:v>
                  </c:pt>
                  <c:pt idx="25">
                    <c:v>25,9</c:v>
                  </c:pt>
                  <c:pt idx="26">
                    <c:v>11,1</c:v>
                  </c:pt>
                  <c:pt idx="27">
                    <c:v>3,7</c:v>
                  </c:pt>
                  <c:pt idx="28">
                    <c:v>14,8</c:v>
                  </c:pt>
                  <c:pt idx="29">
                    <c:v>25,9</c:v>
                  </c:pt>
                  <c:pt idx="30">
                    <c:v>5,55</c:v>
                  </c:pt>
                  <c:pt idx="31">
                    <c:v>3,7</c:v>
                  </c:pt>
                  <c:pt idx="32">
                    <c:v>3,7</c:v>
                  </c:pt>
                  <c:pt idx="33">
                    <c:v>7,4</c:v>
                  </c:pt>
                  <c:pt idx="34">
                    <c:v>(Tom)</c:v>
                  </c:pt>
                  <c:pt idx="35">
                    <c:v>37</c:v>
                  </c:pt>
                  <c:pt idx="36">
                    <c:v>15</c:v>
                  </c:pt>
                  <c:pt idx="37">
                    <c:v>37</c:v>
                  </c:pt>
                  <c:pt idx="38">
                    <c:v>15</c:v>
                  </c:pt>
                  <c:pt idx="39">
                    <c:v>(Tom)</c:v>
                  </c:pt>
                  <c:pt idx="40">
                    <c:v>20</c:v>
                  </c:pt>
                  <c:pt idx="41">
                    <c:v>20</c:v>
                  </c:pt>
                  <c:pt idx="42">
                    <c:v>3,7</c:v>
                  </c:pt>
                  <c:pt idx="43">
                    <c:v>9,25</c:v>
                  </c:pt>
                  <c:pt idx="44">
                    <c:v>3,7</c:v>
                  </c:pt>
                  <c:pt idx="45">
                    <c:v>9,25</c:v>
                  </c:pt>
                  <c:pt idx="46">
                    <c:v>3,7</c:v>
                  </c:pt>
                  <c:pt idx="47">
                    <c:v>9,25</c:v>
                  </c:pt>
                  <c:pt idx="48">
                    <c:v>3,7</c:v>
                  </c:pt>
                  <c:pt idx="49">
                    <c:v>9,25</c:v>
                  </c:pt>
                  <c:pt idx="50">
                    <c:v>3,7</c:v>
                  </c:pt>
                  <c:pt idx="51">
                    <c:v>9,25</c:v>
                  </c:pt>
                  <c:pt idx="52">
                    <c:v>5,55</c:v>
                  </c:pt>
                  <c:pt idx="53">
                    <c:v>9,25</c:v>
                  </c:pt>
                  <c:pt idx="55">
                    <c:v>3,7</c:v>
                  </c:pt>
                  <c:pt idx="56">
                    <c:v>9,25</c:v>
                  </c:pt>
                  <c:pt idx="57">
                    <c:v>5</c:v>
                  </c:pt>
                  <c:pt idx="58">
                    <c:v>20</c:v>
                  </c:pt>
                  <c:pt idx="59">
                    <c:v>37</c:v>
                  </c:pt>
                  <c:pt idx="60">
                    <c:v>34,75</c:v>
                  </c:pt>
                  <c:pt idx="61">
                    <c:v>37</c:v>
                  </c:pt>
                  <c:pt idx="62">
                    <c:v>15</c:v>
                  </c:pt>
                  <c:pt idx="63">
                    <c:v>30</c:v>
                  </c:pt>
                  <c:pt idx="64">
                    <c:v>37</c:v>
                  </c:pt>
                  <c:pt idx="65">
                    <c:v>2,5</c:v>
                  </c:pt>
                  <c:pt idx="66">
                    <c:v>15</c:v>
                  </c:pt>
                  <c:pt idx="67">
                    <c:v>30</c:v>
                  </c:pt>
                  <c:pt idx="68">
                    <c:v>8</c:v>
                  </c:pt>
                  <c:pt idx="69">
                    <c:v>1,5</c:v>
                  </c:pt>
                  <c:pt idx="70">
                    <c:v>20</c:v>
                  </c:pt>
                </c:lvl>
                <c:lvl>
                  <c:pt idx="0">
                    <c:v>Anette Knudsen</c:v>
                  </c:pt>
                  <c:pt idx="1">
                    <c:v>Ann Marie Gagnér Ulvehøj</c:v>
                  </c:pt>
                  <c:pt idx="2">
                    <c:v>Bettina Dahl</c:v>
                  </c:pt>
                  <c:pt idx="4">
                    <c:v>Carina Eggert Sørensen</c:v>
                  </c:pt>
                  <c:pt idx="5">
                    <c:v>Julie Simonsen (CPH)</c:v>
                  </c:pt>
                  <c:pt idx="6">
                    <c:v>Mette Martins</c:v>
                  </c:pt>
                  <c:pt idx="7">
                    <c:v>Ny teknisk medarbejder</c:v>
                  </c:pt>
                  <c:pt idx="8">
                    <c:v>Personalekonsulent 1</c:v>
                  </c:pt>
                  <c:pt idx="9">
                    <c:v>Personalekonsulent 2</c:v>
                  </c:pt>
                  <c:pt idx="10">
                    <c:v>Peter Johansen</c:v>
                  </c:pt>
                  <c:pt idx="11">
                    <c:v>Sofie Bolding Christensen</c:v>
                  </c:pt>
                  <c:pt idx="12">
                    <c:v>Berit Mia Jensen </c:v>
                  </c:pt>
                  <c:pt idx="13">
                    <c:v>Louise Lykke Hvam </c:v>
                  </c:pt>
                  <c:pt idx="14">
                    <c:v>Vibe Ekstrøm</c:v>
                  </c:pt>
                  <c:pt idx="17">
                    <c:v>Henrik Haastrup</c:v>
                  </c:pt>
                  <c:pt idx="18">
                    <c:v>Rasmus Fraes Tornbjerg</c:v>
                  </c:pt>
                  <c:pt idx="19">
                    <c:v>Britt E B Lindschouw Friis </c:v>
                  </c:pt>
                  <c:pt idx="22">
                    <c:v>Claudio Garcia</c:v>
                  </c:pt>
                  <c:pt idx="24">
                    <c:v>Dorte Storgaard</c:v>
                  </c:pt>
                  <c:pt idx="26">
                    <c:v>Henrik Pilgaard</c:v>
                  </c:pt>
                  <c:pt idx="27">
                    <c:v>Karin Bach</c:v>
                  </c:pt>
                  <c:pt idx="29">
                    <c:v>Maria Eklund Andersen</c:v>
                  </c:pt>
                  <c:pt idx="30">
                    <c:v>Marianne Kilbæk</c:v>
                  </c:pt>
                  <c:pt idx="31">
                    <c:v>Michael Brøllund Andersen</c:v>
                  </c:pt>
                  <c:pt idx="32">
                    <c:v>Rasmus Fraes Tornbjerg</c:v>
                  </c:pt>
                  <c:pt idx="34">
                    <c:v>Jesper Poulsen:</c:v>
                  </c:pt>
                  <c:pt idx="35">
                    <c:v>Katrine (PAP):</c:v>
                  </c:pt>
                  <c:pt idx="36">
                    <c:v>Nis Bertelsen</c:v>
                  </c:pt>
                  <c:pt idx="37">
                    <c:v>Ny medarbejder</c:v>
                  </c:pt>
                  <c:pt idx="38">
                    <c:v>Pernille Olsen</c:v>
                  </c:pt>
                  <c:pt idx="39">
                    <c:v>Personalekonsulenter</c:v>
                  </c:pt>
                  <c:pt idx="40">
                    <c:v>Sofie Bolding Christensen</c:v>
                  </c:pt>
                  <c:pt idx="41">
                    <c:v>Ulla Kock</c:v>
                  </c:pt>
                  <c:pt idx="42">
                    <c:v>Britt E B Lindschouw Friis </c:v>
                  </c:pt>
                  <c:pt idx="44">
                    <c:v>Claudio Garcia</c:v>
                  </c:pt>
                  <c:pt idx="46">
                    <c:v>Dorte Storgaard</c:v>
                  </c:pt>
                  <c:pt idx="48">
                    <c:v>Karin Bach</c:v>
                  </c:pt>
                  <c:pt idx="50">
                    <c:v>Maria Eklund Andersen</c:v>
                  </c:pt>
                  <c:pt idx="52">
                    <c:v>Marianne Kilbæk</c:v>
                  </c:pt>
                  <c:pt idx="55">
                    <c:v>Rasmus Fraes Tornbjerg</c:v>
                  </c:pt>
                  <c:pt idx="57">
                    <c:v>Ankerpersoner</c:v>
                  </c:pt>
                  <c:pt idx="59">
                    <c:v>Jannie Lynghøj</c:v>
                  </c:pt>
                  <c:pt idx="60">
                    <c:v>Mette Martins</c:v>
                  </c:pt>
                  <c:pt idx="62">
                    <c:v>Ny teknisk medarbejder</c:v>
                  </c:pt>
                  <c:pt idx="64">
                    <c:v>Pernille Mørkeberg</c:v>
                  </c:pt>
                  <c:pt idx="65">
                    <c:v>Peter Johansen</c:v>
                  </c:pt>
                  <c:pt idx="68">
                    <c:v>Proceskonsulenter</c:v>
                  </c:pt>
                  <c:pt idx="69">
                    <c:v>Proceskonsulenter  </c:v>
                  </c:pt>
                  <c:pt idx="70">
                    <c:v>Rebecca Tørner-Plank</c:v>
                  </c:pt>
                </c:lvl>
                <c:lvl>
                  <c:pt idx="0">
                    <c:v>Brev</c:v>
                  </c:pt>
                  <c:pt idx="12">
                    <c:v>CRM</c:v>
                  </c:pt>
                  <c:pt idx="14">
                    <c:v>Grundinvestering i KS - P3</c:v>
                  </c:pt>
                  <c:pt idx="17">
                    <c:v>Koncept for Organisationsændringer</c:v>
                  </c:pt>
                  <c:pt idx="19">
                    <c:v>KVANTUM</c:v>
                  </c:pt>
                  <c:pt idx="34">
                    <c:v>Lønkontrol</c:v>
                  </c:pt>
                  <c:pt idx="42">
                    <c:v>Organisationsændringer samt governnancestruktur i KK-org</c:v>
                  </c:pt>
                  <c:pt idx="57">
                    <c:v>P2 procesautomatisering</c:v>
                  </c:pt>
                </c:lvl>
              </c:multiLvlStrCache>
            </c:multiLvlStrRef>
          </c:cat>
          <c:val>
            <c:numRef>
              <c:f>'Dashboard diagrammer'!$AD$257:$AD$528</c:f>
              <c:numCache>
                <c:formatCode>0%</c:formatCode>
                <c:ptCount val="72"/>
                <c:pt idx="0">
                  <c:v>3.5135135135135151E-2</c:v>
                </c:pt>
                <c:pt idx="1">
                  <c:v>1.3513513513513521E-2</c:v>
                </c:pt>
                <c:pt idx="2">
                  <c:v>2.7027027027027077E-2</c:v>
                </c:pt>
                <c:pt idx="3">
                  <c:v>3.5135135135135151E-2</c:v>
                </c:pt>
                <c:pt idx="4">
                  <c:v>3.5135135135135151E-2</c:v>
                </c:pt>
                <c:pt idx="5">
                  <c:v>5.4054054054054092E-2</c:v>
                </c:pt>
                <c:pt idx="6">
                  <c:v>6.0810810810810891E-2</c:v>
                </c:pt>
                <c:pt idx="7">
                  <c:v>0.13513513513513534</c:v>
                </c:pt>
                <c:pt idx="8">
                  <c:v>1.3513513513513521E-2</c:v>
                </c:pt>
                <c:pt idx="9">
                  <c:v>1.3513513513513521E-2</c:v>
                </c:pt>
                <c:pt idx="10">
                  <c:v>1</c:v>
                </c:pt>
                <c:pt idx="11">
                  <c:v>4.0540540540540543E-2</c:v>
                </c:pt>
                <c:pt idx="12">
                  <c:v>0.70000000000000062</c:v>
                </c:pt>
                <c:pt idx="13">
                  <c:v>0.05</c:v>
                </c:pt>
                <c:pt idx="14">
                  <c:v>0.71428571428571463</c:v>
                </c:pt>
                <c:pt idx="15">
                  <c:v>0.85714285714285765</c:v>
                </c:pt>
                <c:pt idx="17">
                  <c:v>0.2</c:v>
                </c:pt>
                <c:pt idx="18">
                  <c:v>0.30000000000000032</c:v>
                </c:pt>
                <c:pt idx="19">
                  <c:v>0.2</c:v>
                </c:pt>
                <c:pt idx="20">
                  <c:v>0.25</c:v>
                </c:pt>
                <c:pt idx="21">
                  <c:v>0.4</c:v>
                </c:pt>
                <c:pt idx="22">
                  <c:v>0.1</c:v>
                </c:pt>
                <c:pt idx="23">
                  <c:v>0.30000000000000032</c:v>
                </c:pt>
                <c:pt idx="24">
                  <c:v>0.5</c:v>
                </c:pt>
                <c:pt idx="25">
                  <c:v>0.70000000000000062</c:v>
                </c:pt>
                <c:pt idx="26">
                  <c:v>0.30000000000000032</c:v>
                </c:pt>
                <c:pt idx="27">
                  <c:v>0.1</c:v>
                </c:pt>
                <c:pt idx="28">
                  <c:v>0.4</c:v>
                </c:pt>
                <c:pt idx="29">
                  <c:v>0.70000000000000062</c:v>
                </c:pt>
                <c:pt idx="30">
                  <c:v>0.15000000000000016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5">
                  <c:v>1</c:v>
                </c:pt>
                <c:pt idx="36">
                  <c:v>0.40540540540540548</c:v>
                </c:pt>
                <c:pt idx="37">
                  <c:v>1</c:v>
                </c:pt>
                <c:pt idx="38">
                  <c:v>0.40540540540540548</c:v>
                </c:pt>
                <c:pt idx="40">
                  <c:v>0.54054054054054068</c:v>
                </c:pt>
                <c:pt idx="41">
                  <c:v>0.54054054054054068</c:v>
                </c:pt>
                <c:pt idx="42">
                  <c:v>0.1</c:v>
                </c:pt>
                <c:pt idx="43">
                  <c:v>0.25</c:v>
                </c:pt>
                <c:pt idx="44">
                  <c:v>0.1</c:v>
                </c:pt>
                <c:pt idx="45">
                  <c:v>0.25</c:v>
                </c:pt>
                <c:pt idx="46">
                  <c:v>0.1</c:v>
                </c:pt>
                <c:pt idx="47">
                  <c:v>0.25</c:v>
                </c:pt>
                <c:pt idx="48">
                  <c:v>0.1</c:v>
                </c:pt>
                <c:pt idx="49">
                  <c:v>0.25</c:v>
                </c:pt>
                <c:pt idx="50">
                  <c:v>0.1</c:v>
                </c:pt>
                <c:pt idx="51">
                  <c:v>0.25</c:v>
                </c:pt>
                <c:pt idx="52">
                  <c:v>0.15000000000000016</c:v>
                </c:pt>
                <c:pt idx="53">
                  <c:v>0.25</c:v>
                </c:pt>
                <c:pt idx="54">
                  <c:v>0.25</c:v>
                </c:pt>
                <c:pt idx="55">
                  <c:v>0.1</c:v>
                </c:pt>
                <c:pt idx="56">
                  <c:v>0.25</c:v>
                </c:pt>
                <c:pt idx="57">
                  <c:v>0.13513513513513534</c:v>
                </c:pt>
                <c:pt idx="60">
                  <c:v>0.93918918918918914</c:v>
                </c:pt>
                <c:pt idx="62">
                  <c:v>0.40540540540540548</c:v>
                </c:pt>
                <c:pt idx="65">
                  <c:v>6.7567567567567571E-2</c:v>
                </c:pt>
                <c:pt idx="66">
                  <c:v>0.40540540540540548</c:v>
                </c:pt>
                <c:pt idx="69">
                  <c:v>4.0540540540540543E-2</c:v>
                </c:pt>
                <c:pt idx="70">
                  <c:v>1</c:v>
                </c:pt>
                <c:pt idx="71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7-4133-A0D3-167369AABCF3}"/>
            </c:ext>
          </c:extLst>
        </c:ser>
        <c:ser>
          <c:idx val="1"/>
          <c:order val="1"/>
          <c:tx>
            <c:strRef>
              <c:f>'Dashboard diagrammer'!$AE$254:$AE$256</c:f>
              <c:strCache>
                <c:ptCount val="1"/>
                <c:pt idx="0">
                  <c:v>2017 - 2019</c:v>
                </c:pt>
              </c:strCache>
            </c:strRef>
          </c:tx>
          <c:invertIfNegative val="0"/>
          <c:cat>
            <c:multiLvlStrRef>
              <c:f>'Dashboard diagrammer'!$AC$257:$AC$528</c:f>
              <c:multiLvlStrCache>
                <c:ptCount val="72"/>
                <c:lvl>
                  <c:pt idx="0">
                    <c:v>31-dec</c:v>
                  </c:pt>
                  <c:pt idx="1">
                    <c:v>27-aug</c:v>
                  </c:pt>
                  <c:pt idx="2">
                    <c:v>31-dec</c:v>
                  </c:pt>
                  <c:pt idx="3">
                    <c:v>13-aug</c:v>
                  </c:pt>
                  <c:pt idx="4">
                    <c:v>31-dec</c:v>
                  </c:pt>
                  <c:pt idx="5">
                    <c:v>31-dec</c:v>
                  </c:pt>
                  <c:pt idx="6">
                    <c:v>31-dec</c:v>
                  </c:pt>
                  <c:pt idx="7">
                    <c:v>31-dec</c:v>
                  </c:pt>
                  <c:pt idx="8">
                    <c:v>31-dec</c:v>
                  </c:pt>
                  <c:pt idx="9">
                    <c:v>31-dec</c:v>
                  </c:pt>
                  <c:pt idx="10">
                    <c:v>31-dec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30-sep</c:v>
                  </c:pt>
                  <c:pt idx="14">
                    <c:v>31-jul</c:v>
                  </c:pt>
                  <c:pt idx="15">
                    <c:v>31-aug</c:v>
                  </c:pt>
                  <c:pt idx="16">
                    <c:v>30-sep</c:v>
                  </c:pt>
                  <c:pt idx="17">
                    <c:v>31-dec</c:v>
                  </c:pt>
                  <c:pt idx="18">
                    <c:v>30-jun</c:v>
                  </c:pt>
                  <c:pt idx="19">
                    <c:v>30-jun</c:v>
                  </c:pt>
                  <c:pt idx="20">
                    <c:v>31-dec</c:v>
                  </c:pt>
                  <c:pt idx="21">
                    <c:v>30-sep</c:v>
                  </c:pt>
                  <c:pt idx="22">
                    <c:v>31-aug</c:v>
                  </c:pt>
                  <c:pt idx="23">
                    <c:v>31-dec</c:v>
                  </c:pt>
                  <c:pt idx="24">
                    <c:v>31-dec</c:v>
                  </c:pt>
                  <c:pt idx="25">
                    <c:v>31-aug</c:v>
                  </c:pt>
                  <c:pt idx="26">
                    <c:v>31-dec</c:v>
                  </c:pt>
                  <c:pt idx="27">
                    <c:v>31-aug</c:v>
                  </c:pt>
                  <c:pt idx="28">
                    <c:v>31-dec</c:v>
                  </c:pt>
                  <c:pt idx="29">
                    <c:v>31-aug</c:v>
                  </c:pt>
                  <c:pt idx="30">
                    <c:v>31-dec</c:v>
                  </c:pt>
                  <c:pt idx="31">
                    <c:v>31-dec</c:v>
                  </c:pt>
                  <c:pt idx="32">
                    <c:v>31-aug</c:v>
                  </c:pt>
                  <c:pt idx="33">
                    <c:v>31-dec</c:v>
                  </c:pt>
                  <c:pt idx="34">
                    <c:v>01-dec</c:v>
                  </c:pt>
                  <c:pt idx="35">
                    <c:v>01-dec</c:v>
                  </c:pt>
                  <c:pt idx="36">
                    <c:v>01-dec</c:v>
                  </c:pt>
                  <c:pt idx="37">
                    <c:v>01-dec</c:v>
                  </c:pt>
                  <c:pt idx="38">
                    <c:v>01-dec</c:v>
                  </c:pt>
                  <c:pt idx="39">
                    <c:v>01-dec</c:v>
                  </c:pt>
                  <c:pt idx="40">
                    <c:v>01-dec</c:v>
                  </c:pt>
                  <c:pt idx="41">
                    <c:v>01-dec</c:v>
                  </c:pt>
                  <c:pt idx="42">
                    <c:v>31-jul</c:v>
                  </c:pt>
                  <c:pt idx="43">
                    <c:v>31-aug</c:v>
                  </c:pt>
                  <c:pt idx="44">
                    <c:v>31-jul</c:v>
                  </c:pt>
                  <c:pt idx="45">
                    <c:v>31-aug</c:v>
                  </c:pt>
                  <c:pt idx="46">
                    <c:v>31-jul</c:v>
                  </c:pt>
                  <c:pt idx="47">
                    <c:v>31-aug</c:v>
                  </c:pt>
                  <c:pt idx="48">
                    <c:v>31-jul</c:v>
                  </c:pt>
                  <c:pt idx="49">
                    <c:v>31-aug</c:v>
                  </c:pt>
                  <c:pt idx="50">
                    <c:v>31-jul</c:v>
                  </c:pt>
                  <c:pt idx="51">
                    <c:v>30-sep</c:v>
                  </c:pt>
                  <c:pt idx="52">
                    <c:v>31-jul</c:v>
                  </c:pt>
                  <c:pt idx="53">
                    <c:v>31-aug</c:v>
                  </c:pt>
                  <c:pt idx="54">
                    <c:v>30-sep</c:v>
                  </c:pt>
                  <c:pt idx="55">
                    <c:v>31-jul</c:v>
                  </c:pt>
                  <c:pt idx="56">
                    <c:v>31-aug</c:v>
                  </c:pt>
                  <c:pt idx="57">
                    <c:v>31-dec</c:v>
                  </c:pt>
                  <c:pt idx="58">
                    <c:v>31-dec</c:v>
                  </c:pt>
                  <c:pt idx="59">
                    <c:v>31-dec</c:v>
                  </c:pt>
                  <c:pt idx="60">
                    <c:v>31-dec</c:v>
                  </c:pt>
                  <c:pt idx="61">
                    <c:v>31-dec</c:v>
                  </c:pt>
                  <c:pt idx="62">
                    <c:v>31-dec</c:v>
                  </c:pt>
                  <c:pt idx="63">
                    <c:v>31-dec</c:v>
                  </c:pt>
                  <c:pt idx="64">
                    <c:v>31-dec</c:v>
                  </c:pt>
                  <c:pt idx="65">
                    <c:v>31-aug</c:v>
                  </c:pt>
                  <c:pt idx="66">
                    <c:v>31-dec</c:v>
                  </c:pt>
                  <c:pt idx="67">
                    <c:v>31-dec</c:v>
                  </c:pt>
                  <c:pt idx="68">
                    <c:v>31-dec</c:v>
                  </c:pt>
                  <c:pt idx="69">
                    <c:v>31-dec</c:v>
                  </c:pt>
                  <c:pt idx="70">
                    <c:v>01-sep</c:v>
                  </c:pt>
                  <c:pt idx="71">
                    <c:v>31-okt</c:v>
                  </c:pt>
                </c:lvl>
                <c:lvl>
                  <c:pt idx="0">
                    <c:v>jul</c:v>
                  </c:pt>
                  <c:pt idx="1">
                    <c:v>jul</c:v>
                  </c:pt>
                  <c:pt idx="2">
                    <c:v>aug</c:v>
                  </c:pt>
                  <c:pt idx="3">
                    <c:v>jul</c:v>
                  </c:pt>
                  <c:pt idx="4">
                    <c:v>jul</c:v>
                  </c:pt>
                  <c:pt idx="5">
                    <c:v>jul</c:v>
                  </c:pt>
                  <c:pt idx="6">
                    <c:v>jul</c:v>
                  </c:pt>
                  <c:pt idx="7">
                    <c:v>sep</c:v>
                  </c:pt>
                  <c:pt idx="8">
                    <c:v>jul</c:v>
                  </c:pt>
                  <c:pt idx="9">
                    <c:v>jul</c:v>
                  </c:pt>
                  <c:pt idx="10">
                    <c:v>jul</c:v>
                  </c:pt>
                  <c:pt idx="11">
                    <c:v>jul</c:v>
                  </c:pt>
                  <c:pt idx="12">
                    <c:v>jun</c:v>
                  </c:pt>
                  <c:pt idx="13">
                    <c:v>jun</c:v>
                  </c:pt>
                  <c:pt idx="14">
                    <c:v>jun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jun</c:v>
                  </c:pt>
                  <c:pt idx="18">
                    <c:v>jun</c:v>
                  </c:pt>
                  <c:pt idx="19">
                    <c:v>jun</c:v>
                  </c:pt>
                  <c:pt idx="20">
                    <c:v>okt</c:v>
                  </c:pt>
                  <c:pt idx="21">
                    <c:v>jul</c:v>
                  </c:pt>
                  <c:pt idx="22">
                    <c:v>jun</c:v>
                  </c:pt>
                  <c:pt idx="23">
                    <c:v>sep</c:v>
                  </c:pt>
                  <c:pt idx="24">
                    <c:v>sep</c:v>
                  </c:pt>
                  <c:pt idx="25">
                    <c:v>jun</c:v>
                  </c:pt>
                  <c:pt idx="26">
                    <c:v>sep</c:v>
                  </c:pt>
                  <c:pt idx="27">
                    <c:v>jun</c:v>
                  </c:pt>
                  <c:pt idx="28">
                    <c:v>sep</c:v>
                  </c:pt>
                  <c:pt idx="29">
                    <c:v>jun</c:v>
                  </c:pt>
                  <c:pt idx="30">
                    <c:v>jun</c:v>
                  </c:pt>
                  <c:pt idx="31">
                    <c:v>jun</c:v>
                  </c:pt>
                  <c:pt idx="32">
                    <c:v>jun</c:v>
                  </c:pt>
                  <c:pt idx="33">
                    <c:v>sep</c:v>
                  </c:pt>
                  <c:pt idx="34">
                    <c:v>jul</c:v>
                  </c:pt>
                  <c:pt idx="35">
                    <c:v>jul</c:v>
                  </c:pt>
                  <c:pt idx="36">
                    <c:v>jul</c:v>
                  </c:pt>
                  <c:pt idx="37">
                    <c:v>jul</c:v>
                  </c:pt>
                  <c:pt idx="38">
                    <c:v>jul</c:v>
                  </c:pt>
                  <c:pt idx="39">
                    <c:v>jul</c:v>
                  </c:pt>
                  <c:pt idx="40">
                    <c:v>jul</c:v>
                  </c:pt>
                  <c:pt idx="41">
                    <c:v>jul</c:v>
                  </c:pt>
                  <c:pt idx="42">
                    <c:v>jun</c:v>
                  </c:pt>
                  <c:pt idx="43">
                    <c:v>aug</c:v>
                  </c:pt>
                  <c:pt idx="44">
                    <c:v>jun</c:v>
                  </c:pt>
                  <c:pt idx="45">
                    <c:v>aug</c:v>
                  </c:pt>
                  <c:pt idx="46">
                    <c:v>jun</c:v>
                  </c:pt>
                  <c:pt idx="47">
                    <c:v>aug</c:v>
                  </c:pt>
                  <c:pt idx="48">
                    <c:v>jun</c:v>
                  </c:pt>
                  <c:pt idx="49">
                    <c:v>aug</c:v>
                  </c:pt>
                  <c:pt idx="50">
                    <c:v>jun</c:v>
                  </c:pt>
                  <c:pt idx="51">
                    <c:v>aug</c:v>
                  </c:pt>
                  <c:pt idx="52">
                    <c:v>jun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jun</c:v>
                  </c:pt>
                  <c:pt idx="56">
                    <c:v>aug</c:v>
                  </c:pt>
                  <c:pt idx="57">
                    <c:v>mar</c:v>
                  </c:pt>
                  <c:pt idx="58">
                    <c:v>sep</c:v>
                  </c:pt>
                  <c:pt idx="59">
                    <c:v>mar</c:v>
                  </c:pt>
                  <c:pt idx="60">
                    <c:v>mar</c:v>
                  </c:pt>
                  <c:pt idx="61">
                    <c:v>jan</c:v>
                  </c:pt>
                  <c:pt idx="62">
                    <c:v>sep</c:v>
                  </c:pt>
                  <c:pt idx="63">
                    <c:v>jan</c:v>
                  </c:pt>
                  <c:pt idx="64">
                    <c:v>jul</c:v>
                  </c:pt>
                  <c:pt idx="65">
                    <c:v>jun</c:v>
                  </c:pt>
                  <c:pt idx="66">
                    <c:v>sep</c:v>
                  </c:pt>
                  <c:pt idx="67">
                    <c:v>jan</c:v>
                  </c:pt>
                  <c:pt idx="68">
                    <c:v>jul</c:v>
                  </c:pt>
                  <c:pt idx="69">
                    <c:v>mar</c:v>
                  </c:pt>
                  <c:pt idx="70">
                    <c:v>jul</c:v>
                  </c:pt>
                  <c:pt idx="71">
                    <c:v>okt</c:v>
                  </c:pt>
                </c:lvl>
                <c:lvl>
                  <c:pt idx="0">
                    <c:v>1,3</c:v>
                  </c:pt>
                  <c:pt idx="1">
                    <c:v>0,5</c:v>
                  </c:pt>
                  <c:pt idx="2">
                    <c:v>1</c:v>
                  </c:pt>
                  <c:pt idx="3">
                    <c:v>1,3</c:v>
                  </c:pt>
                  <c:pt idx="4">
                    <c:v>1,3</c:v>
                  </c:pt>
                  <c:pt idx="5">
                    <c:v>2</c:v>
                  </c:pt>
                  <c:pt idx="6">
                    <c:v>2,25</c:v>
                  </c:pt>
                  <c:pt idx="7">
                    <c:v>5</c:v>
                  </c:pt>
                  <c:pt idx="8">
                    <c:v>0,5</c:v>
                  </c:pt>
                  <c:pt idx="9">
                    <c:v>0,5</c:v>
                  </c:pt>
                  <c:pt idx="10">
                    <c:v>32</c:v>
                  </c:pt>
                  <c:pt idx="11">
                    <c:v>1,5</c:v>
                  </c:pt>
                  <c:pt idx="12">
                    <c:v>25,9</c:v>
                  </c:pt>
                  <c:pt idx="13">
                    <c:v>1,85</c:v>
                  </c:pt>
                  <c:pt idx="14">
                    <c:v>20</c:v>
                  </c:pt>
                  <c:pt idx="15">
                    <c:v>24</c:v>
                  </c:pt>
                  <c:pt idx="16">
                    <c:v>28</c:v>
                  </c:pt>
                  <c:pt idx="17">
                    <c:v>7,4</c:v>
                  </c:pt>
                  <c:pt idx="18">
                    <c:v>11,1</c:v>
                  </c:pt>
                  <c:pt idx="19">
                    <c:v>7,4</c:v>
                  </c:pt>
                  <c:pt idx="20">
                    <c:v>9,25</c:v>
                  </c:pt>
                  <c:pt idx="21">
                    <c:v>14,8</c:v>
                  </c:pt>
                  <c:pt idx="22">
                    <c:v>3,7</c:v>
                  </c:pt>
                  <c:pt idx="23">
                    <c:v>11,1</c:v>
                  </c:pt>
                  <c:pt idx="24">
                    <c:v>18,5</c:v>
                  </c:pt>
                  <c:pt idx="25">
                    <c:v>25,9</c:v>
                  </c:pt>
                  <c:pt idx="26">
                    <c:v>11,1</c:v>
                  </c:pt>
                  <c:pt idx="27">
                    <c:v>3,7</c:v>
                  </c:pt>
                  <c:pt idx="28">
                    <c:v>14,8</c:v>
                  </c:pt>
                  <c:pt idx="29">
                    <c:v>25,9</c:v>
                  </c:pt>
                  <c:pt idx="30">
                    <c:v>5,55</c:v>
                  </c:pt>
                  <c:pt idx="31">
                    <c:v>3,7</c:v>
                  </c:pt>
                  <c:pt idx="32">
                    <c:v>3,7</c:v>
                  </c:pt>
                  <c:pt idx="33">
                    <c:v>7,4</c:v>
                  </c:pt>
                  <c:pt idx="34">
                    <c:v>(Tom)</c:v>
                  </c:pt>
                  <c:pt idx="35">
                    <c:v>37</c:v>
                  </c:pt>
                  <c:pt idx="36">
                    <c:v>15</c:v>
                  </c:pt>
                  <c:pt idx="37">
                    <c:v>37</c:v>
                  </c:pt>
                  <c:pt idx="38">
                    <c:v>15</c:v>
                  </c:pt>
                  <c:pt idx="39">
                    <c:v>(Tom)</c:v>
                  </c:pt>
                  <c:pt idx="40">
                    <c:v>20</c:v>
                  </c:pt>
                  <c:pt idx="41">
                    <c:v>20</c:v>
                  </c:pt>
                  <c:pt idx="42">
                    <c:v>3,7</c:v>
                  </c:pt>
                  <c:pt idx="43">
                    <c:v>9,25</c:v>
                  </c:pt>
                  <c:pt idx="44">
                    <c:v>3,7</c:v>
                  </c:pt>
                  <c:pt idx="45">
                    <c:v>9,25</c:v>
                  </c:pt>
                  <c:pt idx="46">
                    <c:v>3,7</c:v>
                  </c:pt>
                  <c:pt idx="47">
                    <c:v>9,25</c:v>
                  </c:pt>
                  <c:pt idx="48">
                    <c:v>3,7</c:v>
                  </c:pt>
                  <c:pt idx="49">
                    <c:v>9,25</c:v>
                  </c:pt>
                  <c:pt idx="50">
                    <c:v>3,7</c:v>
                  </c:pt>
                  <c:pt idx="51">
                    <c:v>9,25</c:v>
                  </c:pt>
                  <c:pt idx="52">
                    <c:v>5,55</c:v>
                  </c:pt>
                  <c:pt idx="53">
                    <c:v>9,25</c:v>
                  </c:pt>
                  <c:pt idx="55">
                    <c:v>3,7</c:v>
                  </c:pt>
                  <c:pt idx="56">
                    <c:v>9,25</c:v>
                  </c:pt>
                  <c:pt idx="57">
                    <c:v>5</c:v>
                  </c:pt>
                  <c:pt idx="58">
                    <c:v>20</c:v>
                  </c:pt>
                  <c:pt idx="59">
                    <c:v>37</c:v>
                  </c:pt>
                  <c:pt idx="60">
                    <c:v>34,75</c:v>
                  </c:pt>
                  <c:pt idx="61">
                    <c:v>37</c:v>
                  </c:pt>
                  <c:pt idx="62">
                    <c:v>15</c:v>
                  </c:pt>
                  <c:pt idx="63">
                    <c:v>30</c:v>
                  </c:pt>
                  <c:pt idx="64">
                    <c:v>37</c:v>
                  </c:pt>
                  <c:pt idx="65">
                    <c:v>2,5</c:v>
                  </c:pt>
                  <c:pt idx="66">
                    <c:v>15</c:v>
                  </c:pt>
                  <c:pt idx="67">
                    <c:v>30</c:v>
                  </c:pt>
                  <c:pt idx="68">
                    <c:v>8</c:v>
                  </c:pt>
                  <c:pt idx="69">
                    <c:v>1,5</c:v>
                  </c:pt>
                  <c:pt idx="70">
                    <c:v>20</c:v>
                  </c:pt>
                </c:lvl>
                <c:lvl>
                  <c:pt idx="0">
                    <c:v>Anette Knudsen</c:v>
                  </c:pt>
                  <c:pt idx="1">
                    <c:v>Ann Marie Gagnér Ulvehøj</c:v>
                  </c:pt>
                  <c:pt idx="2">
                    <c:v>Bettina Dahl</c:v>
                  </c:pt>
                  <c:pt idx="4">
                    <c:v>Carina Eggert Sørensen</c:v>
                  </c:pt>
                  <c:pt idx="5">
                    <c:v>Julie Simonsen (CPH)</c:v>
                  </c:pt>
                  <c:pt idx="6">
                    <c:v>Mette Martins</c:v>
                  </c:pt>
                  <c:pt idx="7">
                    <c:v>Ny teknisk medarbejder</c:v>
                  </c:pt>
                  <c:pt idx="8">
                    <c:v>Personalekonsulent 1</c:v>
                  </c:pt>
                  <c:pt idx="9">
                    <c:v>Personalekonsulent 2</c:v>
                  </c:pt>
                  <c:pt idx="10">
                    <c:v>Peter Johansen</c:v>
                  </c:pt>
                  <c:pt idx="11">
                    <c:v>Sofie Bolding Christensen</c:v>
                  </c:pt>
                  <c:pt idx="12">
                    <c:v>Berit Mia Jensen </c:v>
                  </c:pt>
                  <c:pt idx="13">
                    <c:v>Louise Lykke Hvam </c:v>
                  </c:pt>
                  <c:pt idx="14">
                    <c:v>Vibe Ekstrøm</c:v>
                  </c:pt>
                  <c:pt idx="17">
                    <c:v>Henrik Haastrup</c:v>
                  </c:pt>
                  <c:pt idx="18">
                    <c:v>Rasmus Fraes Tornbjerg</c:v>
                  </c:pt>
                  <c:pt idx="19">
                    <c:v>Britt E B Lindschouw Friis </c:v>
                  </c:pt>
                  <c:pt idx="22">
                    <c:v>Claudio Garcia</c:v>
                  </c:pt>
                  <c:pt idx="24">
                    <c:v>Dorte Storgaard</c:v>
                  </c:pt>
                  <c:pt idx="26">
                    <c:v>Henrik Pilgaard</c:v>
                  </c:pt>
                  <c:pt idx="27">
                    <c:v>Karin Bach</c:v>
                  </c:pt>
                  <c:pt idx="29">
                    <c:v>Maria Eklund Andersen</c:v>
                  </c:pt>
                  <c:pt idx="30">
                    <c:v>Marianne Kilbæk</c:v>
                  </c:pt>
                  <c:pt idx="31">
                    <c:v>Michael Brøllund Andersen</c:v>
                  </c:pt>
                  <c:pt idx="32">
                    <c:v>Rasmus Fraes Tornbjerg</c:v>
                  </c:pt>
                  <c:pt idx="34">
                    <c:v>Jesper Poulsen:</c:v>
                  </c:pt>
                  <c:pt idx="35">
                    <c:v>Katrine (PAP):</c:v>
                  </c:pt>
                  <c:pt idx="36">
                    <c:v>Nis Bertelsen</c:v>
                  </c:pt>
                  <c:pt idx="37">
                    <c:v>Ny medarbejder</c:v>
                  </c:pt>
                  <c:pt idx="38">
                    <c:v>Pernille Olsen</c:v>
                  </c:pt>
                  <c:pt idx="39">
                    <c:v>Personalekonsulenter</c:v>
                  </c:pt>
                  <c:pt idx="40">
                    <c:v>Sofie Bolding Christensen</c:v>
                  </c:pt>
                  <c:pt idx="41">
                    <c:v>Ulla Kock</c:v>
                  </c:pt>
                  <c:pt idx="42">
                    <c:v>Britt E B Lindschouw Friis </c:v>
                  </c:pt>
                  <c:pt idx="44">
                    <c:v>Claudio Garcia</c:v>
                  </c:pt>
                  <c:pt idx="46">
                    <c:v>Dorte Storgaard</c:v>
                  </c:pt>
                  <c:pt idx="48">
                    <c:v>Karin Bach</c:v>
                  </c:pt>
                  <c:pt idx="50">
                    <c:v>Maria Eklund Andersen</c:v>
                  </c:pt>
                  <c:pt idx="52">
                    <c:v>Marianne Kilbæk</c:v>
                  </c:pt>
                  <c:pt idx="55">
                    <c:v>Rasmus Fraes Tornbjerg</c:v>
                  </c:pt>
                  <c:pt idx="57">
                    <c:v>Ankerpersoner</c:v>
                  </c:pt>
                  <c:pt idx="59">
                    <c:v>Jannie Lynghøj</c:v>
                  </c:pt>
                  <c:pt idx="60">
                    <c:v>Mette Martins</c:v>
                  </c:pt>
                  <c:pt idx="62">
                    <c:v>Ny teknisk medarbejder</c:v>
                  </c:pt>
                  <c:pt idx="64">
                    <c:v>Pernille Mørkeberg</c:v>
                  </c:pt>
                  <c:pt idx="65">
                    <c:v>Peter Johansen</c:v>
                  </c:pt>
                  <c:pt idx="68">
                    <c:v>Proceskonsulenter</c:v>
                  </c:pt>
                  <c:pt idx="69">
                    <c:v>Proceskonsulenter  </c:v>
                  </c:pt>
                  <c:pt idx="70">
                    <c:v>Rebecca Tørner-Plank</c:v>
                  </c:pt>
                </c:lvl>
                <c:lvl>
                  <c:pt idx="0">
                    <c:v>Brev</c:v>
                  </c:pt>
                  <c:pt idx="12">
                    <c:v>CRM</c:v>
                  </c:pt>
                  <c:pt idx="14">
                    <c:v>Grundinvestering i KS - P3</c:v>
                  </c:pt>
                  <c:pt idx="17">
                    <c:v>Koncept for Organisationsændringer</c:v>
                  </c:pt>
                  <c:pt idx="19">
                    <c:v>KVANTUM</c:v>
                  </c:pt>
                  <c:pt idx="34">
                    <c:v>Lønkontrol</c:v>
                  </c:pt>
                  <c:pt idx="42">
                    <c:v>Organisationsændringer samt governnancestruktur i KK-org</c:v>
                  </c:pt>
                  <c:pt idx="57">
                    <c:v>P2 procesautomatisering</c:v>
                  </c:pt>
                </c:lvl>
              </c:multiLvlStrCache>
            </c:multiLvlStrRef>
          </c:cat>
          <c:val>
            <c:numRef>
              <c:f>'Dashboard diagrammer'!$AE$257:$AE$528</c:f>
              <c:numCache>
                <c:formatCode>General</c:formatCode>
                <c:ptCount val="72"/>
                <c:pt idx="16" formatCode="0%">
                  <c:v>1</c:v>
                </c:pt>
                <c:pt idx="58" formatCode="0%">
                  <c:v>0.54054054054054068</c:v>
                </c:pt>
                <c:pt idx="59" formatCode="0%">
                  <c:v>1</c:v>
                </c:pt>
                <c:pt idx="64" formatCode="0%">
                  <c:v>1</c:v>
                </c:pt>
                <c:pt idx="68" formatCode="0%">
                  <c:v>0.21621621621621642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7-4133-A0D3-167369AABCF3}"/>
            </c:ext>
          </c:extLst>
        </c:ser>
        <c:ser>
          <c:idx val="2"/>
          <c:order val="2"/>
          <c:tx>
            <c:strRef>
              <c:f>'Dashboard diagrammer'!$AF$254:$AF$256</c:f>
              <c:strCache>
                <c:ptCount val="1"/>
                <c:pt idx="0">
                  <c:v>2018 - 2019</c:v>
                </c:pt>
              </c:strCache>
            </c:strRef>
          </c:tx>
          <c:invertIfNegative val="0"/>
          <c:cat>
            <c:multiLvlStrRef>
              <c:f>'Dashboard diagrammer'!$AC$257:$AC$528</c:f>
              <c:multiLvlStrCache>
                <c:ptCount val="72"/>
                <c:lvl>
                  <c:pt idx="0">
                    <c:v>31-dec</c:v>
                  </c:pt>
                  <c:pt idx="1">
                    <c:v>27-aug</c:v>
                  </c:pt>
                  <c:pt idx="2">
                    <c:v>31-dec</c:v>
                  </c:pt>
                  <c:pt idx="3">
                    <c:v>13-aug</c:v>
                  </c:pt>
                  <c:pt idx="4">
                    <c:v>31-dec</c:v>
                  </c:pt>
                  <c:pt idx="5">
                    <c:v>31-dec</c:v>
                  </c:pt>
                  <c:pt idx="6">
                    <c:v>31-dec</c:v>
                  </c:pt>
                  <c:pt idx="7">
                    <c:v>31-dec</c:v>
                  </c:pt>
                  <c:pt idx="8">
                    <c:v>31-dec</c:v>
                  </c:pt>
                  <c:pt idx="9">
                    <c:v>31-dec</c:v>
                  </c:pt>
                  <c:pt idx="10">
                    <c:v>31-dec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30-sep</c:v>
                  </c:pt>
                  <c:pt idx="14">
                    <c:v>31-jul</c:v>
                  </c:pt>
                  <c:pt idx="15">
                    <c:v>31-aug</c:v>
                  </c:pt>
                  <c:pt idx="16">
                    <c:v>30-sep</c:v>
                  </c:pt>
                  <c:pt idx="17">
                    <c:v>31-dec</c:v>
                  </c:pt>
                  <c:pt idx="18">
                    <c:v>30-jun</c:v>
                  </c:pt>
                  <c:pt idx="19">
                    <c:v>30-jun</c:v>
                  </c:pt>
                  <c:pt idx="20">
                    <c:v>31-dec</c:v>
                  </c:pt>
                  <c:pt idx="21">
                    <c:v>30-sep</c:v>
                  </c:pt>
                  <c:pt idx="22">
                    <c:v>31-aug</c:v>
                  </c:pt>
                  <c:pt idx="23">
                    <c:v>31-dec</c:v>
                  </c:pt>
                  <c:pt idx="24">
                    <c:v>31-dec</c:v>
                  </c:pt>
                  <c:pt idx="25">
                    <c:v>31-aug</c:v>
                  </c:pt>
                  <c:pt idx="26">
                    <c:v>31-dec</c:v>
                  </c:pt>
                  <c:pt idx="27">
                    <c:v>31-aug</c:v>
                  </c:pt>
                  <c:pt idx="28">
                    <c:v>31-dec</c:v>
                  </c:pt>
                  <c:pt idx="29">
                    <c:v>31-aug</c:v>
                  </c:pt>
                  <c:pt idx="30">
                    <c:v>31-dec</c:v>
                  </c:pt>
                  <c:pt idx="31">
                    <c:v>31-dec</c:v>
                  </c:pt>
                  <c:pt idx="32">
                    <c:v>31-aug</c:v>
                  </c:pt>
                  <c:pt idx="33">
                    <c:v>31-dec</c:v>
                  </c:pt>
                  <c:pt idx="34">
                    <c:v>01-dec</c:v>
                  </c:pt>
                  <c:pt idx="35">
                    <c:v>01-dec</c:v>
                  </c:pt>
                  <c:pt idx="36">
                    <c:v>01-dec</c:v>
                  </c:pt>
                  <c:pt idx="37">
                    <c:v>01-dec</c:v>
                  </c:pt>
                  <c:pt idx="38">
                    <c:v>01-dec</c:v>
                  </c:pt>
                  <c:pt idx="39">
                    <c:v>01-dec</c:v>
                  </c:pt>
                  <c:pt idx="40">
                    <c:v>01-dec</c:v>
                  </c:pt>
                  <c:pt idx="41">
                    <c:v>01-dec</c:v>
                  </c:pt>
                  <c:pt idx="42">
                    <c:v>31-jul</c:v>
                  </c:pt>
                  <c:pt idx="43">
                    <c:v>31-aug</c:v>
                  </c:pt>
                  <c:pt idx="44">
                    <c:v>31-jul</c:v>
                  </c:pt>
                  <c:pt idx="45">
                    <c:v>31-aug</c:v>
                  </c:pt>
                  <c:pt idx="46">
                    <c:v>31-jul</c:v>
                  </c:pt>
                  <c:pt idx="47">
                    <c:v>31-aug</c:v>
                  </c:pt>
                  <c:pt idx="48">
                    <c:v>31-jul</c:v>
                  </c:pt>
                  <c:pt idx="49">
                    <c:v>31-aug</c:v>
                  </c:pt>
                  <c:pt idx="50">
                    <c:v>31-jul</c:v>
                  </c:pt>
                  <c:pt idx="51">
                    <c:v>30-sep</c:v>
                  </c:pt>
                  <c:pt idx="52">
                    <c:v>31-jul</c:v>
                  </c:pt>
                  <c:pt idx="53">
                    <c:v>31-aug</c:v>
                  </c:pt>
                  <c:pt idx="54">
                    <c:v>30-sep</c:v>
                  </c:pt>
                  <c:pt idx="55">
                    <c:v>31-jul</c:v>
                  </c:pt>
                  <c:pt idx="56">
                    <c:v>31-aug</c:v>
                  </c:pt>
                  <c:pt idx="57">
                    <c:v>31-dec</c:v>
                  </c:pt>
                  <c:pt idx="58">
                    <c:v>31-dec</c:v>
                  </c:pt>
                  <c:pt idx="59">
                    <c:v>31-dec</c:v>
                  </c:pt>
                  <c:pt idx="60">
                    <c:v>31-dec</c:v>
                  </c:pt>
                  <c:pt idx="61">
                    <c:v>31-dec</c:v>
                  </c:pt>
                  <c:pt idx="62">
                    <c:v>31-dec</c:v>
                  </c:pt>
                  <c:pt idx="63">
                    <c:v>31-dec</c:v>
                  </c:pt>
                  <c:pt idx="64">
                    <c:v>31-dec</c:v>
                  </c:pt>
                  <c:pt idx="65">
                    <c:v>31-aug</c:v>
                  </c:pt>
                  <c:pt idx="66">
                    <c:v>31-dec</c:v>
                  </c:pt>
                  <c:pt idx="67">
                    <c:v>31-dec</c:v>
                  </c:pt>
                  <c:pt idx="68">
                    <c:v>31-dec</c:v>
                  </c:pt>
                  <c:pt idx="69">
                    <c:v>31-dec</c:v>
                  </c:pt>
                  <c:pt idx="70">
                    <c:v>01-sep</c:v>
                  </c:pt>
                  <c:pt idx="71">
                    <c:v>31-okt</c:v>
                  </c:pt>
                </c:lvl>
                <c:lvl>
                  <c:pt idx="0">
                    <c:v>jul</c:v>
                  </c:pt>
                  <c:pt idx="1">
                    <c:v>jul</c:v>
                  </c:pt>
                  <c:pt idx="2">
                    <c:v>aug</c:v>
                  </c:pt>
                  <c:pt idx="3">
                    <c:v>jul</c:v>
                  </c:pt>
                  <c:pt idx="4">
                    <c:v>jul</c:v>
                  </c:pt>
                  <c:pt idx="5">
                    <c:v>jul</c:v>
                  </c:pt>
                  <c:pt idx="6">
                    <c:v>jul</c:v>
                  </c:pt>
                  <c:pt idx="7">
                    <c:v>sep</c:v>
                  </c:pt>
                  <c:pt idx="8">
                    <c:v>jul</c:v>
                  </c:pt>
                  <c:pt idx="9">
                    <c:v>jul</c:v>
                  </c:pt>
                  <c:pt idx="10">
                    <c:v>jul</c:v>
                  </c:pt>
                  <c:pt idx="11">
                    <c:v>jul</c:v>
                  </c:pt>
                  <c:pt idx="12">
                    <c:v>jun</c:v>
                  </c:pt>
                  <c:pt idx="13">
                    <c:v>jun</c:v>
                  </c:pt>
                  <c:pt idx="14">
                    <c:v>jun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jun</c:v>
                  </c:pt>
                  <c:pt idx="18">
                    <c:v>jun</c:v>
                  </c:pt>
                  <c:pt idx="19">
                    <c:v>jun</c:v>
                  </c:pt>
                  <c:pt idx="20">
                    <c:v>okt</c:v>
                  </c:pt>
                  <c:pt idx="21">
                    <c:v>jul</c:v>
                  </c:pt>
                  <c:pt idx="22">
                    <c:v>jun</c:v>
                  </c:pt>
                  <c:pt idx="23">
                    <c:v>sep</c:v>
                  </c:pt>
                  <c:pt idx="24">
                    <c:v>sep</c:v>
                  </c:pt>
                  <c:pt idx="25">
                    <c:v>jun</c:v>
                  </c:pt>
                  <c:pt idx="26">
                    <c:v>sep</c:v>
                  </c:pt>
                  <c:pt idx="27">
                    <c:v>jun</c:v>
                  </c:pt>
                  <c:pt idx="28">
                    <c:v>sep</c:v>
                  </c:pt>
                  <c:pt idx="29">
                    <c:v>jun</c:v>
                  </c:pt>
                  <c:pt idx="30">
                    <c:v>jun</c:v>
                  </c:pt>
                  <c:pt idx="31">
                    <c:v>jun</c:v>
                  </c:pt>
                  <c:pt idx="32">
                    <c:v>jun</c:v>
                  </c:pt>
                  <c:pt idx="33">
                    <c:v>sep</c:v>
                  </c:pt>
                  <c:pt idx="34">
                    <c:v>jul</c:v>
                  </c:pt>
                  <c:pt idx="35">
                    <c:v>jul</c:v>
                  </c:pt>
                  <c:pt idx="36">
                    <c:v>jul</c:v>
                  </c:pt>
                  <c:pt idx="37">
                    <c:v>jul</c:v>
                  </c:pt>
                  <c:pt idx="38">
                    <c:v>jul</c:v>
                  </c:pt>
                  <c:pt idx="39">
                    <c:v>jul</c:v>
                  </c:pt>
                  <c:pt idx="40">
                    <c:v>jul</c:v>
                  </c:pt>
                  <c:pt idx="41">
                    <c:v>jul</c:v>
                  </c:pt>
                  <c:pt idx="42">
                    <c:v>jun</c:v>
                  </c:pt>
                  <c:pt idx="43">
                    <c:v>aug</c:v>
                  </c:pt>
                  <c:pt idx="44">
                    <c:v>jun</c:v>
                  </c:pt>
                  <c:pt idx="45">
                    <c:v>aug</c:v>
                  </c:pt>
                  <c:pt idx="46">
                    <c:v>jun</c:v>
                  </c:pt>
                  <c:pt idx="47">
                    <c:v>aug</c:v>
                  </c:pt>
                  <c:pt idx="48">
                    <c:v>jun</c:v>
                  </c:pt>
                  <c:pt idx="49">
                    <c:v>aug</c:v>
                  </c:pt>
                  <c:pt idx="50">
                    <c:v>jun</c:v>
                  </c:pt>
                  <c:pt idx="51">
                    <c:v>aug</c:v>
                  </c:pt>
                  <c:pt idx="52">
                    <c:v>jun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jun</c:v>
                  </c:pt>
                  <c:pt idx="56">
                    <c:v>aug</c:v>
                  </c:pt>
                  <c:pt idx="57">
                    <c:v>mar</c:v>
                  </c:pt>
                  <c:pt idx="58">
                    <c:v>sep</c:v>
                  </c:pt>
                  <c:pt idx="59">
                    <c:v>mar</c:v>
                  </c:pt>
                  <c:pt idx="60">
                    <c:v>mar</c:v>
                  </c:pt>
                  <c:pt idx="61">
                    <c:v>jan</c:v>
                  </c:pt>
                  <c:pt idx="62">
                    <c:v>sep</c:v>
                  </c:pt>
                  <c:pt idx="63">
                    <c:v>jan</c:v>
                  </c:pt>
                  <c:pt idx="64">
                    <c:v>jul</c:v>
                  </c:pt>
                  <c:pt idx="65">
                    <c:v>jun</c:v>
                  </c:pt>
                  <c:pt idx="66">
                    <c:v>sep</c:v>
                  </c:pt>
                  <c:pt idx="67">
                    <c:v>jan</c:v>
                  </c:pt>
                  <c:pt idx="68">
                    <c:v>jul</c:v>
                  </c:pt>
                  <c:pt idx="69">
                    <c:v>mar</c:v>
                  </c:pt>
                  <c:pt idx="70">
                    <c:v>jul</c:v>
                  </c:pt>
                  <c:pt idx="71">
                    <c:v>okt</c:v>
                  </c:pt>
                </c:lvl>
                <c:lvl>
                  <c:pt idx="0">
                    <c:v>1,3</c:v>
                  </c:pt>
                  <c:pt idx="1">
                    <c:v>0,5</c:v>
                  </c:pt>
                  <c:pt idx="2">
                    <c:v>1</c:v>
                  </c:pt>
                  <c:pt idx="3">
                    <c:v>1,3</c:v>
                  </c:pt>
                  <c:pt idx="4">
                    <c:v>1,3</c:v>
                  </c:pt>
                  <c:pt idx="5">
                    <c:v>2</c:v>
                  </c:pt>
                  <c:pt idx="6">
                    <c:v>2,25</c:v>
                  </c:pt>
                  <c:pt idx="7">
                    <c:v>5</c:v>
                  </c:pt>
                  <c:pt idx="8">
                    <c:v>0,5</c:v>
                  </c:pt>
                  <c:pt idx="9">
                    <c:v>0,5</c:v>
                  </c:pt>
                  <c:pt idx="10">
                    <c:v>32</c:v>
                  </c:pt>
                  <c:pt idx="11">
                    <c:v>1,5</c:v>
                  </c:pt>
                  <c:pt idx="12">
                    <c:v>25,9</c:v>
                  </c:pt>
                  <c:pt idx="13">
                    <c:v>1,85</c:v>
                  </c:pt>
                  <c:pt idx="14">
                    <c:v>20</c:v>
                  </c:pt>
                  <c:pt idx="15">
                    <c:v>24</c:v>
                  </c:pt>
                  <c:pt idx="16">
                    <c:v>28</c:v>
                  </c:pt>
                  <c:pt idx="17">
                    <c:v>7,4</c:v>
                  </c:pt>
                  <c:pt idx="18">
                    <c:v>11,1</c:v>
                  </c:pt>
                  <c:pt idx="19">
                    <c:v>7,4</c:v>
                  </c:pt>
                  <c:pt idx="20">
                    <c:v>9,25</c:v>
                  </c:pt>
                  <c:pt idx="21">
                    <c:v>14,8</c:v>
                  </c:pt>
                  <c:pt idx="22">
                    <c:v>3,7</c:v>
                  </c:pt>
                  <c:pt idx="23">
                    <c:v>11,1</c:v>
                  </c:pt>
                  <c:pt idx="24">
                    <c:v>18,5</c:v>
                  </c:pt>
                  <c:pt idx="25">
                    <c:v>25,9</c:v>
                  </c:pt>
                  <c:pt idx="26">
                    <c:v>11,1</c:v>
                  </c:pt>
                  <c:pt idx="27">
                    <c:v>3,7</c:v>
                  </c:pt>
                  <c:pt idx="28">
                    <c:v>14,8</c:v>
                  </c:pt>
                  <c:pt idx="29">
                    <c:v>25,9</c:v>
                  </c:pt>
                  <c:pt idx="30">
                    <c:v>5,55</c:v>
                  </c:pt>
                  <c:pt idx="31">
                    <c:v>3,7</c:v>
                  </c:pt>
                  <c:pt idx="32">
                    <c:v>3,7</c:v>
                  </c:pt>
                  <c:pt idx="33">
                    <c:v>7,4</c:v>
                  </c:pt>
                  <c:pt idx="34">
                    <c:v>(Tom)</c:v>
                  </c:pt>
                  <c:pt idx="35">
                    <c:v>37</c:v>
                  </c:pt>
                  <c:pt idx="36">
                    <c:v>15</c:v>
                  </c:pt>
                  <c:pt idx="37">
                    <c:v>37</c:v>
                  </c:pt>
                  <c:pt idx="38">
                    <c:v>15</c:v>
                  </c:pt>
                  <c:pt idx="39">
                    <c:v>(Tom)</c:v>
                  </c:pt>
                  <c:pt idx="40">
                    <c:v>20</c:v>
                  </c:pt>
                  <c:pt idx="41">
                    <c:v>20</c:v>
                  </c:pt>
                  <c:pt idx="42">
                    <c:v>3,7</c:v>
                  </c:pt>
                  <c:pt idx="43">
                    <c:v>9,25</c:v>
                  </c:pt>
                  <c:pt idx="44">
                    <c:v>3,7</c:v>
                  </c:pt>
                  <c:pt idx="45">
                    <c:v>9,25</c:v>
                  </c:pt>
                  <c:pt idx="46">
                    <c:v>3,7</c:v>
                  </c:pt>
                  <c:pt idx="47">
                    <c:v>9,25</c:v>
                  </c:pt>
                  <c:pt idx="48">
                    <c:v>3,7</c:v>
                  </c:pt>
                  <c:pt idx="49">
                    <c:v>9,25</c:v>
                  </c:pt>
                  <c:pt idx="50">
                    <c:v>3,7</c:v>
                  </c:pt>
                  <c:pt idx="51">
                    <c:v>9,25</c:v>
                  </c:pt>
                  <c:pt idx="52">
                    <c:v>5,55</c:v>
                  </c:pt>
                  <c:pt idx="53">
                    <c:v>9,25</c:v>
                  </c:pt>
                  <c:pt idx="55">
                    <c:v>3,7</c:v>
                  </c:pt>
                  <c:pt idx="56">
                    <c:v>9,25</c:v>
                  </c:pt>
                  <c:pt idx="57">
                    <c:v>5</c:v>
                  </c:pt>
                  <c:pt idx="58">
                    <c:v>20</c:v>
                  </c:pt>
                  <c:pt idx="59">
                    <c:v>37</c:v>
                  </c:pt>
                  <c:pt idx="60">
                    <c:v>34,75</c:v>
                  </c:pt>
                  <c:pt idx="61">
                    <c:v>37</c:v>
                  </c:pt>
                  <c:pt idx="62">
                    <c:v>15</c:v>
                  </c:pt>
                  <c:pt idx="63">
                    <c:v>30</c:v>
                  </c:pt>
                  <c:pt idx="64">
                    <c:v>37</c:v>
                  </c:pt>
                  <c:pt idx="65">
                    <c:v>2,5</c:v>
                  </c:pt>
                  <c:pt idx="66">
                    <c:v>15</c:v>
                  </c:pt>
                  <c:pt idx="67">
                    <c:v>30</c:v>
                  </c:pt>
                  <c:pt idx="68">
                    <c:v>8</c:v>
                  </c:pt>
                  <c:pt idx="69">
                    <c:v>1,5</c:v>
                  </c:pt>
                  <c:pt idx="70">
                    <c:v>20</c:v>
                  </c:pt>
                </c:lvl>
                <c:lvl>
                  <c:pt idx="0">
                    <c:v>Anette Knudsen</c:v>
                  </c:pt>
                  <c:pt idx="1">
                    <c:v>Ann Marie Gagnér Ulvehøj</c:v>
                  </c:pt>
                  <c:pt idx="2">
                    <c:v>Bettina Dahl</c:v>
                  </c:pt>
                  <c:pt idx="4">
                    <c:v>Carina Eggert Sørensen</c:v>
                  </c:pt>
                  <c:pt idx="5">
                    <c:v>Julie Simonsen (CPH)</c:v>
                  </c:pt>
                  <c:pt idx="6">
                    <c:v>Mette Martins</c:v>
                  </c:pt>
                  <c:pt idx="7">
                    <c:v>Ny teknisk medarbejder</c:v>
                  </c:pt>
                  <c:pt idx="8">
                    <c:v>Personalekonsulent 1</c:v>
                  </c:pt>
                  <c:pt idx="9">
                    <c:v>Personalekonsulent 2</c:v>
                  </c:pt>
                  <c:pt idx="10">
                    <c:v>Peter Johansen</c:v>
                  </c:pt>
                  <c:pt idx="11">
                    <c:v>Sofie Bolding Christensen</c:v>
                  </c:pt>
                  <c:pt idx="12">
                    <c:v>Berit Mia Jensen </c:v>
                  </c:pt>
                  <c:pt idx="13">
                    <c:v>Louise Lykke Hvam </c:v>
                  </c:pt>
                  <c:pt idx="14">
                    <c:v>Vibe Ekstrøm</c:v>
                  </c:pt>
                  <c:pt idx="17">
                    <c:v>Henrik Haastrup</c:v>
                  </c:pt>
                  <c:pt idx="18">
                    <c:v>Rasmus Fraes Tornbjerg</c:v>
                  </c:pt>
                  <c:pt idx="19">
                    <c:v>Britt E B Lindschouw Friis </c:v>
                  </c:pt>
                  <c:pt idx="22">
                    <c:v>Claudio Garcia</c:v>
                  </c:pt>
                  <c:pt idx="24">
                    <c:v>Dorte Storgaard</c:v>
                  </c:pt>
                  <c:pt idx="26">
                    <c:v>Henrik Pilgaard</c:v>
                  </c:pt>
                  <c:pt idx="27">
                    <c:v>Karin Bach</c:v>
                  </c:pt>
                  <c:pt idx="29">
                    <c:v>Maria Eklund Andersen</c:v>
                  </c:pt>
                  <c:pt idx="30">
                    <c:v>Marianne Kilbæk</c:v>
                  </c:pt>
                  <c:pt idx="31">
                    <c:v>Michael Brøllund Andersen</c:v>
                  </c:pt>
                  <c:pt idx="32">
                    <c:v>Rasmus Fraes Tornbjerg</c:v>
                  </c:pt>
                  <c:pt idx="34">
                    <c:v>Jesper Poulsen:</c:v>
                  </c:pt>
                  <c:pt idx="35">
                    <c:v>Katrine (PAP):</c:v>
                  </c:pt>
                  <c:pt idx="36">
                    <c:v>Nis Bertelsen</c:v>
                  </c:pt>
                  <c:pt idx="37">
                    <c:v>Ny medarbejder</c:v>
                  </c:pt>
                  <c:pt idx="38">
                    <c:v>Pernille Olsen</c:v>
                  </c:pt>
                  <c:pt idx="39">
                    <c:v>Personalekonsulenter</c:v>
                  </c:pt>
                  <c:pt idx="40">
                    <c:v>Sofie Bolding Christensen</c:v>
                  </c:pt>
                  <c:pt idx="41">
                    <c:v>Ulla Kock</c:v>
                  </c:pt>
                  <c:pt idx="42">
                    <c:v>Britt E B Lindschouw Friis </c:v>
                  </c:pt>
                  <c:pt idx="44">
                    <c:v>Claudio Garcia</c:v>
                  </c:pt>
                  <c:pt idx="46">
                    <c:v>Dorte Storgaard</c:v>
                  </c:pt>
                  <c:pt idx="48">
                    <c:v>Karin Bach</c:v>
                  </c:pt>
                  <c:pt idx="50">
                    <c:v>Maria Eklund Andersen</c:v>
                  </c:pt>
                  <c:pt idx="52">
                    <c:v>Marianne Kilbæk</c:v>
                  </c:pt>
                  <c:pt idx="55">
                    <c:v>Rasmus Fraes Tornbjerg</c:v>
                  </c:pt>
                  <c:pt idx="57">
                    <c:v>Ankerpersoner</c:v>
                  </c:pt>
                  <c:pt idx="59">
                    <c:v>Jannie Lynghøj</c:v>
                  </c:pt>
                  <c:pt idx="60">
                    <c:v>Mette Martins</c:v>
                  </c:pt>
                  <c:pt idx="62">
                    <c:v>Ny teknisk medarbejder</c:v>
                  </c:pt>
                  <c:pt idx="64">
                    <c:v>Pernille Mørkeberg</c:v>
                  </c:pt>
                  <c:pt idx="65">
                    <c:v>Peter Johansen</c:v>
                  </c:pt>
                  <c:pt idx="68">
                    <c:v>Proceskonsulenter</c:v>
                  </c:pt>
                  <c:pt idx="69">
                    <c:v>Proceskonsulenter  </c:v>
                  </c:pt>
                  <c:pt idx="70">
                    <c:v>Rebecca Tørner-Plank</c:v>
                  </c:pt>
                </c:lvl>
                <c:lvl>
                  <c:pt idx="0">
                    <c:v>Brev</c:v>
                  </c:pt>
                  <c:pt idx="12">
                    <c:v>CRM</c:v>
                  </c:pt>
                  <c:pt idx="14">
                    <c:v>Grundinvestering i KS - P3</c:v>
                  </c:pt>
                  <c:pt idx="17">
                    <c:v>Koncept for Organisationsændringer</c:v>
                  </c:pt>
                  <c:pt idx="19">
                    <c:v>KVANTUM</c:v>
                  </c:pt>
                  <c:pt idx="34">
                    <c:v>Lønkontrol</c:v>
                  </c:pt>
                  <c:pt idx="42">
                    <c:v>Organisationsændringer samt governnancestruktur i KK-org</c:v>
                  </c:pt>
                  <c:pt idx="57">
                    <c:v>P2 procesautomatisering</c:v>
                  </c:pt>
                </c:lvl>
              </c:multiLvlStrCache>
            </c:multiLvlStrRef>
          </c:cat>
          <c:val>
            <c:numRef>
              <c:f>'Dashboard diagrammer'!$AF$257:$AF$528</c:f>
              <c:numCache>
                <c:formatCode>General</c:formatCode>
                <c:ptCount val="72"/>
                <c:pt idx="61" formatCode="0%">
                  <c:v>1</c:v>
                </c:pt>
                <c:pt idx="63" formatCode="0%">
                  <c:v>0.81081081081081152</c:v>
                </c:pt>
                <c:pt idx="67" formatCode="0%">
                  <c:v>0.81081081081081152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7-4133-A0D3-167369AA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22560"/>
        <c:axId val="188324096"/>
      </c:barChart>
      <c:catAx>
        <c:axId val="188322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a-DK"/>
          </a:p>
        </c:txPr>
        <c:crossAx val="188324096"/>
        <c:crosses val="autoZero"/>
        <c:auto val="0"/>
        <c:lblAlgn val="ctr"/>
        <c:lblOffset val="100"/>
        <c:tickLblSkip val="1"/>
        <c:noMultiLvlLbl val="0"/>
      </c:catAx>
      <c:valAx>
        <c:axId val="1883240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 b="1"/>
                </a:pPr>
                <a:r>
                  <a:rPr lang="da-DK" sz="1200" b="1"/>
                  <a:t>Startdato og slutdato</a:t>
                </a:r>
              </a:p>
            </c:rich>
          </c:tx>
          <c:layout>
            <c:manualLayout>
              <c:xMode val="edge"/>
              <c:yMode val="edge"/>
              <c:x val="8.7455459820432412E-4"/>
              <c:y val="0.796727406438962"/>
            </c:manualLayout>
          </c:layout>
          <c:overlay val="0"/>
        </c:title>
        <c:numFmt formatCode="0%" sourceLinked="1"/>
        <c:majorTickMark val="none"/>
        <c:minorTickMark val="none"/>
        <c:tickLblPos val="none"/>
        <c:crossAx val="188322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44824</xdr:colOff>
      <xdr:row>7</xdr:row>
      <xdr:rowOff>104942</xdr:rowOff>
    </xdr:from>
    <xdr:to>
      <xdr:col>21</xdr:col>
      <xdr:colOff>78441</xdr:colOff>
      <xdr:row>41</xdr:row>
      <xdr:rowOff>186500</xdr:rowOff>
    </xdr:to>
    <xdr:graphicFrame macro="">
      <xdr:nvGraphicFramePr>
        <xdr:cNvPr id="14" name="Allokering i pct ift. normeri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22411</xdr:colOff>
      <xdr:row>43</xdr:row>
      <xdr:rowOff>0</xdr:rowOff>
    </xdr:from>
    <xdr:to>
      <xdr:col>4</xdr:col>
      <xdr:colOff>235324</xdr:colOff>
      <xdr:row>70</xdr:row>
      <xdr:rowOff>54428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2400</xdr:colOff>
      <xdr:row>43</xdr:row>
      <xdr:rowOff>-1</xdr:rowOff>
    </xdr:from>
    <xdr:to>
      <xdr:col>28</xdr:col>
      <xdr:colOff>470647</xdr:colOff>
      <xdr:row>70</xdr:row>
      <xdr:rowOff>54428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17318</xdr:colOff>
      <xdr:row>71</xdr:row>
      <xdr:rowOff>133672</xdr:rowOff>
    </xdr:from>
    <xdr:to>
      <xdr:col>10</xdr:col>
      <xdr:colOff>302557</xdr:colOff>
      <xdr:row>106</xdr:row>
      <xdr:rowOff>120064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530678</xdr:colOff>
      <xdr:row>71</xdr:row>
      <xdr:rowOff>122466</xdr:rowOff>
    </xdr:from>
    <xdr:to>
      <xdr:col>28</xdr:col>
      <xdr:colOff>462642</xdr:colOff>
      <xdr:row>106</xdr:row>
      <xdr:rowOff>123264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56029</xdr:colOff>
      <xdr:row>107</xdr:row>
      <xdr:rowOff>168089</xdr:rowOff>
    </xdr:from>
    <xdr:to>
      <xdr:col>23</xdr:col>
      <xdr:colOff>409814</xdr:colOff>
      <xdr:row>143</xdr:row>
      <xdr:rowOff>18411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470647</xdr:colOff>
      <xdr:row>7</xdr:row>
      <xdr:rowOff>78441</xdr:rowOff>
    </xdr:from>
    <xdr:to>
      <xdr:col>29</xdr:col>
      <xdr:colOff>196905</xdr:colOff>
      <xdr:row>41</xdr:row>
      <xdr:rowOff>186499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426622</xdr:colOff>
      <xdr:row>7</xdr:row>
      <xdr:rowOff>76683</xdr:rowOff>
    </xdr:from>
    <xdr:to>
      <xdr:col>39</xdr:col>
      <xdr:colOff>559410</xdr:colOff>
      <xdr:row>42</xdr:row>
      <xdr:rowOff>33617</xdr:rowOff>
    </xdr:to>
    <xdr:graphicFrame macro="">
      <xdr:nvGraphicFramePr>
        <xdr:cNvPr id="22" name="Diagra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605116</xdr:colOff>
      <xdr:row>147</xdr:row>
      <xdr:rowOff>112057</xdr:rowOff>
    </xdr:from>
    <xdr:to>
      <xdr:col>159</xdr:col>
      <xdr:colOff>235324</xdr:colOff>
      <xdr:row>171</xdr:row>
      <xdr:rowOff>190497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571499</xdr:colOff>
      <xdr:row>0</xdr:row>
      <xdr:rowOff>0</xdr:rowOff>
    </xdr:from>
    <xdr:to>
      <xdr:col>1</xdr:col>
      <xdr:colOff>5191108</xdr:colOff>
      <xdr:row>4</xdr:row>
      <xdr:rowOff>174625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71499" y="0"/>
          <a:ext cx="5222859" cy="155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4H/AppData/Roaming/Microsoft/Excel/Andre%20bud/Project-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s"/>
      <sheetName val="Resource Requirements"/>
    </sheetNames>
    <sheetDataSet>
      <sheetData sheetId="0">
        <row r="25">
          <cell r="D25">
            <v>42736</v>
          </cell>
        </row>
        <row r="26">
          <cell r="D26">
            <v>0</v>
          </cell>
        </row>
        <row r="28">
          <cell r="D28">
            <v>42736</v>
          </cell>
        </row>
        <row r="29">
          <cell r="D29">
            <v>30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27.676966550927" createdVersion="3" refreshedVersion="3" minRefreshableVersion="3" recordCount="72" xr:uid="{00000000-000A-0000-FFFF-FFFF00000000}">
  <cacheSource type="worksheet">
    <worksheetSource name="Tabel1"/>
  </cacheSource>
  <cacheFields count="12">
    <cacheField name="Projekter" numFmtId="0">
      <sharedItems count="8">
        <s v="Brev"/>
        <s v="CRM"/>
        <s v="Grundinvestering i KS - P3"/>
        <s v="Koncept for Organisationsændringer"/>
        <s v="KVANTUM"/>
        <s v="Lønkontrol"/>
        <s v="Organisationsændringer samt governnancestruktur i KK-org"/>
        <s v="P2 procesautomatisering"/>
      </sharedItems>
    </cacheField>
    <cacheField name="Medarbejdere" numFmtId="0">
      <sharedItems count="46">
        <s v="Anette Knudsen"/>
        <s v="Ann Marie Gagnér Ulvehøj"/>
        <s v="Bettina Dahl"/>
        <s v="Carina Eggert Sørensen"/>
        <s v="Julie Simonsen (CPH)"/>
        <s v="Mette Martins"/>
        <s v="Ny teknisk medarbejder"/>
        <s v="Personalekonsulent 1"/>
        <s v="Personalekonsulent 2"/>
        <s v="Peter Johansen"/>
        <s v="Sofie Bolding Christensen"/>
        <s v="Berit Mia Jensen "/>
        <s v="Louise Lykke Hvam "/>
        <s v="Vibe Ekstrøm"/>
        <s v="Henrik Haastrup"/>
        <s v="Rasmus Fraes Tornbjerg"/>
        <s v="Britt E B Lindschouw Friis "/>
        <s v="Claudio Garcia"/>
        <s v="Dorte Storgaard"/>
        <s v="Henrik Pilgaard"/>
        <s v="Karin Bach"/>
        <s v="Maria Eklund Andersen"/>
        <s v="Marianne Kilbæk"/>
        <s v="Michael Brøllund Andersen"/>
        <s v="Jesper Poulsen:"/>
        <s v="Katrine (PAP):"/>
        <s v="Nis Bertelsen"/>
        <s v="Ny medarbejder"/>
        <s v="Pernille Olsen"/>
        <s v="Personalekonsulenter"/>
        <s v="Ulla Kock"/>
        <s v="Ankerpersoner"/>
        <s v="Jannie Lynghøj"/>
        <s v="Pernille Mørkeberg"/>
        <s v="Proceskonsulenter  "/>
        <s v="Proceskonsulenter"/>
        <s v="Rebecca Tørner-Plank"/>
        <s v="Proceskonsulenter (nuværende udviklede robotter)" u="1"/>
        <s v="Personalekonsulenter/Driftsmedarbejdere" u="1"/>
        <s v="Proceskonsulenter (udvikling)" u="1"/>
        <s v="Nis Bertelsen: ca. 10 – 15 timer pr. uge" u="1"/>
        <s v="Ankerpersoner (udvikling og drift)" u="1"/>
        <s v="Katrine (PAP): Projektleder (Fuld tid)" u="1"/>
        <s v="Ankerpersoner (nuværende udviklede robotter)" u="1"/>
        <s v="Jesper Poulsen: Faglig sparring" u="1"/>
        <s v="Personalekonsulenter/Driftsmedarbejdere: Løbende hjælp til afdækning og udvikling af kontroller" u="1"/>
      </sharedItems>
    </cacheField>
    <cacheField name="Startdato" numFmtId="14">
      <sharedItems containsSemiMixedTypes="0" containsNonDate="0" containsDate="1" containsString="0" minDate="2017-03-01T00:00:00" maxDate="2018-01-02T00:00:00" count="8">
        <d v="2017-07-01T00:00:00"/>
        <d v="2017-08-14T00:00:00"/>
        <d v="2017-09-01T00:00:00"/>
        <d v="2017-06-01T00:00:00"/>
        <d v="2017-08-01T00:00:00"/>
        <d v="2017-10-01T00:00:00"/>
        <d v="2017-03-01T00:00:00"/>
        <d v="2018-01-01T00:00:00"/>
      </sharedItems>
      <fieldGroup par="11" base="2">
        <rangePr groupBy="months" startDate="2017-03-01T00:00:00" endDate="2018-01-02T00:00:00"/>
        <groupItems count="14">
          <s v="&lt;01-03-2017"/>
          <s v="jan"/>
          <s v="feb"/>
          <s v="mar"/>
          <s v="apr"/>
          <s v="maj"/>
          <s v="jun"/>
          <s v="jul"/>
          <s v="aug"/>
          <s v="sep"/>
          <s v="okt"/>
          <s v="nov"/>
          <s v="dec"/>
          <s v="&gt;02-01-2018"/>
        </groupItems>
      </fieldGroup>
    </cacheField>
    <cacheField name="Slutdato" numFmtId="14">
      <sharedItems containsSemiMixedTypes="0" containsNonDate="0" containsDate="1" containsString="0" minDate="2017-06-30T00:00:00" maxDate="2020-01-01T00:00:00" count="12">
        <d v="2017-12-31T00:00:00"/>
        <d v="2017-08-27T00:00:00"/>
        <d v="2017-08-13T00:00:00"/>
        <d v="2017-09-30T00:00:00"/>
        <d v="2017-07-31T00:00:00"/>
        <d v="2017-08-31T00:00:00"/>
        <d v="2019-09-30T00:00:00"/>
        <d v="2017-06-30T00:00:00"/>
        <d v="2017-12-01T00:00:00"/>
        <d v="2019-12-31T00:00:00"/>
        <d v="2017-09-01T00:00:00"/>
        <d v="2017-10-31T00:00:00"/>
      </sharedItems>
      <fieldGroup par="10" base="3">
        <rangePr groupBy="days" startDate="2017-06-30T00:00:00" endDate="2020-01-01T00:00:00"/>
        <groupItems count="368">
          <s v="&lt;30-06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j"/>
          <s v="02-maj"/>
          <s v="03-maj"/>
          <s v="04-maj"/>
          <s v="05-maj"/>
          <s v="06-maj"/>
          <s v="07-maj"/>
          <s v="08-maj"/>
          <s v="09-maj"/>
          <s v="10-maj"/>
          <s v="11-maj"/>
          <s v="12-maj"/>
          <s v="13-maj"/>
          <s v="14-maj"/>
          <s v="15-maj"/>
          <s v="16-maj"/>
          <s v="17-maj"/>
          <s v="18-maj"/>
          <s v="19-maj"/>
          <s v="20-maj"/>
          <s v="21-maj"/>
          <s v="22-maj"/>
          <s v="23-maj"/>
          <s v="24-maj"/>
          <s v="25-maj"/>
          <s v="26-maj"/>
          <s v="27-maj"/>
          <s v="28-maj"/>
          <s v="29-maj"/>
          <s v="30-maj"/>
          <s v="31-maj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kt"/>
          <s v="02-okt"/>
          <s v="03-okt"/>
          <s v="04-okt"/>
          <s v="05-okt"/>
          <s v="06-okt"/>
          <s v="07-okt"/>
          <s v="08-okt"/>
          <s v="09-okt"/>
          <s v="10-okt"/>
          <s v="11-okt"/>
          <s v="12-okt"/>
          <s v="13-okt"/>
          <s v="14-okt"/>
          <s v="15-okt"/>
          <s v="16-okt"/>
          <s v="17-okt"/>
          <s v="18-okt"/>
          <s v="19-okt"/>
          <s v="20-okt"/>
          <s v="21-okt"/>
          <s v="22-okt"/>
          <s v="23-okt"/>
          <s v="24-okt"/>
          <s v="25-okt"/>
          <s v="26-okt"/>
          <s v="27-okt"/>
          <s v="28-okt"/>
          <s v="29-okt"/>
          <s v="30-okt"/>
          <s v="31-ok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0"/>
        </groupItems>
      </fieldGroup>
    </cacheField>
    <cacheField name="Allokering" numFmtId="2">
      <sharedItems containsString="0" containsBlank="1" containsNumber="1" minValue="0.5" maxValue="37" count="27">
        <n v="1.3"/>
        <n v="0.5"/>
        <n v="1"/>
        <n v="2"/>
        <n v="2.25"/>
        <n v="5"/>
        <n v="32"/>
        <n v="1.5"/>
        <n v="25.9"/>
        <n v="1.85"/>
        <n v="20"/>
        <n v="24"/>
        <n v="28"/>
        <n v="7.4"/>
        <n v="11.1"/>
        <n v="14.8"/>
        <n v="9.25"/>
        <n v="3.7"/>
        <n v="18.5"/>
        <n v="5.55"/>
        <m/>
        <n v="37"/>
        <n v="15"/>
        <n v="34.75"/>
        <n v="30"/>
        <n v="2.5"/>
        <n v="8"/>
      </sharedItems>
    </cacheField>
    <cacheField name="Normering" numFmtId="0">
      <sharedItems containsString="0" containsBlank="1" containsNumber="1" containsInteger="1" minValue="15" maxValue="37" count="6">
        <n v="37"/>
        <n v="32"/>
        <n v="28"/>
        <m/>
        <n v="20"/>
        <n v="15"/>
      </sharedItems>
    </cacheField>
    <cacheField name="Allokering % normering" numFmtId="0">
      <sharedItems containsString="0" containsBlank="1" containsNumber="1" minValue="1.3513513513513514E-2" maxValue="1.3333333333333333" count="27">
        <n v="3.5135135135135137E-2"/>
        <n v="1.3513513513513514E-2"/>
        <n v="2.7027027027027029E-2"/>
        <n v="5.4054054054054057E-2"/>
        <n v="6.0810810810810814E-2"/>
        <n v="0.13513513513513514"/>
        <n v="1"/>
        <n v="4.0540540540540543E-2"/>
        <n v="0.7"/>
        <n v="0.05"/>
        <n v="0.7142857142857143"/>
        <n v="0.8571428571428571"/>
        <n v="0.2"/>
        <n v="0.3"/>
        <n v="0.4"/>
        <n v="0.25"/>
        <n v="0.1"/>
        <n v="0.5"/>
        <n v="0.15"/>
        <m/>
        <n v="0.40540540540540543"/>
        <n v="0.54054054054054057"/>
        <n v="0.93918918918918914"/>
        <n v="0.81081081081081086"/>
        <n v="6.7567567567567571E-2"/>
        <n v="0.21621621621621623"/>
        <n v="1.3333333333333333"/>
      </sharedItems>
    </cacheField>
    <cacheField name="Allokering procent" numFmtId="10">
      <sharedItems containsString="0" containsBlank="1" containsNumber="1" minValue="1.3513513513513514E-2" maxValue="1.3333333333333333" count="27">
        <n v="3.5135135135135137E-2"/>
        <n v="1.3513513513513514E-2"/>
        <n v="2.7027027027027029E-2"/>
        <n v="5.4054054054054057E-2"/>
        <n v="6.0810810810810814E-2"/>
        <n v="0.13513513513513514"/>
        <n v="1"/>
        <n v="4.0540540540540543E-2"/>
        <n v="0.7"/>
        <n v="0.05"/>
        <n v="0.7142857142857143"/>
        <n v="0.8571428571428571"/>
        <n v="0.2"/>
        <n v="0.3"/>
        <n v="0.4"/>
        <n v="0.25"/>
        <n v="0.1"/>
        <n v="0.5"/>
        <n v="0.15"/>
        <m/>
        <n v="0.40540540540540543"/>
        <n v="0.54054054054054057"/>
        <n v="0.93918918918918914"/>
        <n v="0.81081081081081086"/>
        <n v="6.7567567567567571E-2"/>
        <n v="0.21621621621621623"/>
        <n v="1.3333333333333333"/>
      </sharedItems>
    </cacheField>
    <cacheField name="Dage" numFmtId="0">
      <sharedItems containsSemiMixedTypes="0" containsString="0" containsNumber="1" containsInteger="1" minValue="29" maxValue="1035"/>
    </cacheField>
    <cacheField name="Måneder" numFmtId="0" databaseField="0">
      <fieldGroup base="3">
        <rangePr groupBy="months" startDate="2017-06-30T00:00:00" endDate="2020-01-01T00:00:00"/>
        <groupItems count="14">
          <s v="&lt;30-06-2017"/>
          <s v="jan"/>
          <s v="feb"/>
          <s v="mar"/>
          <s v="apr"/>
          <s v="maj"/>
          <s v="jun"/>
          <s v="jul"/>
          <s v="aug"/>
          <s v="sep"/>
          <s v="okt"/>
          <s v="nov"/>
          <s v="dec"/>
          <s v="&gt;01-01-2020"/>
        </groupItems>
      </fieldGroup>
    </cacheField>
    <cacheField name="År2" numFmtId="0" databaseField="0">
      <fieldGroup base="3">
        <rangePr groupBy="years" startDate="2017-06-30T00:00:00" endDate="2020-01-01T00:00:00"/>
        <groupItems count="5">
          <s v="&lt;30-06-2017"/>
          <s v="2017"/>
          <s v="2018"/>
          <s v="2019"/>
          <s v="&gt;01-01-2020"/>
        </groupItems>
      </fieldGroup>
    </cacheField>
    <cacheField name="År" numFmtId="0" databaseField="0">
      <fieldGroup base="2">
        <rangePr groupBy="years" startDate="2017-03-01T00:00:00" endDate="2018-01-02T00:00:00"/>
        <groupItems count="4">
          <s v="&lt;01-03-2017"/>
          <s v="2017"/>
          <s v="2018"/>
          <s v="&gt;02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x v="0"/>
    <x v="0"/>
    <x v="0"/>
    <x v="0"/>
    <n v="183"/>
  </r>
  <r>
    <x v="0"/>
    <x v="1"/>
    <x v="0"/>
    <x v="1"/>
    <x v="1"/>
    <x v="0"/>
    <x v="1"/>
    <x v="1"/>
    <n v="57"/>
  </r>
  <r>
    <x v="0"/>
    <x v="2"/>
    <x v="0"/>
    <x v="2"/>
    <x v="0"/>
    <x v="0"/>
    <x v="0"/>
    <x v="0"/>
    <n v="43"/>
  </r>
  <r>
    <x v="0"/>
    <x v="2"/>
    <x v="1"/>
    <x v="0"/>
    <x v="2"/>
    <x v="0"/>
    <x v="2"/>
    <x v="2"/>
    <n v="139"/>
  </r>
  <r>
    <x v="0"/>
    <x v="3"/>
    <x v="0"/>
    <x v="0"/>
    <x v="0"/>
    <x v="0"/>
    <x v="0"/>
    <x v="0"/>
    <n v="183"/>
  </r>
  <r>
    <x v="0"/>
    <x v="4"/>
    <x v="0"/>
    <x v="0"/>
    <x v="3"/>
    <x v="0"/>
    <x v="3"/>
    <x v="3"/>
    <n v="183"/>
  </r>
  <r>
    <x v="0"/>
    <x v="5"/>
    <x v="0"/>
    <x v="0"/>
    <x v="4"/>
    <x v="0"/>
    <x v="4"/>
    <x v="4"/>
    <n v="183"/>
  </r>
  <r>
    <x v="0"/>
    <x v="6"/>
    <x v="2"/>
    <x v="0"/>
    <x v="5"/>
    <x v="0"/>
    <x v="5"/>
    <x v="5"/>
    <n v="121"/>
  </r>
  <r>
    <x v="0"/>
    <x v="7"/>
    <x v="0"/>
    <x v="0"/>
    <x v="1"/>
    <x v="0"/>
    <x v="1"/>
    <x v="1"/>
    <n v="183"/>
  </r>
  <r>
    <x v="0"/>
    <x v="8"/>
    <x v="0"/>
    <x v="0"/>
    <x v="1"/>
    <x v="0"/>
    <x v="1"/>
    <x v="1"/>
    <n v="183"/>
  </r>
  <r>
    <x v="0"/>
    <x v="9"/>
    <x v="0"/>
    <x v="0"/>
    <x v="6"/>
    <x v="1"/>
    <x v="6"/>
    <x v="6"/>
    <n v="183"/>
  </r>
  <r>
    <x v="0"/>
    <x v="10"/>
    <x v="0"/>
    <x v="0"/>
    <x v="7"/>
    <x v="0"/>
    <x v="7"/>
    <x v="7"/>
    <n v="183"/>
  </r>
  <r>
    <x v="1"/>
    <x v="11"/>
    <x v="3"/>
    <x v="3"/>
    <x v="8"/>
    <x v="0"/>
    <x v="8"/>
    <x v="8"/>
    <n v="121"/>
  </r>
  <r>
    <x v="1"/>
    <x v="12"/>
    <x v="3"/>
    <x v="3"/>
    <x v="9"/>
    <x v="0"/>
    <x v="9"/>
    <x v="9"/>
    <n v="121"/>
  </r>
  <r>
    <x v="2"/>
    <x v="13"/>
    <x v="3"/>
    <x v="4"/>
    <x v="10"/>
    <x v="2"/>
    <x v="10"/>
    <x v="10"/>
    <n v="60"/>
  </r>
  <r>
    <x v="2"/>
    <x v="13"/>
    <x v="4"/>
    <x v="5"/>
    <x v="11"/>
    <x v="2"/>
    <x v="11"/>
    <x v="11"/>
    <n v="30"/>
  </r>
  <r>
    <x v="2"/>
    <x v="13"/>
    <x v="2"/>
    <x v="6"/>
    <x v="12"/>
    <x v="2"/>
    <x v="6"/>
    <x v="6"/>
    <n v="759"/>
  </r>
  <r>
    <x v="3"/>
    <x v="14"/>
    <x v="3"/>
    <x v="0"/>
    <x v="13"/>
    <x v="0"/>
    <x v="12"/>
    <x v="12"/>
    <n v="213"/>
  </r>
  <r>
    <x v="3"/>
    <x v="15"/>
    <x v="3"/>
    <x v="7"/>
    <x v="14"/>
    <x v="0"/>
    <x v="13"/>
    <x v="13"/>
    <n v="29"/>
  </r>
  <r>
    <x v="4"/>
    <x v="16"/>
    <x v="3"/>
    <x v="7"/>
    <x v="13"/>
    <x v="0"/>
    <x v="12"/>
    <x v="12"/>
    <n v="29"/>
  </r>
  <r>
    <x v="4"/>
    <x v="16"/>
    <x v="0"/>
    <x v="3"/>
    <x v="15"/>
    <x v="0"/>
    <x v="14"/>
    <x v="14"/>
    <n v="91"/>
  </r>
  <r>
    <x v="4"/>
    <x v="16"/>
    <x v="5"/>
    <x v="0"/>
    <x v="16"/>
    <x v="0"/>
    <x v="15"/>
    <x v="15"/>
    <n v="91"/>
  </r>
  <r>
    <x v="4"/>
    <x v="17"/>
    <x v="3"/>
    <x v="5"/>
    <x v="17"/>
    <x v="0"/>
    <x v="16"/>
    <x v="16"/>
    <n v="91"/>
  </r>
  <r>
    <x v="4"/>
    <x v="17"/>
    <x v="2"/>
    <x v="0"/>
    <x v="14"/>
    <x v="0"/>
    <x v="13"/>
    <x v="13"/>
    <n v="121"/>
  </r>
  <r>
    <x v="4"/>
    <x v="18"/>
    <x v="3"/>
    <x v="5"/>
    <x v="8"/>
    <x v="0"/>
    <x v="8"/>
    <x v="8"/>
    <n v="91"/>
  </r>
  <r>
    <x v="4"/>
    <x v="18"/>
    <x v="2"/>
    <x v="0"/>
    <x v="18"/>
    <x v="0"/>
    <x v="17"/>
    <x v="17"/>
    <n v="121"/>
  </r>
  <r>
    <x v="4"/>
    <x v="19"/>
    <x v="2"/>
    <x v="0"/>
    <x v="14"/>
    <x v="0"/>
    <x v="13"/>
    <x v="13"/>
    <n v="121"/>
  </r>
  <r>
    <x v="4"/>
    <x v="20"/>
    <x v="3"/>
    <x v="5"/>
    <x v="17"/>
    <x v="0"/>
    <x v="16"/>
    <x v="16"/>
    <n v="91"/>
  </r>
  <r>
    <x v="4"/>
    <x v="20"/>
    <x v="2"/>
    <x v="0"/>
    <x v="15"/>
    <x v="0"/>
    <x v="14"/>
    <x v="14"/>
    <n v="121"/>
  </r>
  <r>
    <x v="4"/>
    <x v="21"/>
    <x v="3"/>
    <x v="5"/>
    <x v="8"/>
    <x v="0"/>
    <x v="8"/>
    <x v="8"/>
    <n v="91"/>
  </r>
  <r>
    <x v="4"/>
    <x v="22"/>
    <x v="3"/>
    <x v="0"/>
    <x v="19"/>
    <x v="0"/>
    <x v="18"/>
    <x v="18"/>
    <n v="213"/>
  </r>
  <r>
    <x v="4"/>
    <x v="23"/>
    <x v="3"/>
    <x v="0"/>
    <x v="17"/>
    <x v="0"/>
    <x v="16"/>
    <x v="16"/>
    <n v="213"/>
  </r>
  <r>
    <x v="4"/>
    <x v="15"/>
    <x v="3"/>
    <x v="5"/>
    <x v="17"/>
    <x v="0"/>
    <x v="16"/>
    <x v="16"/>
    <n v="91"/>
  </r>
  <r>
    <x v="4"/>
    <x v="15"/>
    <x v="2"/>
    <x v="0"/>
    <x v="13"/>
    <x v="0"/>
    <x v="12"/>
    <x v="12"/>
    <n v="121"/>
  </r>
  <r>
    <x v="5"/>
    <x v="24"/>
    <x v="0"/>
    <x v="8"/>
    <x v="20"/>
    <x v="3"/>
    <x v="19"/>
    <x v="19"/>
    <n v="153"/>
  </r>
  <r>
    <x v="5"/>
    <x v="25"/>
    <x v="0"/>
    <x v="8"/>
    <x v="21"/>
    <x v="0"/>
    <x v="6"/>
    <x v="6"/>
    <n v="153"/>
  </r>
  <r>
    <x v="5"/>
    <x v="26"/>
    <x v="0"/>
    <x v="8"/>
    <x v="22"/>
    <x v="0"/>
    <x v="20"/>
    <x v="20"/>
    <n v="153"/>
  </r>
  <r>
    <x v="5"/>
    <x v="27"/>
    <x v="0"/>
    <x v="8"/>
    <x v="21"/>
    <x v="0"/>
    <x v="6"/>
    <x v="6"/>
    <n v="153"/>
  </r>
  <r>
    <x v="5"/>
    <x v="28"/>
    <x v="0"/>
    <x v="8"/>
    <x v="22"/>
    <x v="0"/>
    <x v="20"/>
    <x v="20"/>
    <n v="153"/>
  </r>
  <r>
    <x v="5"/>
    <x v="29"/>
    <x v="0"/>
    <x v="8"/>
    <x v="20"/>
    <x v="3"/>
    <x v="19"/>
    <x v="19"/>
    <n v="153"/>
  </r>
  <r>
    <x v="5"/>
    <x v="10"/>
    <x v="0"/>
    <x v="8"/>
    <x v="10"/>
    <x v="0"/>
    <x v="21"/>
    <x v="21"/>
    <n v="153"/>
  </r>
  <r>
    <x v="5"/>
    <x v="30"/>
    <x v="0"/>
    <x v="8"/>
    <x v="10"/>
    <x v="0"/>
    <x v="21"/>
    <x v="21"/>
    <n v="153"/>
  </r>
  <r>
    <x v="6"/>
    <x v="16"/>
    <x v="3"/>
    <x v="4"/>
    <x v="17"/>
    <x v="0"/>
    <x v="16"/>
    <x v="16"/>
    <n v="60"/>
  </r>
  <r>
    <x v="6"/>
    <x v="16"/>
    <x v="4"/>
    <x v="5"/>
    <x v="16"/>
    <x v="0"/>
    <x v="15"/>
    <x v="15"/>
    <n v="30"/>
  </r>
  <r>
    <x v="6"/>
    <x v="17"/>
    <x v="3"/>
    <x v="4"/>
    <x v="17"/>
    <x v="0"/>
    <x v="16"/>
    <x v="16"/>
    <n v="60"/>
  </r>
  <r>
    <x v="6"/>
    <x v="17"/>
    <x v="4"/>
    <x v="5"/>
    <x v="16"/>
    <x v="0"/>
    <x v="15"/>
    <x v="15"/>
    <n v="30"/>
  </r>
  <r>
    <x v="6"/>
    <x v="18"/>
    <x v="3"/>
    <x v="4"/>
    <x v="17"/>
    <x v="0"/>
    <x v="16"/>
    <x v="16"/>
    <n v="60"/>
  </r>
  <r>
    <x v="6"/>
    <x v="18"/>
    <x v="4"/>
    <x v="5"/>
    <x v="16"/>
    <x v="0"/>
    <x v="15"/>
    <x v="15"/>
    <n v="30"/>
  </r>
  <r>
    <x v="6"/>
    <x v="20"/>
    <x v="3"/>
    <x v="4"/>
    <x v="17"/>
    <x v="0"/>
    <x v="16"/>
    <x v="16"/>
    <n v="60"/>
  </r>
  <r>
    <x v="6"/>
    <x v="20"/>
    <x v="4"/>
    <x v="5"/>
    <x v="16"/>
    <x v="0"/>
    <x v="15"/>
    <x v="15"/>
    <n v="30"/>
  </r>
  <r>
    <x v="6"/>
    <x v="21"/>
    <x v="3"/>
    <x v="4"/>
    <x v="17"/>
    <x v="0"/>
    <x v="16"/>
    <x v="16"/>
    <n v="60"/>
  </r>
  <r>
    <x v="6"/>
    <x v="21"/>
    <x v="4"/>
    <x v="3"/>
    <x v="16"/>
    <x v="0"/>
    <x v="15"/>
    <x v="15"/>
    <n v="60"/>
  </r>
  <r>
    <x v="6"/>
    <x v="22"/>
    <x v="3"/>
    <x v="4"/>
    <x v="19"/>
    <x v="0"/>
    <x v="18"/>
    <x v="18"/>
    <n v="60"/>
  </r>
  <r>
    <x v="6"/>
    <x v="22"/>
    <x v="4"/>
    <x v="5"/>
    <x v="16"/>
    <x v="0"/>
    <x v="15"/>
    <x v="15"/>
    <n v="30"/>
  </r>
  <r>
    <x v="6"/>
    <x v="22"/>
    <x v="2"/>
    <x v="3"/>
    <x v="16"/>
    <x v="0"/>
    <x v="15"/>
    <x v="15"/>
    <n v="29"/>
  </r>
  <r>
    <x v="6"/>
    <x v="15"/>
    <x v="3"/>
    <x v="4"/>
    <x v="17"/>
    <x v="0"/>
    <x v="16"/>
    <x v="16"/>
    <n v="60"/>
  </r>
  <r>
    <x v="6"/>
    <x v="15"/>
    <x v="4"/>
    <x v="5"/>
    <x v="16"/>
    <x v="0"/>
    <x v="15"/>
    <x v="15"/>
    <n v="30"/>
  </r>
  <r>
    <x v="7"/>
    <x v="31"/>
    <x v="6"/>
    <x v="0"/>
    <x v="5"/>
    <x v="0"/>
    <x v="19"/>
    <x v="5"/>
    <n v="305"/>
  </r>
  <r>
    <x v="7"/>
    <x v="31"/>
    <x v="2"/>
    <x v="9"/>
    <x v="10"/>
    <x v="0"/>
    <x v="19"/>
    <x v="21"/>
    <n v="851"/>
  </r>
  <r>
    <x v="7"/>
    <x v="32"/>
    <x v="6"/>
    <x v="9"/>
    <x v="21"/>
    <x v="0"/>
    <x v="6"/>
    <x v="6"/>
    <n v="1035"/>
  </r>
  <r>
    <x v="7"/>
    <x v="5"/>
    <x v="6"/>
    <x v="0"/>
    <x v="23"/>
    <x v="0"/>
    <x v="22"/>
    <x v="22"/>
    <n v="305"/>
  </r>
  <r>
    <x v="7"/>
    <x v="5"/>
    <x v="7"/>
    <x v="9"/>
    <x v="21"/>
    <x v="0"/>
    <x v="6"/>
    <x v="6"/>
    <n v="729"/>
  </r>
  <r>
    <x v="7"/>
    <x v="6"/>
    <x v="2"/>
    <x v="0"/>
    <x v="22"/>
    <x v="0"/>
    <x v="20"/>
    <x v="20"/>
    <n v="121"/>
  </r>
  <r>
    <x v="7"/>
    <x v="6"/>
    <x v="7"/>
    <x v="9"/>
    <x v="24"/>
    <x v="0"/>
    <x v="23"/>
    <x v="23"/>
    <n v="729"/>
  </r>
  <r>
    <x v="7"/>
    <x v="33"/>
    <x v="0"/>
    <x v="9"/>
    <x v="21"/>
    <x v="0"/>
    <x v="6"/>
    <x v="6"/>
    <n v="913"/>
  </r>
  <r>
    <x v="7"/>
    <x v="9"/>
    <x v="3"/>
    <x v="5"/>
    <x v="25"/>
    <x v="0"/>
    <x v="24"/>
    <x v="24"/>
    <n v="91"/>
  </r>
  <r>
    <x v="7"/>
    <x v="9"/>
    <x v="2"/>
    <x v="0"/>
    <x v="22"/>
    <x v="0"/>
    <x v="20"/>
    <x v="20"/>
    <n v="121"/>
  </r>
  <r>
    <x v="7"/>
    <x v="9"/>
    <x v="7"/>
    <x v="9"/>
    <x v="24"/>
    <x v="0"/>
    <x v="23"/>
    <x v="23"/>
    <n v="729"/>
  </r>
  <r>
    <x v="7"/>
    <x v="34"/>
    <x v="6"/>
    <x v="0"/>
    <x v="7"/>
    <x v="0"/>
    <x v="7"/>
    <x v="7"/>
    <n v="305"/>
  </r>
  <r>
    <x v="7"/>
    <x v="35"/>
    <x v="0"/>
    <x v="9"/>
    <x v="26"/>
    <x v="0"/>
    <x v="25"/>
    <x v="25"/>
    <n v="913"/>
  </r>
  <r>
    <x v="7"/>
    <x v="36"/>
    <x v="0"/>
    <x v="10"/>
    <x v="10"/>
    <x v="4"/>
    <x v="6"/>
    <x v="6"/>
    <n v="62"/>
  </r>
  <r>
    <x v="7"/>
    <x v="36"/>
    <x v="5"/>
    <x v="11"/>
    <x v="10"/>
    <x v="5"/>
    <x v="26"/>
    <x v="26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el1" cacheId="0" applyNumberFormats="0" applyBorderFormats="0" applyFontFormats="0" applyPatternFormats="0" applyAlignmentFormats="0" applyWidthHeightFormats="1" dataCaption="Værdier" updatedVersion="3" minRefreshableVersion="3" showCalcMbrs="0" useAutoFormatting="1" itemPrintTitles="1" createdVersion="3" indent="0" compact="0" compactData="0" multipleFieldFilters="0" chartFormat="6">
  <location ref="A5:F38" firstHeaderRow="1" firstDataRow="1" firstDataCol="5" rowPageCount="3" colPageCount="1"/>
  <pivotFields count="12"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>
      <items count="47">
        <item x="0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m="1" x="44"/>
        <item x="4"/>
        <item x="20"/>
        <item m="1" x="42"/>
        <item x="12"/>
        <item x="21"/>
        <item x="22"/>
        <item x="5"/>
        <item x="23"/>
        <item m="1" x="40"/>
        <item x="27"/>
        <item x="6"/>
        <item x="33"/>
        <item x="28"/>
        <item x="7"/>
        <item x="8"/>
        <item m="1" x="45"/>
        <item x="9"/>
        <item m="1" x="37"/>
        <item m="1" x="39"/>
        <item x="15"/>
        <item x="36"/>
        <item x="10"/>
        <item x="30"/>
        <item x="13"/>
        <item x="24"/>
        <item x="25"/>
        <item x="26"/>
        <item m="1" x="38"/>
        <item x="29"/>
        <item x="31"/>
        <item x="34"/>
        <item x="35"/>
        <item t="default"/>
      </items>
    </pivotField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compact="0" outline="0" showAll="0"/>
    <pivotField axis="axisPage" compact="0" outline="0" showAll="0">
      <items count="28">
        <item x="1"/>
        <item x="2"/>
        <item x="0"/>
        <item x="7"/>
        <item x="9"/>
        <item x="3"/>
        <item x="4"/>
        <item x="24"/>
        <item x="16"/>
        <item x="5"/>
        <item x="18"/>
        <item x="12"/>
        <item x="25"/>
        <item x="15"/>
        <item x="13"/>
        <item x="14"/>
        <item x="20"/>
        <item x="17"/>
        <item x="21"/>
        <item x="8"/>
        <item x="10"/>
        <item x="23"/>
        <item x="11"/>
        <item x="22"/>
        <item x="6"/>
        <item x="26"/>
        <item x="19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5">
    <field x="11"/>
    <field x="2"/>
    <field x="3"/>
    <field x="1"/>
    <field x="10"/>
  </rowFields>
  <rowItems count="33">
    <i>
      <x v="1"/>
      <x v="7"/>
      <x v="226"/>
      <x v="5"/>
      <x v="1"/>
    </i>
    <i t="default" r="3">
      <x v="5"/>
    </i>
    <i t="default" r="2">
      <x v="226"/>
    </i>
    <i r="2">
      <x v="240"/>
      <x v="3"/>
      <x v="1"/>
    </i>
    <i t="default" r="3">
      <x v="3"/>
    </i>
    <i t="default" r="2">
      <x v="240"/>
    </i>
    <i r="2">
      <x v="366"/>
      <x/>
      <x v="1"/>
    </i>
    <i t="default" r="3">
      <x/>
    </i>
    <i r="3">
      <x v="7"/>
      <x v="1"/>
    </i>
    <i t="default" r="3">
      <x v="7"/>
    </i>
    <i r="3">
      <x v="14"/>
      <x v="1"/>
    </i>
    <i t="default" r="3">
      <x v="14"/>
    </i>
    <i r="3">
      <x v="20"/>
      <x v="1"/>
    </i>
    <i t="default" r="3">
      <x v="20"/>
    </i>
    <i r="3">
      <x v="27"/>
      <x v="1"/>
    </i>
    <i t="default" r="3">
      <x v="27"/>
    </i>
    <i r="3">
      <x v="28"/>
      <x v="1"/>
    </i>
    <i t="default" r="3">
      <x v="28"/>
    </i>
    <i r="3">
      <x v="30"/>
      <x v="1"/>
    </i>
    <i t="default" r="3">
      <x v="30"/>
    </i>
    <i r="3">
      <x v="35"/>
      <x v="1"/>
    </i>
    <i t="default" r="3">
      <x v="35"/>
    </i>
    <i t="default" r="2">
      <x v="366"/>
    </i>
    <i t="default" r="1">
      <x v="7"/>
    </i>
    <i r="1">
      <x v="8"/>
      <x v="366"/>
      <x v="5"/>
      <x v="1"/>
    </i>
    <i t="default" r="3">
      <x v="5"/>
    </i>
    <i t="default" r="2">
      <x v="366"/>
    </i>
    <i t="default" r="1">
      <x v="8"/>
    </i>
    <i r="1">
      <x v="9"/>
      <x v="366"/>
      <x v="24"/>
      <x v="1"/>
    </i>
    <i t="default" r="3">
      <x v="24"/>
    </i>
    <i t="default" r="2">
      <x v="366"/>
    </i>
    <i t="default" r="1">
      <x v="9"/>
    </i>
    <i t="grand">
      <x/>
    </i>
  </rowItems>
  <colItems count="1">
    <i/>
  </colItems>
  <pageFields count="3">
    <pageField fld="0" item="0" hier="-1"/>
    <pageField fld="6" hier="-1"/>
    <pageField fld="9" hier="-1"/>
  </pageFields>
  <dataFields count="1">
    <dataField name="Sum af Allokering" fld="4" baseField="0" baseItem="0" numFmtId="169"/>
  </dataField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CRM projektet allokering i procent ift. normering" cacheId="0" applyNumberFormats="0" applyBorderFormats="0" applyFontFormats="0" applyPatternFormats="0" applyAlignmentFormats="0" applyWidthHeightFormats="1" dataCaption="Værdier" updatedVersion="3" minRefreshableVersion="3" showCalcMbrs="0" useAutoFormatting="1" itemPrintTitles="1" createdVersion="3" indent="0" outline="1" outlineData="1" multipleFieldFilters="0" chartFormat="9">
  <location ref="T5:X13" firstHeaderRow="1" firstDataRow="4" firstDataCol="1" rowPageCount="3" colPageCount="1"/>
  <pivotFields count="12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7">
        <item x="0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m="1" x="44"/>
        <item x="4"/>
        <item x="20"/>
        <item m="1" x="42"/>
        <item x="12"/>
        <item x="21"/>
        <item x="22"/>
        <item x="5"/>
        <item x="23"/>
        <item m="1" x="40"/>
        <item x="27"/>
        <item x="6"/>
        <item x="33"/>
        <item x="28"/>
        <item x="7"/>
        <item x="8"/>
        <item m="1" x="45"/>
        <item x="9"/>
        <item m="1" x="37"/>
        <item m="1" x="39"/>
        <item x="15"/>
        <item x="36"/>
        <item x="10"/>
        <item x="30"/>
        <item x="13"/>
        <item x="24"/>
        <item x="25"/>
        <item x="26"/>
        <item m="1" x="38"/>
        <item x="29"/>
        <item x="31"/>
        <item x="34"/>
        <item x="35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8">
        <item x="1"/>
        <item x="2"/>
        <item x="0"/>
        <item x="7"/>
        <item x="9"/>
        <item x="3"/>
        <item x="4"/>
        <item x="25"/>
        <item x="17"/>
        <item x="5"/>
        <item x="19"/>
        <item x="13"/>
        <item x="26"/>
        <item x="16"/>
        <item x="14"/>
        <item x="15"/>
        <item x="22"/>
        <item x="18"/>
        <item x="10"/>
        <item x="11"/>
        <item x="8"/>
        <item x="12"/>
        <item x="24"/>
        <item x="6"/>
        <item x="23"/>
        <item x="21"/>
        <item x="20"/>
        <item t="default"/>
      </items>
    </pivotField>
    <pivotField showAll="0"/>
    <pivotField showAll="0"/>
    <pivotField dataField="1"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Page" showAll="0" defaultSubtotal="0">
      <items count="4">
        <item x="0"/>
        <item x="1"/>
        <item x="2"/>
        <item x="3"/>
      </items>
    </pivotField>
  </pivotFields>
  <rowFields count="2">
    <field x="1"/>
    <field x="4"/>
  </rowFields>
  <rowItems count="5">
    <i>
      <x v="4"/>
    </i>
    <i r="1">
      <x v="20"/>
    </i>
    <i>
      <x v="17"/>
    </i>
    <i r="1">
      <x v="4"/>
    </i>
    <i t="grand">
      <x/>
    </i>
  </rowItems>
  <colFields count="3">
    <field x="2"/>
    <field x="3"/>
    <field x="10"/>
  </colFields>
  <colItems count="4">
    <i>
      <x v="6"/>
      <x v="274"/>
      <x v="1"/>
    </i>
    <i t="default" r="1">
      <x v="274"/>
    </i>
    <i t="default">
      <x v="6"/>
    </i>
    <i t="grand">
      <x/>
    </i>
  </colItems>
  <pageFields count="3">
    <pageField fld="0" item="1" hier="-1"/>
    <pageField fld="11" hier="-1"/>
    <pageField fld="9" hier="-1"/>
  </pageFields>
  <dataFields count="1">
    <dataField name="Sum af Allokering procent" fld="7" baseField="0" baseItem="0" numFmtId="9"/>
  </dataFields>
  <chartFormats count="10"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9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74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74"/>
          </reference>
        </references>
      </pivotArea>
    </chartFormat>
    <chartFormat chart="8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74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4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8" format="1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1" count="1" selected="0">
            <x v="1"/>
          </reference>
        </references>
      </pivotArea>
    </chartFormat>
    <chartFormat chart="8" format="1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74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5000000}" name="Lønkontrol" cacheId="0" applyNumberFormats="0" applyBorderFormats="0" applyFontFormats="0" applyPatternFormats="0" applyAlignmentFormats="0" applyWidthHeightFormats="1" dataCaption="Værdier" updatedVersion="3" minRefreshableVersion="3" showCalcMbrs="0" useAutoFormatting="1" itemPrintTitles="1" createdVersion="3" indent="0" outline="1" outlineData="1" multipleFieldFilters="0" chartFormat="3">
  <location ref="T108:X129" firstHeaderRow="1" firstDataRow="5" firstDataCol="1" rowPageCount="2" colPageCount="1"/>
  <pivotFields count="12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7">
        <item x="0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m="1" x="44"/>
        <item x="4"/>
        <item x="20"/>
        <item m="1" x="42"/>
        <item x="12"/>
        <item x="21"/>
        <item x="22"/>
        <item x="5"/>
        <item x="23"/>
        <item m="1" x="40"/>
        <item x="27"/>
        <item x="6"/>
        <item x="33"/>
        <item x="28"/>
        <item x="7"/>
        <item x="8"/>
        <item m="1" x="45"/>
        <item x="9"/>
        <item m="1" x="37"/>
        <item m="1" x="39"/>
        <item x="15"/>
        <item x="36"/>
        <item x="10"/>
        <item x="30"/>
        <item x="13"/>
        <item x="24"/>
        <item x="25"/>
        <item x="26"/>
        <item m="1" x="38"/>
        <item x="29"/>
        <item x="31"/>
        <item x="34"/>
        <item x="35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8">
        <item x="1"/>
        <item x="2"/>
        <item x="0"/>
        <item x="7"/>
        <item x="9"/>
        <item x="3"/>
        <item x="4"/>
        <item x="25"/>
        <item x="17"/>
        <item x="5"/>
        <item x="19"/>
        <item x="13"/>
        <item x="26"/>
        <item x="16"/>
        <item x="14"/>
        <item x="15"/>
        <item x="22"/>
        <item x="18"/>
        <item x="10"/>
        <item x="11"/>
        <item x="8"/>
        <item x="12"/>
        <item x="24"/>
        <item x="6"/>
        <item x="23"/>
        <item x="21"/>
        <item x="20"/>
        <item t="default"/>
      </items>
    </pivotField>
    <pivotField showAll="0"/>
    <pivotField showAll="0"/>
    <pivotField dataField="1"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1"/>
    <field x="4"/>
  </rowFields>
  <rowItems count="17">
    <i>
      <x v="23"/>
    </i>
    <i r="1">
      <x v="25"/>
    </i>
    <i>
      <x v="26"/>
    </i>
    <i r="1">
      <x v="16"/>
    </i>
    <i>
      <x v="35"/>
    </i>
    <i r="1">
      <x v="18"/>
    </i>
    <i>
      <x v="36"/>
    </i>
    <i r="1">
      <x v="18"/>
    </i>
    <i>
      <x v="38"/>
    </i>
    <i r="1">
      <x v="26"/>
    </i>
    <i>
      <x v="39"/>
    </i>
    <i r="1">
      <x v="25"/>
    </i>
    <i>
      <x v="40"/>
    </i>
    <i r="1">
      <x v="16"/>
    </i>
    <i>
      <x v="42"/>
    </i>
    <i r="1">
      <x v="26"/>
    </i>
    <i t="grand">
      <x/>
    </i>
  </rowItems>
  <colFields count="4">
    <field x="2"/>
    <field x="11"/>
    <field x="3"/>
    <field x="10"/>
  </colFields>
  <colItems count="4">
    <i>
      <x v="7"/>
      <x v="1"/>
      <x v="336"/>
      <x v="1"/>
    </i>
    <i t="default" r="2">
      <x v="336"/>
    </i>
    <i t="default">
      <x v="7"/>
    </i>
    <i t="grand">
      <x/>
    </i>
  </colItems>
  <pageFields count="2">
    <pageField fld="0" item="5" hier="-1"/>
    <pageField fld="9" hier="-1"/>
  </pageFields>
  <dataFields count="1">
    <dataField name="Sum af Allokering procent" fld="7" baseField="0" baseItem="0" numFmtId="9"/>
  </dataFields>
  <chartFormats count="7">
    <chartFormat chart="1" format="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36"/>
          </reference>
          <reference field="10" count="1" selected="0">
            <x v="1"/>
          </reference>
        </references>
      </pivotArea>
    </chartFormat>
    <chartFormat chart="2" format="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36"/>
          </reference>
          <reference field="10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6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3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3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el3" cacheId="0" applyNumberFormats="0" applyBorderFormats="0" applyFontFormats="0" applyPatternFormats="0" applyAlignmentFormats="0" applyWidthHeightFormats="1" dataCaption="Værdier" updatedVersion="3" minRefreshableVersion="3" showCalcMbrs="0" useAutoFormatting="1" rowGrandTotals="0" colGrandTotals="0" itemPrintTitles="1" createdVersion="3" indent="0" outline="1" outlineData="1" multipleFieldFilters="0" chartFormat="3" rowHeaderCaption="Medarbejdere og slutdato" colHeaderCaption="Måneder og startdato">
  <location ref="A5:D29" firstHeaderRow="1" firstDataRow="3" firstDataCol="1" rowPageCount="2" colPageCount="1"/>
  <pivotFields count="12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7">
        <item x="0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m="1" x="44"/>
        <item x="4"/>
        <item x="20"/>
        <item m="1" x="42"/>
        <item x="12"/>
        <item x="21"/>
        <item x="22"/>
        <item x="5"/>
        <item x="23"/>
        <item m="1" x="40"/>
        <item x="27"/>
        <item x="6"/>
        <item x="33"/>
        <item x="28"/>
        <item x="7"/>
        <item x="8"/>
        <item m="1" x="45"/>
        <item x="9"/>
        <item m="1" x="37"/>
        <item m="1" x="39"/>
        <item x="15"/>
        <item x="36"/>
        <item x="10"/>
        <item x="30"/>
        <item x="13"/>
        <item x="24"/>
        <item x="25"/>
        <item x="26"/>
        <item m="1" x="38"/>
        <item x="29"/>
        <item x="31"/>
        <item x="34"/>
        <item x="35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sd="0" x="240"/>
        <item x="241"/>
        <item x="242"/>
        <item x="243"/>
        <item sd="0"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sd="0"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sd="0"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sd="0" x="366"/>
        <item x="367"/>
        <item t="default"/>
      </items>
    </pivotField>
    <pivotField axis="axisRow" showAll="0">
      <items count="28">
        <item x="1"/>
        <item x="2"/>
        <item x="0"/>
        <item x="7"/>
        <item x="9"/>
        <item x="3"/>
        <item x="4"/>
        <item x="25"/>
        <item x="17"/>
        <item x="5"/>
        <item x="19"/>
        <item x="13"/>
        <item x="26"/>
        <item x="16"/>
        <item x="14"/>
        <item x="15"/>
        <item x="22"/>
        <item x="18"/>
        <item x="10"/>
        <item x="11"/>
        <item x="8"/>
        <item x="12"/>
        <item x="24"/>
        <item x="6"/>
        <item x="23"/>
        <item x="21"/>
        <item x="20"/>
        <item t="default"/>
      </items>
    </pivotField>
    <pivotField axis="axisPage" showAll="0">
      <items count="7">
        <item x="5"/>
        <item x="4"/>
        <item x="2"/>
        <item x="1"/>
        <item x="0"/>
        <item sd="0" x="3"/>
        <item t="default"/>
      </items>
    </pivotField>
    <pivotField showAll="0"/>
    <pivotField dataField="1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sd="0" x="6"/>
        <item sd="0" x="7"/>
        <item sd="0" x="8"/>
        <item sd="0" x="9"/>
        <item sd="0" x="10"/>
        <item x="11"/>
        <item sd="0" x="12"/>
        <item x="13"/>
      </items>
    </pivotField>
    <pivotField axis="axisRow" showAll="0" defaultSubtotal="0">
      <items count="5">
        <item x="0"/>
        <item sd="0" x="1"/>
        <item x="2"/>
        <item x="3"/>
        <item x="4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5">
    <field x="1"/>
    <field x="10"/>
    <field x="9"/>
    <field x="3"/>
    <field x="4"/>
  </rowFields>
  <rowItems count="22">
    <i>
      <x/>
    </i>
    <i r="1">
      <x v="1"/>
    </i>
    <i>
      <x v="3"/>
    </i>
    <i r="1">
      <x v="1"/>
    </i>
    <i>
      <x v="5"/>
    </i>
    <i r="1">
      <x v="1"/>
    </i>
    <i>
      <x v="7"/>
    </i>
    <i r="1">
      <x v="1"/>
    </i>
    <i>
      <x v="14"/>
    </i>
    <i r="1">
      <x v="1"/>
    </i>
    <i>
      <x v="20"/>
    </i>
    <i r="1">
      <x v="1"/>
    </i>
    <i>
      <x v="24"/>
    </i>
    <i r="1">
      <x v="1"/>
    </i>
    <i>
      <x v="27"/>
    </i>
    <i r="1">
      <x v="1"/>
    </i>
    <i>
      <x v="28"/>
    </i>
    <i r="1">
      <x v="1"/>
    </i>
    <i>
      <x v="30"/>
    </i>
    <i r="1">
      <x v="1"/>
    </i>
    <i>
      <x v="35"/>
    </i>
    <i r="1">
      <x v="1"/>
    </i>
  </rowItems>
  <colFields count="2">
    <field x="11"/>
    <field x="2"/>
  </colFields>
  <colItems count="3">
    <i>
      <x v="1"/>
      <x v="7"/>
    </i>
    <i r="1">
      <x v="8"/>
    </i>
    <i r="1">
      <x v="9"/>
    </i>
  </colItems>
  <pageFields count="2">
    <pageField fld="0" item="0" hier="-1"/>
    <pageField fld="5" hier="-1"/>
  </pageFields>
  <dataFields count="1">
    <dataField name="Oversigt over allokering af medarbejdere med startdato og slutdatoer" fld="7" baseField="0" baseItem="0" numFmtId="9"/>
  </dataFields>
  <formats count="4">
    <format dxfId="9">
      <pivotArea type="origin" dataOnly="0" labelOnly="1" outline="0" fieldPosition="0"/>
    </format>
    <format dxfId="8">
      <pivotArea type="origin" dataOnly="0" labelOnly="1" outline="0" fieldPosition="0"/>
    </format>
    <format dxfId="7">
      <pivotArea field="2" type="button" dataOnly="0" labelOnly="1" outline="0" axis="axisCol" fieldPosition="1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4000000}" name="KVANTUM" cacheId="0" applyNumberFormats="0" applyBorderFormats="0" applyFontFormats="0" applyPatternFormats="0" applyAlignmentFormats="0" applyWidthHeightFormats="1" dataCaption="Værdier" updatedVersion="3" minRefreshableVersion="3" showCalcMbrs="0" useAutoFormatting="1" rowGrandTotals="0" colGrandTotals="0" itemPrintTitles="1" createdVersion="3" indent="0" outline="1" outlineData="1" multipleFieldFilters="0" chartFormat="7">
  <location ref="BC192:BM219" firstHeaderRow="1" firstDataRow="4" firstDataCol="1" rowPageCount="3" colPageCount="1"/>
  <pivotFields count="12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7">
        <item x="0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m="1" x="44"/>
        <item x="4"/>
        <item x="20"/>
        <item m="1" x="42"/>
        <item x="12"/>
        <item x="21"/>
        <item x="22"/>
        <item x="5"/>
        <item x="23"/>
        <item m="1" x="40"/>
        <item x="27"/>
        <item x="6"/>
        <item x="33"/>
        <item x="28"/>
        <item x="7"/>
        <item x="8"/>
        <item m="1" x="45"/>
        <item x="9"/>
        <item m="1" x="37"/>
        <item m="1" x="39"/>
        <item x="15"/>
        <item x="36"/>
        <item x="10"/>
        <item x="30"/>
        <item x="13"/>
        <item x="24"/>
        <item x="25"/>
        <item x="26"/>
        <item m="1" x="38"/>
        <item x="29"/>
        <item x="31"/>
        <item x="34"/>
        <item x="35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8">
        <item x="1"/>
        <item x="2"/>
        <item x="0"/>
        <item x="7"/>
        <item x="9"/>
        <item x="3"/>
        <item x="4"/>
        <item x="25"/>
        <item x="17"/>
        <item x="5"/>
        <item x="19"/>
        <item x="13"/>
        <item x="26"/>
        <item x="16"/>
        <item x="14"/>
        <item x="15"/>
        <item x="22"/>
        <item x="18"/>
        <item x="10"/>
        <item x="11"/>
        <item x="8"/>
        <item x="12"/>
        <item x="24"/>
        <item x="6"/>
        <item x="23"/>
        <item x="21"/>
        <item x="20"/>
        <item t="default"/>
      </items>
    </pivotField>
    <pivotField showAll="0"/>
    <pivotField showAll="0"/>
    <pivotField dataField="1"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Page" showAll="0" defaultSubtotal="0">
      <items count="4">
        <item x="0"/>
        <item x="1"/>
        <item x="2"/>
        <item x="3"/>
      </items>
    </pivotField>
  </pivotFields>
  <rowFields count="2">
    <field x="1"/>
    <field x="4"/>
  </rowFields>
  <rowItems count="24">
    <i>
      <x v="6"/>
    </i>
    <i r="1">
      <x v="11"/>
    </i>
    <i r="1">
      <x v="13"/>
    </i>
    <i r="1">
      <x v="15"/>
    </i>
    <i>
      <x v="8"/>
    </i>
    <i r="1">
      <x v="8"/>
    </i>
    <i r="1">
      <x v="14"/>
    </i>
    <i>
      <x v="9"/>
    </i>
    <i r="1">
      <x v="17"/>
    </i>
    <i r="1">
      <x v="20"/>
    </i>
    <i>
      <x v="11"/>
    </i>
    <i r="1">
      <x v="14"/>
    </i>
    <i>
      <x v="15"/>
    </i>
    <i r="1">
      <x v="8"/>
    </i>
    <i r="1">
      <x v="15"/>
    </i>
    <i>
      <x v="18"/>
    </i>
    <i r="1">
      <x v="20"/>
    </i>
    <i>
      <x v="19"/>
    </i>
    <i r="1">
      <x v="10"/>
    </i>
    <i>
      <x v="21"/>
    </i>
    <i r="1">
      <x v="8"/>
    </i>
    <i>
      <x v="33"/>
    </i>
    <i r="1">
      <x v="8"/>
    </i>
    <i r="1">
      <x v="11"/>
    </i>
  </rowItems>
  <colFields count="3">
    <field x="2"/>
    <field x="9"/>
    <field x="10"/>
  </colFields>
  <colItems count="10">
    <i>
      <x v="6"/>
      <x v="6"/>
      <x v="1"/>
    </i>
    <i r="1">
      <x v="8"/>
      <x v="1"/>
    </i>
    <i r="1">
      <x v="12"/>
      <x v="1"/>
    </i>
    <i t="default">
      <x v="6"/>
    </i>
    <i>
      <x v="7"/>
      <x v="9"/>
      <x v="1"/>
    </i>
    <i t="default">
      <x v="7"/>
    </i>
    <i>
      <x v="9"/>
      <x v="12"/>
      <x v="1"/>
    </i>
    <i t="default">
      <x v="9"/>
    </i>
    <i>
      <x v="10"/>
      <x v="12"/>
      <x v="1"/>
    </i>
    <i t="default">
      <x v="10"/>
    </i>
  </colItems>
  <pageFields count="3">
    <pageField fld="0" item="4" hier="-1"/>
    <pageField fld="3" hier="-1"/>
    <pageField fld="11" hier="-1"/>
  </pageFields>
  <dataFields count="1">
    <dataField name="Sum af Allokering procent" fld="7" baseField="0" baseItem="0" numFmtId="9"/>
  </dataFields>
  <chartFormats count="61">
    <chartFormat chart="2" format="1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6"/>
          </reference>
          <reference field="10" count="1" selected="0">
            <x v="1"/>
          </reference>
        </references>
      </pivotArea>
    </chartFormat>
    <chartFormat chart="2" format="1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8"/>
          </reference>
          <reference field="10" count="1" selected="0">
            <x v="1"/>
          </reference>
        </references>
      </pivotArea>
    </chartFormat>
    <chartFormat chart="2" format="2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2" format="2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9" count="1" selected="0">
            <x v="9"/>
          </reference>
          <reference field="10" count="1" selected="0">
            <x v="1"/>
          </reference>
        </references>
      </pivotArea>
    </chartFormat>
    <chartFormat chart="2" format="2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2" format="2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6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8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12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9" count="1" selected="0">
            <x v="9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12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9" count="1" selected="0">
            <x v="12"/>
          </reference>
        </references>
      </pivotArea>
    </chartFormat>
    <chartFormat chart="2" format="3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2"/>
          </reference>
          <reference field="10" count="1" selected="0">
            <x v="1"/>
          </reference>
        </references>
      </pivotArea>
    </chartFormat>
    <chartFormat chart="2" format="3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2" format="3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2" format="3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74"/>
          </reference>
          <reference field="10" count="1" selected="0">
            <x v="1"/>
          </reference>
        </references>
      </pivotArea>
    </chartFormat>
    <chartFormat chart="2" format="3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2" format="3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4" format="4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2"/>
          </reference>
          <reference field="10" count="1" selected="0">
            <x v="1"/>
          </reference>
        </references>
      </pivotArea>
    </chartFormat>
    <chartFormat chart="4" format="4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4" format="4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4" format="4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74"/>
          </reference>
          <reference field="10" count="1" selected="0">
            <x v="1"/>
          </reference>
        </references>
      </pivotArea>
    </chartFormat>
    <chartFormat chart="4" format="4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4" format="4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5" format="4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2"/>
          </reference>
          <reference field="10" count="1" selected="0">
            <x v="1"/>
          </reference>
        </references>
      </pivotArea>
    </chartFormat>
    <chartFormat chart="5" format="4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5" format="5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5" format="5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74"/>
          </reference>
          <reference field="10" count="1" selected="0">
            <x v="1"/>
          </reference>
        </references>
      </pivotArea>
    </chartFormat>
    <chartFormat chart="5" format="5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5" format="5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6" format="5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2"/>
          </reference>
          <reference field="10" count="1" selected="0">
            <x v="1"/>
          </reference>
        </references>
      </pivotArea>
    </chartFormat>
    <chartFormat chart="6" format="5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6" format="5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6" format="5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74"/>
          </reference>
          <reference field="10" count="1" selected="0">
            <x v="1"/>
          </reference>
        </references>
      </pivotArea>
    </chartFormat>
    <chartFormat chart="6" format="5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6" format="5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6" format="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82"/>
          </reference>
          <reference field="10" count="1" selected="0">
            <x v="1"/>
          </reference>
        </references>
      </pivotArea>
    </chartFormat>
    <chartFormat chart="6" format="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6" format="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74"/>
          </reference>
          <reference field="10" count="1" selected="0">
            <x v="1"/>
          </reference>
        </references>
      </pivotArea>
    </chartFormat>
    <chartFormat chart="6" format="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6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6" format="6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6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73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74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44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75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76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74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77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78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7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8"/>
          </reference>
          <reference field="10" count="1" selected="0">
            <x v="1"/>
          </reference>
        </references>
      </pivotArea>
    </chartFormat>
    <chartFormat chart="6" format="8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6" format="8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9" count="1" selected="0">
            <x v="9"/>
          </reference>
          <reference field="10" count="1" selected="0">
            <x v="1"/>
          </reference>
        </references>
      </pivotArea>
    </chartFormat>
    <chartFormat chart="6" format="8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6" format="8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6"/>
          </reference>
          <reference field="10" count="1" selected="0">
            <x v="1"/>
          </reference>
        </references>
      </pivotArea>
    </chartFormat>
    <chartFormat chart="6" format="8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Grundinvestering i KS" cacheId="0" applyNumberFormats="0" applyBorderFormats="0" applyFontFormats="0" applyPatternFormats="0" applyAlignmentFormats="0" applyWidthHeightFormats="1" dataCaption="Værdier" updatedVersion="3" minRefreshableVersion="3" showCalcMbrs="0" useAutoFormatting="1" rowGrandTotals="0" colGrandTotals="0" itemPrintTitles="1" createdVersion="3" indent="0" outline="1" outlineData="1" multipleFieldFilters="0" chartFormat="14">
  <location ref="AA16:AD28" firstHeaderRow="1" firstDataRow="3" firstDataCol="1" rowPageCount="2" colPageCount="1"/>
  <pivotFields count="12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7">
        <item x="0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m="1" x="44"/>
        <item x="4"/>
        <item x="20"/>
        <item m="1" x="42"/>
        <item x="12"/>
        <item x="21"/>
        <item x="22"/>
        <item x="5"/>
        <item x="23"/>
        <item m="1" x="40"/>
        <item x="27"/>
        <item x="6"/>
        <item x="33"/>
        <item x="28"/>
        <item x="7"/>
        <item x="8"/>
        <item m="1" x="45"/>
        <item x="9"/>
        <item m="1" x="37"/>
        <item m="1" x="39"/>
        <item x="15"/>
        <item x="36"/>
        <item x="10"/>
        <item x="30"/>
        <item x="13"/>
        <item x="24"/>
        <item x="25"/>
        <item x="26"/>
        <item m="1" x="38"/>
        <item x="29"/>
        <item x="31"/>
        <item x="34"/>
        <item x="3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8">
        <item x="1"/>
        <item x="2"/>
        <item x="0"/>
        <item x="7"/>
        <item x="9"/>
        <item x="3"/>
        <item x="4"/>
        <item x="25"/>
        <item x="17"/>
        <item x="5"/>
        <item x="19"/>
        <item x="13"/>
        <item x="26"/>
        <item x="16"/>
        <item x="14"/>
        <item x="15"/>
        <item x="22"/>
        <item x="18"/>
        <item x="10"/>
        <item x="11"/>
        <item x="8"/>
        <item x="12"/>
        <item x="24"/>
        <item x="6"/>
        <item x="23"/>
        <item x="21"/>
        <item x="20"/>
        <item t="default"/>
      </items>
    </pivotField>
    <pivotField showAll="0"/>
    <pivotField showAll="0"/>
    <pivotField dataField="1"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4">
    <field x="1"/>
    <field x="4"/>
    <field x="2"/>
    <field x="11"/>
  </rowFields>
  <rowItems count="10">
    <i>
      <x v="37"/>
    </i>
    <i r="1">
      <x v="18"/>
    </i>
    <i r="2">
      <x v="6"/>
    </i>
    <i r="3">
      <x v="1"/>
    </i>
    <i r="1">
      <x v="19"/>
    </i>
    <i r="2">
      <x v="8"/>
    </i>
    <i r="3">
      <x v="1"/>
    </i>
    <i r="1">
      <x v="21"/>
    </i>
    <i r="2">
      <x v="9"/>
    </i>
    <i r="3">
      <x v="1"/>
    </i>
  </rowItems>
  <colFields count="2">
    <field x="10"/>
    <field x="9"/>
  </colFields>
  <colItems count="3">
    <i>
      <x v="1"/>
      <x v="7"/>
    </i>
    <i r="1">
      <x v="8"/>
    </i>
    <i>
      <x v="3"/>
      <x v="9"/>
    </i>
  </colItems>
  <pageFields count="2">
    <pageField fld="0" item="2" hier="-1"/>
    <pageField fld="3" hier="-1"/>
  </pageFields>
  <dataFields count="1">
    <dataField name="Sum af Allokering procent" fld="7" baseField="0" baseItem="0" numFmtId="9"/>
  </dataFields>
  <chartFormats count="77">
    <chartFormat chart="2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2" format="8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1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1" format="8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7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9" count="1" selected="0">
            <x v="8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9"/>
          </reference>
        </references>
      </pivotArea>
    </chartFormat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7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9" count="1" selected="0">
            <x v="8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9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7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9" count="1" selected="0">
            <x v="8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9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2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13"/>
          </reference>
          <reference field="10" count="1" selected="0">
            <x v="1"/>
          </reference>
        </references>
      </pivotArea>
    </chartFormat>
    <chartFormat chart="9" format="2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9" format="2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74"/>
          </reference>
          <reference field="10" count="1" selected="0">
            <x v="3"/>
          </reference>
        </references>
      </pivotArea>
    </chartFormat>
    <chartFormat chart="10" format="2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13"/>
          </reference>
          <reference field="10" count="1" selected="0">
            <x v="1"/>
          </reference>
        </references>
      </pivotArea>
    </chartFormat>
    <chartFormat chart="10" format="2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10" format="2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74"/>
          </reference>
          <reference field="10" count="1" selected="0">
            <x v="3"/>
          </reference>
        </references>
      </pivotArea>
    </chartFormat>
    <chartFormat chart="13" format="3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13"/>
          </reference>
          <reference field="10" count="1" selected="0">
            <x v="1"/>
          </reference>
        </references>
      </pivotArea>
    </chartFormat>
    <chartFormat chart="13" format="3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13" format="3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74"/>
          </reference>
          <reference field="10" count="1" selected="0">
            <x v="3"/>
          </reference>
        </references>
      </pivotArea>
    </chartFormat>
    <chartFormat chart="13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3"/>
          </reference>
          <reference field="10" count="1" selected="0">
            <x v="1"/>
          </reference>
        </references>
      </pivotArea>
    </chartFormat>
    <chartFormat chart="13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13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74"/>
          </reference>
          <reference field="10" count="1" selected="0">
            <x v="3"/>
          </reference>
        </references>
      </pivotArea>
    </chartFormat>
    <chartFormat chart="13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3"/>
          </reference>
        </references>
      </pivotArea>
    </chartFormat>
    <chartFormat chart="13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4"/>
          </reference>
        </references>
      </pivotArea>
    </chartFormat>
    <chartFormat chart="13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4"/>
          </reference>
        </references>
      </pivotArea>
    </chartFormat>
    <chartFormat chart="13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3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3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3" format="48">
      <pivotArea type="data" outline="0" fieldPosition="0">
        <references count="8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9"/>
          </reference>
          <reference field="3" count="1" selected="0">
            <x v="274"/>
          </reference>
          <reference field="4" count="1" selected="0">
            <x v="21"/>
          </reference>
          <reference field="9" count="1" selected="0">
            <x v="7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13" format="49">
      <pivotArea type="data" outline="0" fieldPosition="0">
        <references count="8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9"/>
          </reference>
          <reference field="3" count="1" selected="0">
            <x v="274"/>
          </reference>
          <reference field="4" count="1" selected="0">
            <x v="21"/>
          </reference>
          <reference field="9" count="1" selected="0">
            <x v="8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13" format="50">
      <pivotArea type="data" outline="0" fieldPosition="0">
        <references count="8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9"/>
          </reference>
          <reference field="3" count="1" selected="0">
            <x v="274"/>
          </reference>
          <reference field="4" count="1" selected="0">
            <x v="21"/>
          </reference>
          <reference field="9" count="1" selected="0">
            <x v="9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13" format="51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13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13" format="52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44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13" format="53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74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13" format="54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8"/>
          </reference>
          <reference field="9" count="1" selected="0">
            <x v="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13" format="55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7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13" format="56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9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13" format="5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8"/>
          </reference>
          <reference field="10" count="1" selected="0">
            <x v="1"/>
          </reference>
        </references>
      </pivotArea>
    </chartFormat>
    <chartFormat chart="13" format="5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8000000}" name="Pivottabel6" cacheId="0" applyNumberFormats="0" applyBorderFormats="0" applyFontFormats="0" applyPatternFormats="0" applyAlignmentFormats="0" applyWidthHeightFormats="1" dataCaption="Værdier" updatedVersion="3" minRefreshableVersion="3" showCalcMbrs="0" useAutoFormatting="1" itemPrintTitles="1" createdVersion="3" indent="0" outline="1" outlineData="1" multipleFieldFilters="0" chartFormat="7">
  <location ref="AC254:AG528" firstHeaderRow="1" firstDataRow="3" firstDataCol="1" rowPageCount="1" colPageCount="1"/>
  <pivotFields count="1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7">
        <item x="0"/>
        <item x="31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x="24"/>
        <item m="1" x="44"/>
        <item x="4"/>
        <item x="20"/>
        <item x="25"/>
        <item m="1" x="42"/>
        <item x="12"/>
        <item x="21"/>
        <item x="22"/>
        <item x="5"/>
        <item x="23"/>
        <item x="26"/>
        <item m="1" x="40"/>
        <item x="27"/>
        <item x="6"/>
        <item x="33"/>
        <item x="28"/>
        <item x="7"/>
        <item x="8"/>
        <item x="29"/>
        <item m="1" x="38"/>
        <item m="1" x="45"/>
        <item x="9"/>
        <item x="35"/>
        <item x="34"/>
        <item m="1" x="37"/>
        <item m="1" x="39"/>
        <item x="15"/>
        <item x="36"/>
        <item x="10"/>
        <item x="30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8">
        <item x="1"/>
        <item x="2"/>
        <item x="0"/>
        <item x="7"/>
        <item x="9"/>
        <item x="3"/>
        <item x="4"/>
        <item x="25"/>
        <item x="17"/>
        <item x="5"/>
        <item x="19"/>
        <item x="13"/>
        <item x="26"/>
        <item x="16"/>
        <item x="14"/>
        <item x="15"/>
        <item x="22"/>
        <item x="18"/>
        <item x="10"/>
        <item x="11"/>
        <item x="8"/>
        <item x="12"/>
        <item x="24"/>
        <item x="6"/>
        <item x="23"/>
        <item x="21"/>
        <item x="20"/>
        <item t="default"/>
      </items>
    </pivotField>
    <pivotField showAll="0"/>
    <pivotField showAll="0"/>
    <pivotField dataField="1"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5">
    <field x="0"/>
    <field x="1"/>
    <field x="4"/>
    <field x="2"/>
    <field x="3"/>
  </rowFields>
  <rowItems count="272">
    <i>
      <x/>
    </i>
    <i r="1">
      <x/>
    </i>
    <i r="2">
      <x v="2"/>
    </i>
    <i r="3">
      <x v="7"/>
    </i>
    <i r="4">
      <x v="366"/>
    </i>
    <i r="1">
      <x v="4"/>
    </i>
    <i r="2">
      <x/>
    </i>
    <i r="3">
      <x v="7"/>
    </i>
    <i r="4">
      <x v="240"/>
    </i>
    <i r="1">
      <x v="6"/>
    </i>
    <i r="2">
      <x v="1"/>
    </i>
    <i r="3">
      <x v="8"/>
    </i>
    <i r="4">
      <x v="366"/>
    </i>
    <i r="2">
      <x v="2"/>
    </i>
    <i r="3">
      <x v="7"/>
    </i>
    <i r="4">
      <x v="226"/>
    </i>
    <i r="1">
      <x v="8"/>
    </i>
    <i r="2">
      <x v="2"/>
    </i>
    <i r="3">
      <x v="7"/>
    </i>
    <i r="4">
      <x v="366"/>
    </i>
    <i r="1">
      <x v="16"/>
    </i>
    <i r="2">
      <x v="5"/>
    </i>
    <i r="3">
      <x v="7"/>
    </i>
    <i r="4">
      <x v="366"/>
    </i>
    <i r="1">
      <x v="23"/>
    </i>
    <i r="2">
      <x v="6"/>
    </i>
    <i r="3">
      <x v="7"/>
    </i>
    <i r="4">
      <x v="366"/>
    </i>
    <i r="1">
      <x v="28"/>
    </i>
    <i r="2">
      <x v="9"/>
    </i>
    <i r="3">
      <x v="9"/>
    </i>
    <i r="4">
      <x v="366"/>
    </i>
    <i r="1">
      <x v="31"/>
    </i>
    <i r="2">
      <x/>
    </i>
    <i r="3">
      <x v="7"/>
    </i>
    <i r="4">
      <x v="366"/>
    </i>
    <i r="1">
      <x v="32"/>
    </i>
    <i r="2">
      <x/>
    </i>
    <i r="3">
      <x v="7"/>
    </i>
    <i r="4">
      <x v="366"/>
    </i>
    <i r="1">
      <x v="36"/>
    </i>
    <i r="2">
      <x v="23"/>
    </i>
    <i r="3">
      <x v="7"/>
    </i>
    <i r="4">
      <x v="366"/>
    </i>
    <i r="1">
      <x v="43"/>
    </i>
    <i r="2">
      <x v="3"/>
    </i>
    <i r="3">
      <x v="7"/>
    </i>
    <i r="4">
      <x v="366"/>
    </i>
    <i>
      <x v="1"/>
    </i>
    <i r="1">
      <x v="5"/>
    </i>
    <i r="2">
      <x v="20"/>
    </i>
    <i r="3">
      <x v="6"/>
    </i>
    <i r="4">
      <x v="274"/>
    </i>
    <i r="1">
      <x v="20"/>
    </i>
    <i r="2">
      <x v="4"/>
    </i>
    <i r="3">
      <x v="6"/>
    </i>
    <i r="4">
      <x v="274"/>
    </i>
    <i>
      <x v="2"/>
    </i>
    <i r="1">
      <x v="45"/>
    </i>
    <i r="2">
      <x v="18"/>
    </i>
    <i r="3">
      <x v="6"/>
    </i>
    <i r="4">
      <x v="213"/>
    </i>
    <i r="2">
      <x v="19"/>
    </i>
    <i r="3">
      <x v="8"/>
    </i>
    <i r="4">
      <x v="244"/>
    </i>
    <i r="2">
      <x v="21"/>
    </i>
    <i r="3">
      <x v="9"/>
    </i>
    <i r="4">
      <x v="274"/>
    </i>
    <i>
      <x v="3"/>
    </i>
    <i r="1">
      <x v="11"/>
    </i>
    <i r="2">
      <x v="11"/>
    </i>
    <i r="3">
      <x v="6"/>
    </i>
    <i r="4">
      <x v="366"/>
    </i>
    <i r="1">
      <x v="41"/>
    </i>
    <i r="2">
      <x v="14"/>
    </i>
    <i r="3">
      <x v="6"/>
    </i>
    <i r="4">
      <x v="182"/>
    </i>
    <i>
      <x v="4"/>
    </i>
    <i r="1">
      <x v="7"/>
    </i>
    <i r="2">
      <x v="11"/>
    </i>
    <i r="3">
      <x v="6"/>
    </i>
    <i r="4">
      <x v="182"/>
    </i>
    <i r="2">
      <x v="13"/>
    </i>
    <i r="3">
      <x v="10"/>
    </i>
    <i r="4">
      <x v="366"/>
    </i>
    <i r="2">
      <x v="15"/>
    </i>
    <i r="3">
      <x v="7"/>
    </i>
    <i r="4">
      <x v="274"/>
    </i>
    <i r="1">
      <x v="9"/>
    </i>
    <i r="2">
      <x v="8"/>
    </i>
    <i r="3">
      <x v="6"/>
    </i>
    <i r="4">
      <x v="244"/>
    </i>
    <i r="2">
      <x v="14"/>
    </i>
    <i r="3">
      <x v="9"/>
    </i>
    <i r="4">
      <x v="366"/>
    </i>
    <i r="1">
      <x v="10"/>
    </i>
    <i r="2">
      <x v="17"/>
    </i>
    <i r="3">
      <x v="9"/>
    </i>
    <i r="4">
      <x v="366"/>
    </i>
    <i r="2">
      <x v="20"/>
    </i>
    <i r="3">
      <x v="6"/>
    </i>
    <i r="4">
      <x v="244"/>
    </i>
    <i r="1">
      <x v="12"/>
    </i>
    <i r="2">
      <x v="14"/>
    </i>
    <i r="3">
      <x v="9"/>
    </i>
    <i r="4">
      <x v="366"/>
    </i>
    <i r="1">
      <x v="17"/>
    </i>
    <i r="2">
      <x v="8"/>
    </i>
    <i r="3">
      <x v="6"/>
    </i>
    <i r="4">
      <x v="244"/>
    </i>
    <i r="2">
      <x v="15"/>
    </i>
    <i r="3">
      <x v="9"/>
    </i>
    <i r="4">
      <x v="366"/>
    </i>
    <i r="1">
      <x v="21"/>
    </i>
    <i r="2">
      <x v="20"/>
    </i>
    <i r="3">
      <x v="6"/>
    </i>
    <i r="4">
      <x v="244"/>
    </i>
    <i r="1">
      <x v="22"/>
    </i>
    <i r="2">
      <x v="10"/>
    </i>
    <i r="3">
      <x v="6"/>
    </i>
    <i r="4">
      <x v="366"/>
    </i>
    <i r="1">
      <x v="24"/>
    </i>
    <i r="2">
      <x v="8"/>
    </i>
    <i r="3">
      <x v="6"/>
    </i>
    <i r="4">
      <x v="366"/>
    </i>
    <i r="1">
      <x v="41"/>
    </i>
    <i r="2">
      <x v="8"/>
    </i>
    <i r="3">
      <x v="6"/>
    </i>
    <i r="4">
      <x v="244"/>
    </i>
    <i r="2">
      <x v="11"/>
    </i>
    <i r="3">
      <x v="9"/>
    </i>
    <i r="4">
      <x v="366"/>
    </i>
    <i>
      <x v="5"/>
    </i>
    <i r="1">
      <x v="14"/>
    </i>
    <i r="2">
      <x v="26"/>
    </i>
    <i r="3">
      <x v="7"/>
    </i>
    <i r="4">
      <x v="336"/>
    </i>
    <i r="1">
      <x v="18"/>
    </i>
    <i r="2">
      <x v="25"/>
    </i>
    <i r="3">
      <x v="7"/>
    </i>
    <i r="4">
      <x v="336"/>
    </i>
    <i r="1">
      <x v="25"/>
    </i>
    <i r="2">
      <x v="16"/>
    </i>
    <i r="3">
      <x v="7"/>
    </i>
    <i r="4">
      <x v="336"/>
    </i>
    <i r="1">
      <x v="27"/>
    </i>
    <i r="2">
      <x v="25"/>
    </i>
    <i r="3">
      <x v="7"/>
    </i>
    <i r="4">
      <x v="336"/>
    </i>
    <i r="1">
      <x v="30"/>
    </i>
    <i r="2">
      <x v="16"/>
    </i>
    <i r="3">
      <x v="7"/>
    </i>
    <i r="4">
      <x v="336"/>
    </i>
    <i r="1">
      <x v="33"/>
    </i>
    <i r="2">
      <x v="26"/>
    </i>
    <i r="3">
      <x v="7"/>
    </i>
    <i r="4">
      <x v="336"/>
    </i>
    <i r="1">
      <x v="43"/>
    </i>
    <i r="2">
      <x v="18"/>
    </i>
    <i r="3">
      <x v="7"/>
    </i>
    <i r="4">
      <x v="336"/>
    </i>
    <i r="1">
      <x v="44"/>
    </i>
    <i r="2">
      <x v="18"/>
    </i>
    <i r="3">
      <x v="7"/>
    </i>
    <i r="4">
      <x v="336"/>
    </i>
    <i>
      <x v="6"/>
    </i>
    <i r="1">
      <x v="7"/>
    </i>
    <i r="2">
      <x v="8"/>
    </i>
    <i r="3">
      <x v="6"/>
    </i>
    <i r="4">
      <x v="213"/>
    </i>
    <i r="2">
      <x v="13"/>
    </i>
    <i r="3">
      <x v="8"/>
    </i>
    <i r="4">
      <x v="244"/>
    </i>
    <i r="1">
      <x v="9"/>
    </i>
    <i r="2">
      <x v="8"/>
    </i>
    <i r="3">
      <x v="6"/>
    </i>
    <i r="4">
      <x v="213"/>
    </i>
    <i r="2">
      <x v="13"/>
    </i>
    <i r="3">
      <x v="8"/>
    </i>
    <i r="4">
      <x v="244"/>
    </i>
    <i r="1">
      <x v="10"/>
    </i>
    <i r="2">
      <x v="8"/>
    </i>
    <i r="3">
      <x v="6"/>
    </i>
    <i r="4">
      <x v="213"/>
    </i>
    <i r="2">
      <x v="13"/>
    </i>
    <i r="3">
      <x v="8"/>
    </i>
    <i r="4">
      <x v="244"/>
    </i>
    <i r="1">
      <x v="17"/>
    </i>
    <i r="2">
      <x v="8"/>
    </i>
    <i r="3">
      <x v="6"/>
    </i>
    <i r="4">
      <x v="213"/>
    </i>
    <i r="2">
      <x v="13"/>
    </i>
    <i r="3">
      <x v="8"/>
    </i>
    <i r="4">
      <x v="244"/>
    </i>
    <i r="1">
      <x v="21"/>
    </i>
    <i r="2">
      <x v="8"/>
    </i>
    <i r="3">
      <x v="6"/>
    </i>
    <i r="4">
      <x v="213"/>
    </i>
    <i r="2">
      <x v="13"/>
    </i>
    <i r="3">
      <x v="8"/>
    </i>
    <i r="4">
      <x v="274"/>
    </i>
    <i r="1">
      <x v="22"/>
    </i>
    <i r="2">
      <x v="10"/>
    </i>
    <i r="3">
      <x v="6"/>
    </i>
    <i r="4">
      <x v="213"/>
    </i>
    <i r="2">
      <x v="13"/>
    </i>
    <i r="3">
      <x v="8"/>
    </i>
    <i r="4">
      <x v="244"/>
    </i>
    <i r="3">
      <x v="9"/>
    </i>
    <i r="4">
      <x v="274"/>
    </i>
    <i r="1">
      <x v="41"/>
    </i>
    <i r="2">
      <x v="8"/>
    </i>
    <i r="3">
      <x v="6"/>
    </i>
    <i r="4">
      <x v="213"/>
    </i>
    <i r="2">
      <x v="13"/>
    </i>
    <i r="3">
      <x v="8"/>
    </i>
    <i r="4">
      <x v="244"/>
    </i>
    <i>
      <x v="7"/>
    </i>
    <i r="1">
      <x v="1"/>
    </i>
    <i r="2">
      <x v="9"/>
    </i>
    <i r="3">
      <x v="3"/>
    </i>
    <i r="4">
      <x v="366"/>
    </i>
    <i r="2">
      <x v="18"/>
    </i>
    <i r="3">
      <x v="9"/>
    </i>
    <i r="4">
      <x v="366"/>
    </i>
    <i r="1">
      <x v="13"/>
    </i>
    <i r="2">
      <x v="25"/>
    </i>
    <i r="3">
      <x v="3"/>
    </i>
    <i r="4">
      <x v="366"/>
    </i>
    <i r="1">
      <x v="23"/>
    </i>
    <i r="2">
      <x v="24"/>
    </i>
    <i r="3">
      <x v="3"/>
    </i>
    <i r="4">
      <x v="366"/>
    </i>
    <i r="2">
      <x v="25"/>
    </i>
    <i r="3">
      <x v="1"/>
    </i>
    <i r="4">
      <x v="366"/>
    </i>
    <i r="1">
      <x v="28"/>
    </i>
    <i r="2">
      <x v="16"/>
    </i>
    <i r="3">
      <x v="9"/>
    </i>
    <i r="4">
      <x v="366"/>
    </i>
    <i r="2">
      <x v="22"/>
    </i>
    <i r="3">
      <x v="1"/>
    </i>
    <i r="4">
      <x v="366"/>
    </i>
    <i r="1">
      <x v="29"/>
    </i>
    <i r="2">
      <x v="25"/>
    </i>
    <i r="3">
      <x v="7"/>
    </i>
    <i r="4">
      <x v="366"/>
    </i>
    <i r="1">
      <x v="36"/>
    </i>
    <i r="2">
      <x v="7"/>
    </i>
    <i r="3">
      <x v="6"/>
    </i>
    <i r="4">
      <x v="244"/>
    </i>
    <i r="2">
      <x v="16"/>
    </i>
    <i r="3">
      <x v="9"/>
    </i>
    <i r="4">
      <x v="366"/>
    </i>
    <i r="2">
      <x v="22"/>
    </i>
    <i r="3">
      <x v="1"/>
    </i>
    <i r="4">
      <x v="366"/>
    </i>
    <i r="1">
      <x v="37"/>
    </i>
    <i r="2">
      <x v="12"/>
    </i>
    <i r="3">
      <x v="7"/>
    </i>
    <i r="4">
      <x v="366"/>
    </i>
    <i r="1">
      <x v="38"/>
    </i>
    <i r="2">
      <x v="3"/>
    </i>
    <i r="3">
      <x v="3"/>
    </i>
    <i r="4">
      <x v="366"/>
    </i>
    <i r="1">
      <x v="42"/>
    </i>
    <i r="2">
      <x v="18"/>
    </i>
    <i r="3">
      <x v="7"/>
    </i>
    <i r="4">
      <x v="245"/>
    </i>
    <i r="3">
      <x v="10"/>
    </i>
    <i r="4">
      <x v="305"/>
    </i>
    <i t="grand">
      <x/>
    </i>
  </rowItems>
  <colFields count="2">
    <field x="11"/>
    <field x="10"/>
  </colFields>
  <colItems count="4">
    <i>
      <x v="1"/>
      <x v="1"/>
    </i>
    <i r="1">
      <x v="3"/>
    </i>
    <i>
      <x v="2"/>
      <x v="3"/>
    </i>
    <i t="grand">
      <x/>
    </i>
  </colItems>
  <pageFields count="1">
    <pageField fld="9" hier="-1"/>
  </pageFields>
  <dataFields count="1">
    <dataField name="Sum af Allokering procent" fld="7" baseField="0" baseItem="0" numFmtId="9"/>
  </dataFields>
  <chartFormats count="140">
    <chartFormat chart="1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6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6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6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6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6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6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6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6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6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6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6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6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6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6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6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6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6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6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6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70" series="1">
      <pivotArea type="data" outline="0" fieldPosition="0">
        <references count="4">
          <reference field="4294967294" count="1" selected="0">
            <x v="0"/>
          </reference>
          <reference field="9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71" series="1">
      <pivotArea type="data" outline="0" fieldPosition="0">
        <references count="4">
          <reference field="4294967294" count="1" selected="0">
            <x v="0"/>
          </reference>
          <reference field="9" count="1" selected="0">
            <x v="7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72" series="1">
      <pivotArea type="data" outline="0" fieldPosition="0">
        <references count="4">
          <reference field="4294967294" count="1" selected="0">
            <x v="0"/>
          </reference>
          <reference field="9" count="1" selected="0">
            <x v="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73" series="1">
      <pivotArea type="data" outline="0" fieldPosition="0">
        <references count="4">
          <reference field="4294967294" count="1" selected="0">
            <x v="0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74" series="1">
      <pivotArea type="data" outline="0" fieldPosition="0">
        <references count="4">
          <reference field="4294967294" count="1" selected="0">
            <x v="0"/>
          </reference>
          <reference field="9" count="1" selected="0">
            <x v="9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175" series="1">
      <pivotArea type="data" outline="0" fieldPosition="0">
        <references count="4">
          <reference field="4294967294" count="1" selected="0">
            <x v="0"/>
          </reference>
          <reference field="9" count="1" selected="0">
            <x v="1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76" series="1">
      <pivotArea type="data" outline="0" fieldPosition="0">
        <references count="4">
          <reference field="4294967294" count="1" selected="0">
            <x v="0"/>
          </reference>
          <reference field="9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77" series="1">
      <pivotArea type="data" outline="0" fieldPosition="0">
        <references count="4">
          <reference field="4294967294" count="1" selected="0">
            <x v="0"/>
          </reference>
          <reference field="9" count="1" selected="0">
            <x v="12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178" series="1">
      <pivotArea type="data" outline="0" fieldPosition="0">
        <references count="4">
          <reference field="4294967294" count="1" selected="0">
            <x v="0"/>
          </reference>
          <reference field="9" count="1" selected="0">
            <x v="12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6" format="179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336"/>
          </reference>
          <reference field="9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80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366"/>
          </reference>
          <reference field="9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81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366"/>
          </reference>
          <reference field="9" count="1" selected="0">
            <x v="12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182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366"/>
          </reference>
          <reference field="9" count="1" selected="0">
            <x v="12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6" format="183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182"/>
          </reference>
          <reference field="9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84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182"/>
          </reference>
          <reference field="4" count="1" selected="0">
            <x v="18"/>
          </reference>
          <reference field="9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85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213"/>
          </reference>
          <reference field="9" count="1" selected="0">
            <x v="7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86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213"/>
          </reference>
          <reference field="4" count="1" selected="0">
            <x v="18"/>
          </reference>
          <reference field="9" count="1" selected="0">
            <x v="7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87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226"/>
          </reference>
          <reference field="9" count="1" selected="0">
            <x v="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88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226"/>
          </reference>
          <reference field="4" count="1" selected="0">
            <x v="18"/>
          </reference>
          <reference field="9" count="1" selected="0">
            <x v="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89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240"/>
          </reference>
          <reference field="9" count="1" selected="0">
            <x v="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90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240"/>
          </reference>
          <reference field="4" count="1" selected="0">
            <x v="18"/>
          </reference>
          <reference field="9" count="1" selected="0">
            <x v="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91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244"/>
          </reference>
          <reference field="9" count="1" selected="0">
            <x v="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92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244"/>
          </reference>
          <reference field="4" count="1" selected="0">
            <x v="18"/>
          </reference>
          <reference field="9" count="1" selected="0">
            <x v="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93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245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94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245"/>
          </reference>
          <reference field="4" count="1" selected="0">
            <x v="18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95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274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96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274"/>
          </reference>
          <reference field="4" count="1" selected="0">
            <x v="18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197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274"/>
          </reference>
          <reference field="9" count="1" selected="0">
            <x v="9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198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274"/>
          </reference>
          <reference field="4" count="1" selected="0">
            <x v="18"/>
          </reference>
          <reference field="9" count="1" selected="0">
            <x v="9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199" series="1">
      <pivotArea type="data" outline="0" fieldPosition="0">
        <references count="5">
          <reference field="4294967294" count="1" selected="0">
            <x v="0"/>
          </reference>
          <reference field="3" count="1" selected="0">
            <x v="305"/>
          </reference>
          <reference field="9" count="1" selected="0">
            <x v="1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00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305"/>
          </reference>
          <reference field="4" count="1" selected="0">
            <x v="18"/>
          </reference>
          <reference field="9" count="1" selected="0">
            <x v="1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01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336"/>
          </reference>
          <reference field="4" count="1" selected="0">
            <x v="18"/>
          </reference>
          <reference field="9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02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366"/>
          </reference>
          <reference field="4" count="1" selected="0">
            <x v="18"/>
          </reference>
          <reference field="9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03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366"/>
          </reference>
          <reference field="4" count="1" selected="0">
            <x v="18"/>
          </reference>
          <reference field="9" count="1" selected="0">
            <x v="12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204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3" count="1" selected="0">
            <x v="366"/>
          </reference>
          <reference field="4" count="1" selected="0">
            <x v="18"/>
          </reference>
          <reference field="9" count="1" selected="0">
            <x v="12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6" format="20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8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0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13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0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2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0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4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0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44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1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45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1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74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1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05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1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3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1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1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74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21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21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6" format="218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219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44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20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74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21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22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74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23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24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74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225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226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05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27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28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6" format="22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3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6" format="23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6" format="2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2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10" count="1" selected="0">
            <x v="1"/>
          </reference>
        </references>
      </pivotArea>
    </chartFormat>
    <chartFormat chart="6" format="2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10" count="1" selected="0">
            <x v="1"/>
          </reference>
        </references>
      </pivotArea>
    </chartFormat>
    <chartFormat chart="6" format="2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10" count="1" selected="0">
            <x v="1"/>
          </reference>
        </references>
      </pivotArea>
    </chartFormat>
    <chartFormat chart="6" format="2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10" count="1" selected="0">
            <x v="1"/>
          </reference>
        </references>
      </pivotArea>
    </chartFormat>
    <chartFormat chart="6" format="2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3"/>
          </reference>
        </references>
      </pivotArea>
    </chartFormat>
    <chartFormat chart="6" format="2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0" count="1" selected="0">
            <x v="3"/>
          </reference>
        </references>
      </pivotArea>
    </chartFormat>
    <chartFormat chart="6" format="2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10" count="1" selected="0">
            <x v="3"/>
          </reference>
        </references>
      </pivotArea>
    </chartFormat>
    <chartFormat chart="6" format="2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10" count="1" selected="0">
            <x v="3"/>
          </reference>
        </references>
      </pivotArea>
    </chartFormat>
    <chartFormat chart="6" format="242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2"/>
          </reference>
          <reference field="2" count="1" selected="0">
            <x v="10"/>
          </reference>
          <reference field="3" count="1" selected="0">
            <x v="305"/>
          </reference>
          <reference field="4" count="1" selected="0">
            <x v="1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43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6"/>
          </reference>
          <reference field="2" count="1" selected="0">
            <x v="7"/>
          </reference>
          <reference field="3" count="1" selected="0">
            <x v="366"/>
          </reference>
          <reference field="4" count="1" selected="0">
            <x v="23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44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274"/>
          </reference>
          <reference field="4" count="1" selected="0">
            <x v="2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45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9"/>
          </reference>
          <reference field="3" count="1" selected="0">
            <x v="366"/>
          </reference>
          <reference field="4" count="1" selected="0">
            <x v="9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2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6000000}" name="P2 procesautomatisering" cacheId="0" applyNumberFormats="0" applyBorderFormats="0" applyFontFormats="0" applyPatternFormats="0" applyAlignmentFormats="0" applyWidthHeightFormats="1" dataCaption="Værdier" updatedVersion="3" minRefreshableVersion="3" showCalcMbrs="0" useAutoFormatting="1" rowGrandTotals="0" colGrandTotals="0" itemPrintTitles="1" createdVersion="3" indent="0" outline="1" outlineData="1" multipleFieldFilters="0" chartFormat="3">
  <location ref="BC61:BF117" firstHeaderRow="1" firstDataRow="3" firstDataCol="1" rowPageCount="2" colPageCount="1"/>
  <pivotFields count="12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7">
        <item x="0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x="24"/>
        <item m="1" x="44"/>
        <item x="4"/>
        <item x="20"/>
        <item x="25"/>
        <item m="1" x="42"/>
        <item x="12"/>
        <item x="21"/>
        <item x="22"/>
        <item x="5"/>
        <item x="23"/>
        <item x="26"/>
        <item m="1" x="40"/>
        <item x="27"/>
        <item x="6"/>
        <item x="33"/>
        <item x="28"/>
        <item x="7"/>
        <item x="8"/>
        <item x="29"/>
        <item m="1" x="38"/>
        <item m="1" x="45"/>
        <item x="9"/>
        <item m="1" x="37"/>
        <item m="1" x="39"/>
        <item x="15"/>
        <item x="36"/>
        <item x="10"/>
        <item x="30"/>
        <item x="13"/>
        <item x="31"/>
        <item x="34"/>
        <item x="3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8">
        <item x="1"/>
        <item x="2"/>
        <item x="0"/>
        <item x="7"/>
        <item x="9"/>
        <item x="3"/>
        <item x="4"/>
        <item x="25"/>
        <item x="17"/>
        <item x="5"/>
        <item x="19"/>
        <item x="13"/>
        <item x="26"/>
        <item x="16"/>
        <item x="14"/>
        <item x="15"/>
        <item x="22"/>
        <item x="18"/>
        <item x="10"/>
        <item x="11"/>
        <item x="8"/>
        <item x="12"/>
        <item x="24"/>
        <item x="6"/>
        <item x="23"/>
        <item x="21"/>
        <item x="20"/>
        <item t="default"/>
      </items>
    </pivotField>
    <pivotField showAll="0"/>
    <pivotField showAll="0"/>
    <pivotField dataField="1"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4">
    <field x="1"/>
    <field x="2"/>
    <field x="3"/>
    <field x="4"/>
  </rowFields>
  <rowItems count="54">
    <i>
      <x v="12"/>
    </i>
    <i r="1">
      <x v="3"/>
    </i>
    <i r="2">
      <x v="366"/>
    </i>
    <i r="3">
      <x v="25"/>
    </i>
    <i>
      <x v="22"/>
    </i>
    <i r="1">
      <x v="1"/>
    </i>
    <i r="2">
      <x v="366"/>
    </i>
    <i r="3">
      <x v="25"/>
    </i>
    <i r="1">
      <x v="3"/>
    </i>
    <i r="2">
      <x v="366"/>
    </i>
    <i r="3">
      <x v="24"/>
    </i>
    <i>
      <x v="27"/>
    </i>
    <i r="1">
      <x v="1"/>
    </i>
    <i r="2">
      <x v="366"/>
    </i>
    <i r="3">
      <x v="22"/>
    </i>
    <i r="1">
      <x v="9"/>
    </i>
    <i r="2">
      <x v="366"/>
    </i>
    <i r="3">
      <x v="16"/>
    </i>
    <i>
      <x v="28"/>
    </i>
    <i r="1">
      <x v="7"/>
    </i>
    <i r="2">
      <x v="366"/>
    </i>
    <i r="3">
      <x v="25"/>
    </i>
    <i>
      <x v="35"/>
    </i>
    <i r="1">
      <x v="1"/>
    </i>
    <i r="2">
      <x v="366"/>
    </i>
    <i r="3">
      <x v="22"/>
    </i>
    <i r="1">
      <x v="6"/>
    </i>
    <i r="2">
      <x v="244"/>
    </i>
    <i r="3">
      <x v="7"/>
    </i>
    <i r="1">
      <x v="9"/>
    </i>
    <i r="2">
      <x v="366"/>
    </i>
    <i r="3">
      <x v="16"/>
    </i>
    <i>
      <x v="39"/>
    </i>
    <i r="1">
      <x v="7"/>
    </i>
    <i r="2">
      <x v="245"/>
    </i>
    <i r="3">
      <x v="18"/>
    </i>
    <i r="1">
      <x v="10"/>
    </i>
    <i r="2">
      <x v="305"/>
    </i>
    <i r="3">
      <x v="18"/>
    </i>
    <i>
      <x v="43"/>
    </i>
    <i r="1">
      <x v="3"/>
    </i>
    <i r="2">
      <x v="366"/>
    </i>
    <i r="3">
      <x v="9"/>
    </i>
    <i r="1">
      <x v="9"/>
    </i>
    <i r="2">
      <x v="366"/>
    </i>
    <i r="3">
      <x v="18"/>
    </i>
    <i>
      <x v="44"/>
    </i>
    <i r="1">
      <x v="3"/>
    </i>
    <i r="2">
      <x v="366"/>
    </i>
    <i r="3">
      <x v="3"/>
    </i>
    <i>
      <x v="45"/>
    </i>
    <i r="1">
      <x v="7"/>
    </i>
    <i r="2">
      <x v="366"/>
    </i>
    <i r="3">
      <x v="12"/>
    </i>
  </rowItems>
  <colFields count="2">
    <field x="11"/>
    <field x="10"/>
  </colFields>
  <colItems count="3">
    <i>
      <x v="1"/>
      <x v="1"/>
    </i>
    <i r="1">
      <x v="3"/>
    </i>
    <i>
      <x v="2"/>
      <x v="3"/>
    </i>
  </colItems>
  <pageFields count="2">
    <pageField fld="0" item="7" hier="-1"/>
    <pageField fld="9" hier="-1"/>
  </pageFields>
  <dataFields count="1">
    <dataField name="Sum af Allokering procent" fld="7" baseField="0" baseItem="0" numFmtId="9"/>
  </dataFields>
  <chartFormats count="63">
    <chartFormat chart="2" format="1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66"/>
          </reference>
          <reference field="11" count="1" selected="0">
            <x v="2"/>
          </reference>
        </references>
      </pivotArea>
    </chartFormat>
    <chartFormat chart="2" format="1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66"/>
          </reference>
          <reference field="11" count="1" selected="0">
            <x v="1"/>
          </reference>
        </references>
      </pivotArea>
    </chartFormat>
    <chartFormat chart="2" format="2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44"/>
          </reference>
          <reference field="11" count="1" selected="0">
            <x v="1"/>
          </reference>
        </references>
      </pivotArea>
    </chartFormat>
    <chartFormat chart="2" format="2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45"/>
          </reference>
          <reference field="11" count="1" selected="0">
            <x v="1"/>
          </reference>
        </references>
      </pivotArea>
    </chartFormat>
    <chartFormat chart="2" format="2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66"/>
          </reference>
          <reference field="11" count="1" selected="0">
            <x v="1"/>
          </reference>
        </references>
      </pivotArea>
    </chartFormat>
    <chartFormat chart="2" format="2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1" count="1" selected="0">
            <x v="1"/>
          </reference>
        </references>
      </pivotArea>
    </chartFormat>
    <chartFormat chart="2" format="2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05"/>
          </reference>
          <reference field="11" count="1" selected="0">
            <x v="1"/>
          </reference>
        </references>
      </pivotArea>
    </chartFormat>
    <chartFormat chart="2" format="2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44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2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45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2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05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2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2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2" format="3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45"/>
          </reference>
          <reference field="10" count="1" selected="0">
            <x v="1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5"/>
          </reference>
          <reference field="10" count="1" selected="0">
            <x v="1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6"/>
          </reference>
          <reference field="10" count="1" selected="0">
            <x v="3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2"/>
          </reference>
          <reference field="11" count="1" selected="0">
            <x v="1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2"/>
          </reference>
          <reference field="11" count="1" selected="0">
            <x v="2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1" count="1" selected="0">
            <x v="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0"/>
          </reference>
          <reference field="11" count="1" selected="0">
            <x v="1"/>
          </reference>
        </references>
      </pivotArea>
    </chartFormat>
    <chartFormat chart="2" format="47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2" format="48">
      <pivotArea type="data" outline="0" fieldPosition="0">
        <references count="7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366"/>
          </reference>
          <reference field="4" count="1" selected="0">
            <x v="12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2" format="49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50">
      <pivotArea type="data" outline="0" fieldPosition="0">
        <references count="7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3"/>
          </reference>
          <reference field="3" count="1" selected="0">
            <x v="366"/>
          </reference>
          <reference field="4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51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2" format="52">
      <pivotArea type="data" outline="0" fieldPosition="0">
        <references count="7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3"/>
          </reference>
          <reference field="3" count="1" selected="0">
            <x v="366"/>
          </reference>
          <reference field="4" count="1" selected="0">
            <x v="12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2" format="53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44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54">
      <pivotArea type="data" outline="0" fieldPosition="0">
        <references count="7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6"/>
          </reference>
          <reference field="3" count="1" selected="0">
            <x v="244"/>
          </reference>
          <reference field="4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55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45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56">
      <pivotArea type="data" outline="0" fieldPosition="0">
        <references count="7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245"/>
          </reference>
          <reference field="4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57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2" format="58">
      <pivotArea type="data" outline="0" fieldPosition="0">
        <references count="7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366"/>
          </reference>
          <reference field="4" count="1" selected="0">
            <x v="12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2" format="59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60">
      <pivotArea type="data" outline="0" fieldPosition="0">
        <references count="7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366"/>
          </reference>
          <reference field="4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61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2" format="62">
      <pivotArea type="data" outline="0" fieldPosition="0">
        <references count="7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366"/>
          </reference>
          <reference field="4" count="1" selected="0">
            <x v="12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2" format="63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05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64">
      <pivotArea type="data" outline="0" fieldPosition="0">
        <references count="7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0"/>
          </reference>
          <reference field="3" count="1" selected="0">
            <x v="305"/>
          </reference>
          <reference field="4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66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66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44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4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66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0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4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5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5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6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77">
      <pivotArea type="data" outline="0" fieldPosition="0">
        <references count="8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3"/>
          </reference>
          <reference field="3" count="1" selected="0">
            <x v="366"/>
          </reference>
          <reference field="4" count="1" selected="0">
            <x v="3"/>
          </reference>
          <reference field="9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7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2" format="8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7000000}" name="Pivottabel3" cacheId="0" applyNumberFormats="0" applyBorderFormats="0" applyFontFormats="0" applyPatternFormats="0" applyAlignmentFormats="0" applyWidthHeightFormats="1" dataCaption="Værdier" updatedVersion="3" minRefreshableVersion="3" showCalcMbrs="0" useAutoFormatting="1" rowGrandTotals="0" colGrandTotals="0" itemPrintTitles="1" createdVersion="3" indent="0" outline="1" outlineData="1" multipleFieldFilters="0" chartFormat="6">
  <location ref="AB149:AI173" firstHeaderRow="1" firstDataRow="4" firstDataCol="1" rowPageCount="4" colPageCount="1"/>
  <pivotFields count="12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7">
        <item x="0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x="24"/>
        <item m="1" x="44"/>
        <item x="4"/>
        <item x="20"/>
        <item x="25"/>
        <item m="1" x="42"/>
        <item x="12"/>
        <item x="21"/>
        <item x="22"/>
        <item x="5"/>
        <item x="23"/>
        <item x="26"/>
        <item m="1" x="40"/>
        <item x="27"/>
        <item x="6"/>
        <item x="33"/>
        <item x="28"/>
        <item x="7"/>
        <item x="8"/>
        <item x="29"/>
        <item m="1" x="38"/>
        <item m="1" x="45"/>
        <item x="9"/>
        <item m="1" x="37"/>
        <item m="1" x="39"/>
        <item x="15"/>
        <item x="36"/>
        <item x="10"/>
        <item x="30"/>
        <item x="13"/>
        <item x="31"/>
        <item x="34"/>
        <item x="35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8">
        <item x="1"/>
        <item x="2"/>
        <item x="0"/>
        <item x="7"/>
        <item x="9"/>
        <item x="3"/>
        <item x="4"/>
        <item x="25"/>
        <item x="17"/>
        <item x="5"/>
        <item x="19"/>
        <item x="13"/>
        <item x="26"/>
        <item x="16"/>
        <item x="14"/>
        <item x="15"/>
        <item x="22"/>
        <item x="18"/>
        <item x="10"/>
        <item x="11"/>
        <item x="8"/>
        <item x="12"/>
        <item x="24"/>
        <item x="6"/>
        <item x="23"/>
        <item x="21"/>
        <item x="20"/>
        <item t="default"/>
      </items>
    </pivotField>
    <pivotField showAll="0"/>
    <pivotField showAll="0"/>
    <pivotField axis="axisPage" dataField="1" showAll="0">
      <items count="28">
        <item x="1"/>
        <item x="2"/>
        <item x="0"/>
        <item x="7"/>
        <item x="9"/>
        <item x="3"/>
        <item x="4"/>
        <item x="24"/>
        <item x="16"/>
        <item x="5"/>
        <item x="18"/>
        <item x="12"/>
        <item x="25"/>
        <item x="15"/>
        <item x="13"/>
        <item x="14"/>
        <item x="20"/>
        <item x="17"/>
        <item x="21"/>
        <item x="8"/>
        <item x="10"/>
        <item x="23"/>
        <item x="11"/>
        <item x="22"/>
        <item x="6"/>
        <item x="26"/>
        <item x="19"/>
        <item t="default"/>
      </items>
    </pivotField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Page" showAll="0" defaultSubtotal="0">
      <items count="4">
        <item x="0"/>
        <item x="1"/>
        <item x="2"/>
        <item x="3"/>
      </items>
    </pivotField>
  </pivotFields>
  <rowFields count="2">
    <field x="1"/>
    <field x="4"/>
  </rowFields>
  <rowItems count="21">
    <i>
      <x v="6"/>
    </i>
    <i r="1">
      <x v="8"/>
    </i>
    <i r="1">
      <x v="13"/>
    </i>
    <i>
      <x v="8"/>
    </i>
    <i r="1">
      <x v="8"/>
    </i>
    <i r="1">
      <x v="13"/>
    </i>
    <i>
      <x v="9"/>
    </i>
    <i r="1">
      <x v="8"/>
    </i>
    <i r="1">
      <x v="13"/>
    </i>
    <i>
      <x v="16"/>
    </i>
    <i r="1">
      <x v="8"/>
    </i>
    <i r="1">
      <x v="13"/>
    </i>
    <i>
      <x v="20"/>
    </i>
    <i r="1">
      <x v="8"/>
    </i>
    <i r="1">
      <x v="13"/>
    </i>
    <i>
      <x v="21"/>
    </i>
    <i r="1">
      <x v="10"/>
    </i>
    <i r="1">
      <x v="13"/>
    </i>
    <i>
      <x v="38"/>
    </i>
    <i r="1">
      <x v="8"/>
    </i>
    <i r="1">
      <x v="13"/>
    </i>
  </rowItems>
  <colFields count="3">
    <field x="2"/>
    <field x="9"/>
    <field x="10"/>
  </colFields>
  <colItems count="7">
    <i>
      <x v="6"/>
      <x v="7"/>
      <x v="1"/>
    </i>
    <i t="default">
      <x v="6"/>
    </i>
    <i>
      <x v="8"/>
      <x v="8"/>
      <x v="1"/>
    </i>
    <i r="1">
      <x v="9"/>
      <x v="1"/>
    </i>
    <i t="default">
      <x v="8"/>
    </i>
    <i>
      <x v="9"/>
      <x v="9"/>
      <x v="1"/>
    </i>
    <i t="default">
      <x v="9"/>
    </i>
  </colItems>
  <pageFields count="4">
    <pageField fld="0" item="6" hier="-1"/>
    <pageField fld="7" hier="-1"/>
    <pageField fld="11" hier="-1"/>
    <pageField fld="3" hier="-1"/>
  </pageFields>
  <dataFields count="1">
    <dataField name="Sum af Allokering procent" fld="7" baseField="0" baseItem="0" numFmtId="9"/>
  </dataFields>
  <chartFormats count="19">
    <chartFormat chart="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5" format="31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13"/>
          </reference>
          <reference field="9" count="1" selected="0">
            <x v="7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5" format="32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44"/>
          </reference>
          <reference field="9" count="1" selected="0">
            <x v="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5" format="33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74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5" format="34" series="1">
      <pivotArea type="data" outline="0" fieldPosition="0">
        <references count="6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74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5" format="35">
      <pivotArea type="data" outline="0" fieldPosition="0">
        <references count="8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6"/>
          </reference>
          <reference field="3" count="1" selected="0">
            <x v="213"/>
          </reference>
          <reference field="4" count="1" selected="0">
            <x v="13"/>
          </reference>
          <reference field="9" count="1" selected="0">
            <x v="7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5" format="36">
      <pivotArea type="data" outline="0" fieldPosition="0">
        <references count="8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8"/>
          </reference>
          <reference field="3" count="1" selected="0">
            <x v="244"/>
          </reference>
          <reference field="4" count="1" selected="0">
            <x v="13"/>
          </reference>
          <reference field="9" count="1" selected="0">
            <x v="8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5" format="37">
      <pivotArea type="data" outline="0" fieldPosition="0">
        <references count="8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8"/>
          </reference>
          <reference field="3" count="1" selected="0">
            <x v="274"/>
          </reference>
          <reference field="4" count="1" selected="0">
            <x v="13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5" format="38">
      <pivotArea type="data" outline="0" fieldPosition="0">
        <references count="8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9"/>
          </reference>
          <reference field="3" count="1" selected="0">
            <x v="274"/>
          </reference>
          <reference field="4" count="1" selected="0">
            <x v="13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5" format="4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8"/>
          </reference>
          <reference field="10" count="1" selected="0">
            <x v="1"/>
          </reference>
        </references>
      </pivotArea>
    </chartFormat>
    <chartFormat chart="5" format="4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0" count="1" selected="0">
            <x v="1"/>
          </reference>
        </references>
      </pivotArea>
    </chartFormat>
    <chartFormat chart="5" format="4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0" count="1" selected="0">
            <x v="1"/>
          </reference>
        </references>
      </pivotArea>
    </chartFormat>
    <chartFormat chart="5" format="4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13"/>
          </reference>
          <reference field="10" count="1" selected="0">
            <x v="1"/>
          </reference>
        </references>
      </pivotArea>
    </chartFormat>
    <chartFormat chart="5" format="4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44"/>
          </reference>
          <reference field="10" count="1" selected="0">
            <x v="1"/>
          </reference>
        </references>
      </pivotArea>
    </chartFormat>
    <chartFormat chart="5" format="4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74"/>
          </reference>
          <reference field="10" count="1" selected="0">
            <x v="1"/>
          </reference>
        </references>
      </pivotArea>
    </chartFormat>
    <chartFormat chart="5" format="4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74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Koncept for Organisationsændringer" cacheId="0" applyNumberFormats="0" applyBorderFormats="0" applyFontFormats="0" applyPatternFormats="0" applyAlignmentFormats="0" applyWidthHeightFormats="1" dataCaption="Værdier" updatedVersion="3" minRefreshableVersion="3" showCalcMbrs="0" useAutoFormatting="1" itemPrintTitles="1" createdVersion="3" indent="0" outline="1" outlineData="1" multipleFieldFilters="0" chartFormat="7">
  <location ref="S45:W55" firstHeaderRow="1" firstDataRow="4" firstDataCol="1" rowPageCount="2" colPageCount="1"/>
  <pivotFields count="12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7">
        <item x="0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m="1" x="44"/>
        <item x="4"/>
        <item x="20"/>
        <item m="1" x="42"/>
        <item x="12"/>
        <item x="21"/>
        <item x="22"/>
        <item x="5"/>
        <item x="23"/>
        <item m="1" x="40"/>
        <item x="27"/>
        <item x="6"/>
        <item x="33"/>
        <item x="28"/>
        <item x="7"/>
        <item x="8"/>
        <item m="1" x="45"/>
        <item x="9"/>
        <item m="1" x="37"/>
        <item m="1" x="39"/>
        <item x="15"/>
        <item x="36"/>
        <item x="10"/>
        <item x="30"/>
        <item x="13"/>
        <item x="24"/>
        <item x="25"/>
        <item x="26"/>
        <item m="1" x="38"/>
        <item x="29"/>
        <item x="31"/>
        <item x="34"/>
        <item x="35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8">
        <item x="1"/>
        <item x="2"/>
        <item x="0"/>
        <item x="7"/>
        <item x="9"/>
        <item x="3"/>
        <item x="4"/>
        <item x="25"/>
        <item x="17"/>
        <item x="5"/>
        <item x="19"/>
        <item x="13"/>
        <item x="26"/>
        <item x="16"/>
        <item x="14"/>
        <item x="15"/>
        <item x="22"/>
        <item x="18"/>
        <item x="10"/>
        <item x="11"/>
        <item x="8"/>
        <item x="12"/>
        <item x="24"/>
        <item x="6"/>
        <item x="23"/>
        <item x="21"/>
        <item x="20"/>
        <item t="default"/>
      </items>
    </pivotField>
    <pivotField showAll="0"/>
    <pivotField showAll="0"/>
    <pivotField dataField="1"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Page" showAll="0" defaultSubtotal="0">
      <items count="4">
        <item x="0"/>
        <item x="1"/>
        <item x="2"/>
        <item x="3"/>
      </items>
    </pivotField>
  </pivotFields>
  <rowFields count="3">
    <field x="1"/>
    <field x="4"/>
    <field x="3"/>
  </rowFields>
  <rowItems count="7">
    <i>
      <x v="10"/>
    </i>
    <i r="1">
      <x v="11"/>
    </i>
    <i r="2">
      <x v="366"/>
    </i>
    <i>
      <x v="33"/>
    </i>
    <i r="1">
      <x v="14"/>
    </i>
    <i r="2">
      <x v="182"/>
    </i>
    <i t="grand">
      <x/>
    </i>
  </rowItems>
  <colFields count="3">
    <field x="2"/>
    <field x="9"/>
    <field x="10"/>
  </colFields>
  <colItems count="4">
    <i>
      <x v="6"/>
      <x v="6"/>
      <x v="1"/>
    </i>
    <i r="1">
      <x v="12"/>
      <x v="1"/>
    </i>
    <i t="default">
      <x v="6"/>
    </i>
    <i t="grand">
      <x/>
    </i>
  </colItems>
  <pageFields count="2">
    <pageField fld="0" item="3" hier="-1"/>
    <pageField fld="11" hier="-1"/>
  </pageFields>
  <dataFields count="1">
    <dataField name="Sum af Allokering procent" fld="7" baseField="0" baseItem="0" numFmtId="9"/>
  </dataFields>
  <chartFormats count="20"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6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12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2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66"/>
          </reference>
        </references>
      </pivotArea>
    </chartFormat>
    <chartFormat chart="4" format="1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2"/>
          </reference>
          <reference field="11" count="1" selected="0">
            <x v="1"/>
          </reference>
        </references>
      </pivotArea>
    </chartFormat>
    <chartFormat chart="4" format="1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66"/>
          </reference>
          <reference field="11" count="1" selected="0">
            <x v="1"/>
          </reference>
        </references>
      </pivotArea>
    </chartFormat>
    <chartFormat chart="5" format="1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2"/>
          </reference>
          <reference field="11" count="1" selected="0">
            <x v="1"/>
          </reference>
        </references>
      </pivotArea>
    </chartFormat>
    <chartFormat chart="5" format="1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66"/>
          </reference>
          <reference field="11" count="1" selected="0">
            <x v="1"/>
          </reference>
        </references>
      </pivotArea>
    </chartFormat>
    <chartFormat chart="6" format="1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2"/>
          </reference>
          <reference field="11" count="1" selected="0">
            <x v="1"/>
          </reference>
        </references>
      </pivotArea>
    </chartFormat>
    <chartFormat chart="6" format="1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66"/>
          </reference>
          <reference field="11" count="1" selected="0">
            <x v="1"/>
          </reference>
        </references>
      </pivotArea>
    </chartFormat>
    <chartFormat chart="6" format="1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0" count="1" selected="0">
            <x v="1"/>
          </reference>
        </references>
      </pivotArea>
    </chartFormat>
    <chartFormat chart="6" format="19">
      <pivotArea type="data" outline="0" fieldPosition="0">
        <references count="8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6"/>
          </reference>
          <reference field="3" count="1" selected="0">
            <x v="182"/>
          </reference>
          <reference field="4" count="1" selected="0">
            <x v="14"/>
          </reference>
          <reference field="9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6" format="21">
      <pivotArea type="data" outline="0" fieldPosition="0">
        <references count="8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6"/>
          </reference>
          <reference field="3" count="1" selected="0">
            <x v="182"/>
          </reference>
          <reference field="4" count="1" selected="0">
            <x v="14"/>
          </reference>
          <reference field="9" count="1" selected="0">
            <x v="1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2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2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3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6" format="2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6"/>
          </reference>
          <reference field="10" count="1" selected="0">
            <x v="1"/>
          </reference>
        </references>
      </pivotArea>
    </chartFormat>
    <chartFormat chart="6" format="2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Brev projektet allokering i procent ift. normering" cacheId="0" applyNumberFormats="0" applyBorderFormats="0" applyFontFormats="0" applyPatternFormats="0" applyAlignmentFormats="0" applyWidthHeightFormats="1" dataCaption="Værdier" updatedVersion="3" minRefreshableVersion="3" showCalcMbrs="0" useAutoFormatting="1" rowGrandTotals="0" itemPrintTitles="1" createdVersion="3" indent="0" compact="0" compactData="0" multipleFieldFilters="0" chartFormat="9">
  <location ref="A7:J33" firstHeaderRow="1" firstDataRow="4" firstDataCol="2" rowPageCount="3" colPageCount="1"/>
  <pivotFields count="12"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>
      <items count="47">
        <item x="0"/>
        <item m="1" x="43"/>
        <item m="1" x="41"/>
        <item x="1"/>
        <item x="11"/>
        <item x="2"/>
        <item x="16"/>
        <item x="3"/>
        <item x="17"/>
        <item x="18"/>
        <item x="14"/>
        <item x="19"/>
        <item x="32"/>
        <item m="1" x="44"/>
        <item x="4"/>
        <item x="20"/>
        <item m="1" x="42"/>
        <item x="12"/>
        <item x="21"/>
        <item x="22"/>
        <item x="5"/>
        <item x="23"/>
        <item m="1" x="40"/>
        <item x="27"/>
        <item x="6"/>
        <item x="33"/>
        <item x="28"/>
        <item x="7"/>
        <item x="8"/>
        <item m="1" x="45"/>
        <item x="9"/>
        <item m="1" x="37"/>
        <item m="1" x="39"/>
        <item x="15"/>
        <item x="36"/>
        <item x="10"/>
        <item x="30"/>
        <item x="13"/>
        <item x="24"/>
        <item x="25"/>
        <item x="26"/>
        <item m="1" x="38"/>
        <item x="29"/>
        <item x="31"/>
        <item x="34"/>
        <item x="35"/>
        <item t="default"/>
      </items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showAll="0">
      <items count="28">
        <item x="1"/>
        <item x="2"/>
        <item x="0"/>
        <item x="7"/>
        <item x="9"/>
        <item x="3"/>
        <item x="4"/>
        <item x="25"/>
        <item x="17"/>
        <item x="5"/>
        <item x="19"/>
        <item x="13"/>
        <item x="26"/>
        <item x="16"/>
        <item x="14"/>
        <item x="15"/>
        <item x="22"/>
        <item x="18"/>
        <item x="10"/>
        <item x="11"/>
        <item x="8"/>
        <item x="12"/>
        <item x="24"/>
        <item x="6"/>
        <item x="23"/>
        <item x="21"/>
        <item x="2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Page" compact="0" outline="0" showAll="0" defaultSubtotal="0">
      <items count="4">
        <item x="0"/>
        <item x="1"/>
        <item x="2"/>
        <item x="3"/>
      </items>
    </pivotField>
  </pivotFields>
  <rowFields count="2">
    <field x="1"/>
    <field x="4"/>
  </rowFields>
  <rowItems count="23">
    <i>
      <x/>
      <x v="2"/>
    </i>
    <i t="default">
      <x/>
    </i>
    <i>
      <x v="3"/>
      <x/>
    </i>
    <i t="default">
      <x v="3"/>
    </i>
    <i>
      <x v="5"/>
      <x v="1"/>
    </i>
    <i r="1">
      <x v="2"/>
    </i>
    <i t="default">
      <x v="5"/>
    </i>
    <i>
      <x v="7"/>
      <x v="2"/>
    </i>
    <i t="default">
      <x v="7"/>
    </i>
    <i>
      <x v="14"/>
      <x v="5"/>
    </i>
    <i t="default">
      <x v="14"/>
    </i>
    <i>
      <x v="20"/>
      <x v="6"/>
    </i>
    <i t="default">
      <x v="20"/>
    </i>
    <i>
      <x v="24"/>
      <x v="9"/>
    </i>
    <i t="default">
      <x v="24"/>
    </i>
    <i>
      <x v="27"/>
      <x/>
    </i>
    <i t="default">
      <x v="27"/>
    </i>
    <i>
      <x v="28"/>
      <x/>
    </i>
    <i t="default">
      <x v="28"/>
    </i>
    <i>
      <x v="30"/>
      <x v="23"/>
    </i>
    <i t="default">
      <x v="30"/>
    </i>
    <i>
      <x v="35"/>
      <x v="3"/>
    </i>
    <i t="default">
      <x v="35"/>
    </i>
  </rowItems>
  <colFields count="3">
    <field x="2"/>
    <field x="9"/>
    <field x="10"/>
  </colFields>
  <colItems count="8">
    <i>
      <x v="7"/>
      <x v="8"/>
      <x v="1"/>
    </i>
    <i r="1">
      <x v="12"/>
      <x v="1"/>
    </i>
    <i t="default">
      <x v="7"/>
    </i>
    <i>
      <x v="8"/>
      <x v="12"/>
      <x v="1"/>
    </i>
    <i t="default">
      <x v="8"/>
    </i>
    <i>
      <x v="9"/>
      <x v="12"/>
      <x v="1"/>
    </i>
    <i t="default">
      <x v="9"/>
    </i>
    <i t="grand">
      <x/>
    </i>
  </colItems>
  <pageFields count="3">
    <pageField fld="0" item="0" hier="-1"/>
    <pageField fld="11" hier="-1"/>
    <pageField fld="3" hier="-1"/>
  </pageFields>
  <dataFields count="1">
    <dataField name="Sum af Allokering % normering" fld="6" baseField="0" baseItem="0" numFmtId="9"/>
  </dataFields>
  <chartFormats count="41">
    <chartFormat chart="4" format="1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26"/>
          </reference>
        </references>
      </pivotArea>
    </chartFormat>
    <chartFormat chart="4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40"/>
          </reference>
        </references>
      </pivotArea>
    </chartFormat>
    <chartFormat chart="4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66"/>
          </reference>
        </references>
      </pivotArea>
    </chartFormat>
    <chartFormat chart="4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66"/>
          </reference>
        </references>
      </pivotArea>
    </chartFormat>
    <chartFormat chart="4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</references>
      </pivotArea>
    </chartFormat>
    <chartFormat chart="8" format="1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8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8" format="18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8" format="18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18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26"/>
          </reference>
          <reference field="10" count="1" selected="0">
            <x v="1"/>
          </reference>
        </references>
      </pivotArea>
    </chartFormat>
    <chartFormat chart="8" format="19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40"/>
          </reference>
          <reference field="10" count="1" selected="0">
            <x v="1"/>
          </reference>
        </references>
      </pivotArea>
    </chartFormat>
    <chartFormat chart="8" format="19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8" format="19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8" format="19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1"/>
          </reference>
        </references>
      </pivotArea>
    </chartFormat>
    <chartFormat chart="8" format="194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8" format="195">
      <pivotArea type="data" outline="0" fieldPosition="0">
        <references count="7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7"/>
          </reference>
          <reference field="3" count="1" selected="0">
            <x v="366"/>
          </reference>
          <reference field="4" count="1" selected="0">
            <x v="23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8" format="196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8" format="197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2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8" format="198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4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8" format="199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66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8" format="20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0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0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9" count="1" selected="0">
            <x v="8"/>
          </reference>
          <reference field="10" count="1" selected="0">
            <x v="1"/>
          </reference>
        </references>
      </pivotArea>
    </chartFormat>
    <chartFormat chart="8" format="203">
      <pivotArea type="data" outline="0" fieldPosition="0">
        <references count="6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7"/>
          </reference>
          <reference field="4" count="1" selected="0">
            <x v="0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04">
      <pivotArea type="data" outline="0" fieldPosition="0">
        <references count="6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7"/>
          </reference>
          <reference field="4" count="1" selected="0">
            <x v="0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05">
      <pivotArea type="data" outline="0" fieldPosition="0">
        <references count="6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7"/>
          </reference>
          <reference field="4" count="1" selected="0">
            <x v="23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0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07">
      <pivotArea type="data" outline="0" fieldPosition="0">
        <references count="6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9"/>
          </reference>
          <reference field="4" count="1" selected="0">
            <x v="9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08">
      <pivotArea type="data" outline="0" fieldPosition="0">
        <references count="6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7"/>
          </reference>
          <reference field="4" count="1" selected="0">
            <x v="6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09">
      <pivotArea type="data" outline="0" fieldPosition="0">
        <references count="6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7"/>
          </reference>
          <reference field="4" count="1" selected="0">
            <x v="5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10">
      <pivotArea type="data" outline="0" fieldPosition="0">
        <references count="6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7"/>
          </reference>
          <reference field="4" count="1" selected="0">
            <x v="2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11">
      <pivotArea type="data" outline="0" fieldPosition="0">
        <references count="6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7"/>
          </reference>
          <reference field="4" count="1" selected="0">
            <x v="2"/>
          </reference>
          <reference field="9" count="1" selected="0">
            <x v="8"/>
          </reference>
          <reference field="10" count="1" selected="0">
            <x v="1"/>
          </reference>
        </references>
      </pivotArea>
    </chartFormat>
    <chartFormat chart="8" format="212">
      <pivotArea type="data" outline="0" fieldPosition="0">
        <references count="6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  <reference field="4" count="1" selected="0">
            <x v="1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13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  <reference field="4" count="1" selected="0">
            <x v="2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14">
      <pivotArea type="data" outline="0" fieldPosition="0">
        <references count="6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7"/>
          </reference>
          <reference field="4" count="1" selected="0">
            <x v="3"/>
          </reference>
          <reference field="9" count="1" selected="0">
            <x v="12"/>
          </reference>
          <reference field="10" count="1" selected="0">
            <x v="1"/>
          </reference>
        </references>
      </pivotArea>
    </chartFormat>
    <chartFormat chart="8" format="215">
      <pivotArea type="data" outline="0" fieldPosition="0">
        <references count="6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7"/>
          </reference>
          <reference field="4" count="1" selected="0">
            <x v="0"/>
          </reference>
          <reference field="9" count="1" selected="0">
            <x v="8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6:I176" totalsRowShown="0" headerRowDxfId="21">
  <autoFilter ref="A6:I176" xr:uid="{00000000-0009-0000-0100-000003000000}"/>
  <sortState ref="A133:H157">
    <sortCondition ref="B6:B174"/>
  </sortState>
  <tableColumns count="9">
    <tableColumn id="1" xr3:uid="{00000000-0010-0000-0000-000001000000}" name="#" dataDxfId="20"/>
    <tableColumn id="2" xr3:uid="{00000000-0010-0000-0000-000002000000}" name="Medarbejdere"/>
    <tableColumn id="3" xr3:uid="{00000000-0010-0000-0000-000003000000}" name="Kolonne1"/>
    <tableColumn id="6" xr3:uid="{00000000-0010-0000-0000-000006000000}" name="Kolonne2" dataDxfId="19">
      <calculatedColumnFormula>IF(COUNTA($B7:B$9,B7)=1,1,0)</calculatedColumnFormula>
    </tableColumn>
    <tableColumn id="4" xr3:uid="{00000000-0010-0000-0000-000004000000}" name="Startdato" dataDxfId="18"/>
    <tableColumn id="5" xr3:uid="{00000000-0010-0000-0000-000005000000}" name="Slutdato" dataDxfId="17"/>
    <tableColumn id="8" xr3:uid="{00000000-0010-0000-0000-000008000000}" name="Allokering t/u" dataDxfId="16"/>
    <tableColumn id="11" xr3:uid="{00000000-0010-0000-0000-00000B000000}" name="Normering" dataDxfId="15"/>
    <tableColumn id="12" xr3:uid="{00000000-0010-0000-0000-00000C000000}" name="Allokering i %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2" displayName="Tabel2" ref="B2:D13" totalsRowShown="0" dataDxfId="13">
  <autoFilter ref="B2:D13" xr:uid="{00000000-0009-0000-0100-000002000000}"/>
  <tableColumns count="3">
    <tableColumn id="1" xr3:uid="{00000000-0010-0000-0100-000001000000}" name="Projekt" dataDxfId="12"/>
    <tableColumn id="2" xr3:uid="{00000000-0010-0000-0100-000002000000}" name="Medarbejdere" dataDxfId="11"/>
    <tableColumn id="3" xr3:uid="{00000000-0010-0000-0100-000003000000}" name="Oplysninger tilgængelig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1" displayName="Tabel1" ref="A1:I73" totalsRowShown="0">
  <autoFilter ref="A1:I73" xr:uid="{00000000-0009-0000-0100-000001000000}"/>
  <sortState ref="A2:I73">
    <sortCondition ref="A1:A73"/>
  </sortState>
  <tableColumns count="9">
    <tableColumn id="1" xr3:uid="{00000000-0010-0000-0200-000001000000}" name="Projekter" dataDxfId="5"/>
    <tableColumn id="2" xr3:uid="{00000000-0010-0000-0200-000002000000}" name="Medarbejdere"/>
    <tableColumn id="9" xr3:uid="{00000000-0010-0000-0200-000009000000}" name="Startdato" dataDxfId="4"/>
    <tableColumn id="10" xr3:uid="{00000000-0010-0000-0200-00000A000000}" name="Slutdato" dataDxfId="3"/>
    <tableColumn id="3" xr3:uid="{00000000-0010-0000-0200-000003000000}" name="Allokering"/>
    <tableColumn id="4" xr3:uid="{00000000-0010-0000-0200-000004000000}" name="Normering"/>
    <tableColumn id="6" xr3:uid="{00000000-0010-0000-0200-000006000000}" name="Allokering % normering" dataDxfId="2">
      <calculatedColumnFormula>E2/F2</calculatedColumnFormula>
    </tableColumn>
    <tableColumn id="5" xr3:uid="{00000000-0010-0000-0200-000005000000}" name="Allokering procent" dataDxfId="1">
      <calculatedColumnFormula>Tabel1[[#This Row],[Allokering]]/Tabel1[[#This Row],[Normering]]</calculatedColumnFormula>
    </tableColumn>
    <tableColumn id="8" xr3:uid="{00000000-0010-0000-0200-000008000000}" name="Dage" dataDxfId="0">
      <calculatedColumnFormula>Tabel1[[#This Row],[Slutdato]]-Tabel1[[#This Row],[Startdato]]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10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3"/>
  <dimension ref="A1:BA7"/>
  <sheetViews>
    <sheetView showGridLines="0" tabSelected="1" zoomScale="80" zoomScaleNormal="80" workbookViewId="0">
      <selection activeCell="A173" sqref="A173"/>
    </sheetView>
  </sheetViews>
  <sheetFormatPr defaultRowHeight="15"/>
  <cols>
    <col min="1" max="1" width="9.140625" style="426"/>
    <col min="2" max="2" width="83.7109375" style="426" bestFit="1" customWidth="1"/>
    <col min="3" max="18" width="9.140625" style="426"/>
    <col min="19" max="19" width="4" style="426" customWidth="1"/>
    <col min="20" max="16384" width="9.140625" style="426"/>
  </cols>
  <sheetData>
    <row r="1" spans="1:53" ht="62.25" thickBot="1">
      <c r="A1" s="475"/>
      <c r="B1" s="536" t="s">
        <v>64</v>
      </c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7"/>
      <c r="AC1" s="537"/>
      <c r="AD1" s="537"/>
      <c r="AE1" s="537"/>
      <c r="AF1" s="537"/>
      <c r="AG1" s="537"/>
      <c r="AH1" s="537"/>
      <c r="AI1" s="537"/>
      <c r="AJ1" s="537"/>
      <c r="AK1" s="537"/>
      <c r="AL1" s="537"/>
      <c r="AM1" s="537"/>
      <c r="AN1" s="537"/>
      <c r="AO1" s="537"/>
      <c r="AP1" s="537"/>
      <c r="AQ1" s="537"/>
      <c r="AR1" s="537"/>
      <c r="AS1" s="537"/>
      <c r="AT1" s="537"/>
      <c r="AU1" s="537"/>
      <c r="AV1" s="537"/>
      <c r="AW1" s="537"/>
      <c r="AX1" s="537"/>
      <c r="AY1" s="537"/>
      <c r="AZ1" s="537"/>
      <c r="BA1" s="537"/>
    </row>
    <row r="2" spans="1:53" ht="15.75" thickTop="1">
      <c r="A2" s="473"/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  <c r="T2" s="473"/>
      <c r="U2" s="473"/>
      <c r="V2" s="473"/>
      <c r="W2" s="473"/>
      <c r="X2" s="473"/>
      <c r="Y2" s="473"/>
      <c r="Z2" s="473"/>
      <c r="AA2" s="473"/>
      <c r="AB2" s="473"/>
      <c r="AC2" s="473"/>
      <c r="AD2" s="473"/>
      <c r="AE2" s="473"/>
      <c r="AF2" s="473"/>
      <c r="AG2" s="473"/>
      <c r="AH2" s="473"/>
      <c r="AI2" s="473"/>
      <c r="AJ2" s="473"/>
      <c r="AK2" s="473"/>
      <c r="AL2" s="473"/>
      <c r="AM2" s="473"/>
      <c r="AN2" s="473"/>
      <c r="AO2" s="473"/>
      <c r="AP2" s="473"/>
      <c r="AQ2" s="473"/>
      <c r="AR2" s="473"/>
      <c r="AS2" s="473"/>
      <c r="AT2" s="473"/>
      <c r="AU2" s="473"/>
      <c r="AV2" s="473"/>
      <c r="AW2" s="473"/>
      <c r="AX2" s="473"/>
      <c r="AY2" s="473"/>
      <c r="AZ2" s="473"/>
      <c r="BA2" s="473"/>
    </row>
    <row r="3" spans="1:53">
      <c r="A3" s="473"/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3"/>
      <c r="AB3" s="473"/>
      <c r="AC3" s="473"/>
      <c r="AD3" s="473"/>
      <c r="AE3" s="473"/>
      <c r="AF3" s="473"/>
      <c r="AG3" s="473"/>
      <c r="AH3" s="473"/>
      <c r="AI3" s="473"/>
      <c r="AJ3" s="473"/>
      <c r="AK3" s="473"/>
      <c r="AL3" s="473"/>
      <c r="AM3" s="473"/>
      <c r="AN3" s="473"/>
      <c r="AO3" s="473"/>
      <c r="AP3" s="473"/>
      <c r="AQ3" s="473"/>
      <c r="AR3" s="473"/>
      <c r="AS3" s="473"/>
      <c r="AT3" s="473"/>
      <c r="AU3" s="473"/>
      <c r="AV3" s="473"/>
      <c r="AW3" s="473"/>
      <c r="AX3" s="473"/>
      <c r="AY3" s="473"/>
      <c r="AZ3" s="473"/>
      <c r="BA3" s="473"/>
    </row>
    <row r="4" spans="1:53">
      <c r="A4" s="473"/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3"/>
      <c r="R4" s="473"/>
      <c r="S4" s="473"/>
      <c r="T4" s="473"/>
      <c r="U4" s="473"/>
      <c r="V4" s="473"/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73"/>
      <c r="AO4" s="473"/>
      <c r="AP4" s="473"/>
      <c r="AQ4" s="473"/>
      <c r="AR4" s="473"/>
      <c r="AS4" s="473"/>
      <c r="AT4" s="473"/>
      <c r="AU4" s="473"/>
      <c r="AV4" s="473"/>
      <c r="AW4" s="473"/>
      <c r="AX4" s="473"/>
      <c r="AY4" s="473"/>
      <c r="AZ4" s="473"/>
      <c r="BA4" s="473"/>
    </row>
    <row r="5" spans="1:53">
      <c r="A5" s="473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  <c r="U5" s="473"/>
      <c r="V5" s="473"/>
      <c r="W5" s="473"/>
      <c r="X5" s="473"/>
      <c r="Y5" s="473"/>
      <c r="Z5" s="473"/>
      <c r="AA5" s="473"/>
      <c r="AB5" s="473"/>
      <c r="AC5" s="473"/>
      <c r="AD5" s="473"/>
      <c r="AE5" s="473"/>
      <c r="AF5" s="473"/>
      <c r="AG5" s="473"/>
      <c r="AH5" s="473"/>
      <c r="AI5" s="473"/>
      <c r="AJ5" s="473"/>
      <c r="AK5" s="473"/>
      <c r="AL5" s="473"/>
      <c r="AM5" s="473"/>
      <c r="AN5" s="473"/>
      <c r="AO5" s="473"/>
      <c r="AP5" s="473"/>
      <c r="AQ5" s="473"/>
      <c r="AR5" s="473"/>
      <c r="AS5" s="473"/>
      <c r="AT5" s="473"/>
      <c r="AU5" s="473"/>
      <c r="AV5" s="473"/>
      <c r="AW5" s="473"/>
      <c r="AX5" s="473"/>
      <c r="AY5" s="473"/>
      <c r="AZ5" s="473"/>
      <c r="BA5" s="473"/>
    </row>
    <row r="6" spans="1:53">
      <c r="A6" s="474"/>
      <c r="B6" s="474"/>
      <c r="C6" s="474"/>
      <c r="D6" s="474"/>
      <c r="E6" s="474"/>
      <c r="F6" s="474"/>
      <c r="G6" s="474"/>
      <c r="H6" s="474"/>
      <c r="I6" s="474"/>
      <c r="J6" s="474"/>
      <c r="K6" s="474"/>
      <c r="L6" s="474"/>
      <c r="M6" s="474"/>
      <c r="N6" s="474"/>
      <c r="O6" s="474"/>
      <c r="P6" s="474"/>
      <c r="Q6" s="474"/>
      <c r="R6" s="474"/>
      <c r="S6" s="474"/>
      <c r="T6" s="474"/>
      <c r="U6" s="474"/>
      <c r="V6" s="474"/>
      <c r="W6" s="474"/>
      <c r="X6" s="474"/>
      <c r="Y6" s="474"/>
      <c r="Z6" s="474"/>
      <c r="AA6" s="474"/>
    </row>
    <row r="7" spans="1:53">
      <c r="A7" s="474"/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474"/>
      <c r="M7" s="474"/>
      <c r="N7" s="474"/>
      <c r="O7" s="474"/>
      <c r="P7" s="474"/>
      <c r="Q7" s="474"/>
      <c r="R7" s="474"/>
      <c r="S7" s="474"/>
      <c r="T7" s="474"/>
      <c r="U7" s="474"/>
      <c r="V7" s="474"/>
      <c r="W7" s="474"/>
      <c r="X7" s="474"/>
      <c r="Y7" s="474"/>
      <c r="Z7" s="474"/>
      <c r="AA7" s="474"/>
    </row>
  </sheetData>
  <mergeCells count="2">
    <mergeCell ref="B1:AA1"/>
    <mergeCell ref="AB1:BA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2">
    <pageSetUpPr autoPageBreaks="0"/>
  </sheetPr>
  <dimension ref="A1:ALN383"/>
  <sheetViews>
    <sheetView zoomScale="80" zoomScaleNormal="80" zoomScaleSheetLayoutView="85" workbookViewId="0">
      <pane xSplit="11" topLeftCell="M1" activePane="topRight" state="frozen"/>
      <selection pane="topRight" activeCell="A36" sqref="A36:A38"/>
    </sheetView>
  </sheetViews>
  <sheetFormatPr defaultRowHeight="15"/>
  <cols>
    <col min="1" max="1" width="4.5703125" bestFit="1" customWidth="1"/>
    <col min="2" max="2" width="67.140625" style="39" customWidth="1"/>
    <col min="3" max="3" width="10.42578125" hidden="1" customWidth="1"/>
    <col min="4" max="4" width="12.140625" bestFit="1" customWidth="1"/>
    <col min="5" max="5" width="11.28515625" bestFit="1" customWidth="1"/>
    <col min="6" max="6" width="10.42578125" style="23" hidden="1" customWidth="1"/>
    <col min="7" max="7" width="13.7109375" hidden="1" customWidth="1"/>
    <col min="8" max="8" width="14" style="23" customWidth="1"/>
    <col min="9" max="9" width="14" hidden="1" customWidth="1"/>
    <col min="10" max="10" width="10.28515625" hidden="1" customWidth="1"/>
    <col min="11" max="11" width="10.28515625" bestFit="1" customWidth="1"/>
    <col min="12" max="12" width="2.5703125" hidden="1" customWidth="1"/>
    <col min="13" max="13" width="3.7109375" style="26" bestFit="1" customWidth="1"/>
    <col min="14" max="26" width="3.140625" style="8" customWidth="1"/>
    <col min="27" max="27" width="3.140625" style="62" customWidth="1"/>
    <col min="28" max="57" width="3.140625" style="8" customWidth="1"/>
    <col min="58" max="58" width="3.140625" style="62" customWidth="1"/>
    <col min="59" max="89" width="3.140625" style="8" customWidth="1"/>
    <col min="90" max="90" width="3.140625" style="62" customWidth="1"/>
    <col min="91" max="121" width="3.140625" style="8" customWidth="1"/>
    <col min="122" max="122" width="3.140625" style="22" customWidth="1"/>
    <col min="123" max="152" width="3.140625" style="8" customWidth="1"/>
    <col min="153" max="153" width="3.140625" style="62" customWidth="1"/>
    <col min="154" max="184" width="3.140625" style="8" customWidth="1"/>
    <col min="185" max="185" width="3.140625" style="62" customWidth="1"/>
    <col min="186" max="215" width="3.140625" style="8" customWidth="1"/>
    <col min="216" max="216" width="3.140625" style="62" customWidth="1"/>
    <col min="217" max="247" width="3.140625" style="8" customWidth="1"/>
    <col min="248" max="248" width="3.140625" style="62" customWidth="1"/>
    <col min="249" max="279" width="3.140625" customWidth="1"/>
    <col min="280" max="280" width="3.140625" style="62" customWidth="1"/>
    <col min="281" max="308" width="3.140625" customWidth="1"/>
    <col min="309" max="309" width="3.140625" style="62" customWidth="1"/>
    <col min="310" max="310" width="3.140625" style="13" customWidth="1"/>
    <col min="311" max="340" width="3.140625" customWidth="1"/>
    <col min="341" max="341" width="3.140625" style="62" customWidth="1"/>
    <col min="342" max="371" width="3.140625" customWidth="1"/>
    <col min="372" max="372" width="3.140625" style="62" customWidth="1"/>
    <col min="373" max="403" width="3.140625" customWidth="1"/>
    <col min="404" max="404" width="3.140625" style="62" customWidth="1"/>
    <col min="405" max="434" width="3.140625" customWidth="1"/>
    <col min="435" max="435" width="3.140625" style="62" customWidth="1"/>
    <col min="436" max="466" width="3.140625" customWidth="1"/>
    <col min="467" max="467" width="3.140625" style="62" customWidth="1"/>
    <col min="468" max="498" width="3.140625" customWidth="1"/>
    <col min="499" max="499" width="3.140625" style="62" customWidth="1"/>
    <col min="500" max="529" width="3.140625" customWidth="1"/>
    <col min="530" max="530" width="3.140625" style="62" customWidth="1"/>
    <col min="531" max="561" width="3.140625" customWidth="1"/>
    <col min="562" max="562" width="3.140625" style="62" customWidth="1"/>
    <col min="563" max="624" width="3.140625" customWidth="1"/>
    <col min="625" max="625" width="3.140625" style="39" customWidth="1"/>
    <col min="626" max="656" width="3.140625" customWidth="1"/>
    <col min="657" max="657" width="3.140625" style="39" customWidth="1"/>
    <col min="658" max="685" width="3.140625" customWidth="1"/>
    <col min="686" max="686" width="3.140625" style="39" customWidth="1"/>
    <col min="687" max="717" width="3.140625" customWidth="1"/>
    <col min="718" max="718" width="3.140625" style="39" customWidth="1"/>
    <col min="719" max="748" width="3.140625" customWidth="1"/>
    <col min="749" max="749" width="3.140625" style="39" customWidth="1"/>
    <col min="750" max="780" width="3.140625" customWidth="1"/>
    <col min="781" max="781" width="3.140625" style="39" customWidth="1"/>
    <col min="782" max="811" width="3.140625" customWidth="1"/>
    <col min="812" max="812" width="3.140625" style="39" customWidth="1"/>
    <col min="813" max="843" width="3.140625" customWidth="1"/>
    <col min="844" max="844" width="3.140625" style="39" customWidth="1"/>
    <col min="845" max="875" width="3.140625" customWidth="1"/>
    <col min="876" max="876" width="3.140625" style="39" customWidth="1"/>
    <col min="877" max="906" width="3.140625" customWidth="1"/>
    <col min="907" max="907" width="3.140625" style="39" customWidth="1"/>
    <col min="908" max="938" width="3.140625" customWidth="1"/>
    <col min="939" max="939" width="3.140625" style="39" customWidth="1"/>
    <col min="940" max="969" width="3.140625" customWidth="1"/>
    <col min="970" max="970" width="3.140625" style="39" customWidth="1"/>
    <col min="971" max="1001" width="3.140625" customWidth="1"/>
  </cols>
  <sheetData>
    <row r="1" spans="1:1002" ht="46.5">
      <c r="A1" s="18"/>
      <c r="B1" s="19"/>
      <c r="D1" s="11"/>
      <c r="E1" s="11"/>
      <c r="F1" s="11"/>
      <c r="G1" s="11"/>
      <c r="H1" s="11"/>
      <c r="I1" s="11"/>
      <c r="J1" s="11"/>
      <c r="K1" s="11"/>
      <c r="M1" s="21" t="s">
        <v>24</v>
      </c>
      <c r="N1" s="581">
        <v>42856</v>
      </c>
      <c r="O1" s="581"/>
      <c r="P1" s="581"/>
      <c r="Q1" s="581"/>
      <c r="R1" s="581"/>
      <c r="S1" s="581"/>
      <c r="T1" s="581"/>
      <c r="U1" s="581"/>
      <c r="V1" s="581"/>
      <c r="W1" s="581"/>
      <c r="X1" s="581"/>
      <c r="Y1" s="581"/>
      <c r="Z1" s="582"/>
      <c r="AB1" s="579" t="s">
        <v>9</v>
      </c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  <c r="AP1" s="579"/>
      <c r="AQ1" s="579"/>
      <c r="AR1" s="579"/>
      <c r="AS1" s="579"/>
      <c r="AT1" s="579"/>
      <c r="AU1" s="579"/>
      <c r="AV1" s="579"/>
      <c r="AW1" s="579"/>
      <c r="AX1" s="579"/>
      <c r="AY1" s="579"/>
      <c r="AZ1" s="579"/>
      <c r="BA1" s="579"/>
      <c r="BB1" s="579"/>
      <c r="BC1" s="579"/>
      <c r="BD1" s="579"/>
      <c r="BE1" s="579"/>
      <c r="BG1" s="578" t="s">
        <v>10</v>
      </c>
      <c r="BH1" s="578"/>
      <c r="BI1" s="578"/>
      <c r="BJ1" s="578"/>
      <c r="BK1" s="578"/>
      <c r="BL1" s="578"/>
      <c r="BM1" s="578"/>
      <c r="BN1" s="578"/>
      <c r="BO1" s="578"/>
      <c r="BP1" s="578"/>
      <c r="BQ1" s="578"/>
      <c r="BR1" s="578"/>
      <c r="BS1" s="578"/>
      <c r="BT1" s="578"/>
      <c r="BU1" s="578"/>
      <c r="BV1" s="578"/>
      <c r="BW1" s="578"/>
      <c r="BX1" s="578"/>
      <c r="BY1" s="578"/>
      <c r="BZ1" s="578"/>
      <c r="CA1" s="578"/>
      <c r="CB1" s="578"/>
      <c r="CC1" s="578"/>
      <c r="CD1" s="578"/>
      <c r="CE1" s="578"/>
      <c r="CF1" s="578"/>
      <c r="CG1" s="578"/>
      <c r="CH1" s="578"/>
      <c r="CI1" s="578"/>
      <c r="CJ1" s="578"/>
      <c r="CK1" s="578"/>
      <c r="CM1" s="579" t="s">
        <v>11</v>
      </c>
      <c r="CN1" s="579"/>
      <c r="CO1" s="579"/>
      <c r="CP1" s="579"/>
      <c r="CQ1" s="579"/>
      <c r="CR1" s="579"/>
      <c r="CS1" s="579"/>
      <c r="CT1" s="579"/>
      <c r="CU1" s="579"/>
      <c r="CV1" s="579"/>
      <c r="CW1" s="579"/>
      <c r="CX1" s="579"/>
      <c r="CY1" s="579"/>
      <c r="CZ1" s="579"/>
      <c r="DA1" s="579"/>
      <c r="DB1" s="579"/>
      <c r="DC1" s="579"/>
      <c r="DD1" s="579"/>
      <c r="DE1" s="579"/>
      <c r="DF1" s="579"/>
      <c r="DG1" s="579"/>
      <c r="DH1" s="579"/>
      <c r="DI1" s="579"/>
      <c r="DJ1" s="579"/>
      <c r="DK1" s="579"/>
      <c r="DL1" s="579"/>
      <c r="DM1" s="579"/>
      <c r="DN1" s="579"/>
      <c r="DO1" s="579"/>
      <c r="DP1" s="579"/>
      <c r="DQ1" s="579"/>
      <c r="DR1" s="62"/>
      <c r="DS1" s="572" t="s">
        <v>12</v>
      </c>
      <c r="DT1" s="573"/>
      <c r="DU1" s="573"/>
      <c r="DV1" s="573"/>
      <c r="DW1" s="573"/>
      <c r="DX1" s="573"/>
      <c r="DY1" s="573"/>
      <c r="DZ1" s="573"/>
      <c r="EA1" s="573"/>
      <c r="EB1" s="573"/>
      <c r="EC1" s="573"/>
      <c r="ED1" s="573"/>
      <c r="EE1" s="573"/>
      <c r="EF1" s="573"/>
      <c r="EG1" s="573"/>
      <c r="EH1" s="573"/>
      <c r="EI1" s="573"/>
      <c r="EJ1" s="573"/>
      <c r="EK1" s="573"/>
      <c r="EL1" s="573"/>
      <c r="EM1" s="573"/>
      <c r="EN1" s="573"/>
      <c r="EO1" s="573"/>
      <c r="EP1" s="573"/>
      <c r="EQ1" s="573"/>
      <c r="ER1" s="573"/>
      <c r="ES1" s="573"/>
      <c r="ET1" s="573"/>
      <c r="EU1" s="573"/>
      <c r="EV1" s="574"/>
      <c r="EX1" s="575" t="s">
        <v>13</v>
      </c>
      <c r="EY1" s="576"/>
      <c r="EZ1" s="576"/>
      <c r="FA1" s="576"/>
      <c r="FB1" s="576"/>
      <c r="FC1" s="576"/>
      <c r="FD1" s="576"/>
      <c r="FE1" s="576"/>
      <c r="FF1" s="576"/>
      <c r="FG1" s="576"/>
      <c r="FH1" s="576"/>
      <c r="FI1" s="576"/>
      <c r="FJ1" s="576"/>
      <c r="FK1" s="576"/>
      <c r="FL1" s="576"/>
      <c r="FM1" s="576"/>
      <c r="FN1" s="576"/>
      <c r="FO1" s="576"/>
      <c r="FP1" s="576"/>
      <c r="FQ1" s="576"/>
      <c r="FR1" s="576"/>
      <c r="FS1" s="576"/>
      <c r="FT1" s="576"/>
      <c r="FU1" s="576"/>
      <c r="FV1" s="576"/>
      <c r="FW1" s="576"/>
      <c r="FX1" s="576"/>
      <c r="FY1" s="576"/>
      <c r="FZ1" s="576"/>
      <c r="GA1" s="576"/>
      <c r="GB1" s="577"/>
      <c r="GD1" s="572" t="s">
        <v>14</v>
      </c>
      <c r="GE1" s="573"/>
      <c r="GF1" s="573"/>
      <c r="GG1" s="573"/>
      <c r="GH1" s="573"/>
      <c r="GI1" s="573"/>
      <c r="GJ1" s="573"/>
      <c r="GK1" s="573"/>
      <c r="GL1" s="573"/>
      <c r="GM1" s="573"/>
      <c r="GN1" s="573"/>
      <c r="GO1" s="573"/>
      <c r="GP1" s="573"/>
      <c r="GQ1" s="573"/>
      <c r="GR1" s="573"/>
      <c r="GS1" s="573"/>
      <c r="GT1" s="573"/>
      <c r="GU1" s="573"/>
      <c r="GV1" s="573"/>
      <c r="GW1" s="573"/>
      <c r="GX1" s="573"/>
      <c r="GY1" s="573"/>
      <c r="GZ1" s="573"/>
      <c r="HA1" s="573"/>
      <c r="HB1" s="573"/>
      <c r="HC1" s="573"/>
      <c r="HD1" s="573"/>
      <c r="HE1" s="573"/>
      <c r="HF1" s="573"/>
      <c r="HG1" s="574"/>
      <c r="HI1" s="575" t="s">
        <v>15</v>
      </c>
      <c r="HJ1" s="576"/>
      <c r="HK1" s="576"/>
      <c r="HL1" s="576"/>
      <c r="HM1" s="576"/>
      <c r="HN1" s="576"/>
      <c r="HO1" s="576"/>
      <c r="HP1" s="576"/>
      <c r="HQ1" s="576"/>
      <c r="HR1" s="576"/>
      <c r="HS1" s="576"/>
      <c r="HT1" s="576"/>
      <c r="HU1" s="576"/>
      <c r="HV1" s="576"/>
      <c r="HW1" s="576"/>
      <c r="HX1" s="576"/>
      <c r="HY1" s="576"/>
      <c r="HZ1" s="576"/>
      <c r="IA1" s="576"/>
      <c r="IB1" s="576"/>
      <c r="IC1" s="576"/>
      <c r="ID1" s="576"/>
      <c r="IE1" s="576"/>
      <c r="IF1" s="576"/>
      <c r="IG1" s="576"/>
      <c r="IH1" s="576"/>
      <c r="II1" s="576"/>
      <c r="IJ1" s="576"/>
      <c r="IK1" s="576"/>
      <c r="IL1" s="576"/>
      <c r="IM1" s="577"/>
      <c r="IO1" s="569">
        <v>43101</v>
      </c>
      <c r="IP1" s="570"/>
      <c r="IQ1" s="570"/>
      <c r="IR1" s="570"/>
      <c r="IS1" s="570"/>
      <c r="IT1" s="570"/>
      <c r="IU1" s="570"/>
      <c r="IV1" s="570"/>
      <c r="IW1" s="570"/>
      <c r="IX1" s="570"/>
      <c r="IY1" s="570"/>
      <c r="IZ1" s="570"/>
      <c r="JA1" s="570"/>
      <c r="JB1" s="570"/>
      <c r="JC1" s="570"/>
      <c r="JD1" s="570"/>
      <c r="JE1" s="570"/>
      <c r="JF1" s="570"/>
      <c r="JG1" s="570"/>
      <c r="JH1" s="570"/>
      <c r="JI1" s="570"/>
      <c r="JJ1" s="570"/>
      <c r="JK1" s="570"/>
      <c r="JL1" s="570"/>
      <c r="JM1" s="570"/>
      <c r="JN1" s="570"/>
      <c r="JO1" s="570"/>
      <c r="JP1" s="570"/>
      <c r="JQ1" s="570"/>
      <c r="JR1" s="570"/>
      <c r="JS1" s="571"/>
      <c r="JU1" s="599" t="s">
        <v>26</v>
      </c>
      <c r="JV1" s="600"/>
      <c r="JW1" s="600"/>
      <c r="JX1" s="600"/>
      <c r="JY1" s="600"/>
      <c r="JZ1" s="600"/>
      <c r="KA1" s="600"/>
      <c r="KB1" s="600"/>
      <c r="KC1" s="600"/>
      <c r="KD1" s="600"/>
      <c r="KE1" s="600"/>
      <c r="KF1" s="600"/>
      <c r="KG1" s="600"/>
      <c r="KH1" s="600"/>
      <c r="KI1" s="600"/>
      <c r="KJ1" s="600"/>
      <c r="KK1" s="600"/>
      <c r="KL1" s="600"/>
      <c r="KM1" s="600"/>
      <c r="KN1" s="600"/>
      <c r="KO1" s="600"/>
      <c r="KP1" s="600"/>
      <c r="KQ1" s="600"/>
      <c r="KR1" s="600"/>
      <c r="KS1" s="600"/>
      <c r="KT1" s="600"/>
      <c r="KU1" s="600"/>
      <c r="KV1" s="601"/>
      <c r="KX1" s="602" t="s">
        <v>27</v>
      </c>
      <c r="KY1" s="603"/>
      <c r="KZ1" s="603"/>
      <c r="LA1" s="603"/>
      <c r="LB1" s="603"/>
      <c r="LC1" s="603"/>
      <c r="LD1" s="603"/>
      <c r="LE1" s="603"/>
      <c r="LF1" s="603"/>
      <c r="LG1" s="603"/>
      <c r="LH1" s="603"/>
      <c r="LI1" s="603"/>
      <c r="LJ1" s="603"/>
      <c r="LK1" s="603"/>
      <c r="LL1" s="603"/>
      <c r="LM1" s="603"/>
      <c r="LN1" s="603"/>
      <c r="LO1" s="603"/>
      <c r="LP1" s="603"/>
      <c r="LQ1" s="603"/>
      <c r="LR1" s="603"/>
      <c r="LS1" s="603"/>
      <c r="LT1" s="603"/>
      <c r="LU1" s="603"/>
      <c r="LV1" s="603"/>
      <c r="LW1" s="603"/>
      <c r="LX1" s="603"/>
      <c r="LY1" s="603"/>
      <c r="LZ1" s="603"/>
      <c r="MA1" s="603"/>
      <c r="MB1" s="604"/>
      <c r="MD1" s="599" t="s">
        <v>28</v>
      </c>
      <c r="ME1" s="600"/>
      <c r="MF1" s="600"/>
      <c r="MG1" s="600"/>
      <c r="MH1" s="600"/>
      <c r="MI1" s="600"/>
      <c r="MJ1" s="600"/>
      <c r="MK1" s="600"/>
      <c r="ML1" s="600"/>
      <c r="MM1" s="600"/>
      <c r="MN1" s="600"/>
      <c r="MO1" s="600"/>
      <c r="MP1" s="600"/>
      <c r="MQ1" s="600"/>
      <c r="MR1" s="600"/>
      <c r="MS1" s="600"/>
      <c r="MT1" s="600"/>
      <c r="MU1" s="600"/>
      <c r="MV1" s="600"/>
      <c r="MW1" s="600"/>
      <c r="MX1" s="600"/>
      <c r="MY1" s="600"/>
      <c r="MZ1" s="600"/>
      <c r="NA1" s="600"/>
      <c r="NB1" s="600"/>
      <c r="NC1" s="600"/>
      <c r="ND1" s="600"/>
      <c r="NE1" s="600"/>
      <c r="NF1" s="600"/>
      <c r="NG1" s="601"/>
      <c r="NI1" s="602" t="s">
        <v>29</v>
      </c>
      <c r="NJ1" s="603"/>
      <c r="NK1" s="603"/>
      <c r="NL1" s="603"/>
      <c r="NM1" s="603"/>
      <c r="NN1" s="603"/>
      <c r="NO1" s="603"/>
      <c r="NP1" s="603"/>
      <c r="NQ1" s="603"/>
      <c r="NR1" s="603"/>
      <c r="NS1" s="603"/>
      <c r="NT1" s="603"/>
      <c r="NU1" s="603"/>
      <c r="NV1" s="603"/>
      <c r="NW1" s="603"/>
      <c r="NX1" s="603"/>
      <c r="NY1" s="603"/>
      <c r="NZ1" s="603"/>
      <c r="OA1" s="603"/>
      <c r="OB1" s="603"/>
      <c r="OC1" s="603"/>
      <c r="OD1" s="603"/>
      <c r="OE1" s="603"/>
      <c r="OF1" s="603"/>
      <c r="OG1" s="603"/>
      <c r="OH1" s="603"/>
      <c r="OI1" s="603"/>
      <c r="OJ1" s="603"/>
      <c r="OK1" s="603"/>
      <c r="OL1" s="603"/>
      <c r="OM1" s="604"/>
      <c r="OO1" s="595" t="s">
        <v>9</v>
      </c>
      <c r="OP1" s="596"/>
      <c r="OQ1" s="596"/>
      <c r="OR1" s="596"/>
      <c r="OS1" s="596"/>
      <c r="OT1" s="596"/>
      <c r="OU1" s="596"/>
      <c r="OV1" s="596"/>
      <c r="OW1" s="596"/>
      <c r="OX1" s="596"/>
      <c r="OY1" s="596"/>
      <c r="OZ1" s="596"/>
      <c r="PA1" s="596"/>
      <c r="PB1" s="596"/>
      <c r="PC1" s="596"/>
      <c r="PD1" s="596"/>
      <c r="PE1" s="596"/>
      <c r="PF1" s="596"/>
      <c r="PG1" s="596"/>
      <c r="PH1" s="596"/>
      <c r="PI1" s="596"/>
      <c r="PJ1" s="596"/>
      <c r="PK1" s="596"/>
      <c r="PL1" s="596"/>
      <c r="PM1" s="596"/>
      <c r="PN1" s="596"/>
      <c r="PO1" s="596"/>
      <c r="PP1" s="596"/>
      <c r="PQ1" s="596"/>
      <c r="PR1" s="597"/>
      <c r="PT1" s="569" t="s">
        <v>10</v>
      </c>
      <c r="PU1" s="581"/>
      <c r="PV1" s="581"/>
      <c r="PW1" s="581"/>
      <c r="PX1" s="581"/>
      <c r="PY1" s="581"/>
      <c r="PZ1" s="581"/>
      <c r="QA1" s="581"/>
      <c r="QB1" s="581"/>
      <c r="QC1" s="581"/>
      <c r="QD1" s="581"/>
      <c r="QE1" s="581"/>
      <c r="QF1" s="581"/>
      <c r="QG1" s="581"/>
      <c r="QH1" s="581"/>
      <c r="QI1" s="581"/>
      <c r="QJ1" s="581"/>
      <c r="QK1" s="581"/>
      <c r="QL1" s="581"/>
      <c r="QM1" s="581"/>
      <c r="QN1" s="581"/>
      <c r="QO1" s="581"/>
      <c r="QP1" s="581"/>
      <c r="QQ1" s="581"/>
      <c r="QR1" s="581"/>
      <c r="QS1" s="581"/>
      <c r="QT1" s="581"/>
      <c r="QU1" s="581"/>
      <c r="QV1" s="581"/>
      <c r="QW1" s="581"/>
      <c r="QX1" s="582"/>
      <c r="QZ1" s="595" t="s">
        <v>11</v>
      </c>
      <c r="RA1" s="596"/>
      <c r="RB1" s="596"/>
      <c r="RC1" s="596"/>
      <c r="RD1" s="596"/>
      <c r="RE1" s="596"/>
      <c r="RF1" s="596"/>
      <c r="RG1" s="596"/>
      <c r="RH1" s="596"/>
      <c r="RI1" s="596"/>
      <c r="RJ1" s="596"/>
      <c r="RK1" s="596"/>
      <c r="RL1" s="596"/>
      <c r="RM1" s="596"/>
      <c r="RN1" s="596"/>
      <c r="RO1" s="596"/>
      <c r="RP1" s="596"/>
      <c r="RQ1" s="596"/>
      <c r="RR1" s="596"/>
      <c r="RS1" s="596"/>
      <c r="RT1" s="596"/>
      <c r="RU1" s="596"/>
      <c r="RV1" s="596"/>
      <c r="RW1" s="596"/>
      <c r="RX1" s="596"/>
      <c r="RY1" s="596"/>
      <c r="RZ1" s="596"/>
      <c r="SA1" s="596"/>
      <c r="SB1" s="596"/>
      <c r="SC1" s="596"/>
      <c r="SD1" s="597"/>
      <c r="SF1" s="598" t="s">
        <v>12</v>
      </c>
      <c r="SG1" s="570"/>
      <c r="SH1" s="570"/>
      <c r="SI1" s="570"/>
      <c r="SJ1" s="570"/>
      <c r="SK1" s="570"/>
      <c r="SL1" s="570"/>
      <c r="SM1" s="570"/>
      <c r="SN1" s="570"/>
      <c r="SO1" s="570"/>
      <c r="SP1" s="570"/>
      <c r="SQ1" s="570"/>
      <c r="SR1" s="570"/>
      <c r="SS1" s="570"/>
      <c r="ST1" s="570"/>
      <c r="SU1" s="570"/>
      <c r="SV1" s="570"/>
      <c r="SW1" s="570"/>
      <c r="SX1" s="570"/>
      <c r="SY1" s="570"/>
      <c r="SZ1" s="570"/>
      <c r="TA1" s="570"/>
      <c r="TB1" s="570"/>
      <c r="TC1" s="570"/>
      <c r="TD1" s="570"/>
      <c r="TE1" s="570"/>
      <c r="TF1" s="570"/>
      <c r="TG1" s="570"/>
      <c r="TH1" s="570"/>
      <c r="TI1" s="571"/>
      <c r="TK1" s="595" t="s">
        <v>13</v>
      </c>
      <c r="TL1" s="596"/>
      <c r="TM1" s="596"/>
      <c r="TN1" s="596"/>
      <c r="TO1" s="596"/>
      <c r="TP1" s="596"/>
      <c r="TQ1" s="596"/>
      <c r="TR1" s="596"/>
      <c r="TS1" s="596"/>
      <c r="TT1" s="596"/>
      <c r="TU1" s="596"/>
      <c r="TV1" s="596"/>
      <c r="TW1" s="596"/>
      <c r="TX1" s="596"/>
      <c r="TY1" s="596"/>
      <c r="TZ1" s="596"/>
      <c r="UA1" s="596"/>
      <c r="UB1" s="596"/>
      <c r="UC1" s="596"/>
      <c r="UD1" s="596"/>
      <c r="UE1" s="596"/>
      <c r="UF1" s="596"/>
      <c r="UG1" s="596"/>
      <c r="UH1" s="596"/>
      <c r="UI1" s="596"/>
      <c r="UJ1" s="596"/>
      <c r="UK1" s="596"/>
      <c r="UL1" s="596"/>
      <c r="UM1" s="596"/>
      <c r="UN1" s="596"/>
      <c r="UO1" s="597"/>
      <c r="UQ1" s="598" t="s">
        <v>14</v>
      </c>
      <c r="UR1" s="570"/>
      <c r="US1" s="570"/>
      <c r="UT1" s="570"/>
      <c r="UU1" s="570"/>
      <c r="UV1" s="570"/>
      <c r="UW1" s="570"/>
      <c r="UX1" s="570"/>
      <c r="UY1" s="570"/>
      <c r="UZ1" s="570"/>
      <c r="VA1" s="570"/>
      <c r="VB1" s="570"/>
      <c r="VC1" s="570"/>
      <c r="VD1" s="570"/>
      <c r="VE1" s="570"/>
      <c r="VF1" s="570"/>
      <c r="VG1" s="570"/>
      <c r="VH1" s="570"/>
      <c r="VI1" s="570"/>
      <c r="VJ1" s="570"/>
      <c r="VK1" s="570"/>
      <c r="VL1" s="570"/>
      <c r="VM1" s="570"/>
      <c r="VN1" s="570"/>
      <c r="VO1" s="570"/>
      <c r="VP1" s="570"/>
      <c r="VQ1" s="570"/>
      <c r="VR1" s="570"/>
      <c r="VS1" s="570"/>
      <c r="VT1" s="571"/>
      <c r="VU1" s="62"/>
      <c r="VV1" s="575" t="s">
        <v>15</v>
      </c>
      <c r="VW1" s="576"/>
      <c r="VX1" s="576"/>
      <c r="VY1" s="576"/>
      <c r="VZ1" s="576"/>
      <c r="WA1" s="576"/>
      <c r="WB1" s="576"/>
      <c r="WC1" s="576"/>
      <c r="WD1" s="576"/>
      <c r="WE1" s="576"/>
      <c r="WF1" s="576"/>
      <c r="WG1" s="576"/>
      <c r="WH1" s="576"/>
      <c r="WI1" s="576"/>
      <c r="WJ1" s="576"/>
      <c r="WK1" s="576"/>
      <c r="WL1" s="576"/>
      <c r="WM1" s="576"/>
      <c r="WN1" s="576"/>
      <c r="WO1" s="576"/>
      <c r="WP1" s="576"/>
      <c r="WQ1" s="576"/>
      <c r="WR1" s="576"/>
      <c r="WS1" s="576"/>
      <c r="WT1" s="576"/>
      <c r="WU1" s="576"/>
      <c r="WV1" s="576"/>
      <c r="WW1" s="576"/>
      <c r="WX1" s="576"/>
      <c r="WY1" s="576"/>
      <c r="WZ1" s="576"/>
      <c r="XA1" s="62"/>
      <c r="XB1" s="569">
        <v>43466</v>
      </c>
      <c r="XC1" s="570"/>
      <c r="XD1" s="570"/>
      <c r="XE1" s="570"/>
      <c r="XF1" s="570"/>
      <c r="XG1" s="570"/>
      <c r="XH1" s="570"/>
      <c r="XI1" s="570"/>
      <c r="XJ1" s="570"/>
      <c r="XK1" s="570"/>
      <c r="XL1" s="570"/>
      <c r="XM1" s="570"/>
      <c r="XN1" s="570"/>
      <c r="XO1" s="570"/>
      <c r="XP1" s="570"/>
      <c r="XQ1" s="570"/>
      <c r="XR1" s="570"/>
      <c r="XS1" s="570"/>
      <c r="XT1" s="570"/>
      <c r="XU1" s="570"/>
      <c r="XV1" s="570"/>
      <c r="XW1" s="570"/>
      <c r="XX1" s="570"/>
      <c r="XY1" s="570"/>
      <c r="XZ1" s="570"/>
      <c r="YA1" s="570"/>
      <c r="YB1" s="570"/>
      <c r="YC1" s="570"/>
      <c r="YD1" s="570"/>
      <c r="YE1" s="570"/>
      <c r="YF1" s="571"/>
      <c r="YG1" s="62"/>
      <c r="YH1" s="575" t="s">
        <v>26</v>
      </c>
      <c r="YI1" s="576"/>
      <c r="YJ1" s="576"/>
      <c r="YK1" s="576"/>
      <c r="YL1" s="576"/>
      <c r="YM1" s="576"/>
      <c r="YN1" s="576"/>
      <c r="YO1" s="576"/>
      <c r="YP1" s="576"/>
      <c r="YQ1" s="576"/>
      <c r="YR1" s="576"/>
      <c r="YS1" s="576"/>
      <c r="YT1" s="576"/>
      <c r="YU1" s="576"/>
      <c r="YV1" s="576"/>
      <c r="YW1" s="576"/>
      <c r="YX1" s="576"/>
      <c r="YY1" s="576"/>
      <c r="YZ1" s="576"/>
      <c r="ZA1" s="576"/>
      <c r="ZB1" s="576"/>
      <c r="ZC1" s="576"/>
      <c r="ZD1" s="576"/>
      <c r="ZE1" s="576"/>
      <c r="ZF1" s="576"/>
      <c r="ZG1" s="576"/>
      <c r="ZH1" s="576"/>
      <c r="ZI1" s="577"/>
      <c r="ZJ1" s="62"/>
      <c r="ZK1" s="573" t="s">
        <v>27</v>
      </c>
      <c r="ZL1" s="573"/>
      <c r="ZM1" s="573"/>
      <c r="ZN1" s="573"/>
      <c r="ZO1" s="573"/>
      <c r="ZP1" s="573"/>
      <c r="ZQ1" s="573"/>
      <c r="ZR1" s="573"/>
      <c r="ZS1" s="573"/>
      <c r="ZT1" s="573"/>
      <c r="ZU1" s="573"/>
      <c r="ZV1" s="573"/>
      <c r="ZW1" s="573"/>
      <c r="ZX1" s="573"/>
      <c r="ZY1" s="573"/>
      <c r="ZZ1" s="573"/>
      <c r="AAA1" s="573"/>
      <c r="AAB1" s="573"/>
      <c r="AAC1" s="573"/>
      <c r="AAD1" s="573"/>
      <c r="AAE1" s="573"/>
      <c r="AAF1" s="573"/>
      <c r="AAG1" s="573"/>
      <c r="AAH1" s="573"/>
      <c r="AAI1" s="573"/>
      <c r="AAJ1" s="573"/>
      <c r="AAK1" s="573"/>
      <c r="AAL1" s="573"/>
      <c r="AAM1" s="573"/>
      <c r="AAN1" s="573"/>
      <c r="AAO1" s="573"/>
      <c r="AAP1" s="62"/>
      <c r="AAQ1" s="575" t="s">
        <v>28</v>
      </c>
      <c r="AAR1" s="576"/>
      <c r="AAS1" s="576"/>
      <c r="AAT1" s="576"/>
      <c r="AAU1" s="576"/>
      <c r="AAV1" s="576"/>
      <c r="AAW1" s="576"/>
      <c r="AAX1" s="576"/>
      <c r="AAY1" s="576"/>
      <c r="AAZ1" s="576"/>
      <c r="ABA1" s="576"/>
      <c r="ABB1" s="576"/>
      <c r="ABC1" s="576"/>
      <c r="ABD1" s="576"/>
      <c r="ABE1" s="576"/>
      <c r="ABF1" s="576"/>
      <c r="ABG1" s="576"/>
      <c r="ABH1" s="576"/>
      <c r="ABI1" s="576"/>
      <c r="ABJ1" s="576"/>
      <c r="ABK1" s="576"/>
      <c r="ABL1" s="576"/>
      <c r="ABM1" s="576"/>
      <c r="ABN1" s="576"/>
      <c r="ABO1" s="576"/>
      <c r="ABP1" s="576"/>
      <c r="ABQ1" s="576"/>
      <c r="ABR1" s="576"/>
      <c r="ABS1" s="576"/>
      <c r="ABT1" s="577"/>
      <c r="ABU1" s="62"/>
      <c r="ABV1" s="572" t="s">
        <v>29</v>
      </c>
      <c r="ABW1" s="573"/>
      <c r="ABX1" s="573"/>
      <c r="ABY1" s="573"/>
      <c r="ABZ1" s="573"/>
      <c r="ACA1" s="573"/>
      <c r="ACB1" s="573"/>
      <c r="ACC1" s="573"/>
      <c r="ACD1" s="573"/>
      <c r="ACE1" s="573"/>
      <c r="ACF1" s="573"/>
      <c r="ACG1" s="573"/>
      <c r="ACH1" s="573"/>
      <c r="ACI1" s="573"/>
      <c r="ACJ1" s="573"/>
      <c r="ACK1" s="573"/>
      <c r="ACL1" s="573"/>
      <c r="ACM1" s="573"/>
      <c r="ACN1" s="573"/>
      <c r="ACO1" s="573"/>
      <c r="ACP1" s="573"/>
      <c r="ACQ1" s="573"/>
      <c r="ACR1" s="573"/>
      <c r="ACS1" s="573"/>
      <c r="ACT1" s="573"/>
      <c r="ACU1" s="573"/>
      <c r="ACV1" s="573"/>
      <c r="ACW1" s="573"/>
      <c r="ACX1" s="573"/>
      <c r="ACY1" s="573"/>
      <c r="ACZ1" s="573"/>
      <c r="ADA1" s="62"/>
      <c r="ADB1" s="575" t="s">
        <v>9</v>
      </c>
      <c r="ADC1" s="576"/>
      <c r="ADD1" s="576"/>
      <c r="ADE1" s="576"/>
      <c r="ADF1" s="576"/>
      <c r="ADG1" s="576"/>
      <c r="ADH1" s="576"/>
      <c r="ADI1" s="576"/>
      <c r="ADJ1" s="576"/>
      <c r="ADK1" s="576"/>
      <c r="ADL1" s="576"/>
      <c r="ADM1" s="576"/>
      <c r="ADN1" s="576"/>
      <c r="ADO1" s="576"/>
      <c r="ADP1" s="576"/>
      <c r="ADQ1" s="576"/>
      <c r="ADR1" s="576"/>
      <c r="ADS1" s="576"/>
      <c r="ADT1" s="576"/>
      <c r="ADU1" s="576"/>
      <c r="ADV1" s="576"/>
      <c r="ADW1" s="576"/>
      <c r="ADX1" s="576"/>
      <c r="ADY1" s="576"/>
      <c r="ADZ1" s="576"/>
      <c r="AEA1" s="576"/>
      <c r="AEB1" s="576"/>
      <c r="AEC1" s="576"/>
      <c r="AED1" s="576"/>
      <c r="AEE1" s="576"/>
      <c r="AEF1" s="62"/>
      <c r="AEG1" s="575" t="s">
        <v>10</v>
      </c>
      <c r="AEH1" s="576"/>
      <c r="AEI1" s="576"/>
      <c r="AEJ1" s="576"/>
      <c r="AEK1" s="576"/>
      <c r="AEL1" s="576"/>
      <c r="AEM1" s="576"/>
      <c r="AEN1" s="576"/>
      <c r="AEO1" s="576"/>
      <c r="AEP1" s="576"/>
      <c r="AEQ1" s="576"/>
      <c r="AER1" s="576"/>
      <c r="AES1" s="576"/>
      <c r="AET1" s="576"/>
      <c r="AEU1" s="576"/>
      <c r="AEV1" s="576"/>
      <c r="AEW1" s="576"/>
      <c r="AEX1" s="576"/>
      <c r="AEY1" s="576"/>
      <c r="AEZ1" s="576"/>
      <c r="AFA1" s="576"/>
      <c r="AFB1" s="576"/>
      <c r="AFC1" s="576"/>
      <c r="AFD1" s="576"/>
      <c r="AFE1" s="576"/>
      <c r="AFF1" s="576"/>
      <c r="AFG1" s="576"/>
      <c r="AFH1" s="576"/>
      <c r="AFI1" s="576"/>
      <c r="AFJ1" s="576"/>
      <c r="AFK1" s="576"/>
      <c r="AFL1" s="62"/>
      <c r="AFM1" s="575" t="s">
        <v>11</v>
      </c>
      <c r="AFN1" s="576"/>
      <c r="AFO1" s="576"/>
      <c r="AFP1" s="576"/>
      <c r="AFQ1" s="576"/>
      <c r="AFR1" s="576"/>
      <c r="AFS1" s="576"/>
      <c r="AFT1" s="576"/>
      <c r="AFU1" s="576"/>
      <c r="AFV1" s="576"/>
      <c r="AFW1" s="576"/>
      <c r="AFX1" s="576"/>
      <c r="AFY1" s="576"/>
      <c r="AFZ1" s="576"/>
      <c r="AGA1" s="576"/>
      <c r="AGB1" s="576"/>
      <c r="AGC1" s="576"/>
      <c r="AGD1" s="576"/>
      <c r="AGE1" s="576"/>
      <c r="AGF1" s="576"/>
      <c r="AGG1" s="576"/>
      <c r="AGH1" s="576"/>
      <c r="AGI1" s="576"/>
      <c r="AGJ1" s="576"/>
      <c r="AGK1" s="576"/>
      <c r="AGL1" s="576"/>
      <c r="AGM1" s="576"/>
      <c r="AGN1" s="576"/>
      <c r="AGO1" s="576"/>
      <c r="AGP1" s="576"/>
      <c r="AGQ1" s="576"/>
      <c r="AGR1" s="62"/>
      <c r="AGS1" s="575" t="s">
        <v>12</v>
      </c>
      <c r="AGT1" s="576"/>
      <c r="AGU1" s="576"/>
      <c r="AGV1" s="576"/>
      <c r="AGW1" s="576"/>
      <c r="AGX1" s="576"/>
      <c r="AGY1" s="576"/>
      <c r="AGZ1" s="576"/>
      <c r="AHA1" s="576"/>
      <c r="AHB1" s="576"/>
      <c r="AHC1" s="576"/>
      <c r="AHD1" s="576"/>
      <c r="AHE1" s="576"/>
      <c r="AHF1" s="576"/>
      <c r="AHG1" s="576"/>
      <c r="AHH1" s="576"/>
      <c r="AHI1" s="576"/>
      <c r="AHJ1" s="576"/>
      <c r="AHK1" s="576"/>
      <c r="AHL1" s="576"/>
      <c r="AHM1" s="576"/>
      <c r="AHN1" s="576"/>
      <c r="AHO1" s="576"/>
      <c r="AHP1" s="576"/>
      <c r="AHQ1" s="576"/>
      <c r="AHR1" s="576"/>
      <c r="AHS1" s="576"/>
      <c r="AHT1" s="576"/>
      <c r="AHU1" s="576"/>
      <c r="AHV1" s="576"/>
      <c r="AHW1" s="62"/>
      <c r="AHX1" s="575" t="s">
        <v>13</v>
      </c>
      <c r="AHY1" s="576"/>
      <c r="AHZ1" s="576"/>
      <c r="AIA1" s="576"/>
      <c r="AIB1" s="576"/>
      <c r="AIC1" s="576"/>
      <c r="AID1" s="576"/>
      <c r="AIE1" s="576"/>
      <c r="AIF1" s="576"/>
      <c r="AIG1" s="576"/>
      <c r="AIH1" s="576"/>
      <c r="AII1" s="576"/>
      <c r="AIJ1" s="576"/>
      <c r="AIK1" s="576"/>
      <c r="AIL1" s="576"/>
      <c r="AIM1" s="576"/>
      <c r="AIN1" s="576"/>
      <c r="AIO1" s="576"/>
      <c r="AIP1" s="576"/>
      <c r="AIQ1" s="576"/>
      <c r="AIR1" s="576"/>
      <c r="AIS1" s="576"/>
      <c r="AIT1" s="576"/>
      <c r="AIU1" s="576"/>
      <c r="AIV1" s="576"/>
      <c r="AIW1" s="576"/>
      <c r="AIX1" s="576"/>
      <c r="AIY1" s="576"/>
      <c r="AIZ1" s="576"/>
      <c r="AJA1" s="576"/>
      <c r="AJB1" s="576"/>
      <c r="AJC1" s="62"/>
      <c r="AJD1" s="575" t="s">
        <v>14</v>
      </c>
      <c r="AJE1" s="576"/>
      <c r="AJF1" s="576"/>
      <c r="AJG1" s="576"/>
      <c r="AJH1" s="576"/>
      <c r="AJI1" s="576"/>
      <c r="AJJ1" s="576"/>
      <c r="AJK1" s="576"/>
      <c r="AJL1" s="576"/>
      <c r="AJM1" s="576"/>
      <c r="AJN1" s="576"/>
      <c r="AJO1" s="576"/>
      <c r="AJP1" s="576"/>
      <c r="AJQ1" s="576"/>
      <c r="AJR1" s="576"/>
      <c r="AJS1" s="576"/>
      <c r="AJT1" s="576"/>
      <c r="AJU1" s="576"/>
      <c r="AJV1" s="576"/>
      <c r="AJW1" s="576"/>
      <c r="AJX1" s="576"/>
      <c r="AJY1" s="576"/>
      <c r="AJZ1" s="576"/>
      <c r="AKA1" s="576"/>
      <c r="AKB1" s="576"/>
      <c r="AKC1" s="576"/>
      <c r="AKD1" s="576"/>
      <c r="AKE1" s="576"/>
      <c r="AKF1" s="576"/>
      <c r="AKG1" s="576"/>
      <c r="AKH1" s="62"/>
      <c r="AKI1" s="575" t="s">
        <v>15</v>
      </c>
      <c r="AKJ1" s="576"/>
      <c r="AKK1" s="576"/>
      <c r="AKL1" s="576"/>
      <c r="AKM1" s="576"/>
      <c r="AKN1" s="576"/>
      <c r="AKO1" s="576"/>
      <c r="AKP1" s="576"/>
      <c r="AKQ1" s="576"/>
      <c r="AKR1" s="576"/>
      <c r="AKS1" s="576"/>
      <c r="AKT1" s="576"/>
      <c r="AKU1" s="576"/>
      <c r="AKV1" s="576"/>
      <c r="AKW1" s="576"/>
      <c r="AKX1" s="576"/>
      <c r="AKY1" s="576"/>
      <c r="AKZ1" s="576"/>
      <c r="ALA1" s="576"/>
      <c r="ALB1" s="576"/>
      <c r="ALC1" s="576"/>
      <c r="ALD1" s="576"/>
      <c r="ALE1" s="576"/>
      <c r="ALF1" s="576"/>
      <c r="ALG1" s="576"/>
      <c r="ALH1" s="576"/>
      <c r="ALI1" s="576"/>
      <c r="ALJ1" s="576"/>
      <c r="ALK1" s="576"/>
      <c r="ALL1" s="576"/>
      <c r="ALM1" s="577"/>
      <c r="ALN1" s="62"/>
    </row>
    <row r="2" spans="1:1002" s="13" customFormat="1" ht="35.25">
      <c r="A2" s="17"/>
      <c r="B2" s="11"/>
      <c r="C2"/>
      <c r="D2" s="11"/>
      <c r="E2" s="11"/>
      <c r="F2" s="11"/>
      <c r="G2" s="11"/>
      <c r="H2" s="11"/>
      <c r="I2" s="11"/>
      <c r="J2" s="11"/>
      <c r="K2" s="11"/>
      <c r="M2" s="31" t="s">
        <v>30</v>
      </c>
      <c r="N2" s="35">
        <f>INT((N4-DATE(YEAR(N4-WEEKDAY(N4-1)+4),1,3)+WEEKDAY(DATE(YEAR(N4-WEEKDAY(N4-1)+4),1,3))+5)/7)</f>
        <v>20</v>
      </c>
      <c r="O2" s="35">
        <f t="shared" ref="O2:BZ2" si="0">INT((O4-DATE(YEAR(O4-WEEKDAY(O4-1)+4),1,3)+WEEKDAY(DATE(YEAR(O4-WEEKDAY(O4-1)+4),1,3))+5)/7)</f>
        <v>20</v>
      </c>
      <c r="P2" s="35">
        <f t="shared" si="0"/>
        <v>20</v>
      </c>
      <c r="Q2" s="35">
        <f t="shared" si="0"/>
        <v>21</v>
      </c>
      <c r="R2" s="35">
        <f t="shared" si="0"/>
        <v>21</v>
      </c>
      <c r="S2" s="35">
        <f t="shared" si="0"/>
        <v>21</v>
      </c>
      <c r="T2" s="35">
        <f t="shared" si="0"/>
        <v>21</v>
      </c>
      <c r="U2" s="35">
        <f t="shared" si="0"/>
        <v>21</v>
      </c>
      <c r="V2" s="35">
        <f t="shared" si="0"/>
        <v>21</v>
      </c>
      <c r="W2" s="35">
        <f t="shared" si="0"/>
        <v>21</v>
      </c>
      <c r="X2" s="35">
        <f t="shared" si="0"/>
        <v>22</v>
      </c>
      <c r="Y2" s="35">
        <f t="shared" si="0"/>
        <v>22</v>
      </c>
      <c r="Z2" s="43">
        <f t="shared" si="0"/>
        <v>22</v>
      </c>
      <c r="AA2" s="62"/>
      <c r="AB2" s="46">
        <f t="shared" si="0"/>
        <v>22</v>
      </c>
      <c r="AC2" s="35">
        <f t="shared" si="0"/>
        <v>22</v>
      </c>
      <c r="AD2" s="35">
        <f t="shared" si="0"/>
        <v>22</v>
      </c>
      <c r="AE2" s="35">
        <f t="shared" si="0"/>
        <v>22</v>
      </c>
      <c r="AF2" s="35">
        <f t="shared" si="0"/>
        <v>23</v>
      </c>
      <c r="AG2" s="35">
        <f t="shared" si="0"/>
        <v>23</v>
      </c>
      <c r="AH2" s="35">
        <f t="shared" si="0"/>
        <v>23</v>
      </c>
      <c r="AI2" s="35">
        <f t="shared" si="0"/>
        <v>23</v>
      </c>
      <c r="AJ2" s="35">
        <f t="shared" si="0"/>
        <v>23</v>
      </c>
      <c r="AK2" s="35">
        <f t="shared" si="0"/>
        <v>23</v>
      </c>
      <c r="AL2" s="35">
        <f t="shared" si="0"/>
        <v>23</v>
      </c>
      <c r="AM2" s="35">
        <f t="shared" si="0"/>
        <v>24</v>
      </c>
      <c r="AN2" s="35">
        <f t="shared" si="0"/>
        <v>24</v>
      </c>
      <c r="AO2" s="35">
        <f t="shared" si="0"/>
        <v>24</v>
      </c>
      <c r="AP2" s="35">
        <f t="shared" si="0"/>
        <v>24</v>
      </c>
      <c r="AQ2" s="35">
        <f t="shared" si="0"/>
        <v>24</v>
      </c>
      <c r="AR2" s="35">
        <f t="shared" si="0"/>
        <v>24</v>
      </c>
      <c r="AS2" s="35">
        <f t="shared" si="0"/>
        <v>24</v>
      </c>
      <c r="AT2" s="35">
        <f t="shared" si="0"/>
        <v>25</v>
      </c>
      <c r="AU2" s="35">
        <f t="shared" si="0"/>
        <v>25</v>
      </c>
      <c r="AV2" s="35">
        <f t="shared" si="0"/>
        <v>25</v>
      </c>
      <c r="AW2" s="35">
        <f t="shared" si="0"/>
        <v>25</v>
      </c>
      <c r="AX2" s="35">
        <f t="shared" si="0"/>
        <v>25</v>
      </c>
      <c r="AY2" s="35">
        <f t="shared" si="0"/>
        <v>25</v>
      </c>
      <c r="AZ2" s="35">
        <f t="shared" si="0"/>
        <v>25</v>
      </c>
      <c r="BA2" s="35">
        <f t="shared" si="0"/>
        <v>26</v>
      </c>
      <c r="BB2" s="35">
        <f t="shared" si="0"/>
        <v>26</v>
      </c>
      <c r="BC2" s="35">
        <f t="shared" si="0"/>
        <v>26</v>
      </c>
      <c r="BD2" s="35">
        <f t="shared" si="0"/>
        <v>26</v>
      </c>
      <c r="BE2" s="43">
        <f t="shared" si="0"/>
        <v>26</v>
      </c>
      <c r="BF2" s="62"/>
      <c r="BG2" s="46">
        <f t="shared" si="0"/>
        <v>26</v>
      </c>
      <c r="BH2" s="35">
        <f t="shared" si="0"/>
        <v>26</v>
      </c>
      <c r="BI2" s="35">
        <f t="shared" si="0"/>
        <v>27</v>
      </c>
      <c r="BJ2" s="35">
        <f t="shared" si="0"/>
        <v>27</v>
      </c>
      <c r="BK2" s="35">
        <f t="shared" si="0"/>
        <v>27</v>
      </c>
      <c r="BL2" s="35">
        <f t="shared" si="0"/>
        <v>27</v>
      </c>
      <c r="BM2" s="35">
        <f t="shared" si="0"/>
        <v>27</v>
      </c>
      <c r="BN2" s="35">
        <f t="shared" si="0"/>
        <v>27</v>
      </c>
      <c r="BO2" s="35">
        <f t="shared" si="0"/>
        <v>27</v>
      </c>
      <c r="BP2" s="35">
        <f t="shared" si="0"/>
        <v>28</v>
      </c>
      <c r="BQ2" s="35">
        <f t="shared" si="0"/>
        <v>28</v>
      </c>
      <c r="BR2" s="35">
        <f t="shared" si="0"/>
        <v>28</v>
      </c>
      <c r="BS2" s="35">
        <f t="shared" si="0"/>
        <v>28</v>
      </c>
      <c r="BT2" s="35">
        <f t="shared" si="0"/>
        <v>28</v>
      </c>
      <c r="BU2" s="35">
        <f t="shared" si="0"/>
        <v>28</v>
      </c>
      <c r="BV2" s="35">
        <f t="shared" si="0"/>
        <v>28</v>
      </c>
      <c r="BW2" s="35">
        <f t="shared" si="0"/>
        <v>29</v>
      </c>
      <c r="BX2" s="35">
        <f t="shared" si="0"/>
        <v>29</v>
      </c>
      <c r="BY2" s="35">
        <f t="shared" si="0"/>
        <v>29</v>
      </c>
      <c r="BZ2" s="35">
        <f t="shared" si="0"/>
        <v>29</v>
      </c>
      <c r="CA2" s="35">
        <f t="shared" ref="CA2:EL2" si="1">INT((CA4-DATE(YEAR(CA4-WEEKDAY(CA4-1)+4),1,3)+WEEKDAY(DATE(YEAR(CA4-WEEKDAY(CA4-1)+4),1,3))+5)/7)</f>
        <v>29</v>
      </c>
      <c r="CB2" s="35">
        <f t="shared" si="1"/>
        <v>29</v>
      </c>
      <c r="CC2" s="35">
        <f t="shared" si="1"/>
        <v>29</v>
      </c>
      <c r="CD2" s="35">
        <f t="shared" si="1"/>
        <v>30</v>
      </c>
      <c r="CE2" s="35">
        <f t="shared" si="1"/>
        <v>30</v>
      </c>
      <c r="CF2" s="35">
        <f t="shared" si="1"/>
        <v>30</v>
      </c>
      <c r="CG2" s="35">
        <f t="shared" si="1"/>
        <v>30</v>
      </c>
      <c r="CH2" s="35">
        <f t="shared" si="1"/>
        <v>30</v>
      </c>
      <c r="CI2" s="35">
        <f t="shared" si="1"/>
        <v>30</v>
      </c>
      <c r="CJ2" s="35">
        <f t="shared" si="1"/>
        <v>30</v>
      </c>
      <c r="CK2" s="43">
        <f t="shared" si="1"/>
        <v>31</v>
      </c>
      <c r="CL2" s="62"/>
      <c r="CM2" s="46">
        <f t="shared" si="1"/>
        <v>31</v>
      </c>
      <c r="CN2" s="35">
        <f t="shared" si="1"/>
        <v>31</v>
      </c>
      <c r="CO2" s="35">
        <f t="shared" si="1"/>
        <v>31</v>
      </c>
      <c r="CP2" s="35">
        <f t="shared" si="1"/>
        <v>31</v>
      </c>
      <c r="CQ2" s="35">
        <f t="shared" si="1"/>
        <v>31</v>
      </c>
      <c r="CR2" s="35">
        <f t="shared" si="1"/>
        <v>31</v>
      </c>
      <c r="CS2" s="35">
        <f t="shared" si="1"/>
        <v>32</v>
      </c>
      <c r="CT2" s="35">
        <f t="shared" si="1"/>
        <v>32</v>
      </c>
      <c r="CU2" s="35">
        <f t="shared" si="1"/>
        <v>32</v>
      </c>
      <c r="CV2" s="35">
        <f t="shared" si="1"/>
        <v>32</v>
      </c>
      <c r="CW2" s="35">
        <f t="shared" si="1"/>
        <v>32</v>
      </c>
      <c r="CX2" s="35">
        <f t="shared" si="1"/>
        <v>32</v>
      </c>
      <c r="CY2" s="35">
        <f t="shared" si="1"/>
        <v>32</v>
      </c>
      <c r="CZ2" s="35">
        <f t="shared" si="1"/>
        <v>33</v>
      </c>
      <c r="DA2" s="35">
        <f t="shared" si="1"/>
        <v>33</v>
      </c>
      <c r="DB2" s="35">
        <f t="shared" si="1"/>
        <v>33</v>
      </c>
      <c r="DC2" s="35">
        <f t="shared" si="1"/>
        <v>33</v>
      </c>
      <c r="DD2" s="35">
        <f t="shared" si="1"/>
        <v>33</v>
      </c>
      <c r="DE2" s="35">
        <f t="shared" si="1"/>
        <v>33</v>
      </c>
      <c r="DF2" s="35">
        <f t="shared" si="1"/>
        <v>33</v>
      </c>
      <c r="DG2" s="35">
        <f t="shared" si="1"/>
        <v>34</v>
      </c>
      <c r="DH2" s="35">
        <f t="shared" si="1"/>
        <v>34</v>
      </c>
      <c r="DI2" s="35">
        <f t="shared" si="1"/>
        <v>34</v>
      </c>
      <c r="DJ2" s="35">
        <f t="shared" si="1"/>
        <v>34</v>
      </c>
      <c r="DK2" s="35">
        <f t="shared" si="1"/>
        <v>34</v>
      </c>
      <c r="DL2" s="35">
        <f t="shared" si="1"/>
        <v>34</v>
      </c>
      <c r="DM2" s="35">
        <f t="shared" si="1"/>
        <v>34</v>
      </c>
      <c r="DN2" s="35">
        <f t="shared" si="1"/>
        <v>35</v>
      </c>
      <c r="DO2" s="35">
        <f t="shared" si="1"/>
        <v>35</v>
      </c>
      <c r="DP2" s="35">
        <f t="shared" si="1"/>
        <v>35</v>
      </c>
      <c r="DQ2" s="43">
        <f t="shared" si="1"/>
        <v>35</v>
      </c>
      <c r="DR2" s="62"/>
      <c r="DS2" s="46">
        <f t="shared" si="1"/>
        <v>35</v>
      </c>
      <c r="DT2" s="35">
        <f t="shared" si="1"/>
        <v>35</v>
      </c>
      <c r="DU2" s="35">
        <f t="shared" si="1"/>
        <v>35</v>
      </c>
      <c r="DV2" s="35">
        <f t="shared" si="1"/>
        <v>36</v>
      </c>
      <c r="DW2" s="35">
        <f t="shared" si="1"/>
        <v>36</v>
      </c>
      <c r="DX2" s="35">
        <f t="shared" si="1"/>
        <v>36</v>
      </c>
      <c r="DY2" s="35">
        <f t="shared" si="1"/>
        <v>36</v>
      </c>
      <c r="DZ2" s="35">
        <f t="shared" si="1"/>
        <v>36</v>
      </c>
      <c r="EA2" s="35">
        <f t="shared" si="1"/>
        <v>36</v>
      </c>
      <c r="EB2" s="35">
        <f t="shared" si="1"/>
        <v>36</v>
      </c>
      <c r="EC2" s="35">
        <f t="shared" si="1"/>
        <v>37</v>
      </c>
      <c r="ED2" s="35">
        <f t="shared" si="1"/>
        <v>37</v>
      </c>
      <c r="EE2" s="35">
        <f t="shared" si="1"/>
        <v>37</v>
      </c>
      <c r="EF2" s="35">
        <f t="shared" si="1"/>
        <v>37</v>
      </c>
      <c r="EG2" s="35">
        <f t="shared" si="1"/>
        <v>37</v>
      </c>
      <c r="EH2" s="35">
        <f t="shared" si="1"/>
        <v>37</v>
      </c>
      <c r="EI2" s="35">
        <f t="shared" si="1"/>
        <v>37</v>
      </c>
      <c r="EJ2" s="35">
        <f t="shared" si="1"/>
        <v>38</v>
      </c>
      <c r="EK2" s="35">
        <f t="shared" si="1"/>
        <v>38</v>
      </c>
      <c r="EL2" s="35">
        <f t="shared" si="1"/>
        <v>38</v>
      </c>
      <c r="EM2" s="35">
        <f t="shared" ref="EM2:GX2" si="2">INT((EM4-DATE(YEAR(EM4-WEEKDAY(EM4-1)+4),1,3)+WEEKDAY(DATE(YEAR(EM4-WEEKDAY(EM4-1)+4),1,3))+5)/7)</f>
        <v>38</v>
      </c>
      <c r="EN2" s="35">
        <f t="shared" si="2"/>
        <v>38</v>
      </c>
      <c r="EO2" s="35">
        <f t="shared" si="2"/>
        <v>38</v>
      </c>
      <c r="EP2" s="35">
        <f t="shared" si="2"/>
        <v>38</v>
      </c>
      <c r="EQ2" s="35">
        <f t="shared" si="2"/>
        <v>39</v>
      </c>
      <c r="ER2" s="35">
        <f t="shared" si="2"/>
        <v>39</v>
      </c>
      <c r="ES2" s="35">
        <f t="shared" si="2"/>
        <v>39</v>
      </c>
      <c r="ET2" s="35">
        <f t="shared" si="2"/>
        <v>39</v>
      </c>
      <c r="EU2" s="35">
        <f t="shared" si="2"/>
        <v>39</v>
      </c>
      <c r="EV2" s="43">
        <f t="shared" si="2"/>
        <v>39</v>
      </c>
      <c r="EW2" s="62"/>
      <c r="EX2" s="46">
        <f t="shared" si="2"/>
        <v>39</v>
      </c>
      <c r="EY2" s="35">
        <f t="shared" si="2"/>
        <v>40</v>
      </c>
      <c r="EZ2" s="35">
        <f t="shared" si="2"/>
        <v>40</v>
      </c>
      <c r="FA2" s="35">
        <f t="shared" si="2"/>
        <v>40</v>
      </c>
      <c r="FB2" s="35">
        <f t="shared" si="2"/>
        <v>40</v>
      </c>
      <c r="FC2" s="35">
        <f t="shared" si="2"/>
        <v>40</v>
      </c>
      <c r="FD2" s="35">
        <f t="shared" si="2"/>
        <v>40</v>
      </c>
      <c r="FE2" s="35">
        <f t="shared" si="2"/>
        <v>40</v>
      </c>
      <c r="FF2" s="35">
        <f t="shared" si="2"/>
        <v>41</v>
      </c>
      <c r="FG2" s="35">
        <f t="shared" si="2"/>
        <v>41</v>
      </c>
      <c r="FH2" s="35">
        <f t="shared" si="2"/>
        <v>41</v>
      </c>
      <c r="FI2" s="35">
        <f t="shared" si="2"/>
        <v>41</v>
      </c>
      <c r="FJ2" s="35">
        <f t="shared" si="2"/>
        <v>41</v>
      </c>
      <c r="FK2" s="35">
        <f t="shared" si="2"/>
        <v>41</v>
      </c>
      <c r="FL2" s="35">
        <f t="shared" si="2"/>
        <v>41</v>
      </c>
      <c r="FM2" s="35">
        <f t="shared" si="2"/>
        <v>42</v>
      </c>
      <c r="FN2" s="35">
        <f t="shared" si="2"/>
        <v>42</v>
      </c>
      <c r="FO2" s="35">
        <f t="shared" si="2"/>
        <v>42</v>
      </c>
      <c r="FP2" s="35">
        <f t="shared" si="2"/>
        <v>42</v>
      </c>
      <c r="FQ2" s="35">
        <f t="shared" si="2"/>
        <v>42</v>
      </c>
      <c r="FR2" s="35">
        <f t="shared" si="2"/>
        <v>42</v>
      </c>
      <c r="FS2" s="35">
        <f t="shared" si="2"/>
        <v>42</v>
      </c>
      <c r="FT2" s="35">
        <f t="shared" si="2"/>
        <v>43</v>
      </c>
      <c r="FU2" s="35">
        <f t="shared" si="2"/>
        <v>43</v>
      </c>
      <c r="FV2" s="35">
        <f t="shared" si="2"/>
        <v>43</v>
      </c>
      <c r="FW2" s="35">
        <f t="shared" si="2"/>
        <v>43</v>
      </c>
      <c r="FX2" s="35">
        <f t="shared" si="2"/>
        <v>43</v>
      </c>
      <c r="FY2" s="35">
        <f t="shared" si="2"/>
        <v>43</v>
      </c>
      <c r="FZ2" s="35">
        <f t="shared" si="2"/>
        <v>43</v>
      </c>
      <c r="GA2" s="35">
        <f t="shared" si="2"/>
        <v>44</v>
      </c>
      <c r="GB2" s="43">
        <f t="shared" si="2"/>
        <v>44</v>
      </c>
      <c r="GC2" s="62"/>
      <c r="GD2" s="46">
        <f t="shared" si="2"/>
        <v>44</v>
      </c>
      <c r="GE2" s="35">
        <f t="shared" si="2"/>
        <v>44</v>
      </c>
      <c r="GF2" s="35">
        <f t="shared" si="2"/>
        <v>44</v>
      </c>
      <c r="GG2" s="35">
        <f t="shared" si="2"/>
        <v>44</v>
      </c>
      <c r="GH2" s="35">
        <f t="shared" si="2"/>
        <v>44</v>
      </c>
      <c r="GI2" s="35">
        <f t="shared" si="2"/>
        <v>45</v>
      </c>
      <c r="GJ2" s="35">
        <f t="shared" si="2"/>
        <v>45</v>
      </c>
      <c r="GK2" s="35">
        <f t="shared" si="2"/>
        <v>45</v>
      </c>
      <c r="GL2" s="35">
        <f t="shared" si="2"/>
        <v>45</v>
      </c>
      <c r="GM2" s="35">
        <f t="shared" si="2"/>
        <v>45</v>
      </c>
      <c r="GN2" s="35">
        <f t="shared" si="2"/>
        <v>45</v>
      </c>
      <c r="GO2" s="35">
        <f t="shared" si="2"/>
        <v>45</v>
      </c>
      <c r="GP2" s="35">
        <f t="shared" si="2"/>
        <v>46</v>
      </c>
      <c r="GQ2" s="35">
        <f t="shared" si="2"/>
        <v>46</v>
      </c>
      <c r="GR2" s="35">
        <f t="shared" si="2"/>
        <v>46</v>
      </c>
      <c r="GS2" s="35">
        <f t="shared" si="2"/>
        <v>46</v>
      </c>
      <c r="GT2" s="35">
        <f t="shared" si="2"/>
        <v>46</v>
      </c>
      <c r="GU2" s="35">
        <f t="shared" si="2"/>
        <v>46</v>
      </c>
      <c r="GV2" s="35">
        <f t="shared" si="2"/>
        <v>46</v>
      </c>
      <c r="GW2" s="35">
        <f t="shared" si="2"/>
        <v>47</v>
      </c>
      <c r="GX2" s="35">
        <f t="shared" si="2"/>
        <v>47</v>
      </c>
      <c r="GY2" s="35">
        <f t="shared" ref="GY2:JJ2" si="3">INT((GY4-DATE(YEAR(GY4-WEEKDAY(GY4-1)+4),1,3)+WEEKDAY(DATE(YEAR(GY4-WEEKDAY(GY4-1)+4),1,3))+5)/7)</f>
        <v>47</v>
      </c>
      <c r="GZ2" s="35">
        <f t="shared" si="3"/>
        <v>47</v>
      </c>
      <c r="HA2" s="35">
        <f t="shared" si="3"/>
        <v>47</v>
      </c>
      <c r="HB2" s="35">
        <f t="shared" si="3"/>
        <v>47</v>
      </c>
      <c r="HC2" s="35">
        <f t="shared" si="3"/>
        <v>47</v>
      </c>
      <c r="HD2" s="35">
        <f t="shared" si="3"/>
        <v>48</v>
      </c>
      <c r="HE2" s="35">
        <f t="shared" si="3"/>
        <v>48</v>
      </c>
      <c r="HF2" s="35">
        <f t="shared" si="3"/>
        <v>48</v>
      </c>
      <c r="HG2" s="43">
        <f t="shared" si="3"/>
        <v>48</v>
      </c>
      <c r="HH2" s="62"/>
      <c r="HI2" s="35">
        <f t="shared" si="3"/>
        <v>48</v>
      </c>
      <c r="HJ2" s="35">
        <f t="shared" si="3"/>
        <v>48</v>
      </c>
      <c r="HK2" s="35">
        <f t="shared" si="3"/>
        <v>48</v>
      </c>
      <c r="HL2" s="35">
        <f t="shared" si="3"/>
        <v>49</v>
      </c>
      <c r="HM2" s="35">
        <f t="shared" si="3"/>
        <v>49</v>
      </c>
      <c r="HN2" s="35">
        <f t="shared" si="3"/>
        <v>49</v>
      </c>
      <c r="HO2" s="35">
        <f t="shared" si="3"/>
        <v>49</v>
      </c>
      <c r="HP2" s="35">
        <f t="shared" si="3"/>
        <v>49</v>
      </c>
      <c r="HQ2" s="35">
        <f t="shared" si="3"/>
        <v>49</v>
      </c>
      <c r="HR2" s="35">
        <f t="shared" si="3"/>
        <v>49</v>
      </c>
      <c r="HS2" s="35">
        <f t="shared" si="3"/>
        <v>50</v>
      </c>
      <c r="HT2" s="35">
        <f t="shared" si="3"/>
        <v>50</v>
      </c>
      <c r="HU2" s="35">
        <f t="shared" si="3"/>
        <v>50</v>
      </c>
      <c r="HV2" s="35">
        <f t="shared" si="3"/>
        <v>50</v>
      </c>
      <c r="HW2" s="35">
        <f t="shared" si="3"/>
        <v>50</v>
      </c>
      <c r="HX2" s="35">
        <f t="shared" si="3"/>
        <v>50</v>
      </c>
      <c r="HY2" s="35">
        <f t="shared" si="3"/>
        <v>50</v>
      </c>
      <c r="HZ2" s="35">
        <f t="shared" si="3"/>
        <v>51</v>
      </c>
      <c r="IA2" s="35">
        <f t="shared" si="3"/>
        <v>51</v>
      </c>
      <c r="IB2" s="35">
        <f t="shared" si="3"/>
        <v>51</v>
      </c>
      <c r="IC2" s="35">
        <f t="shared" si="3"/>
        <v>51</v>
      </c>
      <c r="ID2" s="35">
        <f t="shared" si="3"/>
        <v>51</v>
      </c>
      <c r="IE2" s="35">
        <f t="shared" si="3"/>
        <v>51</v>
      </c>
      <c r="IF2" s="35">
        <f t="shared" si="3"/>
        <v>51</v>
      </c>
      <c r="IG2" s="35">
        <f t="shared" si="3"/>
        <v>52</v>
      </c>
      <c r="IH2" s="35">
        <f t="shared" si="3"/>
        <v>52</v>
      </c>
      <c r="II2" s="35">
        <f t="shared" si="3"/>
        <v>52</v>
      </c>
      <c r="IJ2" s="35">
        <f t="shared" si="3"/>
        <v>52</v>
      </c>
      <c r="IK2" s="35">
        <f t="shared" si="3"/>
        <v>52</v>
      </c>
      <c r="IL2" s="35">
        <f t="shared" si="3"/>
        <v>52</v>
      </c>
      <c r="IM2" s="35">
        <f t="shared" si="3"/>
        <v>52</v>
      </c>
      <c r="IN2" s="62"/>
      <c r="IO2" s="35">
        <f t="shared" si="3"/>
        <v>1</v>
      </c>
      <c r="IP2" s="35">
        <f t="shared" si="3"/>
        <v>1</v>
      </c>
      <c r="IQ2" s="35">
        <f t="shared" si="3"/>
        <v>1</v>
      </c>
      <c r="IR2" s="35">
        <f t="shared" si="3"/>
        <v>1</v>
      </c>
      <c r="IS2" s="35">
        <f t="shared" si="3"/>
        <v>1</v>
      </c>
      <c r="IT2" s="35">
        <f t="shared" si="3"/>
        <v>1</v>
      </c>
      <c r="IU2" s="35">
        <f t="shared" si="3"/>
        <v>1</v>
      </c>
      <c r="IV2" s="35">
        <f t="shared" si="3"/>
        <v>2</v>
      </c>
      <c r="IW2" s="35">
        <f t="shared" si="3"/>
        <v>2</v>
      </c>
      <c r="IX2" s="35">
        <f t="shared" si="3"/>
        <v>2</v>
      </c>
      <c r="IY2" s="35">
        <f t="shared" si="3"/>
        <v>2</v>
      </c>
      <c r="IZ2" s="35">
        <f t="shared" si="3"/>
        <v>2</v>
      </c>
      <c r="JA2" s="35">
        <f t="shared" si="3"/>
        <v>2</v>
      </c>
      <c r="JB2" s="35">
        <f t="shared" si="3"/>
        <v>2</v>
      </c>
      <c r="JC2" s="35">
        <f t="shared" si="3"/>
        <v>3</v>
      </c>
      <c r="JD2" s="35">
        <f t="shared" si="3"/>
        <v>3</v>
      </c>
      <c r="JE2" s="35">
        <f t="shared" si="3"/>
        <v>3</v>
      </c>
      <c r="JF2" s="35">
        <f t="shared" si="3"/>
        <v>3</v>
      </c>
      <c r="JG2" s="35">
        <f t="shared" si="3"/>
        <v>3</v>
      </c>
      <c r="JH2" s="35">
        <f t="shared" si="3"/>
        <v>3</v>
      </c>
      <c r="JI2" s="35">
        <f t="shared" si="3"/>
        <v>3</v>
      </c>
      <c r="JJ2" s="35">
        <f t="shared" si="3"/>
        <v>4</v>
      </c>
      <c r="JK2" s="35">
        <f t="shared" ref="JK2:LX2" si="4">INT((JK4-DATE(YEAR(JK4-WEEKDAY(JK4-1)+4),1,3)+WEEKDAY(DATE(YEAR(JK4-WEEKDAY(JK4-1)+4),1,3))+5)/7)</f>
        <v>4</v>
      </c>
      <c r="JL2" s="35">
        <f t="shared" si="4"/>
        <v>4</v>
      </c>
      <c r="JM2" s="35">
        <f t="shared" si="4"/>
        <v>4</v>
      </c>
      <c r="JN2" s="35">
        <f t="shared" si="4"/>
        <v>4</v>
      </c>
      <c r="JO2" s="35">
        <f t="shared" si="4"/>
        <v>4</v>
      </c>
      <c r="JP2" s="35">
        <f t="shared" si="4"/>
        <v>4</v>
      </c>
      <c r="JQ2" s="35">
        <f t="shared" si="4"/>
        <v>5</v>
      </c>
      <c r="JR2" s="35">
        <f t="shared" si="4"/>
        <v>5</v>
      </c>
      <c r="JS2" s="35">
        <f t="shared" si="4"/>
        <v>5</v>
      </c>
      <c r="JT2" s="62"/>
      <c r="JU2" s="35">
        <f t="shared" si="4"/>
        <v>5</v>
      </c>
      <c r="JV2" s="35">
        <f t="shared" si="4"/>
        <v>5</v>
      </c>
      <c r="JW2" s="35">
        <f t="shared" si="4"/>
        <v>5</v>
      </c>
      <c r="JX2" s="35">
        <f t="shared" si="4"/>
        <v>5</v>
      </c>
      <c r="JY2" s="35">
        <f t="shared" si="4"/>
        <v>6</v>
      </c>
      <c r="JZ2" s="35">
        <f t="shared" si="4"/>
        <v>6</v>
      </c>
      <c r="KA2" s="35">
        <f t="shared" si="4"/>
        <v>6</v>
      </c>
      <c r="KB2" s="35">
        <f t="shared" si="4"/>
        <v>6</v>
      </c>
      <c r="KC2" s="35">
        <f t="shared" si="4"/>
        <v>6</v>
      </c>
      <c r="KD2" s="35">
        <f t="shared" si="4"/>
        <v>6</v>
      </c>
      <c r="KE2" s="35">
        <f t="shared" si="4"/>
        <v>6</v>
      </c>
      <c r="KF2" s="35">
        <f t="shared" si="4"/>
        <v>7</v>
      </c>
      <c r="KG2" s="35">
        <f t="shared" si="4"/>
        <v>7</v>
      </c>
      <c r="KH2" s="35">
        <f t="shared" si="4"/>
        <v>7</v>
      </c>
      <c r="KI2" s="35">
        <f t="shared" si="4"/>
        <v>7</v>
      </c>
      <c r="KJ2" s="35">
        <f t="shared" si="4"/>
        <v>7</v>
      </c>
      <c r="KK2" s="35">
        <f t="shared" si="4"/>
        <v>7</v>
      </c>
      <c r="KL2" s="35">
        <f t="shared" si="4"/>
        <v>7</v>
      </c>
      <c r="KM2" s="35">
        <f t="shared" si="4"/>
        <v>8</v>
      </c>
      <c r="KN2" s="35">
        <f t="shared" si="4"/>
        <v>8</v>
      </c>
      <c r="KO2" s="35">
        <f t="shared" si="4"/>
        <v>8</v>
      </c>
      <c r="KP2" s="35">
        <f t="shared" si="4"/>
        <v>8</v>
      </c>
      <c r="KQ2" s="35">
        <f t="shared" si="4"/>
        <v>8</v>
      </c>
      <c r="KR2" s="35">
        <f t="shared" si="4"/>
        <v>8</v>
      </c>
      <c r="KS2" s="35">
        <f t="shared" si="4"/>
        <v>8</v>
      </c>
      <c r="KT2" s="35">
        <f t="shared" si="4"/>
        <v>9</v>
      </c>
      <c r="KU2" s="35">
        <f t="shared" si="4"/>
        <v>9</v>
      </c>
      <c r="KV2" s="35">
        <f t="shared" si="4"/>
        <v>9</v>
      </c>
      <c r="KW2" s="62"/>
      <c r="KX2" s="35">
        <f t="shared" si="4"/>
        <v>9</v>
      </c>
      <c r="KY2" s="35">
        <f t="shared" si="4"/>
        <v>9</v>
      </c>
      <c r="KZ2" s="35">
        <f t="shared" si="4"/>
        <v>9</v>
      </c>
      <c r="LA2" s="35">
        <f t="shared" si="4"/>
        <v>9</v>
      </c>
      <c r="LB2" s="35">
        <f t="shared" si="4"/>
        <v>10</v>
      </c>
      <c r="LC2" s="35">
        <f t="shared" si="4"/>
        <v>10</v>
      </c>
      <c r="LD2" s="35">
        <f t="shared" si="4"/>
        <v>10</v>
      </c>
      <c r="LE2" s="35">
        <f t="shared" si="4"/>
        <v>10</v>
      </c>
      <c r="LF2" s="35">
        <f t="shared" si="4"/>
        <v>10</v>
      </c>
      <c r="LG2" s="35">
        <f t="shared" si="4"/>
        <v>10</v>
      </c>
      <c r="LH2" s="35">
        <f t="shared" si="4"/>
        <v>10</v>
      </c>
      <c r="LI2" s="35">
        <f t="shared" si="4"/>
        <v>11</v>
      </c>
      <c r="LJ2" s="35">
        <f t="shared" si="4"/>
        <v>11</v>
      </c>
      <c r="LK2" s="35">
        <f t="shared" si="4"/>
        <v>11</v>
      </c>
      <c r="LL2" s="35">
        <f t="shared" si="4"/>
        <v>11</v>
      </c>
      <c r="LM2" s="35">
        <f t="shared" si="4"/>
        <v>11</v>
      </c>
      <c r="LN2" s="35">
        <f t="shared" si="4"/>
        <v>11</v>
      </c>
      <c r="LO2" s="35">
        <f t="shared" si="4"/>
        <v>11</v>
      </c>
      <c r="LP2" s="35">
        <f t="shared" si="4"/>
        <v>12</v>
      </c>
      <c r="LQ2" s="35">
        <f t="shared" si="4"/>
        <v>12</v>
      </c>
      <c r="LR2" s="35">
        <f t="shared" si="4"/>
        <v>12</v>
      </c>
      <c r="LS2" s="35">
        <f t="shared" si="4"/>
        <v>12</v>
      </c>
      <c r="LT2" s="35">
        <f t="shared" si="4"/>
        <v>12</v>
      </c>
      <c r="LU2" s="35">
        <f t="shared" si="4"/>
        <v>12</v>
      </c>
      <c r="LV2" s="35">
        <f t="shared" si="4"/>
        <v>12</v>
      </c>
      <c r="LW2" s="35">
        <f t="shared" si="4"/>
        <v>13</v>
      </c>
      <c r="LX2" s="35">
        <f t="shared" si="4"/>
        <v>13</v>
      </c>
      <c r="LY2" s="35">
        <f t="shared" ref="LY2:OL2" si="5">INT((LY4-DATE(YEAR(LY4-WEEKDAY(LY4-1)+4),1,3)+WEEKDAY(DATE(YEAR(LY4-WEEKDAY(LY4-1)+4),1,3))+5)/7)</f>
        <v>13</v>
      </c>
      <c r="LZ2" s="35">
        <f t="shared" si="5"/>
        <v>13</v>
      </c>
      <c r="MA2" s="35">
        <f t="shared" si="5"/>
        <v>13</v>
      </c>
      <c r="MB2" s="35">
        <f t="shared" si="5"/>
        <v>13</v>
      </c>
      <c r="MC2" s="62"/>
      <c r="MD2" s="35">
        <f t="shared" si="5"/>
        <v>13</v>
      </c>
      <c r="ME2" s="35">
        <f t="shared" si="5"/>
        <v>14</v>
      </c>
      <c r="MF2" s="35">
        <f t="shared" si="5"/>
        <v>14</v>
      </c>
      <c r="MG2" s="35">
        <f t="shared" si="5"/>
        <v>14</v>
      </c>
      <c r="MH2" s="35">
        <f t="shared" si="5"/>
        <v>14</v>
      </c>
      <c r="MI2" s="35">
        <f t="shared" si="5"/>
        <v>14</v>
      </c>
      <c r="MJ2" s="35">
        <f t="shared" si="5"/>
        <v>14</v>
      </c>
      <c r="MK2" s="35">
        <f t="shared" si="5"/>
        <v>14</v>
      </c>
      <c r="ML2" s="35">
        <f t="shared" si="5"/>
        <v>15</v>
      </c>
      <c r="MM2" s="35">
        <f t="shared" si="5"/>
        <v>15</v>
      </c>
      <c r="MN2" s="35">
        <f t="shared" si="5"/>
        <v>15</v>
      </c>
      <c r="MO2" s="35">
        <f t="shared" si="5"/>
        <v>15</v>
      </c>
      <c r="MP2" s="35">
        <f t="shared" si="5"/>
        <v>15</v>
      </c>
      <c r="MQ2" s="35">
        <f t="shared" si="5"/>
        <v>15</v>
      </c>
      <c r="MR2" s="35">
        <f t="shared" si="5"/>
        <v>15</v>
      </c>
      <c r="MS2" s="35">
        <f t="shared" si="5"/>
        <v>16</v>
      </c>
      <c r="MT2" s="35">
        <f t="shared" si="5"/>
        <v>16</v>
      </c>
      <c r="MU2" s="35">
        <f t="shared" si="5"/>
        <v>16</v>
      </c>
      <c r="MV2" s="35">
        <f t="shared" si="5"/>
        <v>16</v>
      </c>
      <c r="MW2" s="35">
        <f t="shared" si="5"/>
        <v>16</v>
      </c>
      <c r="MX2" s="35">
        <f t="shared" si="5"/>
        <v>16</v>
      </c>
      <c r="MY2" s="35">
        <f t="shared" si="5"/>
        <v>16</v>
      </c>
      <c r="MZ2" s="35">
        <f t="shared" si="5"/>
        <v>17</v>
      </c>
      <c r="NA2" s="35">
        <f t="shared" si="5"/>
        <v>17</v>
      </c>
      <c r="NB2" s="35">
        <f t="shared" si="5"/>
        <v>17</v>
      </c>
      <c r="NC2" s="35">
        <f t="shared" si="5"/>
        <v>17</v>
      </c>
      <c r="ND2" s="35">
        <f t="shared" si="5"/>
        <v>17</v>
      </c>
      <c r="NE2" s="35">
        <f t="shared" si="5"/>
        <v>17</v>
      </c>
      <c r="NF2" s="35">
        <f t="shared" si="5"/>
        <v>17</v>
      </c>
      <c r="NG2" s="35">
        <f t="shared" si="5"/>
        <v>18</v>
      </c>
      <c r="NH2" s="62"/>
      <c r="NI2" s="35">
        <f t="shared" si="5"/>
        <v>18</v>
      </c>
      <c r="NJ2" s="35">
        <f t="shared" si="5"/>
        <v>18</v>
      </c>
      <c r="NK2" s="35">
        <f t="shared" si="5"/>
        <v>18</v>
      </c>
      <c r="NL2" s="35">
        <f t="shared" si="5"/>
        <v>18</v>
      </c>
      <c r="NM2" s="35">
        <f t="shared" si="5"/>
        <v>18</v>
      </c>
      <c r="NN2" s="35">
        <f t="shared" si="5"/>
        <v>18</v>
      </c>
      <c r="NO2" s="35">
        <f t="shared" si="5"/>
        <v>19</v>
      </c>
      <c r="NP2" s="35">
        <f t="shared" si="5"/>
        <v>19</v>
      </c>
      <c r="NQ2" s="35">
        <f t="shared" si="5"/>
        <v>19</v>
      </c>
      <c r="NR2" s="35">
        <f t="shared" si="5"/>
        <v>19</v>
      </c>
      <c r="NS2" s="35">
        <f t="shared" si="5"/>
        <v>19</v>
      </c>
      <c r="NT2" s="35">
        <f t="shared" si="5"/>
        <v>19</v>
      </c>
      <c r="NU2" s="35">
        <f t="shared" si="5"/>
        <v>19</v>
      </c>
      <c r="NV2" s="35">
        <f t="shared" si="5"/>
        <v>20</v>
      </c>
      <c r="NW2" s="35">
        <f t="shared" si="5"/>
        <v>20</v>
      </c>
      <c r="NX2" s="35">
        <f t="shared" si="5"/>
        <v>20</v>
      </c>
      <c r="NY2" s="35">
        <f t="shared" si="5"/>
        <v>20</v>
      </c>
      <c r="NZ2" s="35">
        <f t="shared" si="5"/>
        <v>20</v>
      </c>
      <c r="OA2" s="35">
        <f t="shared" si="5"/>
        <v>20</v>
      </c>
      <c r="OB2" s="35">
        <f t="shared" si="5"/>
        <v>20</v>
      </c>
      <c r="OC2" s="35">
        <f t="shared" si="5"/>
        <v>21</v>
      </c>
      <c r="OD2" s="35">
        <f t="shared" si="5"/>
        <v>21</v>
      </c>
      <c r="OE2" s="35">
        <f t="shared" si="5"/>
        <v>21</v>
      </c>
      <c r="OF2" s="35">
        <f t="shared" si="5"/>
        <v>21</v>
      </c>
      <c r="OG2" s="35">
        <f t="shared" si="5"/>
        <v>21</v>
      </c>
      <c r="OH2" s="35">
        <f t="shared" si="5"/>
        <v>21</v>
      </c>
      <c r="OI2" s="35">
        <f t="shared" si="5"/>
        <v>21</v>
      </c>
      <c r="OJ2" s="35">
        <f t="shared" si="5"/>
        <v>22</v>
      </c>
      <c r="OK2" s="35">
        <f t="shared" si="5"/>
        <v>22</v>
      </c>
      <c r="OL2" s="35">
        <f t="shared" si="5"/>
        <v>22</v>
      </c>
      <c r="OM2" s="35">
        <f t="shared" ref="OM2:RA2" si="6">INT((OM4-DATE(YEAR(OM4-WEEKDAY(OM4-1)+4),1,3)+WEEKDAY(DATE(YEAR(OM4-WEEKDAY(OM4-1)+4),1,3))+5)/7)</f>
        <v>22</v>
      </c>
      <c r="ON2" s="62"/>
      <c r="OO2" s="35">
        <f t="shared" si="6"/>
        <v>22</v>
      </c>
      <c r="OP2" s="35">
        <f t="shared" si="6"/>
        <v>22</v>
      </c>
      <c r="OQ2" s="35">
        <f t="shared" si="6"/>
        <v>22</v>
      </c>
      <c r="OR2" s="35">
        <f t="shared" si="6"/>
        <v>23</v>
      </c>
      <c r="OS2" s="35">
        <f t="shared" si="6"/>
        <v>23</v>
      </c>
      <c r="OT2" s="35">
        <f t="shared" si="6"/>
        <v>23</v>
      </c>
      <c r="OU2" s="35">
        <f t="shared" si="6"/>
        <v>23</v>
      </c>
      <c r="OV2" s="35">
        <f t="shared" si="6"/>
        <v>23</v>
      </c>
      <c r="OW2" s="35">
        <f t="shared" si="6"/>
        <v>23</v>
      </c>
      <c r="OX2" s="35">
        <f t="shared" si="6"/>
        <v>23</v>
      </c>
      <c r="OY2" s="35">
        <f t="shared" si="6"/>
        <v>24</v>
      </c>
      <c r="OZ2" s="35">
        <f t="shared" si="6"/>
        <v>24</v>
      </c>
      <c r="PA2" s="35">
        <f t="shared" si="6"/>
        <v>24</v>
      </c>
      <c r="PB2" s="35">
        <f t="shared" si="6"/>
        <v>24</v>
      </c>
      <c r="PC2" s="35">
        <f t="shared" si="6"/>
        <v>24</v>
      </c>
      <c r="PD2" s="35">
        <f t="shared" si="6"/>
        <v>24</v>
      </c>
      <c r="PE2" s="35">
        <f t="shared" si="6"/>
        <v>24</v>
      </c>
      <c r="PF2" s="35">
        <f t="shared" si="6"/>
        <v>25</v>
      </c>
      <c r="PG2" s="35">
        <f t="shared" si="6"/>
        <v>25</v>
      </c>
      <c r="PH2" s="35">
        <f t="shared" si="6"/>
        <v>25</v>
      </c>
      <c r="PI2" s="35">
        <f t="shared" si="6"/>
        <v>25</v>
      </c>
      <c r="PJ2" s="35">
        <f t="shared" si="6"/>
        <v>25</v>
      </c>
      <c r="PK2" s="35">
        <f t="shared" si="6"/>
        <v>25</v>
      </c>
      <c r="PL2" s="35">
        <f t="shared" si="6"/>
        <v>25</v>
      </c>
      <c r="PM2" s="35">
        <f t="shared" si="6"/>
        <v>26</v>
      </c>
      <c r="PN2" s="35">
        <f t="shared" si="6"/>
        <v>26</v>
      </c>
      <c r="PO2" s="35">
        <f t="shared" si="6"/>
        <v>26</v>
      </c>
      <c r="PP2" s="35">
        <f t="shared" si="6"/>
        <v>26</v>
      </c>
      <c r="PQ2" s="35">
        <f t="shared" si="6"/>
        <v>26</v>
      </c>
      <c r="PR2" s="35">
        <f t="shared" si="6"/>
        <v>26</v>
      </c>
      <c r="PS2" s="62"/>
      <c r="PT2" s="35">
        <f t="shared" si="6"/>
        <v>26</v>
      </c>
      <c r="PU2" s="35">
        <f t="shared" si="6"/>
        <v>27</v>
      </c>
      <c r="PV2" s="35">
        <f t="shared" si="6"/>
        <v>27</v>
      </c>
      <c r="PW2" s="35">
        <f t="shared" si="6"/>
        <v>27</v>
      </c>
      <c r="PX2" s="35">
        <f t="shared" si="6"/>
        <v>27</v>
      </c>
      <c r="PY2" s="35">
        <f t="shared" si="6"/>
        <v>27</v>
      </c>
      <c r="PZ2" s="35">
        <f t="shared" si="6"/>
        <v>27</v>
      </c>
      <c r="QA2" s="35">
        <f t="shared" si="6"/>
        <v>27</v>
      </c>
      <c r="QB2" s="35">
        <f t="shared" si="6"/>
        <v>28</v>
      </c>
      <c r="QC2" s="35">
        <f t="shared" si="6"/>
        <v>28</v>
      </c>
      <c r="QD2" s="35">
        <f t="shared" si="6"/>
        <v>28</v>
      </c>
      <c r="QE2" s="35">
        <f t="shared" si="6"/>
        <v>28</v>
      </c>
      <c r="QF2" s="35">
        <f t="shared" si="6"/>
        <v>28</v>
      </c>
      <c r="QG2" s="35">
        <f t="shared" si="6"/>
        <v>28</v>
      </c>
      <c r="QH2" s="35">
        <f t="shared" si="6"/>
        <v>28</v>
      </c>
      <c r="QI2" s="35">
        <f t="shared" si="6"/>
        <v>29</v>
      </c>
      <c r="QJ2" s="35">
        <f t="shared" si="6"/>
        <v>29</v>
      </c>
      <c r="QK2" s="35">
        <f t="shared" si="6"/>
        <v>29</v>
      </c>
      <c r="QL2" s="35">
        <f t="shared" si="6"/>
        <v>29</v>
      </c>
      <c r="QM2" s="35">
        <f t="shared" si="6"/>
        <v>29</v>
      </c>
      <c r="QN2" s="35">
        <f t="shared" si="6"/>
        <v>29</v>
      </c>
      <c r="QO2" s="35">
        <f t="shared" si="6"/>
        <v>29</v>
      </c>
      <c r="QP2" s="35">
        <f t="shared" si="6"/>
        <v>30</v>
      </c>
      <c r="QQ2" s="35">
        <f t="shared" si="6"/>
        <v>30</v>
      </c>
      <c r="QR2" s="35">
        <f t="shared" si="6"/>
        <v>30</v>
      </c>
      <c r="QS2" s="35">
        <f t="shared" si="6"/>
        <v>30</v>
      </c>
      <c r="QT2" s="35">
        <f t="shared" si="6"/>
        <v>30</v>
      </c>
      <c r="QU2" s="35">
        <f t="shared" si="6"/>
        <v>30</v>
      </c>
      <c r="QV2" s="35">
        <f t="shared" si="6"/>
        <v>30</v>
      </c>
      <c r="QW2" s="35">
        <f t="shared" si="6"/>
        <v>31</v>
      </c>
      <c r="QX2" s="35">
        <f t="shared" si="6"/>
        <v>31</v>
      </c>
      <c r="QY2" s="62"/>
      <c r="QZ2" s="35">
        <f t="shared" si="6"/>
        <v>31</v>
      </c>
      <c r="RA2" s="35">
        <f t="shared" si="6"/>
        <v>31</v>
      </c>
      <c r="RB2" s="35">
        <f t="shared" ref="RB2:TO2" si="7">INT((RB4-DATE(YEAR(RB4-WEEKDAY(RB4-1)+4),1,3)+WEEKDAY(DATE(YEAR(RB4-WEEKDAY(RB4-1)+4),1,3))+5)/7)</f>
        <v>31</v>
      </c>
      <c r="RC2" s="35">
        <f t="shared" si="7"/>
        <v>31</v>
      </c>
      <c r="RD2" s="35">
        <f t="shared" si="7"/>
        <v>31</v>
      </c>
      <c r="RE2" s="35">
        <f t="shared" si="7"/>
        <v>32</v>
      </c>
      <c r="RF2" s="35">
        <f t="shared" si="7"/>
        <v>32</v>
      </c>
      <c r="RG2" s="35">
        <f t="shared" si="7"/>
        <v>32</v>
      </c>
      <c r="RH2" s="35">
        <f t="shared" si="7"/>
        <v>32</v>
      </c>
      <c r="RI2" s="35">
        <f t="shared" si="7"/>
        <v>32</v>
      </c>
      <c r="RJ2" s="35">
        <f t="shared" si="7"/>
        <v>32</v>
      </c>
      <c r="RK2" s="35">
        <f t="shared" si="7"/>
        <v>32</v>
      </c>
      <c r="RL2" s="35">
        <f t="shared" si="7"/>
        <v>33</v>
      </c>
      <c r="RM2" s="35">
        <f t="shared" si="7"/>
        <v>33</v>
      </c>
      <c r="RN2" s="35">
        <f t="shared" si="7"/>
        <v>33</v>
      </c>
      <c r="RO2" s="35">
        <f t="shared" si="7"/>
        <v>33</v>
      </c>
      <c r="RP2" s="35">
        <f t="shared" si="7"/>
        <v>33</v>
      </c>
      <c r="RQ2" s="35">
        <f t="shared" si="7"/>
        <v>33</v>
      </c>
      <c r="RR2" s="35">
        <f t="shared" si="7"/>
        <v>33</v>
      </c>
      <c r="RS2" s="35">
        <f t="shared" si="7"/>
        <v>34</v>
      </c>
      <c r="RT2" s="35">
        <f t="shared" si="7"/>
        <v>34</v>
      </c>
      <c r="RU2" s="35">
        <f t="shared" si="7"/>
        <v>34</v>
      </c>
      <c r="RV2" s="35">
        <f t="shared" si="7"/>
        <v>34</v>
      </c>
      <c r="RW2" s="35">
        <f t="shared" si="7"/>
        <v>34</v>
      </c>
      <c r="RX2" s="35">
        <f t="shared" si="7"/>
        <v>34</v>
      </c>
      <c r="RY2" s="35">
        <f t="shared" si="7"/>
        <v>34</v>
      </c>
      <c r="RZ2" s="35">
        <f t="shared" si="7"/>
        <v>35</v>
      </c>
      <c r="SA2" s="35">
        <f t="shared" si="7"/>
        <v>35</v>
      </c>
      <c r="SB2" s="35">
        <f t="shared" si="7"/>
        <v>35</v>
      </c>
      <c r="SC2" s="35">
        <f t="shared" si="7"/>
        <v>35</v>
      </c>
      <c r="SD2" s="35">
        <f t="shared" si="7"/>
        <v>35</v>
      </c>
      <c r="SE2" s="62"/>
      <c r="SF2" s="35">
        <f t="shared" si="7"/>
        <v>35</v>
      </c>
      <c r="SG2" s="35">
        <f t="shared" si="7"/>
        <v>35</v>
      </c>
      <c r="SH2" s="35">
        <f t="shared" si="7"/>
        <v>36</v>
      </c>
      <c r="SI2" s="35">
        <f t="shared" si="7"/>
        <v>36</v>
      </c>
      <c r="SJ2" s="35">
        <f t="shared" si="7"/>
        <v>36</v>
      </c>
      <c r="SK2" s="35">
        <f t="shared" si="7"/>
        <v>36</v>
      </c>
      <c r="SL2" s="35">
        <f t="shared" si="7"/>
        <v>36</v>
      </c>
      <c r="SM2" s="35">
        <f t="shared" si="7"/>
        <v>36</v>
      </c>
      <c r="SN2" s="35">
        <f t="shared" si="7"/>
        <v>36</v>
      </c>
      <c r="SO2" s="35">
        <f t="shared" si="7"/>
        <v>37</v>
      </c>
      <c r="SP2" s="35">
        <f t="shared" si="7"/>
        <v>37</v>
      </c>
      <c r="SQ2" s="35">
        <f t="shared" si="7"/>
        <v>37</v>
      </c>
      <c r="SR2" s="35">
        <f t="shared" si="7"/>
        <v>37</v>
      </c>
      <c r="SS2" s="35">
        <f t="shared" si="7"/>
        <v>37</v>
      </c>
      <c r="ST2" s="35">
        <f t="shared" si="7"/>
        <v>37</v>
      </c>
      <c r="SU2" s="35">
        <f t="shared" si="7"/>
        <v>37</v>
      </c>
      <c r="SV2" s="35">
        <f t="shared" si="7"/>
        <v>38</v>
      </c>
      <c r="SW2" s="35">
        <f t="shared" si="7"/>
        <v>38</v>
      </c>
      <c r="SX2" s="35">
        <f t="shared" si="7"/>
        <v>38</v>
      </c>
      <c r="SY2" s="35">
        <f t="shared" si="7"/>
        <v>38</v>
      </c>
      <c r="SZ2" s="35">
        <f t="shared" si="7"/>
        <v>38</v>
      </c>
      <c r="TA2" s="35">
        <f t="shared" si="7"/>
        <v>38</v>
      </c>
      <c r="TB2" s="35">
        <f t="shared" si="7"/>
        <v>38</v>
      </c>
      <c r="TC2" s="35">
        <f t="shared" si="7"/>
        <v>39</v>
      </c>
      <c r="TD2" s="35">
        <f t="shared" si="7"/>
        <v>39</v>
      </c>
      <c r="TE2" s="35">
        <f t="shared" si="7"/>
        <v>39</v>
      </c>
      <c r="TF2" s="35">
        <f t="shared" si="7"/>
        <v>39</v>
      </c>
      <c r="TG2" s="35">
        <f t="shared" si="7"/>
        <v>39</v>
      </c>
      <c r="TH2" s="35">
        <f t="shared" si="7"/>
        <v>39</v>
      </c>
      <c r="TI2" s="35">
        <f t="shared" si="7"/>
        <v>39</v>
      </c>
      <c r="TJ2" s="62"/>
      <c r="TK2" s="35">
        <f t="shared" si="7"/>
        <v>40</v>
      </c>
      <c r="TL2" s="35">
        <f t="shared" si="7"/>
        <v>40</v>
      </c>
      <c r="TM2" s="35">
        <f t="shared" si="7"/>
        <v>40</v>
      </c>
      <c r="TN2" s="35">
        <f t="shared" si="7"/>
        <v>40</v>
      </c>
      <c r="TO2" s="35">
        <f t="shared" si="7"/>
        <v>40</v>
      </c>
      <c r="TP2" s="35">
        <f t="shared" ref="TP2:WC2" si="8">INT((TP4-DATE(YEAR(TP4-WEEKDAY(TP4-1)+4),1,3)+WEEKDAY(DATE(YEAR(TP4-WEEKDAY(TP4-1)+4),1,3))+5)/7)</f>
        <v>40</v>
      </c>
      <c r="TQ2" s="35">
        <f t="shared" si="8"/>
        <v>40</v>
      </c>
      <c r="TR2" s="35">
        <f t="shared" si="8"/>
        <v>41</v>
      </c>
      <c r="TS2" s="35">
        <f t="shared" si="8"/>
        <v>41</v>
      </c>
      <c r="TT2" s="35">
        <f t="shared" si="8"/>
        <v>41</v>
      </c>
      <c r="TU2" s="35">
        <f t="shared" si="8"/>
        <v>41</v>
      </c>
      <c r="TV2" s="35">
        <f t="shared" si="8"/>
        <v>41</v>
      </c>
      <c r="TW2" s="35">
        <f t="shared" si="8"/>
        <v>41</v>
      </c>
      <c r="TX2" s="35">
        <f t="shared" si="8"/>
        <v>41</v>
      </c>
      <c r="TY2" s="35">
        <f t="shared" si="8"/>
        <v>42</v>
      </c>
      <c r="TZ2" s="35">
        <f t="shared" si="8"/>
        <v>42</v>
      </c>
      <c r="UA2" s="35">
        <f t="shared" si="8"/>
        <v>42</v>
      </c>
      <c r="UB2" s="35">
        <f t="shared" si="8"/>
        <v>42</v>
      </c>
      <c r="UC2" s="35">
        <f t="shared" si="8"/>
        <v>42</v>
      </c>
      <c r="UD2" s="35">
        <f t="shared" si="8"/>
        <v>42</v>
      </c>
      <c r="UE2" s="35">
        <f t="shared" si="8"/>
        <v>42</v>
      </c>
      <c r="UF2" s="35">
        <f t="shared" si="8"/>
        <v>43</v>
      </c>
      <c r="UG2" s="35">
        <f t="shared" si="8"/>
        <v>43</v>
      </c>
      <c r="UH2" s="35">
        <f t="shared" si="8"/>
        <v>43</v>
      </c>
      <c r="UI2" s="35">
        <f t="shared" si="8"/>
        <v>43</v>
      </c>
      <c r="UJ2" s="35">
        <f t="shared" si="8"/>
        <v>43</v>
      </c>
      <c r="UK2" s="35">
        <f t="shared" si="8"/>
        <v>43</v>
      </c>
      <c r="UL2" s="35">
        <f t="shared" si="8"/>
        <v>43</v>
      </c>
      <c r="UM2" s="35">
        <f t="shared" si="8"/>
        <v>44</v>
      </c>
      <c r="UN2" s="35">
        <f t="shared" si="8"/>
        <v>44</v>
      </c>
      <c r="UO2" s="35">
        <f t="shared" si="8"/>
        <v>44</v>
      </c>
      <c r="UP2" s="62"/>
      <c r="UQ2" s="35">
        <f t="shared" si="8"/>
        <v>44</v>
      </c>
      <c r="UR2" s="35">
        <f t="shared" si="8"/>
        <v>44</v>
      </c>
      <c r="US2" s="35">
        <f t="shared" si="8"/>
        <v>44</v>
      </c>
      <c r="UT2" s="35">
        <f t="shared" si="8"/>
        <v>44</v>
      </c>
      <c r="UU2" s="35">
        <f t="shared" si="8"/>
        <v>45</v>
      </c>
      <c r="UV2" s="35">
        <f t="shared" si="8"/>
        <v>45</v>
      </c>
      <c r="UW2" s="35">
        <f t="shared" si="8"/>
        <v>45</v>
      </c>
      <c r="UX2" s="35">
        <f t="shared" si="8"/>
        <v>45</v>
      </c>
      <c r="UY2" s="35">
        <f t="shared" si="8"/>
        <v>45</v>
      </c>
      <c r="UZ2" s="35">
        <f t="shared" si="8"/>
        <v>45</v>
      </c>
      <c r="VA2" s="35">
        <f t="shared" si="8"/>
        <v>45</v>
      </c>
      <c r="VB2" s="35">
        <f t="shared" si="8"/>
        <v>46</v>
      </c>
      <c r="VC2" s="35">
        <f t="shared" si="8"/>
        <v>46</v>
      </c>
      <c r="VD2" s="35">
        <f t="shared" si="8"/>
        <v>46</v>
      </c>
      <c r="VE2" s="35">
        <f t="shared" si="8"/>
        <v>46</v>
      </c>
      <c r="VF2" s="35">
        <f t="shared" si="8"/>
        <v>46</v>
      </c>
      <c r="VG2" s="35">
        <f t="shared" si="8"/>
        <v>46</v>
      </c>
      <c r="VH2" s="35">
        <f t="shared" si="8"/>
        <v>46</v>
      </c>
      <c r="VI2" s="35">
        <f t="shared" si="8"/>
        <v>47</v>
      </c>
      <c r="VJ2" s="35">
        <f t="shared" si="8"/>
        <v>47</v>
      </c>
      <c r="VK2" s="35">
        <f t="shared" si="8"/>
        <v>47</v>
      </c>
      <c r="VL2" s="35">
        <f t="shared" si="8"/>
        <v>47</v>
      </c>
      <c r="VM2" s="35">
        <f t="shared" si="8"/>
        <v>47</v>
      </c>
      <c r="VN2" s="35">
        <f t="shared" si="8"/>
        <v>47</v>
      </c>
      <c r="VO2" s="35">
        <f t="shared" si="8"/>
        <v>47</v>
      </c>
      <c r="VP2" s="35">
        <f t="shared" si="8"/>
        <v>48</v>
      </c>
      <c r="VQ2" s="35">
        <f t="shared" si="8"/>
        <v>48</v>
      </c>
      <c r="VR2" s="35">
        <f t="shared" si="8"/>
        <v>48</v>
      </c>
      <c r="VS2" s="35">
        <f t="shared" si="8"/>
        <v>48</v>
      </c>
      <c r="VT2" s="35">
        <f t="shared" si="8"/>
        <v>48</v>
      </c>
      <c r="VU2" s="62"/>
      <c r="VV2" s="35">
        <f t="shared" si="8"/>
        <v>48</v>
      </c>
      <c r="VW2" s="35">
        <f t="shared" si="8"/>
        <v>48</v>
      </c>
      <c r="VX2" s="35">
        <f t="shared" si="8"/>
        <v>49</v>
      </c>
      <c r="VY2" s="35">
        <f t="shared" si="8"/>
        <v>49</v>
      </c>
      <c r="VZ2" s="35">
        <f t="shared" si="8"/>
        <v>49</v>
      </c>
      <c r="WA2" s="35">
        <f t="shared" si="8"/>
        <v>49</v>
      </c>
      <c r="WB2" s="35">
        <f t="shared" si="8"/>
        <v>49</v>
      </c>
      <c r="WC2" s="35">
        <f t="shared" si="8"/>
        <v>49</v>
      </c>
      <c r="WD2" s="35">
        <f t="shared" ref="WD2:YQ2" si="9">INT((WD4-DATE(YEAR(WD4-WEEKDAY(WD4-1)+4),1,3)+WEEKDAY(DATE(YEAR(WD4-WEEKDAY(WD4-1)+4),1,3))+5)/7)</f>
        <v>49</v>
      </c>
      <c r="WE2" s="35">
        <f t="shared" si="9"/>
        <v>50</v>
      </c>
      <c r="WF2" s="35">
        <f t="shared" si="9"/>
        <v>50</v>
      </c>
      <c r="WG2" s="35">
        <f t="shared" si="9"/>
        <v>50</v>
      </c>
      <c r="WH2" s="35">
        <f t="shared" si="9"/>
        <v>50</v>
      </c>
      <c r="WI2" s="35">
        <f t="shared" si="9"/>
        <v>50</v>
      </c>
      <c r="WJ2" s="35">
        <f t="shared" si="9"/>
        <v>50</v>
      </c>
      <c r="WK2" s="35">
        <f t="shared" si="9"/>
        <v>50</v>
      </c>
      <c r="WL2" s="35">
        <f t="shared" si="9"/>
        <v>51</v>
      </c>
      <c r="WM2" s="35">
        <f t="shared" si="9"/>
        <v>51</v>
      </c>
      <c r="WN2" s="35">
        <f t="shared" si="9"/>
        <v>51</v>
      </c>
      <c r="WO2" s="35">
        <f t="shared" si="9"/>
        <v>51</v>
      </c>
      <c r="WP2" s="35">
        <f t="shared" si="9"/>
        <v>51</v>
      </c>
      <c r="WQ2" s="35">
        <f t="shared" si="9"/>
        <v>51</v>
      </c>
      <c r="WR2" s="35">
        <f t="shared" si="9"/>
        <v>51</v>
      </c>
      <c r="WS2" s="35">
        <f t="shared" si="9"/>
        <v>52</v>
      </c>
      <c r="WT2" s="35">
        <f t="shared" si="9"/>
        <v>52</v>
      </c>
      <c r="WU2" s="35">
        <f t="shared" si="9"/>
        <v>52</v>
      </c>
      <c r="WV2" s="35">
        <f t="shared" si="9"/>
        <v>52</v>
      </c>
      <c r="WW2" s="35">
        <f t="shared" si="9"/>
        <v>52</v>
      </c>
      <c r="WX2" s="35">
        <f t="shared" si="9"/>
        <v>52</v>
      </c>
      <c r="WY2" s="35">
        <f t="shared" si="9"/>
        <v>52</v>
      </c>
      <c r="WZ2" s="35">
        <f t="shared" si="9"/>
        <v>1</v>
      </c>
      <c r="XA2" s="62"/>
      <c r="XB2" s="35">
        <f t="shared" si="9"/>
        <v>1</v>
      </c>
      <c r="XC2" s="35">
        <f t="shared" si="9"/>
        <v>1</v>
      </c>
      <c r="XD2" s="35">
        <f t="shared" si="9"/>
        <v>1</v>
      </c>
      <c r="XE2" s="35">
        <f t="shared" si="9"/>
        <v>1</v>
      </c>
      <c r="XF2" s="35">
        <f t="shared" si="9"/>
        <v>1</v>
      </c>
      <c r="XG2" s="35">
        <f t="shared" si="9"/>
        <v>1</v>
      </c>
      <c r="XH2" s="35">
        <f t="shared" si="9"/>
        <v>2</v>
      </c>
      <c r="XI2" s="35">
        <f t="shared" si="9"/>
        <v>2</v>
      </c>
      <c r="XJ2" s="35">
        <f t="shared" si="9"/>
        <v>2</v>
      </c>
      <c r="XK2" s="35">
        <f t="shared" si="9"/>
        <v>2</v>
      </c>
      <c r="XL2" s="35">
        <f t="shared" si="9"/>
        <v>2</v>
      </c>
      <c r="XM2" s="35">
        <f t="shared" si="9"/>
        <v>2</v>
      </c>
      <c r="XN2" s="35">
        <f t="shared" si="9"/>
        <v>2</v>
      </c>
      <c r="XO2" s="35">
        <f t="shared" si="9"/>
        <v>3</v>
      </c>
      <c r="XP2" s="35">
        <f t="shared" si="9"/>
        <v>3</v>
      </c>
      <c r="XQ2" s="35">
        <f t="shared" si="9"/>
        <v>3</v>
      </c>
      <c r="XR2" s="35">
        <f t="shared" si="9"/>
        <v>3</v>
      </c>
      <c r="XS2" s="35">
        <f t="shared" si="9"/>
        <v>3</v>
      </c>
      <c r="XT2" s="35">
        <f t="shared" si="9"/>
        <v>3</v>
      </c>
      <c r="XU2" s="35">
        <f t="shared" si="9"/>
        <v>3</v>
      </c>
      <c r="XV2" s="35">
        <f t="shared" si="9"/>
        <v>4</v>
      </c>
      <c r="XW2" s="35">
        <f t="shared" si="9"/>
        <v>4</v>
      </c>
      <c r="XX2" s="35">
        <f t="shared" si="9"/>
        <v>4</v>
      </c>
      <c r="XY2" s="35">
        <f t="shared" si="9"/>
        <v>4</v>
      </c>
      <c r="XZ2" s="35">
        <f t="shared" si="9"/>
        <v>4</v>
      </c>
      <c r="YA2" s="35">
        <f t="shared" si="9"/>
        <v>4</v>
      </c>
      <c r="YB2" s="35">
        <f t="shared" si="9"/>
        <v>4</v>
      </c>
      <c r="YC2" s="35">
        <f t="shared" si="9"/>
        <v>5</v>
      </c>
      <c r="YD2" s="35">
        <f t="shared" si="9"/>
        <v>5</v>
      </c>
      <c r="YE2" s="35">
        <f t="shared" si="9"/>
        <v>5</v>
      </c>
      <c r="YF2" s="35">
        <f t="shared" si="9"/>
        <v>5</v>
      </c>
      <c r="YG2" s="62"/>
      <c r="YH2" s="35">
        <f t="shared" si="9"/>
        <v>5</v>
      </c>
      <c r="YI2" s="35">
        <f t="shared" si="9"/>
        <v>5</v>
      </c>
      <c r="YJ2" s="35">
        <f t="shared" si="9"/>
        <v>5</v>
      </c>
      <c r="YK2" s="35">
        <f t="shared" si="9"/>
        <v>6</v>
      </c>
      <c r="YL2" s="35">
        <f t="shared" si="9"/>
        <v>6</v>
      </c>
      <c r="YM2" s="35">
        <f t="shared" si="9"/>
        <v>6</v>
      </c>
      <c r="YN2" s="35">
        <f t="shared" si="9"/>
        <v>6</v>
      </c>
      <c r="YO2" s="35">
        <f t="shared" si="9"/>
        <v>6</v>
      </c>
      <c r="YP2" s="35">
        <f t="shared" si="9"/>
        <v>6</v>
      </c>
      <c r="YQ2" s="35">
        <f t="shared" si="9"/>
        <v>6</v>
      </c>
      <c r="YR2" s="35">
        <f t="shared" ref="YR2:ABE2" si="10">INT((YR4-DATE(YEAR(YR4-WEEKDAY(YR4-1)+4),1,3)+WEEKDAY(DATE(YEAR(YR4-WEEKDAY(YR4-1)+4),1,3))+5)/7)</f>
        <v>7</v>
      </c>
      <c r="YS2" s="35">
        <f t="shared" si="10"/>
        <v>7</v>
      </c>
      <c r="YT2" s="35">
        <f t="shared" si="10"/>
        <v>7</v>
      </c>
      <c r="YU2" s="35">
        <f t="shared" si="10"/>
        <v>7</v>
      </c>
      <c r="YV2" s="35">
        <f t="shared" si="10"/>
        <v>7</v>
      </c>
      <c r="YW2" s="35">
        <f t="shared" si="10"/>
        <v>7</v>
      </c>
      <c r="YX2" s="35">
        <f t="shared" si="10"/>
        <v>7</v>
      </c>
      <c r="YY2" s="35">
        <f t="shared" si="10"/>
        <v>8</v>
      </c>
      <c r="YZ2" s="35">
        <f t="shared" si="10"/>
        <v>8</v>
      </c>
      <c r="ZA2" s="35">
        <f t="shared" si="10"/>
        <v>8</v>
      </c>
      <c r="ZB2" s="35">
        <f t="shared" si="10"/>
        <v>8</v>
      </c>
      <c r="ZC2" s="35">
        <f t="shared" si="10"/>
        <v>8</v>
      </c>
      <c r="ZD2" s="35">
        <f t="shared" si="10"/>
        <v>8</v>
      </c>
      <c r="ZE2" s="35">
        <f t="shared" si="10"/>
        <v>8</v>
      </c>
      <c r="ZF2" s="35">
        <f t="shared" si="10"/>
        <v>9</v>
      </c>
      <c r="ZG2" s="35">
        <f t="shared" si="10"/>
        <v>9</v>
      </c>
      <c r="ZH2" s="35">
        <f t="shared" si="10"/>
        <v>9</v>
      </c>
      <c r="ZI2" s="35">
        <f t="shared" si="10"/>
        <v>9</v>
      </c>
      <c r="ZJ2" s="62"/>
      <c r="ZK2" s="35">
        <f t="shared" si="10"/>
        <v>9</v>
      </c>
      <c r="ZL2" s="35">
        <f t="shared" si="10"/>
        <v>9</v>
      </c>
      <c r="ZM2" s="35">
        <f t="shared" si="10"/>
        <v>9</v>
      </c>
      <c r="ZN2" s="35">
        <f t="shared" si="10"/>
        <v>10</v>
      </c>
      <c r="ZO2" s="35">
        <f t="shared" si="10"/>
        <v>10</v>
      </c>
      <c r="ZP2" s="35">
        <f t="shared" si="10"/>
        <v>10</v>
      </c>
      <c r="ZQ2" s="35">
        <f t="shared" si="10"/>
        <v>10</v>
      </c>
      <c r="ZR2" s="35">
        <f t="shared" si="10"/>
        <v>10</v>
      </c>
      <c r="ZS2" s="35">
        <f t="shared" si="10"/>
        <v>10</v>
      </c>
      <c r="ZT2" s="35">
        <f t="shared" si="10"/>
        <v>10</v>
      </c>
      <c r="ZU2" s="35">
        <f t="shared" si="10"/>
        <v>11</v>
      </c>
      <c r="ZV2" s="35">
        <f t="shared" si="10"/>
        <v>11</v>
      </c>
      <c r="ZW2" s="35">
        <f t="shared" si="10"/>
        <v>11</v>
      </c>
      <c r="ZX2" s="35">
        <f t="shared" si="10"/>
        <v>11</v>
      </c>
      <c r="ZY2" s="35">
        <f t="shared" si="10"/>
        <v>11</v>
      </c>
      <c r="ZZ2" s="35">
        <f t="shared" si="10"/>
        <v>11</v>
      </c>
      <c r="AAA2" s="35">
        <f t="shared" si="10"/>
        <v>11</v>
      </c>
      <c r="AAB2" s="35">
        <f t="shared" si="10"/>
        <v>12</v>
      </c>
      <c r="AAC2" s="35">
        <f t="shared" si="10"/>
        <v>12</v>
      </c>
      <c r="AAD2" s="35">
        <f t="shared" si="10"/>
        <v>12</v>
      </c>
      <c r="AAE2" s="35">
        <f t="shared" si="10"/>
        <v>12</v>
      </c>
      <c r="AAF2" s="35">
        <f t="shared" si="10"/>
        <v>12</v>
      </c>
      <c r="AAG2" s="35">
        <f t="shared" si="10"/>
        <v>12</v>
      </c>
      <c r="AAH2" s="35">
        <f t="shared" si="10"/>
        <v>12</v>
      </c>
      <c r="AAI2" s="35">
        <f t="shared" si="10"/>
        <v>13</v>
      </c>
      <c r="AAJ2" s="35">
        <f t="shared" si="10"/>
        <v>13</v>
      </c>
      <c r="AAK2" s="35">
        <f t="shared" si="10"/>
        <v>13</v>
      </c>
      <c r="AAL2" s="35">
        <f t="shared" si="10"/>
        <v>13</v>
      </c>
      <c r="AAM2" s="35">
        <f t="shared" si="10"/>
        <v>13</v>
      </c>
      <c r="AAN2" s="35">
        <f t="shared" si="10"/>
        <v>13</v>
      </c>
      <c r="AAO2" s="35">
        <f t="shared" si="10"/>
        <v>13</v>
      </c>
      <c r="AAP2" s="62"/>
      <c r="AAQ2" s="35">
        <f t="shared" si="10"/>
        <v>14</v>
      </c>
      <c r="AAR2" s="35">
        <f t="shared" si="10"/>
        <v>14</v>
      </c>
      <c r="AAS2" s="35">
        <f t="shared" si="10"/>
        <v>14</v>
      </c>
      <c r="AAT2" s="35">
        <f t="shared" si="10"/>
        <v>14</v>
      </c>
      <c r="AAU2" s="35">
        <f t="shared" si="10"/>
        <v>14</v>
      </c>
      <c r="AAV2" s="35">
        <f t="shared" si="10"/>
        <v>14</v>
      </c>
      <c r="AAW2" s="35">
        <f t="shared" si="10"/>
        <v>14</v>
      </c>
      <c r="AAX2" s="35">
        <f t="shared" si="10"/>
        <v>15</v>
      </c>
      <c r="AAY2" s="35">
        <f t="shared" si="10"/>
        <v>15</v>
      </c>
      <c r="AAZ2" s="35">
        <f t="shared" si="10"/>
        <v>15</v>
      </c>
      <c r="ABA2" s="35">
        <f t="shared" si="10"/>
        <v>15</v>
      </c>
      <c r="ABB2" s="35">
        <f t="shared" si="10"/>
        <v>15</v>
      </c>
      <c r="ABC2" s="35">
        <f t="shared" si="10"/>
        <v>15</v>
      </c>
      <c r="ABD2" s="35">
        <f t="shared" si="10"/>
        <v>15</v>
      </c>
      <c r="ABE2" s="35">
        <f t="shared" si="10"/>
        <v>16</v>
      </c>
      <c r="ABF2" s="35">
        <f t="shared" ref="ABF2:ADS2" si="11">INT((ABF4-DATE(YEAR(ABF4-WEEKDAY(ABF4-1)+4),1,3)+WEEKDAY(DATE(YEAR(ABF4-WEEKDAY(ABF4-1)+4),1,3))+5)/7)</f>
        <v>16</v>
      </c>
      <c r="ABG2" s="35">
        <f t="shared" si="11"/>
        <v>16</v>
      </c>
      <c r="ABH2" s="35">
        <f t="shared" si="11"/>
        <v>16</v>
      </c>
      <c r="ABI2" s="35">
        <f t="shared" si="11"/>
        <v>16</v>
      </c>
      <c r="ABJ2" s="35">
        <f t="shared" si="11"/>
        <v>16</v>
      </c>
      <c r="ABK2" s="35">
        <f t="shared" si="11"/>
        <v>16</v>
      </c>
      <c r="ABL2" s="35">
        <f t="shared" si="11"/>
        <v>17</v>
      </c>
      <c r="ABM2" s="35">
        <f t="shared" si="11"/>
        <v>17</v>
      </c>
      <c r="ABN2" s="35">
        <f t="shared" si="11"/>
        <v>17</v>
      </c>
      <c r="ABO2" s="35">
        <f t="shared" si="11"/>
        <v>17</v>
      </c>
      <c r="ABP2" s="35">
        <f t="shared" si="11"/>
        <v>17</v>
      </c>
      <c r="ABQ2" s="35">
        <f t="shared" si="11"/>
        <v>17</v>
      </c>
      <c r="ABR2" s="35">
        <f t="shared" si="11"/>
        <v>17</v>
      </c>
      <c r="ABS2" s="35">
        <f t="shared" si="11"/>
        <v>18</v>
      </c>
      <c r="ABT2" s="35">
        <f t="shared" si="11"/>
        <v>18</v>
      </c>
      <c r="ABU2" s="62"/>
      <c r="ABV2" s="35">
        <f t="shared" si="11"/>
        <v>18</v>
      </c>
      <c r="ABW2" s="35">
        <f t="shared" si="11"/>
        <v>18</v>
      </c>
      <c r="ABX2" s="35">
        <f t="shared" si="11"/>
        <v>18</v>
      </c>
      <c r="ABY2" s="35">
        <f t="shared" si="11"/>
        <v>18</v>
      </c>
      <c r="ABZ2" s="35">
        <f t="shared" si="11"/>
        <v>18</v>
      </c>
      <c r="ACA2" s="35">
        <f t="shared" si="11"/>
        <v>19</v>
      </c>
      <c r="ACB2" s="35">
        <f t="shared" si="11"/>
        <v>19</v>
      </c>
      <c r="ACC2" s="35">
        <f t="shared" si="11"/>
        <v>19</v>
      </c>
      <c r="ACD2" s="35">
        <f t="shared" si="11"/>
        <v>19</v>
      </c>
      <c r="ACE2" s="35">
        <f t="shared" si="11"/>
        <v>19</v>
      </c>
      <c r="ACF2" s="35">
        <f t="shared" si="11"/>
        <v>19</v>
      </c>
      <c r="ACG2" s="35">
        <f t="shared" si="11"/>
        <v>19</v>
      </c>
      <c r="ACH2" s="35">
        <f t="shared" si="11"/>
        <v>20</v>
      </c>
      <c r="ACI2" s="35">
        <f t="shared" si="11"/>
        <v>20</v>
      </c>
      <c r="ACJ2" s="35">
        <f t="shared" si="11"/>
        <v>20</v>
      </c>
      <c r="ACK2" s="35">
        <f t="shared" si="11"/>
        <v>20</v>
      </c>
      <c r="ACL2" s="35">
        <f t="shared" si="11"/>
        <v>20</v>
      </c>
      <c r="ACM2" s="35">
        <f t="shared" si="11"/>
        <v>20</v>
      </c>
      <c r="ACN2" s="35">
        <f t="shared" si="11"/>
        <v>20</v>
      </c>
      <c r="ACO2" s="35">
        <f t="shared" si="11"/>
        <v>21</v>
      </c>
      <c r="ACP2" s="35">
        <f t="shared" si="11"/>
        <v>21</v>
      </c>
      <c r="ACQ2" s="35">
        <f t="shared" si="11"/>
        <v>21</v>
      </c>
      <c r="ACR2" s="35">
        <f t="shared" si="11"/>
        <v>21</v>
      </c>
      <c r="ACS2" s="35">
        <f t="shared" si="11"/>
        <v>21</v>
      </c>
      <c r="ACT2" s="35">
        <f t="shared" si="11"/>
        <v>21</v>
      </c>
      <c r="ACU2" s="35">
        <f t="shared" si="11"/>
        <v>21</v>
      </c>
      <c r="ACV2" s="35">
        <f t="shared" si="11"/>
        <v>22</v>
      </c>
      <c r="ACW2" s="35">
        <f t="shared" si="11"/>
        <v>22</v>
      </c>
      <c r="ACX2" s="35">
        <f t="shared" si="11"/>
        <v>22</v>
      </c>
      <c r="ACY2" s="35">
        <f t="shared" si="11"/>
        <v>22</v>
      </c>
      <c r="ACZ2" s="35">
        <f t="shared" si="11"/>
        <v>22</v>
      </c>
      <c r="ADA2" s="62"/>
      <c r="ADB2" s="35">
        <f t="shared" si="11"/>
        <v>22</v>
      </c>
      <c r="ADC2" s="35">
        <f t="shared" si="11"/>
        <v>22</v>
      </c>
      <c r="ADD2" s="35">
        <f t="shared" si="11"/>
        <v>23</v>
      </c>
      <c r="ADE2" s="35">
        <f t="shared" si="11"/>
        <v>23</v>
      </c>
      <c r="ADF2" s="35">
        <f t="shared" si="11"/>
        <v>23</v>
      </c>
      <c r="ADG2" s="35">
        <f t="shared" si="11"/>
        <v>23</v>
      </c>
      <c r="ADH2" s="35">
        <f t="shared" si="11"/>
        <v>23</v>
      </c>
      <c r="ADI2" s="35">
        <f t="shared" si="11"/>
        <v>23</v>
      </c>
      <c r="ADJ2" s="35">
        <f t="shared" si="11"/>
        <v>23</v>
      </c>
      <c r="ADK2" s="35">
        <f t="shared" si="11"/>
        <v>24</v>
      </c>
      <c r="ADL2" s="35">
        <f t="shared" si="11"/>
        <v>24</v>
      </c>
      <c r="ADM2" s="35">
        <f t="shared" si="11"/>
        <v>24</v>
      </c>
      <c r="ADN2" s="35">
        <f t="shared" si="11"/>
        <v>24</v>
      </c>
      <c r="ADO2" s="35">
        <f t="shared" si="11"/>
        <v>24</v>
      </c>
      <c r="ADP2" s="35">
        <f t="shared" si="11"/>
        <v>24</v>
      </c>
      <c r="ADQ2" s="35">
        <f t="shared" si="11"/>
        <v>24</v>
      </c>
      <c r="ADR2" s="35">
        <f t="shared" si="11"/>
        <v>25</v>
      </c>
      <c r="ADS2" s="35">
        <f t="shared" si="11"/>
        <v>25</v>
      </c>
      <c r="ADT2" s="35">
        <f t="shared" ref="ADT2:AGG2" si="12">INT((ADT4-DATE(YEAR(ADT4-WEEKDAY(ADT4-1)+4),1,3)+WEEKDAY(DATE(YEAR(ADT4-WEEKDAY(ADT4-1)+4),1,3))+5)/7)</f>
        <v>25</v>
      </c>
      <c r="ADU2" s="35">
        <f t="shared" si="12"/>
        <v>25</v>
      </c>
      <c r="ADV2" s="35">
        <f t="shared" si="12"/>
        <v>25</v>
      </c>
      <c r="ADW2" s="35">
        <f t="shared" si="12"/>
        <v>25</v>
      </c>
      <c r="ADX2" s="35">
        <f t="shared" si="12"/>
        <v>25</v>
      </c>
      <c r="ADY2" s="35">
        <f t="shared" si="12"/>
        <v>26</v>
      </c>
      <c r="ADZ2" s="35">
        <f t="shared" si="12"/>
        <v>26</v>
      </c>
      <c r="AEA2" s="35">
        <f t="shared" si="12"/>
        <v>26</v>
      </c>
      <c r="AEB2" s="35">
        <f t="shared" si="12"/>
        <v>26</v>
      </c>
      <c r="AEC2" s="35">
        <f t="shared" si="12"/>
        <v>26</v>
      </c>
      <c r="AED2" s="35">
        <f t="shared" si="12"/>
        <v>26</v>
      </c>
      <c r="AEE2" s="35">
        <f t="shared" si="12"/>
        <v>26</v>
      </c>
      <c r="AEF2" s="62"/>
      <c r="AEG2" s="35">
        <f t="shared" si="12"/>
        <v>27</v>
      </c>
      <c r="AEH2" s="35">
        <f t="shared" si="12"/>
        <v>27</v>
      </c>
      <c r="AEI2" s="35">
        <f t="shared" si="12"/>
        <v>27</v>
      </c>
      <c r="AEJ2" s="35">
        <f t="shared" si="12"/>
        <v>27</v>
      </c>
      <c r="AEK2" s="35">
        <f t="shared" si="12"/>
        <v>27</v>
      </c>
      <c r="AEL2" s="35">
        <f t="shared" si="12"/>
        <v>27</v>
      </c>
      <c r="AEM2" s="35">
        <f t="shared" si="12"/>
        <v>27</v>
      </c>
      <c r="AEN2" s="35">
        <f t="shared" si="12"/>
        <v>28</v>
      </c>
      <c r="AEO2" s="35">
        <f t="shared" si="12"/>
        <v>28</v>
      </c>
      <c r="AEP2" s="35">
        <f t="shared" si="12"/>
        <v>28</v>
      </c>
      <c r="AEQ2" s="35">
        <f t="shared" si="12"/>
        <v>28</v>
      </c>
      <c r="AER2" s="35">
        <f t="shared" si="12"/>
        <v>28</v>
      </c>
      <c r="AES2" s="35">
        <f t="shared" si="12"/>
        <v>28</v>
      </c>
      <c r="AET2" s="35">
        <f t="shared" si="12"/>
        <v>28</v>
      </c>
      <c r="AEU2" s="35">
        <f t="shared" si="12"/>
        <v>29</v>
      </c>
      <c r="AEV2" s="35">
        <f t="shared" si="12"/>
        <v>29</v>
      </c>
      <c r="AEW2" s="35">
        <f t="shared" si="12"/>
        <v>29</v>
      </c>
      <c r="AEX2" s="35">
        <f t="shared" si="12"/>
        <v>29</v>
      </c>
      <c r="AEY2" s="35">
        <f t="shared" si="12"/>
        <v>29</v>
      </c>
      <c r="AEZ2" s="35">
        <f t="shared" si="12"/>
        <v>29</v>
      </c>
      <c r="AFA2" s="35">
        <f t="shared" si="12"/>
        <v>29</v>
      </c>
      <c r="AFB2" s="35">
        <f t="shared" si="12"/>
        <v>30</v>
      </c>
      <c r="AFC2" s="35">
        <f t="shared" si="12"/>
        <v>30</v>
      </c>
      <c r="AFD2" s="35">
        <f t="shared" si="12"/>
        <v>30</v>
      </c>
      <c r="AFE2" s="35">
        <f t="shared" si="12"/>
        <v>30</v>
      </c>
      <c r="AFF2" s="35">
        <f t="shared" si="12"/>
        <v>30</v>
      </c>
      <c r="AFG2" s="35">
        <f t="shared" si="12"/>
        <v>30</v>
      </c>
      <c r="AFH2" s="35">
        <f t="shared" si="12"/>
        <v>30</v>
      </c>
      <c r="AFI2" s="35">
        <f t="shared" si="12"/>
        <v>31</v>
      </c>
      <c r="AFJ2" s="35">
        <f t="shared" si="12"/>
        <v>31</v>
      </c>
      <c r="AFK2" s="35">
        <f t="shared" si="12"/>
        <v>31</v>
      </c>
      <c r="AFL2" s="62"/>
      <c r="AFM2" s="35">
        <f t="shared" si="12"/>
        <v>31</v>
      </c>
      <c r="AFN2" s="35">
        <f t="shared" si="12"/>
        <v>31</v>
      </c>
      <c r="AFO2" s="35">
        <f t="shared" si="12"/>
        <v>31</v>
      </c>
      <c r="AFP2" s="35">
        <f t="shared" si="12"/>
        <v>31</v>
      </c>
      <c r="AFQ2" s="35">
        <f t="shared" si="12"/>
        <v>32</v>
      </c>
      <c r="AFR2" s="35">
        <f t="shared" si="12"/>
        <v>32</v>
      </c>
      <c r="AFS2" s="35">
        <f t="shared" si="12"/>
        <v>32</v>
      </c>
      <c r="AFT2" s="35">
        <f t="shared" si="12"/>
        <v>32</v>
      </c>
      <c r="AFU2" s="35">
        <f t="shared" si="12"/>
        <v>32</v>
      </c>
      <c r="AFV2" s="35">
        <f t="shared" si="12"/>
        <v>32</v>
      </c>
      <c r="AFW2" s="35">
        <f t="shared" si="12"/>
        <v>32</v>
      </c>
      <c r="AFX2" s="35">
        <f t="shared" si="12"/>
        <v>33</v>
      </c>
      <c r="AFY2" s="35">
        <f t="shared" si="12"/>
        <v>33</v>
      </c>
      <c r="AFZ2" s="35">
        <f t="shared" si="12"/>
        <v>33</v>
      </c>
      <c r="AGA2" s="35">
        <f t="shared" si="12"/>
        <v>33</v>
      </c>
      <c r="AGB2" s="35">
        <f t="shared" si="12"/>
        <v>33</v>
      </c>
      <c r="AGC2" s="35">
        <f t="shared" si="12"/>
        <v>33</v>
      </c>
      <c r="AGD2" s="35">
        <f t="shared" si="12"/>
        <v>33</v>
      </c>
      <c r="AGE2" s="35">
        <f t="shared" si="12"/>
        <v>34</v>
      </c>
      <c r="AGF2" s="35">
        <f t="shared" si="12"/>
        <v>34</v>
      </c>
      <c r="AGG2" s="35">
        <f t="shared" si="12"/>
        <v>34</v>
      </c>
      <c r="AGH2" s="35">
        <f t="shared" ref="AGH2:AIU2" si="13">INT((AGH4-DATE(YEAR(AGH4-WEEKDAY(AGH4-1)+4),1,3)+WEEKDAY(DATE(YEAR(AGH4-WEEKDAY(AGH4-1)+4),1,3))+5)/7)</f>
        <v>34</v>
      </c>
      <c r="AGI2" s="35">
        <f t="shared" si="13"/>
        <v>34</v>
      </c>
      <c r="AGJ2" s="35">
        <f t="shared" si="13"/>
        <v>34</v>
      </c>
      <c r="AGK2" s="35">
        <f t="shared" si="13"/>
        <v>34</v>
      </c>
      <c r="AGL2" s="35">
        <f t="shared" si="13"/>
        <v>35</v>
      </c>
      <c r="AGM2" s="35">
        <f t="shared" si="13"/>
        <v>35</v>
      </c>
      <c r="AGN2" s="35">
        <f t="shared" si="13"/>
        <v>35</v>
      </c>
      <c r="AGO2" s="35">
        <f t="shared" si="13"/>
        <v>35</v>
      </c>
      <c r="AGP2" s="35">
        <f t="shared" si="13"/>
        <v>35</v>
      </c>
      <c r="AGQ2" s="35">
        <f t="shared" si="13"/>
        <v>35</v>
      </c>
      <c r="AGR2" s="62"/>
      <c r="AGS2" s="35">
        <f t="shared" si="13"/>
        <v>35</v>
      </c>
      <c r="AGT2" s="35">
        <f t="shared" si="13"/>
        <v>36</v>
      </c>
      <c r="AGU2" s="35">
        <f t="shared" si="13"/>
        <v>36</v>
      </c>
      <c r="AGV2" s="35">
        <f t="shared" si="13"/>
        <v>36</v>
      </c>
      <c r="AGW2" s="35">
        <f t="shared" si="13"/>
        <v>36</v>
      </c>
      <c r="AGX2" s="35">
        <f t="shared" si="13"/>
        <v>36</v>
      </c>
      <c r="AGY2" s="35">
        <f t="shared" si="13"/>
        <v>36</v>
      </c>
      <c r="AGZ2" s="35">
        <f t="shared" si="13"/>
        <v>36</v>
      </c>
      <c r="AHA2" s="35">
        <f t="shared" si="13"/>
        <v>37</v>
      </c>
      <c r="AHB2" s="35">
        <f t="shared" si="13"/>
        <v>37</v>
      </c>
      <c r="AHC2" s="35">
        <f t="shared" si="13"/>
        <v>37</v>
      </c>
      <c r="AHD2" s="35">
        <f t="shared" si="13"/>
        <v>37</v>
      </c>
      <c r="AHE2" s="35">
        <f t="shared" si="13"/>
        <v>37</v>
      </c>
      <c r="AHF2" s="35">
        <f t="shared" si="13"/>
        <v>37</v>
      </c>
      <c r="AHG2" s="35">
        <f t="shared" si="13"/>
        <v>37</v>
      </c>
      <c r="AHH2" s="35">
        <f t="shared" si="13"/>
        <v>38</v>
      </c>
      <c r="AHI2" s="35">
        <f t="shared" si="13"/>
        <v>38</v>
      </c>
      <c r="AHJ2" s="35">
        <f t="shared" si="13"/>
        <v>38</v>
      </c>
      <c r="AHK2" s="35">
        <f t="shared" si="13"/>
        <v>38</v>
      </c>
      <c r="AHL2" s="35">
        <f t="shared" si="13"/>
        <v>38</v>
      </c>
      <c r="AHM2" s="35">
        <f t="shared" si="13"/>
        <v>38</v>
      </c>
      <c r="AHN2" s="35">
        <f t="shared" si="13"/>
        <v>38</v>
      </c>
      <c r="AHO2" s="35">
        <f t="shared" si="13"/>
        <v>39</v>
      </c>
      <c r="AHP2" s="35">
        <f t="shared" si="13"/>
        <v>39</v>
      </c>
      <c r="AHQ2" s="35">
        <f t="shared" si="13"/>
        <v>39</v>
      </c>
      <c r="AHR2" s="35">
        <f t="shared" si="13"/>
        <v>39</v>
      </c>
      <c r="AHS2" s="35">
        <f t="shared" si="13"/>
        <v>39</v>
      </c>
      <c r="AHT2" s="35">
        <f t="shared" si="13"/>
        <v>39</v>
      </c>
      <c r="AHU2" s="35">
        <f t="shared" si="13"/>
        <v>39</v>
      </c>
      <c r="AHV2" s="35">
        <f t="shared" si="13"/>
        <v>40</v>
      </c>
      <c r="AHW2" s="62"/>
      <c r="AHX2" s="35">
        <f t="shared" si="13"/>
        <v>40</v>
      </c>
      <c r="AHY2" s="35">
        <f t="shared" si="13"/>
        <v>40</v>
      </c>
      <c r="AHZ2" s="35">
        <f t="shared" si="13"/>
        <v>40</v>
      </c>
      <c r="AIA2" s="35">
        <f t="shared" si="13"/>
        <v>40</v>
      </c>
      <c r="AIB2" s="35">
        <f t="shared" si="13"/>
        <v>40</v>
      </c>
      <c r="AIC2" s="35">
        <f t="shared" si="13"/>
        <v>40</v>
      </c>
      <c r="AID2" s="35">
        <f t="shared" si="13"/>
        <v>41</v>
      </c>
      <c r="AIE2" s="35">
        <f t="shared" si="13"/>
        <v>41</v>
      </c>
      <c r="AIF2" s="35">
        <f t="shared" si="13"/>
        <v>41</v>
      </c>
      <c r="AIG2" s="35">
        <f t="shared" si="13"/>
        <v>41</v>
      </c>
      <c r="AIH2" s="35">
        <f t="shared" si="13"/>
        <v>41</v>
      </c>
      <c r="AII2" s="35">
        <f t="shared" si="13"/>
        <v>41</v>
      </c>
      <c r="AIJ2" s="35">
        <f t="shared" si="13"/>
        <v>41</v>
      </c>
      <c r="AIK2" s="35">
        <f t="shared" si="13"/>
        <v>42</v>
      </c>
      <c r="AIL2" s="35">
        <f t="shared" si="13"/>
        <v>42</v>
      </c>
      <c r="AIM2" s="35">
        <f t="shared" si="13"/>
        <v>42</v>
      </c>
      <c r="AIN2" s="35">
        <f t="shared" si="13"/>
        <v>42</v>
      </c>
      <c r="AIO2" s="35">
        <f t="shared" si="13"/>
        <v>42</v>
      </c>
      <c r="AIP2" s="35">
        <f t="shared" si="13"/>
        <v>42</v>
      </c>
      <c r="AIQ2" s="35">
        <f t="shared" si="13"/>
        <v>42</v>
      </c>
      <c r="AIR2" s="35">
        <f t="shared" si="13"/>
        <v>43</v>
      </c>
      <c r="AIS2" s="35">
        <f t="shared" si="13"/>
        <v>43</v>
      </c>
      <c r="AIT2" s="35">
        <f t="shared" si="13"/>
        <v>43</v>
      </c>
      <c r="AIU2" s="35">
        <f t="shared" si="13"/>
        <v>43</v>
      </c>
      <c r="AIV2" s="35">
        <f t="shared" ref="AIV2:ALI2" si="14">INT((AIV4-DATE(YEAR(AIV4-WEEKDAY(AIV4-1)+4),1,3)+WEEKDAY(DATE(YEAR(AIV4-WEEKDAY(AIV4-1)+4),1,3))+5)/7)</f>
        <v>43</v>
      </c>
      <c r="AIW2" s="35">
        <f t="shared" si="14"/>
        <v>43</v>
      </c>
      <c r="AIX2" s="35">
        <f t="shared" si="14"/>
        <v>43</v>
      </c>
      <c r="AIY2" s="35">
        <f t="shared" si="14"/>
        <v>44</v>
      </c>
      <c r="AIZ2" s="35">
        <f t="shared" si="14"/>
        <v>44</v>
      </c>
      <c r="AJA2" s="35">
        <f t="shared" si="14"/>
        <v>44</v>
      </c>
      <c r="AJB2" s="35">
        <f t="shared" si="14"/>
        <v>44</v>
      </c>
      <c r="AJC2" s="62"/>
      <c r="AJD2" s="35">
        <f t="shared" si="14"/>
        <v>44</v>
      </c>
      <c r="AJE2" s="35">
        <f t="shared" si="14"/>
        <v>44</v>
      </c>
      <c r="AJF2" s="35">
        <f t="shared" si="14"/>
        <v>44</v>
      </c>
      <c r="AJG2" s="35">
        <f t="shared" si="14"/>
        <v>45</v>
      </c>
      <c r="AJH2" s="35">
        <f t="shared" si="14"/>
        <v>45</v>
      </c>
      <c r="AJI2" s="35">
        <f t="shared" si="14"/>
        <v>45</v>
      </c>
      <c r="AJJ2" s="35">
        <f t="shared" si="14"/>
        <v>45</v>
      </c>
      <c r="AJK2" s="35">
        <f t="shared" si="14"/>
        <v>45</v>
      </c>
      <c r="AJL2" s="35">
        <f t="shared" si="14"/>
        <v>45</v>
      </c>
      <c r="AJM2" s="35">
        <f t="shared" si="14"/>
        <v>45</v>
      </c>
      <c r="AJN2" s="35">
        <f t="shared" si="14"/>
        <v>46</v>
      </c>
      <c r="AJO2" s="35">
        <f t="shared" si="14"/>
        <v>46</v>
      </c>
      <c r="AJP2" s="35">
        <f t="shared" si="14"/>
        <v>46</v>
      </c>
      <c r="AJQ2" s="35">
        <f t="shared" si="14"/>
        <v>46</v>
      </c>
      <c r="AJR2" s="35">
        <f t="shared" si="14"/>
        <v>46</v>
      </c>
      <c r="AJS2" s="35">
        <f t="shared" si="14"/>
        <v>46</v>
      </c>
      <c r="AJT2" s="35">
        <f t="shared" si="14"/>
        <v>46</v>
      </c>
      <c r="AJU2" s="35">
        <f t="shared" si="14"/>
        <v>47</v>
      </c>
      <c r="AJV2" s="35">
        <f t="shared" si="14"/>
        <v>47</v>
      </c>
      <c r="AJW2" s="35">
        <f t="shared" si="14"/>
        <v>47</v>
      </c>
      <c r="AJX2" s="35">
        <f t="shared" si="14"/>
        <v>47</v>
      </c>
      <c r="AJY2" s="35">
        <f t="shared" si="14"/>
        <v>47</v>
      </c>
      <c r="AJZ2" s="35">
        <f t="shared" si="14"/>
        <v>47</v>
      </c>
      <c r="AKA2" s="35">
        <f t="shared" si="14"/>
        <v>47</v>
      </c>
      <c r="AKB2" s="35">
        <f t="shared" si="14"/>
        <v>48</v>
      </c>
      <c r="AKC2" s="35">
        <f t="shared" si="14"/>
        <v>48</v>
      </c>
      <c r="AKD2" s="35">
        <f t="shared" si="14"/>
        <v>48</v>
      </c>
      <c r="AKE2" s="35">
        <f t="shared" si="14"/>
        <v>48</v>
      </c>
      <c r="AKF2" s="35">
        <f t="shared" si="14"/>
        <v>48</v>
      </c>
      <c r="AKG2" s="35">
        <f t="shared" si="14"/>
        <v>48</v>
      </c>
      <c r="AKH2" s="62"/>
      <c r="AKI2" s="35">
        <f t="shared" si="14"/>
        <v>48</v>
      </c>
      <c r="AKJ2" s="35">
        <f t="shared" si="14"/>
        <v>49</v>
      </c>
      <c r="AKK2" s="35">
        <f t="shared" si="14"/>
        <v>49</v>
      </c>
      <c r="AKL2" s="35">
        <f t="shared" si="14"/>
        <v>49</v>
      </c>
      <c r="AKM2" s="35">
        <f t="shared" si="14"/>
        <v>49</v>
      </c>
      <c r="AKN2" s="35">
        <f t="shared" si="14"/>
        <v>49</v>
      </c>
      <c r="AKO2" s="35">
        <f t="shared" si="14"/>
        <v>49</v>
      </c>
      <c r="AKP2" s="35">
        <f t="shared" si="14"/>
        <v>49</v>
      </c>
      <c r="AKQ2" s="35">
        <f t="shared" si="14"/>
        <v>50</v>
      </c>
      <c r="AKR2" s="35">
        <f t="shared" si="14"/>
        <v>50</v>
      </c>
      <c r="AKS2" s="35">
        <f t="shared" si="14"/>
        <v>50</v>
      </c>
      <c r="AKT2" s="35">
        <f t="shared" si="14"/>
        <v>50</v>
      </c>
      <c r="AKU2" s="35">
        <f t="shared" si="14"/>
        <v>50</v>
      </c>
      <c r="AKV2" s="35">
        <f t="shared" si="14"/>
        <v>50</v>
      </c>
      <c r="AKW2" s="35">
        <f t="shared" si="14"/>
        <v>50</v>
      </c>
      <c r="AKX2" s="35">
        <f t="shared" si="14"/>
        <v>51</v>
      </c>
      <c r="AKY2" s="35">
        <f t="shared" si="14"/>
        <v>51</v>
      </c>
      <c r="AKZ2" s="35">
        <f t="shared" si="14"/>
        <v>51</v>
      </c>
      <c r="ALA2" s="35">
        <f t="shared" si="14"/>
        <v>51</v>
      </c>
      <c r="ALB2" s="35">
        <f t="shared" si="14"/>
        <v>51</v>
      </c>
      <c r="ALC2" s="35">
        <f t="shared" si="14"/>
        <v>51</v>
      </c>
      <c r="ALD2" s="35">
        <f t="shared" si="14"/>
        <v>51</v>
      </c>
      <c r="ALE2" s="35">
        <f t="shared" si="14"/>
        <v>52</v>
      </c>
      <c r="ALF2" s="35">
        <f t="shared" si="14"/>
        <v>52</v>
      </c>
      <c r="ALG2" s="35">
        <f t="shared" si="14"/>
        <v>52</v>
      </c>
      <c r="ALH2" s="35">
        <f t="shared" si="14"/>
        <v>52</v>
      </c>
      <c r="ALI2" s="35">
        <f t="shared" si="14"/>
        <v>52</v>
      </c>
      <c r="ALJ2" s="35">
        <f t="shared" ref="ALJ2:ALM2" si="15">INT((ALJ4-DATE(YEAR(ALJ4-WEEKDAY(ALJ4-1)+4),1,3)+WEEKDAY(DATE(YEAR(ALJ4-WEEKDAY(ALJ4-1)+4),1,3))+5)/7)</f>
        <v>52</v>
      </c>
      <c r="ALK2" s="35">
        <f t="shared" si="15"/>
        <v>52</v>
      </c>
      <c r="ALL2" s="35">
        <f t="shared" si="15"/>
        <v>1</v>
      </c>
      <c r="ALM2" s="35">
        <f t="shared" si="15"/>
        <v>1</v>
      </c>
      <c r="ALN2" s="62"/>
    </row>
    <row r="3" spans="1:1002" s="13" customFormat="1" ht="22.5">
      <c r="A3" s="11"/>
      <c r="B3" s="11"/>
      <c r="C3"/>
      <c r="D3" s="11"/>
      <c r="E3" s="11"/>
      <c r="F3" s="11"/>
      <c r="G3" s="11"/>
      <c r="H3" s="11"/>
      <c r="I3" s="11"/>
      <c r="J3" s="11"/>
      <c r="K3" s="11"/>
      <c r="M3" s="31" t="s">
        <v>25</v>
      </c>
      <c r="N3" s="36" t="str">
        <f>CHOOSE(WEEKDAY(N4,1),"S","M","T","O","T","F","L")</f>
        <v>F</v>
      </c>
      <c r="O3" s="36" t="str">
        <f t="shared" ref="O3:AB3" si="16">CHOOSE(WEEKDAY(O4,1),"S","M","T","O","T","F","L")</f>
        <v>L</v>
      </c>
      <c r="P3" s="36" t="str">
        <f t="shared" si="16"/>
        <v>S</v>
      </c>
      <c r="Q3" s="36" t="str">
        <f t="shared" si="16"/>
        <v>M</v>
      </c>
      <c r="R3" s="36" t="str">
        <f t="shared" si="16"/>
        <v>T</v>
      </c>
      <c r="S3" s="36" t="str">
        <f t="shared" si="16"/>
        <v>O</v>
      </c>
      <c r="T3" s="36" t="str">
        <f t="shared" si="16"/>
        <v>T</v>
      </c>
      <c r="U3" s="36" t="str">
        <f t="shared" si="16"/>
        <v>F</v>
      </c>
      <c r="V3" s="36" t="str">
        <f t="shared" si="16"/>
        <v>L</v>
      </c>
      <c r="W3" s="36" t="str">
        <f t="shared" si="16"/>
        <v>S</v>
      </c>
      <c r="X3" s="36" t="str">
        <f t="shared" si="16"/>
        <v>M</v>
      </c>
      <c r="Y3" s="36" t="str">
        <f t="shared" si="16"/>
        <v>T</v>
      </c>
      <c r="Z3" s="44" t="str">
        <f t="shared" si="16"/>
        <v>O</v>
      </c>
      <c r="AA3" s="62"/>
      <c r="AB3" s="47" t="str">
        <f t="shared" si="16"/>
        <v>T</v>
      </c>
      <c r="AC3" s="36" t="str">
        <f t="shared" ref="AC3" si="17">CHOOSE(WEEKDAY(AC4,1),"S","M","T","O","T","F","L")</f>
        <v>F</v>
      </c>
      <c r="AD3" s="36" t="str">
        <f t="shared" ref="AD3" si="18">CHOOSE(WEEKDAY(AD4,1),"S","M","T","O","T","F","L")</f>
        <v>L</v>
      </c>
      <c r="AE3" s="36" t="str">
        <f t="shared" ref="AE3" si="19">CHOOSE(WEEKDAY(AE4,1),"S","M","T","O","T","F","L")</f>
        <v>S</v>
      </c>
      <c r="AF3" s="36" t="str">
        <f t="shared" ref="AF3" si="20">CHOOSE(WEEKDAY(AF4,1),"S","M","T","O","T","F","L")</f>
        <v>M</v>
      </c>
      <c r="AG3" s="36" t="str">
        <f t="shared" ref="AG3" si="21">CHOOSE(WEEKDAY(AG4,1),"S","M","T","O","T","F","L")</f>
        <v>T</v>
      </c>
      <c r="AH3" s="36" t="str">
        <f t="shared" ref="AH3" si="22">CHOOSE(WEEKDAY(AH4,1),"S","M","T","O","T","F","L")</f>
        <v>O</v>
      </c>
      <c r="AI3" s="36" t="str">
        <f t="shared" ref="AI3" si="23">CHOOSE(WEEKDAY(AI4,1),"S","M","T","O","T","F","L")</f>
        <v>T</v>
      </c>
      <c r="AJ3" s="36" t="str">
        <f t="shared" ref="AJ3" si="24">CHOOSE(WEEKDAY(AJ4,1),"S","M","T","O","T","F","L")</f>
        <v>F</v>
      </c>
      <c r="AK3" s="36" t="str">
        <f t="shared" ref="AK3" si="25">CHOOSE(WEEKDAY(AK4,1),"S","M","T","O","T","F","L")</f>
        <v>L</v>
      </c>
      <c r="AL3" s="36" t="str">
        <f t="shared" ref="AL3" si="26">CHOOSE(WEEKDAY(AL4,1),"S","M","T","O","T","F","L")</f>
        <v>S</v>
      </c>
      <c r="AM3" s="36" t="str">
        <f t="shared" ref="AM3" si="27">CHOOSE(WEEKDAY(AM4,1),"S","M","T","O","T","F","L")</f>
        <v>M</v>
      </c>
      <c r="AN3" s="36" t="str">
        <f t="shared" ref="AN3" si="28">CHOOSE(WEEKDAY(AN4,1),"S","M","T","O","T","F","L")</f>
        <v>T</v>
      </c>
      <c r="AO3" s="36" t="str">
        <f t="shared" ref="AO3" si="29">CHOOSE(WEEKDAY(AO4,1),"S","M","T","O","T","F","L")</f>
        <v>O</v>
      </c>
      <c r="AP3" s="36" t="str">
        <f t="shared" ref="AP3" si="30">CHOOSE(WEEKDAY(AP4,1),"S","M","T","O","T","F","L")</f>
        <v>T</v>
      </c>
      <c r="AQ3" s="36" t="str">
        <f t="shared" ref="AQ3" si="31">CHOOSE(WEEKDAY(AQ4,1),"S","M","T","O","T","F","L")</f>
        <v>F</v>
      </c>
      <c r="AR3" s="36" t="str">
        <f t="shared" ref="AR3" si="32">CHOOSE(WEEKDAY(AR4,1),"S","M","T","O","T","F","L")</f>
        <v>L</v>
      </c>
      <c r="AS3" s="36" t="str">
        <f t="shared" ref="AS3" si="33">CHOOSE(WEEKDAY(AS4,1),"S","M","T","O","T","F","L")</f>
        <v>S</v>
      </c>
      <c r="AT3" s="36" t="str">
        <f t="shared" ref="AT3" si="34">CHOOSE(WEEKDAY(AT4,1),"S","M","T","O","T","F","L")</f>
        <v>M</v>
      </c>
      <c r="AU3" s="36" t="str">
        <f t="shared" ref="AU3" si="35">CHOOSE(WEEKDAY(AU4,1),"S","M","T","O","T","F","L")</f>
        <v>T</v>
      </c>
      <c r="AV3" s="36" t="str">
        <f t="shared" ref="AV3" si="36">CHOOSE(WEEKDAY(AV4,1),"S","M","T","O","T","F","L")</f>
        <v>O</v>
      </c>
      <c r="AW3" s="36" t="str">
        <f t="shared" ref="AW3" si="37">CHOOSE(WEEKDAY(AW4,1),"S","M","T","O","T","F","L")</f>
        <v>T</v>
      </c>
      <c r="AX3" s="36" t="str">
        <f t="shared" ref="AX3" si="38">CHOOSE(WEEKDAY(AX4,1),"S","M","T","O","T","F","L")</f>
        <v>F</v>
      </c>
      <c r="AY3" s="36" t="str">
        <f t="shared" ref="AY3" si="39">CHOOSE(WEEKDAY(AY4,1),"S","M","T","O","T","F","L")</f>
        <v>L</v>
      </c>
      <c r="AZ3" s="36" t="str">
        <f t="shared" ref="AZ3" si="40">CHOOSE(WEEKDAY(AZ4,1),"S","M","T","O","T","F","L")</f>
        <v>S</v>
      </c>
      <c r="BA3" s="36" t="str">
        <f t="shared" ref="BA3" si="41">CHOOSE(WEEKDAY(BA4,1),"S","M","T","O","T","F","L")</f>
        <v>M</v>
      </c>
      <c r="BB3" s="36" t="str">
        <f t="shared" ref="BB3" si="42">CHOOSE(WEEKDAY(BB4,1),"S","M","T","O","T","F","L")</f>
        <v>T</v>
      </c>
      <c r="BC3" s="36" t="str">
        <f t="shared" ref="BC3" si="43">CHOOSE(WEEKDAY(BC4,1),"S","M","T","O","T","F","L")</f>
        <v>O</v>
      </c>
      <c r="BD3" s="36" t="str">
        <f t="shared" ref="BD3" si="44">CHOOSE(WEEKDAY(BD4,1),"S","M","T","O","T","F","L")</f>
        <v>T</v>
      </c>
      <c r="BE3" s="44" t="str">
        <f t="shared" ref="BE3:BG3" si="45">CHOOSE(WEEKDAY(BE4,1),"S","M","T","O","T","F","L")</f>
        <v>F</v>
      </c>
      <c r="BF3" s="62"/>
      <c r="BG3" s="47" t="str">
        <f t="shared" si="45"/>
        <v>L</v>
      </c>
      <c r="BH3" s="36" t="str">
        <f t="shared" ref="BH3" si="46">CHOOSE(WEEKDAY(BH4,1),"S","M","T","O","T","F","L")</f>
        <v>S</v>
      </c>
      <c r="BI3" s="36" t="str">
        <f t="shared" ref="BI3" si="47">CHOOSE(WEEKDAY(BI4,1),"S","M","T","O","T","F","L")</f>
        <v>M</v>
      </c>
      <c r="BJ3" s="36" t="str">
        <f t="shared" ref="BJ3" si="48">CHOOSE(WEEKDAY(BJ4,1),"S","M","T","O","T","F","L")</f>
        <v>T</v>
      </c>
      <c r="BK3" s="36" t="str">
        <f t="shared" ref="BK3" si="49">CHOOSE(WEEKDAY(BK4,1),"S","M","T","O","T","F","L")</f>
        <v>O</v>
      </c>
      <c r="BL3" s="36" t="str">
        <f t="shared" ref="BL3" si="50">CHOOSE(WEEKDAY(BL4,1),"S","M","T","O","T","F","L")</f>
        <v>T</v>
      </c>
      <c r="BM3" s="36" t="str">
        <f t="shared" ref="BM3" si="51">CHOOSE(WEEKDAY(BM4,1),"S","M","T","O","T","F","L")</f>
        <v>F</v>
      </c>
      <c r="BN3" s="36" t="str">
        <f t="shared" ref="BN3" si="52">CHOOSE(WEEKDAY(BN4,1),"S","M","T","O","T","F","L")</f>
        <v>L</v>
      </c>
      <c r="BO3" s="36" t="str">
        <f t="shared" ref="BO3" si="53">CHOOSE(WEEKDAY(BO4,1),"S","M","T","O","T","F","L")</f>
        <v>S</v>
      </c>
      <c r="BP3" s="36" t="str">
        <f t="shared" ref="BP3" si="54">CHOOSE(WEEKDAY(BP4,1),"S","M","T","O","T","F","L")</f>
        <v>M</v>
      </c>
      <c r="BQ3" s="36" t="str">
        <f t="shared" ref="BQ3" si="55">CHOOSE(WEEKDAY(BQ4,1),"S","M","T","O","T","F","L")</f>
        <v>T</v>
      </c>
      <c r="BR3" s="36" t="str">
        <f t="shared" ref="BR3" si="56">CHOOSE(WEEKDAY(BR4,1),"S","M","T","O","T","F","L")</f>
        <v>O</v>
      </c>
      <c r="BS3" s="36" t="str">
        <f t="shared" ref="BS3" si="57">CHOOSE(WEEKDAY(BS4,1),"S","M","T","O","T","F","L")</f>
        <v>T</v>
      </c>
      <c r="BT3" s="36" t="str">
        <f t="shared" ref="BT3" si="58">CHOOSE(WEEKDAY(BT4,1),"S","M","T","O","T","F","L")</f>
        <v>F</v>
      </c>
      <c r="BU3" s="36" t="str">
        <f t="shared" ref="BU3" si="59">CHOOSE(WEEKDAY(BU4,1),"S","M","T","O","T","F","L")</f>
        <v>L</v>
      </c>
      <c r="BV3" s="36" t="str">
        <f t="shared" ref="BV3" si="60">CHOOSE(WEEKDAY(BV4,1),"S","M","T","O","T","F","L")</f>
        <v>S</v>
      </c>
      <c r="BW3" s="36" t="str">
        <f t="shared" ref="BW3" si="61">CHOOSE(WEEKDAY(BW4,1),"S","M","T","O","T","F","L")</f>
        <v>M</v>
      </c>
      <c r="BX3" s="36" t="str">
        <f t="shared" ref="BX3" si="62">CHOOSE(WEEKDAY(BX4,1),"S","M","T","O","T","F","L")</f>
        <v>T</v>
      </c>
      <c r="BY3" s="36" t="str">
        <f t="shared" ref="BY3" si="63">CHOOSE(WEEKDAY(BY4,1),"S","M","T","O","T","F","L")</f>
        <v>O</v>
      </c>
      <c r="BZ3" s="36" t="str">
        <f t="shared" ref="BZ3" si="64">CHOOSE(WEEKDAY(BZ4,1),"S","M","T","O","T","F","L")</f>
        <v>T</v>
      </c>
      <c r="CA3" s="36" t="str">
        <f t="shared" ref="CA3" si="65">CHOOSE(WEEKDAY(CA4,1),"S","M","T","O","T","F","L")</f>
        <v>F</v>
      </c>
      <c r="CB3" s="36" t="str">
        <f t="shared" ref="CB3" si="66">CHOOSE(WEEKDAY(CB4,1),"S","M","T","O","T","F","L")</f>
        <v>L</v>
      </c>
      <c r="CC3" s="36" t="str">
        <f t="shared" ref="CC3" si="67">CHOOSE(WEEKDAY(CC4,1),"S","M","T","O","T","F","L")</f>
        <v>S</v>
      </c>
      <c r="CD3" s="36" t="str">
        <f t="shared" ref="CD3" si="68">CHOOSE(WEEKDAY(CD4,1),"S","M","T","O","T","F","L")</f>
        <v>M</v>
      </c>
      <c r="CE3" s="36" t="str">
        <f t="shared" ref="CE3" si="69">CHOOSE(WEEKDAY(CE4,1),"S","M","T","O","T","F","L")</f>
        <v>T</v>
      </c>
      <c r="CF3" s="36" t="str">
        <f t="shared" ref="CF3" si="70">CHOOSE(WEEKDAY(CF4,1),"S","M","T","O","T","F","L")</f>
        <v>O</v>
      </c>
      <c r="CG3" s="36" t="str">
        <f t="shared" ref="CG3" si="71">CHOOSE(WEEKDAY(CG4,1),"S","M","T","O","T","F","L")</f>
        <v>T</v>
      </c>
      <c r="CH3" s="36" t="str">
        <f t="shared" ref="CH3" si="72">CHOOSE(WEEKDAY(CH4,1),"S","M","T","O","T","F","L")</f>
        <v>F</v>
      </c>
      <c r="CI3" s="36" t="str">
        <f t="shared" ref="CI3" si="73">CHOOSE(WEEKDAY(CI4,1),"S","M","T","O","T","F","L")</f>
        <v>L</v>
      </c>
      <c r="CJ3" s="36" t="str">
        <f t="shared" ref="CJ3" si="74">CHOOSE(WEEKDAY(CJ4,1),"S","M","T","O","T","F","L")</f>
        <v>S</v>
      </c>
      <c r="CK3" s="44" t="str">
        <f t="shared" ref="CK3:CM3" si="75">CHOOSE(WEEKDAY(CK4,1),"S","M","T","O","T","F","L")</f>
        <v>M</v>
      </c>
      <c r="CL3" s="62"/>
      <c r="CM3" s="47" t="str">
        <f t="shared" si="75"/>
        <v>T</v>
      </c>
      <c r="CN3" s="36" t="str">
        <f t="shared" ref="CN3" si="76">CHOOSE(WEEKDAY(CN4,1),"S","M","T","O","T","F","L")</f>
        <v>O</v>
      </c>
      <c r="CO3" s="36" t="str">
        <f t="shared" ref="CO3" si="77">CHOOSE(WEEKDAY(CO4,1),"S","M","T","O","T","F","L")</f>
        <v>T</v>
      </c>
      <c r="CP3" s="36" t="str">
        <f t="shared" ref="CP3" si="78">CHOOSE(WEEKDAY(CP4,1),"S","M","T","O","T","F","L")</f>
        <v>F</v>
      </c>
      <c r="CQ3" s="36" t="str">
        <f t="shared" ref="CQ3" si="79">CHOOSE(WEEKDAY(CQ4,1),"S","M","T","O","T","F","L")</f>
        <v>L</v>
      </c>
      <c r="CR3" s="36" t="str">
        <f t="shared" ref="CR3" si="80">CHOOSE(WEEKDAY(CR4,1),"S","M","T","O","T","F","L")</f>
        <v>S</v>
      </c>
      <c r="CS3" s="36" t="str">
        <f t="shared" ref="CS3" si="81">CHOOSE(WEEKDAY(CS4,1),"S","M","T","O","T","F","L")</f>
        <v>M</v>
      </c>
      <c r="CT3" s="36" t="str">
        <f t="shared" ref="CT3" si="82">CHOOSE(WEEKDAY(CT4,1),"S","M","T","O","T","F","L")</f>
        <v>T</v>
      </c>
      <c r="CU3" s="36" t="str">
        <f t="shared" ref="CU3" si="83">CHOOSE(WEEKDAY(CU4,1),"S","M","T","O","T","F","L")</f>
        <v>O</v>
      </c>
      <c r="CV3" s="36" t="str">
        <f t="shared" ref="CV3" si="84">CHOOSE(WEEKDAY(CV4,1),"S","M","T","O","T","F","L")</f>
        <v>T</v>
      </c>
      <c r="CW3" s="36" t="str">
        <f t="shared" ref="CW3" si="85">CHOOSE(WEEKDAY(CW4,1),"S","M","T","O","T","F","L")</f>
        <v>F</v>
      </c>
      <c r="CX3" s="36" t="str">
        <f t="shared" ref="CX3" si="86">CHOOSE(WEEKDAY(CX4,1),"S","M","T","O","T","F","L")</f>
        <v>L</v>
      </c>
      <c r="CY3" s="36" t="str">
        <f t="shared" ref="CY3" si="87">CHOOSE(WEEKDAY(CY4,1),"S","M","T","O","T","F","L")</f>
        <v>S</v>
      </c>
      <c r="CZ3" s="36" t="str">
        <f t="shared" ref="CZ3" si="88">CHOOSE(WEEKDAY(CZ4,1),"S","M","T","O","T","F","L")</f>
        <v>M</v>
      </c>
      <c r="DA3" s="36" t="str">
        <f t="shared" ref="DA3" si="89">CHOOSE(WEEKDAY(DA4,1),"S","M","T","O","T","F","L")</f>
        <v>T</v>
      </c>
      <c r="DB3" s="36" t="str">
        <f t="shared" ref="DB3" si="90">CHOOSE(WEEKDAY(DB4,1),"S","M","T","O","T","F","L")</f>
        <v>O</v>
      </c>
      <c r="DC3" s="36" t="str">
        <f t="shared" ref="DC3" si="91">CHOOSE(WEEKDAY(DC4,1),"S","M","T","O","T","F","L")</f>
        <v>T</v>
      </c>
      <c r="DD3" s="36" t="str">
        <f t="shared" ref="DD3" si="92">CHOOSE(WEEKDAY(DD4,1),"S","M","T","O","T","F","L")</f>
        <v>F</v>
      </c>
      <c r="DE3" s="36" t="str">
        <f t="shared" ref="DE3" si="93">CHOOSE(WEEKDAY(DE4,1),"S","M","T","O","T","F","L")</f>
        <v>L</v>
      </c>
      <c r="DF3" s="36" t="str">
        <f t="shared" ref="DF3" si="94">CHOOSE(WEEKDAY(DF4,1),"S","M","T","O","T","F","L")</f>
        <v>S</v>
      </c>
      <c r="DG3" s="36" t="str">
        <f t="shared" ref="DG3" si="95">CHOOSE(WEEKDAY(DG4,1),"S","M","T","O","T","F","L")</f>
        <v>M</v>
      </c>
      <c r="DH3" s="36" t="str">
        <f t="shared" ref="DH3" si="96">CHOOSE(WEEKDAY(DH4,1),"S","M","T","O","T","F","L")</f>
        <v>T</v>
      </c>
      <c r="DI3" s="36" t="str">
        <f t="shared" ref="DI3" si="97">CHOOSE(WEEKDAY(DI4,1),"S","M","T","O","T","F","L")</f>
        <v>O</v>
      </c>
      <c r="DJ3" s="36" t="str">
        <f t="shared" ref="DJ3" si="98">CHOOSE(WEEKDAY(DJ4,1),"S","M","T","O","T","F","L")</f>
        <v>T</v>
      </c>
      <c r="DK3" s="36" t="str">
        <f t="shared" ref="DK3" si="99">CHOOSE(WEEKDAY(DK4,1),"S","M","T","O","T","F","L")</f>
        <v>F</v>
      </c>
      <c r="DL3" s="36" t="str">
        <f t="shared" ref="DL3" si="100">CHOOSE(WEEKDAY(DL4,1),"S","M","T","O","T","F","L")</f>
        <v>L</v>
      </c>
      <c r="DM3" s="36" t="str">
        <f t="shared" ref="DM3" si="101">CHOOSE(WEEKDAY(DM4,1),"S","M","T","O","T","F","L")</f>
        <v>S</v>
      </c>
      <c r="DN3" s="36" t="str">
        <f t="shared" ref="DN3" si="102">CHOOSE(WEEKDAY(DN4,1),"S","M","T","O","T","F","L")</f>
        <v>M</v>
      </c>
      <c r="DO3" s="36" t="str">
        <f t="shared" ref="DO3" si="103">CHOOSE(WEEKDAY(DO4,1),"S","M","T","O","T","F","L")</f>
        <v>T</v>
      </c>
      <c r="DP3" s="36" t="str">
        <f t="shared" ref="DP3" si="104">CHOOSE(WEEKDAY(DP4,1),"S","M","T","O","T","F","L")</f>
        <v>O</v>
      </c>
      <c r="DQ3" s="44" t="str">
        <f t="shared" ref="DQ3" si="105">CHOOSE(WEEKDAY(DQ4,1),"S","M","T","O","T","F","L")</f>
        <v>T</v>
      </c>
      <c r="DR3" s="62"/>
      <c r="DS3" s="47" t="str">
        <f t="shared" ref="DS3" si="106">CHOOSE(WEEKDAY(DS4,1),"S","M","T","O","T","F","L")</f>
        <v>F</v>
      </c>
      <c r="DT3" s="36" t="str">
        <f t="shared" ref="DT3" si="107">CHOOSE(WEEKDAY(DT4,1),"S","M","T","O","T","F","L")</f>
        <v>L</v>
      </c>
      <c r="DU3" s="36" t="str">
        <f t="shared" ref="DU3" si="108">CHOOSE(WEEKDAY(DU4,1),"S","M","T","O","T","F","L")</f>
        <v>S</v>
      </c>
      <c r="DV3" s="36" t="str">
        <f t="shared" ref="DV3" si="109">CHOOSE(WEEKDAY(DV4,1),"S","M","T","O","T","F","L")</f>
        <v>M</v>
      </c>
      <c r="DW3" s="36" t="str">
        <f t="shared" ref="DW3" si="110">CHOOSE(WEEKDAY(DW4,1),"S","M","T","O","T","F","L")</f>
        <v>T</v>
      </c>
      <c r="DX3" s="36" t="str">
        <f t="shared" ref="DX3" si="111">CHOOSE(WEEKDAY(DX4,1),"S","M","T","O","T","F","L")</f>
        <v>O</v>
      </c>
      <c r="DY3" s="36" t="str">
        <f t="shared" ref="DY3" si="112">CHOOSE(WEEKDAY(DY4,1),"S","M","T","O","T","F","L")</f>
        <v>T</v>
      </c>
      <c r="DZ3" s="36" t="str">
        <f t="shared" ref="DZ3" si="113">CHOOSE(WEEKDAY(DZ4,1),"S","M","T","O","T","F","L")</f>
        <v>F</v>
      </c>
      <c r="EA3" s="36" t="str">
        <f t="shared" ref="EA3" si="114">CHOOSE(WEEKDAY(EA4,1),"S","M","T","O","T","F","L")</f>
        <v>L</v>
      </c>
      <c r="EB3" s="36" t="str">
        <f t="shared" ref="EB3" si="115">CHOOSE(WEEKDAY(EB4,1),"S","M","T","O","T","F","L")</f>
        <v>S</v>
      </c>
      <c r="EC3" s="36" t="str">
        <f t="shared" ref="EC3" si="116">CHOOSE(WEEKDAY(EC4,1),"S","M","T","O","T","F","L")</f>
        <v>M</v>
      </c>
      <c r="ED3" s="36" t="str">
        <f t="shared" ref="ED3" si="117">CHOOSE(WEEKDAY(ED4,1),"S","M","T","O","T","F","L")</f>
        <v>T</v>
      </c>
      <c r="EE3" s="36" t="str">
        <f t="shared" ref="EE3" si="118">CHOOSE(WEEKDAY(EE4,1),"S","M","T","O","T","F","L")</f>
        <v>O</v>
      </c>
      <c r="EF3" s="36" t="str">
        <f t="shared" ref="EF3" si="119">CHOOSE(WEEKDAY(EF4,1),"S","M","T","O","T","F","L")</f>
        <v>T</v>
      </c>
      <c r="EG3" s="36" t="str">
        <f t="shared" ref="EG3" si="120">CHOOSE(WEEKDAY(EG4,1),"S","M","T","O","T","F","L")</f>
        <v>F</v>
      </c>
      <c r="EH3" s="36" t="str">
        <f t="shared" ref="EH3" si="121">CHOOSE(WEEKDAY(EH4,1),"S","M","T","O","T","F","L")</f>
        <v>L</v>
      </c>
      <c r="EI3" s="36" t="str">
        <f t="shared" ref="EI3" si="122">CHOOSE(WEEKDAY(EI4,1),"S","M","T","O","T","F","L")</f>
        <v>S</v>
      </c>
      <c r="EJ3" s="36" t="str">
        <f t="shared" ref="EJ3" si="123">CHOOSE(WEEKDAY(EJ4,1),"S","M","T","O","T","F","L")</f>
        <v>M</v>
      </c>
      <c r="EK3" s="36" t="str">
        <f t="shared" ref="EK3" si="124">CHOOSE(WEEKDAY(EK4,1),"S","M","T","O","T","F","L")</f>
        <v>T</v>
      </c>
      <c r="EL3" s="36" t="str">
        <f t="shared" ref="EL3" si="125">CHOOSE(WEEKDAY(EL4,1),"S","M","T","O","T","F","L")</f>
        <v>O</v>
      </c>
      <c r="EM3" s="36" t="str">
        <f t="shared" ref="EM3" si="126">CHOOSE(WEEKDAY(EM4,1),"S","M","T","O","T","F","L")</f>
        <v>T</v>
      </c>
      <c r="EN3" s="36" t="str">
        <f t="shared" ref="EN3" si="127">CHOOSE(WEEKDAY(EN4,1),"S","M","T","O","T","F","L")</f>
        <v>F</v>
      </c>
      <c r="EO3" s="36" t="str">
        <f t="shared" ref="EO3" si="128">CHOOSE(WEEKDAY(EO4,1),"S","M","T","O","T","F","L")</f>
        <v>L</v>
      </c>
      <c r="EP3" s="36" t="str">
        <f t="shared" ref="EP3" si="129">CHOOSE(WEEKDAY(EP4,1),"S","M","T","O","T","F","L")</f>
        <v>S</v>
      </c>
      <c r="EQ3" s="36" t="str">
        <f t="shared" ref="EQ3" si="130">CHOOSE(WEEKDAY(EQ4,1),"S","M","T","O","T","F","L")</f>
        <v>M</v>
      </c>
      <c r="ER3" s="36" t="str">
        <f t="shared" ref="ER3" si="131">CHOOSE(WEEKDAY(ER4,1),"S","M","T","O","T","F","L")</f>
        <v>T</v>
      </c>
      <c r="ES3" s="36" t="str">
        <f t="shared" ref="ES3" si="132">CHOOSE(WEEKDAY(ES4,1),"S","M","T","O","T","F","L")</f>
        <v>O</v>
      </c>
      <c r="ET3" s="36" t="str">
        <f t="shared" ref="ET3" si="133">CHOOSE(WEEKDAY(ET4,1),"S","M","T","O","T","F","L")</f>
        <v>T</v>
      </c>
      <c r="EU3" s="36" t="str">
        <f t="shared" ref="EU3" si="134">CHOOSE(WEEKDAY(EU4,1),"S","M","T","O","T","F","L")</f>
        <v>F</v>
      </c>
      <c r="EV3" s="44" t="str">
        <f t="shared" ref="EV3" si="135">CHOOSE(WEEKDAY(EV4,1),"S","M","T","O","T","F","L")</f>
        <v>L</v>
      </c>
      <c r="EW3" s="62"/>
      <c r="EX3" s="47" t="str">
        <f t="shared" ref="EX3" si="136">CHOOSE(WEEKDAY(EX4,1),"S","M","T","O","T","F","L")</f>
        <v>S</v>
      </c>
      <c r="EY3" s="36" t="str">
        <f t="shared" ref="EY3" si="137">CHOOSE(WEEKDAY(EY4,1),"S","M","T","O","T","F","L")</f>
        <v>M</v>
      </c>
      <c r="EZ3" s="36" t="str">
        <f t="shared" ref="EZ3" si="138">CHOOSE(WEEKDAY(EZ4,1),"S","M","T","O","T","F","L")</f>
        <v>T</v>
      </c>
      <c r="FA3" s="36" t="str">
        <f t="shared" ref="FA3" si="139">CHOOSE(WEEKDAY(FA4,1),"S","M","T","O","T","F","L")</f>
        <v>O</v>
      </c>
      <c r="FB3" s="36" t="str">
        <f t="shared" ref="FB3" si="140">CHOOSE(WEEKDAY(FB4,1),"S","M","T","O","T","F","L")</f>
        <v>T</v>
      </c>
      <c r="FC3" s="36" t="str">
        <f t="shared" ref="FC3" si="141">CHOOSE(WEEKDAY(FC4,1),"S","M","T","O","T","F","L")</f>
        <v>F</v>
      </c>
      <c r="FD3" s="36" t="str">
        <f t="shared" ref="FD3" si="142">CHOOSE(WEEKDAY(FD4,1),"S","M","T","O","T","F","L")</f>
        <v>L</v>
      </c>
      <c r="FE3" s="36" t="str">
        <f t="shared" ref="FE3" si="143">CHOOSE(WEEKDAY(FE4,1),"S","M","T","O","T","F","L")</f>
        <v>S</v>
      </c>
      <c r="FF3" s="36" t="str">
        <f t="shared" ref="FF3" si="144">CHOOSE(WEEKDAY(FF4,1),"S","M","T","O","T","F","L")</f>
        <v>M</v>
      </c>
      <c r="FG3" s="36" t="str">
        <f t="shared" ref="FG3" si="145">CHOOSE(WEEKDAY(FG4,1),"S","M","T","O","T","F","L")</f>
        <v>T</v>
      </c>
      <c r="FH3" s="36" t="str">
        <f t="shared" ref="FH3" si="146">CHOOSE(WEEKDAY(FH4,1),"S","M","T","O","T","F","L")</f>
        <v>O</v>
      </c>
      <c r="FI3" s="36" t="str">
        <f t="shared" ref="FI3" si="147">CHOOSE(WEEKDAY(FI4,1),"S","M","T","O","T","F","L")</f>
        <v>T</v>
      </c>
      <c r="FJ3" s="36" t="str">
        <f t="shared" ref="FJ3" si="148">CHOOSE(WEEKDAY(FJ4,1),"S","M","T","O","T","F","L")</f>
        <v>F</v>
      </c>
      <c r="FK3" s="36" t="str">
        <f t="shared" ref="FK3" si="149">CHOOSE(WEEKDAY(FK4,1),"S","M","T","O","T","F","L")</f>
        <v>L</v>
      </c>
      <c r="FL3" s="36" t="str">
        <f t="shared" ref="FL3" si="150">CHOOSE(WEEKDAY(FL4,1),"S","M","T","O","T","F","L")</f>
        <v>S</v>
      </c>
      <c r="FM3" s="36" t="str">
        <f t="shared" ref="FM3" si="151">CHOOSE(WEEKDAY(FM4,1),"S","M","T","O","T","F","L")</f>
        <v>M</v>
      </c>
      <c r="FN3" s="36" t="str">
        <f t="shared" ref="FN3" si="152">CHOOSE(WEEKDAY(FN4,1),"S","M","T","O","T","F","L")</f>
        <v>T</v>
      </c>
      <c r="FO3" s="36" t="str">
        <f t="shared" ref="FO3" si="153">CHOOSE(WEEKDAY(FO4,1),"S","M","T","O","T","F","L")</f>
        <v>O</v>
      </c>
      <c r="FP3" s="36" t="str">
        <f t="shared" ref="FP3" si="154">CHOOSE(WEEKDAY(FP4,1),"S","M","T","O","T","F","L")</f>
        <v>T</v>
      </c>
      <c r="FQ3" s="36" t="str">
        <f t="shared" ref="FQ3" si="155">CHOOSE(WEEKDAY(FQ4,1),"S","M","T","O","T","F","L")</f>
        <v>F</v>
      </c>
      <c r="FR3" s="36" t="str">
        <f t="shared" ref="FR3" si="156">CHOOSE(WEEKDAY(FR4,1),"S","M","T","O","T","F","L")</f>
        <v>L</v>
      </c>
      <c r="FS3" s="36" t="str">
        <f t="shared" ref="FS3" si="157">CHOOSE(WEEKDAY(FS4,1),"S","M","T","O","T","F","L")</f>
        <v>S</v>
      </c>
      <c r="FT3" s="36" t="str">
        <f t="shared" ref="FT3" si="158">CHOOSE(WEEKDAY(FT4,1),"S","M","T","O","T","F","L")</f>
        <v>M</v>
      </c>
      <c r="FU3" s="36" t="str">
        <f t="shared" ref="FU3" si="159">CHOOSE(WEEKDAY(FU4,1),"S","M","T","O","T","F","L")</f>
        <v>T</v>
      </c>
      <c r="FV3" s="36" t="str">
        <f t="shared" ref="FV3" si="160">CHOOSE(WEEKDAY(FV4,1),"S","M","T","O","T","F","L")</f>
        <v>O</v>
      </c>
      <c r="FW3" s="36" t="str">
        <f t="shared" ref="FW3" si="161">CHOOSE(WEEKDAY(FW4,1),"S","M","T","O","T","F","L")</f>
        <v>T</v>
      </c>
      <c r="FX3" s="36" t="str">
        <f t="shared" ref="FX3" si="162">CHOOSE(WEEKDAY(FX4,1),"S","M","T","O","T","F","L")</f>
        <v>F</v>
      </c>
      <c r="FY3" s="36" t="str">
        <f t="shared" ref="FY3" si="163">CHOOSE(WEEKDAY(FY4,1),"S","M","T","O","T","F","L")</f>
        <v>L</v>
      </c>
      <c r="FZ3" s="36" t="str">
        <f t="shared" ref="FZ3" si="164">CHOOSE(WEEKDAY(FZ4,1),"S","M","T","O","T","F","L")</f>
        <v>S</v>
      </c>
      <c r="GA3" s="36" t="str">
        <f t="shared" ref="GA3" si="165">CHOOSE(WEEKDAY(GA4,1),"S","M","T","O","T","F","L")</f>
        <v>M</v>
      </c>
      <c r="GB3" s="44" t="str">
        <f t="shared" ref="GB3" si="166">CHOOSE(WEEKDAY(GB4,1),"S","M","T","O","T","F","L")</f>
        <v>T</v>
      </c>
      <c r="GC3" s="62"/>
      <c r="GD3" s="47" t="str">
        <f t="shared" ref="GD3" si="167">CHOOSE(WEEKDAY(GD4,1),"S","M","T","O","T","F","L")</f>
        <v>O</v>
      </c>
      <c r="GE3" s="36" t="str">
        <f t="shared" ref="GE3" si="168">CHOOSE(WEEKDAY(GE4,1),"S","M","T","O","T","F","L")</f>
        <v>T</v>
      </c>
      <c r="GF3" s="36" t="str">
        <f t="shared" ref="GF3" si="169">CHOOSE(WEEKDAY(GF4,1),"S","M","T","O","T","F","L")</f>
        <v>F</v>
      </c>
      <c r="GG3" s="36" t="str">
        <f t="shared" ref="GG3" si="170">CHOOSE(WEEKDAY(GG4,1),"S","M","T","O","T","F","L")</f>
        <v>L</v>
      </c>
      <c r="GH3" s="36" t="str">
        <f t="shared" ref="GH3" si="171">CHOOSE(WEEKDAY(GH4,1),"S","M","T","O","T","F","L")</f>
        <v>S</v>
      </c>
      <c r="GI3" s="36" t="str">
        <f t="shared" ref="GI3" si="172">CHOOSE(WEEKDAY(GI4,1),"S","M","T","O","T","F","L")</f>
        <v>M</v>
      </c>
      <c r="GJ3" s="36" t="str">
        <f t="shared" ref="GJ3" si="173">CHOOSE(WEEKDAY(GJ4,1),"S","M","T","O","T","F","L")</f>
        <v>T</v>
      </c>
      <c r="GK3" s="36" t="str">
        <f t="shared" ref="GK3" si="174">CHOOSE(WEEKDAY(GK4,1),"S","M","T","O","T","F","L")</f>
        <v>O</v>
      </c>
      <c r="GL3" s="36" t="str">
        <f t="shared" ref="GL3" si="175">CHOOSE(WEEKDAY(GL4,1),"S","M","T","O","T","F","L")</f>
        <v>T</v>
      </c>
      <c r="GM3" s="36" t="str">
        <f t="shared" ref="GM3" si="176">CHOOSE(WEEKDAY(GM4,1),"S","M","T","O","T","F","L")</f>
        <v>F</v>
      </c>
      <c r="GN3" s="36" t="str">
        <f t="shared" ref="GN3" si="177">CHOOSE(WEEKDAY(GN4,1),"S","M","T","O","T","F","L")</f>
        <v>L</v>
      </c>
      <c r="GO3" s="36" t="str">
        <f t="shared" ref="GO3" si="178">CHOOSE(WEEKDAY(GO4,1),"S","M","T","O","T","F","L")</f>
        <v>S</v>
      </c>
      <c r="GP3" s="36" t="str">
        <f t="shared" ref="GP3" si="179">CHOOSE(WEEKDAY(GP4,1),"S","M","T","O","T","F","L")</f>
        <v>M</v>
      </c>
      <c r="GQ3" s="36" t="str">
        <f t="shared" ref="GQ3" si="180">CHOOSE(WEEKDAY(GQ4,1),"S","M","T","O","T","F","L")</f>
        <v>T</v>
      </c>
      <c r="GR3" s="36" t="str">
        <f t="shared" ref="GR3" si="181">CHOOSE(WEEKDAY(GR4,1),"S","M","T","O","T","F","L")</f>
        <v>O</v>
      </c>
      <c r="GS3" s="36" t="str">
        <f t="shared" ref="GS3" si="182">CHOOSE(WEEKDAY(GS4,1),"S","M","T","O","T","F","L")</f>
        <v>T</v>
      </c>
      <c r="GT3" s="36" t="str">
        <f t="shared" ref="GT3" si="183">CHOOSE(WEEKDAY(GT4,1),"S","M","T","O","T","F","L")</f>
        <v>F</v>
      </c>
      <c r="GU3" s="36" t="str">
        <f t="shared" ref="GU3" si="184">CHOOSE(WEEKDAY(GU4,1),"S","M","T","O","T","F","L")</f>
        <v>L</v>
      </c>
      <c r="GV3" s="36" t="str">
        <f t="shared" ref="GV3" si="185">CHOOSE(WEEKDAY(GV4,1),"S","M","T","O","T","F","L")</f>
        <v>S</v>
      </c>
      <c r="GW3" s="36" t="str">
        <f t="shared" ref="GW3" si="186">CHOOSE(WEEKDAY(GW4,1),"S","M","T","O","T","F","L")</f>
        <v>M</v>
      </c>
      <c r="GX3" s="36" t="str">
        <f t="shared" ref="GX3" si="187">CHOOSE(WEEKDAY(GX4,1),"S","M","T","O","T","F","L")</f>
        <v>T</v>
      </c>
      <c r="GY3" s="36" t="str">
        <f t="shared" ref="GY3" si="188">CHOOSE(WEEKDAY(GY4,1),"S","M","T","O","T","F","L")</f>
        <v>O</v>
      </c>
      <c r="GZ3" s="36" t="str">
        <f t="shared" ref="GZ3" si="189">CHOOSE(WEEKDAY(GZ4,1),"S","M","T","O","T","F","L")</f>
        <v>T</v>
      </c>
      <c r="HA3" s="36" t="str">
        <f t="shared" ref="HA3" si="190">CHOOSE(WEEKDAY(HA4,1),"S","M","T","O","T","F","L")</f>
        <v>F</v>
      </c>
      <c r="HB3" s="36" t="str">
        <f t="shared" ref="HB3" si="191">CHOOSE(WEEKDAY(HB4,1),"S","M","T","O","T","F","L")</f>
        <v>L</v>
      </c>
      <c r="HC3" s="36" t="str">
        <f t="shared" ref="HC3" si="192">CHOOSE(WEEKDAY(HC4,1),"S","M","T","O","T","F","L")</f>
        <v>S</v>
      </c>
      <c r="HD3" s="36" t="str">
        <f t="shared" ref="HD3" si="193">CHOOSE(WEEKDAY(HD4,1),"S","M","T","O","T","F","L")</f>
        <v>M</v>
      </c>
      <c r="HE3" s="36" t="str">
        <f t="shared" ref="HE3" si="194">CHOOSE(WEEKDAY(HE4,1),"S","M","T","O","T","F","L")</f>
        <v>T</v>
      </c>
      <c r="HF3" s="36" t="str">
        <f t="shared" ref="HF3" si="195">CHOOSE(WEEKDAY(HF4,1),"S","M","T","O","T","F","L")</f>
        <v>O</v>
      </c>
      <c r="HG3" s="44" t="str">
        <f t="shared" ref="HG3:HI3" si="196">CHOOSE(WEEKDAY(HG4,1),"S","M","T","O","T","F","L")</f>
        <v>T</v>
      </c>
      <c r="HH3" s="62"/>
      <c r="HI3" s="36" t="str">
        <f t="shared" si="196"/>
        <v>F</v>
      </c>
      <c r="HJ3" s="36" t="str">
        <f t="shared" ref="HJ3" si="197">CHOOSE(WEEKDAY(HJ4,1),"S","M","T","O","T","F","L")</f>
        <v>L</v>
      </c>
      <c r="HK3" s="36" t="str">
        <f t="shared" ref="HK3" si="198">CHOOSE(WEEKDAY(HK4,1),"S","M","T","O","T","F","L")</f>
        <v>S</v>
      </c>
      <c r="HL3" s="36" t="str">
        <f t="shared" ref="HL3" si="199">CHOOSE(WEEKDAY(HL4,1),"S","M","T","O","T","F","L")</f>
        <v>M</v>
      </c>
      <c r="HM3" s="36" t="str">
        <f t="shared" ref="HM3" si="200">CHOOSE(WEEKDAY(HM4,1),"S","M","T","O","T","F","L")</f>
        <v>T</v>
      </c>
      <c r="HN3" s="36" t="str">
        <f t="shared" ref="HN3" si="201">CHOOSE(WEEKDAY(HN4,1),"S","M","T","O","T","F","L")</f>
        <v>O</v>
      </c>
      <c r="HO3" s="36" t="str">
        <f t="shared" ref="HO3" si="202">CHOOSE(WEEKDAY(HO4,1),"S","M","T","O","T","F","L")</f>
        <v>T</v>
      </c>
      <c r="HP3" s="36" t="str">
        <f t="shared" ref="HP3" si="203">CHOOSE(WEEKDAY(HP4,1),"S","M","T","O","T","F","L")</f>
        <v>F</v>
      </c>
      <c r="HQ3" s="36" t="str">
        <f t="shared" ref="HQ3" si="204">CHOOSE(WEEKDAY(HQ4,1),"S","M","T","O","T","F","L")</f>
        <v>L</v>
      </c>
      <c r="HR3" s="36" t="str">
        <f t="shared" ref="HR3" si="205">CHOOSE(WEEKDAY(HR4,1),"S","M","T","O","T","F","L")</f>
        <v>S</v>
      </c>
      <c r="HS3" s="36" t="str">
        <f t="shared" ref="HS3" si="206">CHOOSE(WEEKDAY(HS4,1),"S","M","T","O","T","F","L")</f>
        <v>M</v>
      </c>
      <c r="HT3" s="36" t="str">
        <f t="shared" ref="HT3" si="207">CHOOSE(WEEKDAY(HT4,1),"S","M","T","O","T","F","L")</f>
        <v>T</v>
      </c>
      <c r="HU3" s="36" t="str">
        <f t="shared" ref="HU3" si="208">CHOOSE(WEEKDAY(HU4,1),"S","M","T","O","T","F","L")</f>
        <v>O</v>
      </c>
      <c r="HV3" s="36" t="str">
        <f t="shared" ref="HV3" si="209">CHOOSE(WEEKDAY(HV4,1),"S","M","T","O","T","F","L")</f>
        <v>T</v>
      </c>
      <c r="HW3" s="36" t="str">
        <f t="shared" ref="HW3" si="210">CHOOSE(WEEKDAY(HW4,1),"S","M","T","O","T","F","L")</f>
        <v>F</v>
      </c>
      <c r="HX3" s="36" t="str">
        <f t="shared" ref="HX3" si="211">CHOOSE(WEEKDAY(HX4,1),"S","M","T","O","T","F","L")</f>
        <v>L</v>
      </c>
      <c r="HY3" s="36" t="str">
        <f t="shared" ref="HY3" si="212">CHOOSE(WEEKDAY(HY4,1),"S","M","T","O","T","F","L")</f>
        <v>S</v>
      </c>
      <c r="HZ3" s="36" t="str">
        <f t="shared" ref="HZ3" si="213">CHOOSE(WEEKDAY(HZ4,1),"S","M","T","O","T","F","L")</f>
        <v>M</v>
      </c>
      <c r="IA3" s="36" t="str">
        <f t="shared" ref="IA3" si="214">CHOOSE(WEEKDAY(IA4,1),"S","M","T","O","T","F","L")</f>
        <v>T</v>
      </c>
      <c r="IB3" s="36" t="str">
        <f t="shared" ref="IB3" si="215">CHOOSE(WEEKDAY(IB4,1),"S","M","T","O","T","F","L")</f>
        <v>O</v>
      </c>
      <c r="IC3" s="36" t="str">
        <f t="shared" ref="IC3" si="216">CHOOSE(WEEKDAY(IC4,1),"S","M","T","O","T","F","L")</f>
        <v>T</v>
      </c>
      <c r="ID3" s="36" t="str">
        <f t="shared" ref="ID3" si="217">CHOOSE(WEEKDAY(ID4,1),"S","M","T","O","T","F","L")</f>
        <v>F</v>
      </c>
      <c r="IE3" s="36" t="str">
        <f t="shared" ref="IE3" si="218">CHOOSE(WEEKDAY(IE4,1),"S","M","T","O","T","F","L")</f>
        <v>L</v>
      </c>
      <c r="IF3" s="36" t="str">
        <f t="shared" ref="IF3" si="219">CHOOSE(WEEKDAY(IF4,1),"S","M","T","O","T","F","L")</f>
        <v>S</v>
      </c>
      <c r="IG3" s="36" t="str">
        <f t="shared" ref="IG3" si="220">CHOOSE(WEEKDAY(IG4,1),"S","M","T","O","T","F","L")</f>
        <v>M</v>
      </c>
      <c r="IH3" s="36" t="str">
        <f t="shared" ref="IH3" si="221">CHOOSE(WEEKDAY(IH4,1),"S","M","T","O","T","F","L")</f>
        <v>T</v>
      </c>
      <c r="II3" s="36" t="str">
        <f t="shared" ref="II3" si="222">CHOOSE(WEEKDAY(II4,1),"S","M","T","O","T","F","L")</f>
        <v>O</v>
      </c>
      <c r="IJ3" s="36" t="str">
        <f t="shared" ref="IJ3" si="223">CHOOSE(WEEKDAY(IJ4,1),"S","M","T","O","T","F","L")</f>
        <v>T</v>
      </c>
      <c r="IK3" s="36" t="str">
        <f t="shared" ref="IK3" si="224">CHOOSE(WEEKDAY(IK4,1),"S","M","T","O","T","F","L")</f>
        <v>F</v>
      </c>
      <c r="IL3" s="36" t="str">
        <f t="shared" ref="IL3" si="225">CHOOSE(WEEKDAY(IL4,1),"S","M","T","O","T","F","L")</f>
        <v>L</v>
      </c>
      <c r="IM3" s="36" t="str">
        <f t="shared" ref="IM3" si="226">CHOOSE(WEEKDAY(IM4,1),"S","M","T","O","T","F","L")</f>
        <v>S</v>
      </c>
      <c r="IN3" s="62"/>
      <c r="IO3" s="36" t="str">
        <f t="shared" ref="IO3" si="227">CHOOSE(WEEKDAY(IO4,1),"S","M","T","O","T","F","L")</f>
        <v>M</v>
      </c>
      <c r="IP3" s="36" t="str">
        <f t="shared" ref="IP3" si="228">CHOOSE(WEEKDAY(IP4,1),"S","M","T","O","T","F","L")</f>
        <v>T</v>
      </c>
      <c r="IQ3" s="36" t="str">
        <f t="shared" ref="IQ3" si="229">CHOOSE(WEEKDAY(IQ4,1),"S","M","T","O","T","F","L")</f>
        <v>O</v>
      </c>
      <c r="IR3" s="36" t="str">
        <f t="shared" ref="IR3" si="230">CHOOSE(WEEKDAY(IR4,1),"S","M","T","O","T","F","L")</f>
        <v>T</v>
      </c>
      <c r="IS3" s="36" t="str">
        <f t="shared" ref="IS3" si="231">CHOOSE(WEEKDAY(IS4,1),"S","M","T","O","T","F","L")</f>
        <v>F</v>
      </c>
      <c r="IT3" s="36" t="str">
        <f t="shared" ref="IT3" si="232">CHOOSE(WEEKDAY(IT4,1),"S","M","T","O","T","F","L")</f>
        <v>L</v>
      </c>
      <c r="IU3" s="36" t="str">
        <f t="shared" ref="IU3" si="233">CHOOSE(WEEKDAY(IU4,1),"S","M","T","O","T","F","L")</f>
        <v>S</v>
      </c>
      <c r="IV3" s="36" t="str">
        <f t="shared" ref="IV3" si="234">CHOOSE(WEEKDAY(IV4,1),"S","M","T","O","T","F","L")</f>
        <v>M</v>
      </c>
      <c r="IW3" s="36" t="str">
        <f t="shared" ref="IW3" si="235">CHOOSE(WEEKDAY(IW4,1),"S","M","T","O","T","F","L")</f>
        <v>T</v>
      </c>
      <c r="IX3" s="36" t="str">
        <f t="shared" ref="IX3" si="236">CHOOSE(WEEKDAY(IX4,1),"S","M","T","O","T","F","L")</f>
        <v>O</v>
      </c>
      <c r="IY3" s="36" t="str">
        <f t="shared" ref="IY3" si="237">CHOOSE(WEEKDAY(IY4,1),"S","M","T","O","T","F","L")</f>
        <v>T</v>
      </c>
      <c r="IZ3" s="36" t="str">
        <f t="shared" ref="IZ3" si="238">CHOOSE(WEEKDAY(IZ4,1),"S","M","T","O","T","F","L")</f>
        <v>F</v>
      </c>
      <c r="JA3" s="36" t="str">
        <f t="shared" ref="JA3" si="239">CHOOSE(WEEKDAY(JA4,1),"S","M","T","O","T","F","L")</f>
        <v>L</v>
      </c>
      <c r="JB3" s="36" t="str">
        <f t="shared" ref="JB3" si="240">CHOOSE(WEEKDAY(JB4,1),"S","M","T","O","T","F","L")</f>
        <v>S</v>
      </c>
      <c r="JC3" s="36" t="str">
        <f t="shared" ref="JC3" si="241">CHOOSE(WEEKDAY(JC4,1),"S","M","T","O","T","F","L")</f>
        <v>M</v>
      </c>
      <c r="JD3" s="36" t="str">
        <f t="shared" ref="JD3" si="242">CHOOSE(WEEKDAY(JD4,1),"S","M","T","O","T","F","L")</f>
        <v>T</v>
      </c>
      <c r="JE3" s="36" t="str">
        <f t="shared" ref="JE3" si="243">CHOOSE(WEEKDAY(JE4,1),"S","M","T","O","T","F","L")</f>
        <v>O</v>
      </c>
      <c r="JF3" s="36" t="str">
        <f t="shared" ref="JF3" si="244">CHOOSE(WEEKDAY(JF4,1),"S","M","T","O","T","F","L")</f>
        <v>T</v>
      </c>
      <c r="JG3" s="36" t="str">
        <f t="shared" ref="JG3" si="245">CHOOSE(WEEKDAY(JG4,1),"S","M","T","O","T","F","L")</f>
        <v>F</v>
      </c>
      <c r="JH3" s="36" t="str">
        <f t="shared" ref="JH3" si="246">CHOOSE(WEEKDAY(JH4,1),"S","M","T","O","T","F","L")</f>
        <v>L</v>
      </c>
      <c r="JI3" s="36" t="str">
        <f t="shared" ref="JI3" si="247">CHOOSE(WEEKDAY(JI4,1),"S","M","T","O","T","F","L")</f>
        <v>S</v>
      </c>
      <c r="JJ3" s="36" t="str">
        <f t="shared" ref="JJ3" si="248">CHOOSE(WEEKDAY(JJ4,1),"S","M","T","O","T","F","L")</f>
        <v>M</v>
      </c>
      <c r="JK3" s="36" t="str">
        <f t="shared" ref="JK3" si="249">CHOOSE(WEEKDAY(JK4,1),"S","M","T","O","T","F","L")</f>
        <v>T</v>
      </c>
      <c r="JL3" s="36" t="str">
        <f t="shared" ref="JL3" si="250">CHOOSE(WEEKDAY(JL4,1),"S","M","T","O","T","F","L")</f>
        <v>O</v>
      </c>
      <c r="JM3" s="36" t="str">
        <f t="shared" ref="JM3" si="251">CHOOSE(WEEKDAY(JM4,1),"S","M","T","O","T","F","L")</f>
        <v>T</v>
      </c>
      <c r="JN3" s="36" t="str">
        <f t="shared" ref="JN3" si="252">CHOOSE(WEEKDAY(JN4,1),"S","M","T","O","T","F","L")</f>
        <v>F</v>
      </c>
      <c r="JO3" s="36" t="str">
        <f t="shared" ref="JO3" si="253">CHOOSE(WEEKDAY(JO4,1),"S","M","T","O","T","F","L")</f>
        <v>L</v>
      </c>
      <c r="JP3" s="36" t="str">
        <f t="shared" ref="JP3" si="254">CHOOSE(WEEKDAY(JP4,1),"S","M","T","O","T","F","L")</f>
        <v>S</v>
      </c>
      <c r="JQ3" s="36" t="str">
        <f t="shared" ref="JQ3" si="255">CHOOSE(WEEKDAY(JQ4,1),"S","M","T","O","T","F","L")</f>
        <v>M</v>
      </c>
      <c r="JR3" s="36" t="str">
        <f t="shared" ref="JR3" si="256">CHOOSE(WEEKDAY(JR4,1),"S","M","T","O","T","F","L")</f>
        <v>T</v>
      </c>
      <c r="JS3" s="36" t="str">
        <f t="shared" ref="JS3" si="257">CHOOSE(WEEKDAY(JS4,1),"S","M","T","O","T","F","L")</f>
        <v>O</v>
      </c>
      <c r="JT3" s="62"/>
      <c r="JU3" s="36" t="str">
        <f t="shared" ref="JU3" si="258">CHOOSE(WEEKDAY(JU4,1),"S","M","T","O","T","F","L")</f>
        <v>T</v>
      </c>
      <c r="JV3" s="36" t="str">
        <f t="shared" ref="JV3" si="259">CHOOSE(WEEKDAY(JV4,1),"S","M","T","O","T","F","L")</f>
        <v>F</v>
      </c>
      <c r="JW3" s="36" t="str">
        <f t="shared" ref="JW3" si="260">CHOOSE(WEEKDAY(JW4,1),"S","M","T","O","T","F","L")</f>
        <v>L</v>
      </c>
      <c r="JX3" s="36" t="str">
        <f t="shared" ref="JX3" si="261">CHOOSE(WEEKDAY(JX4,1),"S","M","T","O","T","F","L")</f>
        <v>S</v>
      </c>
      <c r="JY3" s="36" t="str">
        <f t="shared" ref="JY3" si="262">CHOOSE(WEEKDAY(JY4,1),"S","M","T","O","T","F","L")</f>
        <v>M</v>
      </c>
      <c r="JZ3" s="36" t="str">
        <f t="shared" ref="JZ3" si="263">CHOOSE(WEEKDAY(JZ4,1),"S","M","T","O","T","F","L")</f>
        <v>T</v>
      </c>
      <c r="KA3" s="36" t="str">
        <f t="shared" ref="KA3" si="264">CHOOSE(WEEKDAY(KA4,1),"S","M","T","O","T","F","L")</f>
        <v>O</v>
      </c>
      <c r="KB3" s="36" t="str">
        <f t="shared" ref="KB3" si="265">CHOOSE(WEEKDAY(KB4,1),"S","M","T","O","T","F","L")</f>
        <v>T</v>
      </c>
      <c r="KC3" s="36" t="str">
        <f t="shared" ref="KC3" si="266">CHOOSE(WEEKDAY(KC4,1),"S","M","T","O","T","F","L")</f>
        <v>F</v>
      </c>
      <c r="KD3" s="36" t="str">
        <f t="shared" ref="KD3" si="267">CHOOSE(WEEKDAY(KD4,1),"S","M","T","O","T","F","L")</f>
        <v>L</v>
      </c>
      <c r="KE3" s="36" t="str">
        <f t="shared" ref="KE3" si="268">CHOOSE(WEEKDAY(KE4,1),"S","M","T","O","T","F","L")</f>
        <v>S</v>
      </c>
      <c r="KF3" s="36" t="str">
        <f t="shared" ref="KF3" si="269">CHOOSE(WEEKDAY(KF4,1),"S","M","T","O","T","F","L")</f>
        <v>M</v>
      </c>
      <c r="KG3" s="36" t="str">
        <f t="shared" ref="KG3" si="270">CHOOSE(WEEKDAY(KG4,1),"S","M","T","O","T","F","L")</f>
        <v>T</v>
      </c>
      <c r="KH3" s="36" t="str">
        <f t="shared" ref="KH3" si="271">CHOOSE(WEEKDAY(KH4,1),"S","M","T","O","T","F","L")</f>
        <v>O</v>
      </c>
      <c r="KI3" s="36" t="str">
        <f t="shared" ref="KI3" si="272">CHOOSE(WEEKDAY(KI4,1),"S","M","T","O","T","F","L")</f>
        <v>T</v>
      </c>
      <c r="KJ3" s="36" t="str">
        <f t="shared" ref="KJ3" si="273">CHOOSE(WEEKDAY(KJ4,1),"S","M","T","O","T","F","L")</f>
        <v>F</v>
      </c>
      <c r="KK3" s="36" t="str">
        <f t="shared" ref="KK3" si="274">CHOOSE(WEEKDAY(KK4,1),"S","M","T","O","T","F","L")</f>
        <v>L</v>
      </c>
      <c r="KL3" s="36" t="str">
        <f t="shared" ref="KL3" si="275">CHOOSE(WEEKDAY(KL4,1),"S","M","T","O","T","F","L")</f>
        <v>S</v>
      </c>
      <c r="KM3" s="36" t="str">
        <f t="shared" ref="KM3" si="276">CHOOSE(WEEKDAY(KM4,1),"S","M","T","O","T","F","L")</f>
        <v>M</v>
      </c>
      <c r="KN3" s="36" t="str">
        <f t="shared" ref="KN3" si="277">CHOOSE(WEEKDAY(KN4,1),"S","M","T","O","T","F","L")</f>
        <v>T</v>
      </c>
      <c r="KO3" s="36" t="str">
        <f t="shared" ref="KO3" si="278">CHOOSE(WEEKDAY(KO4,1),"S","M","T","O","T","F","L")</f>
        <v>O</v>
      </c>
      <c r="KP3" s="36" t="str">
        <f t="shared" ref="KP3" si="279">CHOOSE(WEEKDAY(KP4,1),"S","M","T","O","T","F","L")</f>
        <v>T</v>
      </c>
      <c r="KQ3" s="36" t="str">
        <f t="shared" ref="KQ3" si="280">CHOOSE(WEEKDAY(KQ4,1),"S","M","T","O","T","F","L")</f>
        <v>F</v>
      </c>
      <c r="KR3" s="36" t="str">
        <f t="shared" ref="KR3" si="281">CHOOSE(WEEKDAY(KR4,1),"S","M","T","O","T","F","L")</f>
        <v>L</v>
      </c>
      <c r="KS3" s="36" t="str">
        <f t="shared" ref="KS3" si="282">CHOOSE(WEEKDAY(KS4,1),"S","M","T","O","T","F","L")</f>
        <v>S</v>
      </c>
      <c r="KT3" s="36" t="str">
        <f t="shared" ref="KT3" si="283">CHOOSE(WEEKDAY(KT4,1),"S","M","T","O","T","F","L")</f>
        <v>M</v>
      </c>
      <c r="KU3" s="36" t="str">
        <f t="shared" ref="KU3" si="284">CHOOSE(WEEKDAY(KU4,1),"S","M","T","O","T","F","L")</f>
        <v>T</v>
      </c>
      <c r="KV3" s="36" t="str">
        <f t="shared" ref="KV3" si="285">CHOOSE(WEEKDAY(KV4,1),"S","M","T","O","T","F","L")</f>
        <v>O</v>
      </c>
      <c r="KW3" s="62"/>
      <c r="KX3" s="36" t="str">
        <f t="shared" ref="KX3" si="286">CHOOSE(WEEKDAY(KX4,1),"S","M","T","O","T","F","L")</f>
        <v>T</v>
      </c>
      <c r="KY3" s="36" t="str">
        <f t="shared" ref="KY3" si="287">CHOOSE(WEEKDAY(KY4,1),"S","M","T","O","T","F","L")</f>
        <v>F</v>
      </c>
      <c r="KZ3" s="36" t="str">
        <f t="shared" ref="KZ3" si="288">CHOOSE(WEEKDAY(KZ4,1),"S","M","T","O","T","F","L")</f>
        <v>L</v>
      </c>
      <c r="LA3" s="36" t="str">
        <f t="shared" ref="LA3" si="289">CHOOSE(WEEKDAY(LA4,1),"S","M","T","O","T","F","L")</f>
        <v>S</v>
      </c>
      <c r="LB3" s="36" t="str">
        <f t="shared" ref="LB3" si="290">CHOOSE(WEEKDAY(LB4,1),"S","M","T","O","T","F","L")</f>
        <v>M</v>
      </c>
      <c r="LC3" s="36" t="str">
        <f t="shared" ref="LC3" si="291">CHOOSE(WEEKDAY(LC4,1),"S","M","T","O","T","F","L")</f>
        <v>T</v>
      </c>
      <c r="LD3" s="36" t="str">
        <f t="shared" ref="LD3" si="292">CHOOSE(WEEKDAY(LD4,1),"S","M","T","O","T","F","L")</f>
        <v>O</v>
      </c>
      <c r="LE3" s="36" t="str">
        <f t="shared" ref="LE3" si="293">CHOOSE(WEEKDAY(LE4,1),"S","M","T","O","T","F","L")</f>
        <v>T</v>
      </c>
      <c r="LF3" s="36" t="str">
        <f t="shared" ref="LF3" si="294">CHOOSE(WEEKDAY(LF4,1),"S","M","T","O","T","F","L")</f>
        <v>F</v>
      </c>
      <c r="LG3" s="36" t="str">
        <f t="shared" ref="LG3" si="295">CHOOSE(WEEKDAY(LG4,1),"S","M","T","O","T","F","L")</f>
        <v>L</v>
      </c>
      <c r="LH3" s="36" t="str">
        <f t="shared" ref="LH3" si="296">CHOOSE(WEEKDAY(LH4,1),"S","M","T","O","T","F","L")</f>
        <v>S</v>
      </c>
      <c r="LI3" s="36" t="str">
        <f t="shared" ref="LI3" si="297">CHOOSE(WEEKDAY(LI4,1),"S","M","T","O","T","F","L")</f>
        <v>M</v>
      </c>
      <c r="LJ3" s="36" t="str">
        <f t="shared" ref="LJ3" si="298">CHOOSE(WEEKDAY(LJ4,1),"S","M","T","O","T","F","L")</f>
        <v>T</v>
      </c>
      <c r="LK3" s="36" t="str">
        <f t="shared" ref="LK3" si="299">CHOOSE(WEEKDAY(LK4,1),"S","M","T","O","T","F","L")</f>
        <v>O</v>
      </c>
      <c r="LL3" s="36" t="str">
        <f t="shared" ref="LL3" si="300">CHOOSE(WEEKDAY(LL4,1),"S","M","T","O","T","F","L")</f>
        <v>T</v>
      </c>
      <c r="LM3" s="36" t="str">
        <f t="shared" ref="LM3" si="301">CHOOSE(WEEKDAY(LM4,1),"S","M","T","O","T","F","L")</f>
        <v>F</v>
      </c>
      <c r="LN3" s="36" t="str">
        <f t="shared" ref="LN3" si="302">CHOOSE(WEEKDAY(LN4,1),"S","M","T","O","T","F","L")</f>
        <v>L</v>
      </c>
      <c r="LO3" s="36" t="str">
        <f t="shared" ref="LO3" si="303">CHOOSE(WEEKDAY(LO4,1),"S","M","T","O","T","F","L")</f>
        <v>S</v>
      </c>
      <c r="LP3" s="36" t="str">
        <f t="shared" ref="LP3" si="304">CHOOSE(WEEKDAY(LP4,1),"S","M","T","O","T","F","L")</f>
        <v>M</v>
      </c>
      <c r="LQ3" s="36" t="str">
        <f t="shared" ref="LQ3" si="305">CHOOSE(WEEKDAY(LQ4,1),"S","M","T","O","T","F","L")</f>
        <v>T</v>
      </c>
      <c r="LR3" s="36" t="str">
        <f t="shared" ref="LR3" si="306">CHOOSE(WEEKDAY(LR4,1),"S","M","T","O","T","F","L")</f>
        <v>O</v>
      </c>
      <c r="LS3" s="36" t="str">
        <f t="shared" ref="LS3" si="307">CHOOSE(WEEKDAY(LS4,1),"S","M","T","O","T","F","L")</f>
        <v>T</v>
      </c>
      <c r="LT3" s="36" t="str">
        <f t="shared" ref="LT3" si="308">CHOOSE(WEEKDAY(LT4,1),"S","M","T","O","T","F","L")</f>
        <v>F</v>
      </c>
      <c r="LU3" s="36" t="str">
        <f t="shared" ref="LU3" si="309">CHOOSE(WEEKDAY(LU4,1),"S","M","T","O","T","F","L")</f>
        <v>L</v>
      </c>
      <c r="LV3" s="36" t="str">
        <f t="shared" ref="LV3" si="310">CHOOSE(WEEKDAY(LV4,1),"S","M","T","O","T","F","L")</f>
        <v>S</v>
      </c>
      <c r="LW3" s="36" t="str">
        <f t="shared" ref="LW3" si="311">CHOOSE(WEEKDAY(LW4,1),"S","M","T","O","T","F","L")</f>
        <v>M</v>
      </c>
      <c r="LX3" s="36" t="str">
        <f t="shared" ref="LX3" si="312">CHOOSE(WEEKDAY(LX4,1),"S","M","T","O","T","F","L")</f>
        <v>T</v>
      </c>
      <c r="LY3" s="36" t="str">
        <f t="shared" ref="LY3" si="313">CHOOSE(WEEKDAY(LY4,1),"S","M","T","O","T","F","L")</f>
        <v>O</v>
      </c>
      <c r="LZ3" s="36" t="str">
        <f t="shared" ref="LZ3" si="314">CHOOSE(WEEKDAY(LZ4,1),"S","M","T","O","T","F","L")</f>
        <v>T</v>
      </c>
      <c r="MA3" s="36" t="str">
        <f t="shared" ref="MA3" si="315">CHOOSE(WEEKDAY(MA4,1),"S","M","T","O","T","F","L")</f>
        <v>F</v>
      </c>
      <c r="MB3" s="36" t="str">
        <f t="shared" ref="MB3" si="316">CHOOSE(WEEKDAY(MB4,1),"S","M","T","O","T","F","L")</f>
        <v>L</v>
      </c>
      <c r="MC3" s="62"/>
      <c r="MD3" s="36" t="str">
        <f t="shared" ref="MD3" si="317">CHOOSE(WEEKDAY(MD4,1),"S","M","T","O","T","F","L")</f>
        <v>S</v>
      </c>
      <c r="ME3" s="36" t="str">
        <f t="shared" ref="ME3" si="318">CHOOSE(WEEKDAY(ME4,1),"S","M","T","O","T","F","L")</f>
        <v>M</v>
      </c>
      <c r="MF3" s="36" t="str">
        <f t="shared" ref="MF3" si="319">CHOOSE(WEEKDAY(MF4,1),"S","M","T","O","T","F","L")</f>
        <v>T</v>
      </c>
      <c r="MG3" s="36" t="str">
        <f t="shared" ref="MG3" si="320">CHOOSE(WEEKDAY(MG4,1),"S","M","T","O","T","F","L")</f>
        <v>O</v>
      </c>
      <c r="MH3" s="36" t="str">
        <f t="shared" ref="MH3" si="321">CHOOSE(WEEKDAY(MH4,1),"S","M","T","O","T","F","L")</f>
        <v>T</v>
      </c>
      <c r="MI3" s="36" t="str">
        <f t="shared" ref="MI3" si="322">CHOOSE(WEEKDAY(MI4,1),"S","M","T","O","T","F","L")</f>
        <v>F</v>
      </c>
      <c r="MJ3" s="36" t="str">
        <f t="shared" ref="MJ3" si="323">CHOOSE(WEEKDAY(MJ4,1),"S","M","T","O","T","F","L")</f>
        <v>L</v>
      </c>
      <c r="MK3" s="36" t="str">
        <f t="shared" ref="MK3" si="324">CHOOSE(WEEKDAY(MK4,1),"S","M","T","O","T","F","L")</f>
        <v>S</v>
      </c>
      <c r="ML3" s="36" t="str">
        <f t="shared" ref="ML3" si="325">CHOOSE(WEEKDAY(ML4,1),"S","M","T","O","T","F","L")</f>
        <v>M</v>
      </c>
      <c r="MM3" s="36" t="str">
        <f t="shared" ref="MM3" si="326">CHOOSE(WEEKDAY(MM4,1),"S","M","T","O","T","F","L")</f>
        <v>T</v>
      </c>
      <c r="MN3" s="36" t="str">
        <f t="shared" ref="MN3" si="327">CHOOSE(WEEKDAY(MN4,1),"S","M","T","O","T","F","L")</f>
        <v>O</v>
      </c>
      <c r="MO3" s="36" t="str">
        <f t="shared" ref="MO3" si="328">CHOOSE(WEEKDAY(MO4,1),"S","M","T","O","T","F","L")</f>
        <v>T</v>
      </c>
      <c r="MP3" s="36" t="str">
        <f t="shared" ref="MP3" si="329">CHOOSE(WEEKDAY(MP4,1),"S","M","T","O","T","F","L")</f>
        <v>F</v>
      </c>
      <c r="MQ3" s="36" t="str">
        <f t="shared" ref="MQ3" si="330">CHOOSE(WEEKDAY(MQ4,1),"S","M","T","O","T","F","L")</f>
        <v>L</v>
      </c>
      <c r="MR3" s="36" t="str">
        <f t="shared" ref="MR3" si="331">CHOOSE(WEEKDAY(MR4,1),"S","M","T","O","T","F","L")</f>
        <v>S</v>
      </c>
      <c r="MS3" s="36" t="str">
        <f t="shared" ref="MS3" si="332">CHOOSE(WEEKDAY(MS4,1),"S","M","T","O","T","F","L")</f>
        <v>M</v>
      </c>
      <c r="MT3" s="36" t="str">
        <f t="shared" ref="MT3" si="333">CHOOSE(WEEKDAY(MT4,1),"S","M","T","O","T","F","L")</f>
        <v>T</v>
      </c>
      <c r="MU3" s="36" t="str">
        <f t="shared" ref="MU3" si="334">CHOOSE(WEEKDAY(MU4,1),"S","M","T","O","T","F","L")</f>
        <v>O</v>
      </c>
      <c r="MV3" s="36" t="str">
        <f t="shared" ref="MV3" si="335">CHOOSE(WEEKDAY(MV4,1),"S","M","T","O","T","F","L")</f>
        <v>T</v>
      </c>
      <c r="MW3" s="36" t="str">
        <f t="shared" ref="MW3" si="336">CHOOSE(WEEKDAY(MW4,1),"S","M","T","O","T","F","L")</f>
        <v>F</v>
      </c>
      <c r="MX3" s="36" t="str">
        <f t="shared" ref="MX3" si="337">CHOOSE(WEEKDAY(MX4,1),"S","M","T","O","T","F","L")</f>
        <v>L</v>
      </c>
      <c r="MY3" s="36" t="str">
        <f t="shared" ref="MY3" si="338">CHOOSE(WEEKDAY(MY4,1),"S","M","T","O","T","F","L")</f>
        <v>S</v>
      </c>
      <c r="MZ3" s="36" t="str">
        <f t="shared" ref="MZ3" si="339">CHOOSE(WEEKDAY(MZ4,1),"S","M","T","O","T","F","L")</f>
        <v>M</v>
      </c>
      <c r="NA3" s="36" t="str">
        <f t="shared" ref="NA3" si="340">CHOOSE(WEEKDAY(NA4,1),"S","M","T","O","T","F","L")</f>
        <v>T</v>
      </c>
      <c r="NB3" s="36" t="str">
        <f t="shared" ref="NB3" si="341">CHOOSE(WEEKDAY(NB4,1),"S","M","T","O","T","F","L")</f>
        <v>O</v>
      </c>
      <c r="NC3" s="36" t="str">
        <f t="shared" ref="NC3" si="342">CHOOSE(WEEKDAY(NC4,1),"S","M","T","O","T","F","L")</f>
        <v>T</v>
      </c>
      <c r="ND3" s="36" t="str">
        <f t="shared" ref="ND3" si="343">CHOOSE(WEEKDAY(ND4,1),"S","M","T","O","T","F","L")</f>
        <v>F</v>
      </c>
      <c r="NE3" s="36" t="str">
        <f t="shared" ref="NE3" si="344">CHOOSE(WEEKDAY(NE4,1),"S","M","T","O","T","F","L")</f>
        <v>L</v>
      </c>
      <c r="NF3" s="36" t="str">
        <f t="shared" ref="NF3" si="345">CHOOSE(WEEKDAY(NF4,1),"S","M","T","O","T","F","L")</f>
        <v>S</v>
      </c>
      <c r="NG3" s="36" t="str">
        <f t="shared" ref="NG3" si="346">CHOOSE(WEEKDAY(NG4,1),"S","M","T","O","T","F","L")</f>
        <v>M</v>
      </c>
      <c r="NH3" s="62"/>
      <c r="NI3" s="36" t="str">
        <f t="shared" ref="NI3" si="347">CHOOSE(WEEKDAY(NI4,1),"S","M","T","O","T","F","L")</f>
        <v>T</v>
      </c>
      <c r="NJ3" s="36" t="str">
        <f t="shared" ref="NJ3" si="348">CHOOSE(WEEKDAY(NJ4,1),"S","M","T","O","T","F","L")</f>
        <v>O</v>
      </c>
      <c r="NK3" s="36" t="str">
        <f t="shared" ref="NK3" si="349">CHOOSE(WEEKDAY(NK4,1),"S","M","T","O","T","F","L")</f>
        <v>T</v>
      </c>
      <c r="NL3" s="36" t="str">
        <f t="shared" ref="NL3" si="350">CHOOSE(WEEKDAY(NL4,1),"S","M","T","O","T","F","L")</f>
        <v>F</v>
      </c>
      <c r="NM3" s="36" t="str">
        <f t="shared" ref="NM3" si="351">CHOOSE(WEEKDAY(NM4,1),"S","M","T","O","T","F","L")</f>
        <v>L</v>
      </c>
      <c r="NN3" s="36" t="str">
        <f t="shared" ref="NN3" si="352">CHOOSE(WEEKDAY(NN4,1),"S","M","T","O","T","F","L")</f>
        <v>S</v>
      </c>
      <c r="NO3" s="36" t="str">
        <f t="shared" ref="NO3" si="353">CHOOSE(WEEKDAY(NO4,1),"S","M","T","O","T","F","L")</f>
        <v>M</v>
      </c>
      <c r="NP3" s="36" t="str">
        <f t="shared" ref="NP3" si="354">CHOOSE(WEEKDAY(NP4,1),"S","M","T","O","T","F","L")</f>
        <v>T</v>
      </c>
      <c r="NQ3" s="36" t="str">
        <f t="shared" ref="NQ3" si="355">CHOOSE(WEEKDAY(NQ4,1),"S","M","T","O","T","F","L")</f>
        <v>O</v>
      </c>
      <c r="NR3" s="36" t="str">
        <f t="shared" ref="NR3" si="356">CHOOSE(WEEKDAY(NR4,1),"S","M","T","O","T","F","L")</f>
        <v>T</v>
      </c>
      <c r="NS3" s="36" t="str">
        <f t="shared" ref="NS3" si="357">CHOOSE(WEEKDAY(NS4,1),"S","M","T","O","T","F","L")</f>
        <v>F</v>
      </c>
      <c r="NT3" s="36" t="str">
        <f t="shared" ref="NT3" si="358">CHOOSE(WEEKDAY(NT4,1),"S","M","T","O","T","F","L")</f>
        <v>L</v>
      </c>
      <c r="NU3" s="36" t="str">
        <f t="shared" ref="NU3" si="359">CHOOSE(WEEKDAY(NU4,1),"S","M","T","O","T","F","L")</f>
        <v>S</v>
      </c>
      <c r="NV3" s="36" t="str">
        <f t="shared" ref="NV3" si="360">CHOOSE(WEEKDAY(NV4,1),"S","M","T","O","T","F","L")</f>
        <v>M</v>
      </c>
      <c r="NW3" s="36" t="str">
        <f t="shared" ref="NW3" si="361">CHOOSE(WEEKDAY(NW4,1),"S","M","T","O","T","F","L")</f>
        <v>T</v>
      </c>
      <c r="NX3" s="36" t="str">
        <f t="shared" ref="NX3" si="362">CHOOSE(WEEKDAY(NX4,1),"S","M","T","O","T","F","L")</f>
        <v>O</v>
      </c>
      <c r="NY3" s="36" t="str">
        <f t="shared" ref="NY3" si="363">CHOOSE(WEEKDAY(NY4,1),"S","M","T","O","T","F","L")</f>
        <v>T</v>
      </c>
      <c r="NZ3" s="36" t="str">
        <f t="shared" ref="NZ3" si="364">CHOOSE(WEEKDAY(NZ4,1),"S","M","T","O","T","F","L")</f>
        <v>F</v>
      </c>
      <c r="OA3" s="36" t="str">
        <f t="shared" ref="OA3" si="365">CHOOSE(WEEKDAY(OA4,1),"S","M","T","O","T","F","L")</f>
        <v>L</v>
      </c>
      <c r="OB3" s="36" t="str">
        <f t="shared" ref="OB3" si="366">CHOOSE(WEEKDAY(OB4,1),"S","M","T","O","T","F","L")</f>
        <v>S</v>
      </c>
      <c r="OC3" s="36" t="str">
        <f t="shared" ref="OC3" si="367">CHOOSE(WEEKDAY(OC4,1),"S","M","T","O","T","F","L")</f>
        <v>M</v>
      </c>
      <c r="OD3" s="36" t="str">
        <f t="shared" ref="OD3" si="368">CHOOSE(WEEKDAY(OD4,1),"S","M","T","O","T","F","L")</f>
        <v>T</v>
      </c>
      <c r="OE3" s="36" t="str">
        <f t="shared" ref="OE3" si="369">CHOOSE(WEEKDAY(OE4,1),"S","M","T","O","T","F","L")</f>
        <v>O</v>
      </c>
      <c r="OF3" s="36" t="str">
        <f t="shared" ref="OF3" si="370">CHOOSE(WEEKDAY(OF4,1),"S","M","T","O","T","F","L")</f>
        <v>T</v>
      </c>
      <c r="OG3" s="36" t="str">
        <f t="shared" ref="OG3" si="371">CHOOSE(WEEKDAY(OG4,1),"S","M","T","O","T","F","L")</f>
        <v>F</v>
      </c>
      <c r="OH3" s="36" t="str">
        <f t="shared" ref="OH3" si="372">CHOOSE(WEEKDAY(OH4,1),"S","M","T","O","T","F","L")</f>
        <v>L</v>
      </c>
      <c r="OI3" s="36" t="str">
        <f t="shared" ref="OI3" si="373">CHOOSE(WEEKDAY(OI4,1),"S","M","T","O","T","F","L")</f>
        <v>S</v>
      </c>
      <c r="OJ3" s="36" t="str">
        <f t="shared" ref="OJ3" si="374">CHOOSE(WEEKDAY(OJ4,1),"S","M","T","O","T","F","L")</f>
        <v>M</v>
      </c>
      <c r="OK3" s="36" t="str">
        <f t="shared" ref="OK3" si="375">CHOOSE(WEEKDAY(OK4,1),"S","M","T","O","T","F","L")</f>
        <v>T</v>
      </c>
      <c r="OL3" s="36" t="str">
        <f t="shared" ref="OL3" si="376">CHOOSE(WEEKDAY(OL4,1),"S","M","T","O","T","F","L")</f>
        <v>O</v>
      </c>
      <c r="OM3" s="36" t="str">
        <f t="shared" ref="OM3" si="377">CHOOSE(WEEKDAY(OM4,1),"S","M","T","O","T","F","L")</f>
        <v>T</v>
      </c>
      <c r="ON3" s="62"/>
      <c r="OO3" s="36" t="str">
        <f t="shared" ref="OO3" si="378">CHOOSE(WEEKDAY(OO4,1),"S","M","T","O","T","F","L")</f>
        <v>F</v>
      </c>
      <c r="OP3" s="36" t="str">
        <f t="shared" ref="OP3" si="379">CHOOSE(WEEKDAY(OP4,1),"S","M","T","O","T","F","L")</f>
        <v>L</v>
      </c>
      <c r="OQ3" s="36" t="str">
        <f t="shared" ref="OQ3" si="380">CHOOSE(WEEKDAY(OQ4,1),"S","M","T","O","T","F","L")</f>
        <v>S</v>
      </c>
      <c r="OR3" s="36" t="str">
        <f t="shared" ref="OR3" si="381">CHOOSE(WEEKDAY(OR4,1),"S","M","T","O","T","F","L")</f>
        <v>M</v>
      </c>
      <c r="OS3" s="36" t="str">
        <f t="shared" ref="OS3" si="382">CHOOSE(WEEKDAY(OS4,1),"S","M","T","O","T","F","L")</f>
        <v>T</v>
      </c>
      <c r="OT3" s="36" t="str">
        <f t="shared" ref="OT3" si="383">CHOOSE(WEEKDAY(OT4,1),"S","M","T","O","T","F","L")</f>
        <v>O</v>
      </c>
      <c r="OU3" s="36" t="str">
        <f t="shared" ref="OU3" si="384">CHOOSE(WEEKDAY(OU4,1),"S","M","T","O","T","F","L")</f>
        <v>T</v>
      </c>
      <c r="OV3" s="36" t="str">
        <f t="shared" ref="OV3" si="385">CHOOSE(WEEKDAY(OV4,1),"S","M","T","O","T","F","L")</f>
        <v>F</v>
      </c>
      <c r="OW3" s="36" t="str">
        <f t="shared" ref="OW3" si="386">CHOOSE(WEEKDAY(OW4,1),"S","M","T","O","T","F","L")</f>
        <v>L</v>
      </c>
      <c r="OX3" s="36" t="str">
        <f t="shared" ref="OX3" si="387">CHOOSE(WEEKDAY(OX4,1),"S","M","T","O","T","F","L")</f>
        <v>S</v>
      </c>
      <c r="OY3" s="36" t="str">
        <f t="shared" ref="OY3" si="388">CHOOSE(WEEKDAY(OY4,1),"S","M","T","O","T","F","L")</f>
        <v>M</v>
      </c>
      <c r="OZ3" s="36" t="str">
        <f t="shared" ref="OZ3" si="389">CHOOSE(WEEKDAY(OZ4,1),"S","M","T","O","T","F","L")</f>
        <v>T</v>
      </c>
      <c r="PA3" s="36" t="str">
        <f t="shared" ref="PA3" si="390">CHOOSE(WEEKDAY(PA4,1),"S","M","T","O","T","F","L")</f>
        <v>O</v>
      </c>
      <c r="PB3" s="36" t="str">
        <f t="shared" ref="PB3" si="391">CHOOSE(WEEKDAY(PB4,1),"S","M","T","O","T","F","L")</f>
        <v>T</v>
      </c>
      <c r="PC3" s="36" t="str">
        <f t="shared" ref="PC3" si="392">CHOOSE(WEEKDAY(PC4,1),"S","M","T","O","T","F","L")</f>
        <v>F</v>
      </c>
      <c r="PD3" s="36" t="str">
        <f t="shared" ref="PD3" si="393">CHOOSE(WEEKDAY(PD4,1),"S","M","T","O","T","F","L")</f>
        <v>L</v>
      </c>
      <c r="PE3" s="36" t="str">
        <f t="shared" ref="PE3" si="394">CHOOSE(WEEKDAY(PE4,1),"S","M","T","O","T","F","L")</f>
        <v>S</v>
      </c>
      <c r="PF3" s="36" t="str">
        <f t="shared" ref="PF3" si="395">CHOOSE(WEEKDAY(PF4,1),"S","M","T","O","T","F","L")</f>
        <v>M</v>
      </c>
      <c r="PG3" s="36" t="str">
        <f t="shared" ref="PG3" si="396">CHOOSE(WEEKDAY(PG4,1),"S","M","T","O","T","F","L")</f>
        <v>T</v>
      </c>
      <c r="PH3" s="36" t="str">
        <f t="shared" ref="PH3" si="397">CHOOSE(WEEKDAY(PH4,1),"S","M","T","O","T","F","L")</f>
        <v>O</v>
      </c>
      <c r="PI3" s="36" t="str">
        <f t="shared" ref="PI3" si="398">CHOOSE(WEEKDAY(PI4,1),"S","M","T","O","T","F","L")</f>
        <v>T</v>
      </c>
      <c r="PJ3" s="36" t="str">
        <f t="shared" ref="PJ3" si="399">CHOOSE(WEEKDAY(PJ4,1),"S","M","T","O","T","F","L")</f>
        <v>F</v>
      </c>
      <c r="PK3" s="36" t="str">
        <f t="shared" ref="PK3" si="400">CHOOSE(WEEKDAY(PK4,1),"S","M","T","O","T","F","L")</f>
        <v>L</v>
      </c>
      <c r="PL3" s="36" t="str">
        <f t="shared" ref="PL3" si="401">CHOOSE(WEEKDAY(PL4,1),"S","M","T","O","T","F","L")</f>
        <v>S</v>
      </c>
      <c r="PM3" s="36" t="str">
        <f t="shared" ref="PM3" si="402">CHOOSE(WEEKDAY(PM4,1),"S","M","T","O","T","F","L")</f>
        <v>M</v>
      </c>
      <c r="PN3" s="36" t="str">
        <f t="shared" ref="PN3" si="403">CHOOSE(WEEKDAY(PN4,1),"S","M","T","O","T","F","L")</f>
        <v>T</v>
      </c>
      <c r="PO3" s="36" t="str">
        <f t="shared" ref="PO3" si="404">CHOOSE(WEEKDAY(PO4,1),"S","M","T","O","T","F","L")</f>
        <v>O</v>
      </c>
      <c r="PP3" s="36" t="str">
        <f t="shared" ref="PP3" si="405">CHOOSE(WEEKDAY(PP4,1),"S","M","T","O","T","F","L")</f>
        <v>T</v>
      </c>
      <c r="PQ3" s="36" t="str">
        <f t="shared" ref="PQ3" si="406">CHOOSE(WEEKDAY(PQ4,1),"S","M","T","O","T","F","L")</f>
        <v>F</v>
      </c>
      <c r="PR3" s="36" t="str">
        <f t="shared" ref="PR3" si="407">CHOOSE(WEEKDAY(PR4,1),"S","M","T","O","T","F","L")</f>
        <v>L</v>
      </c>
      <c r="PS3" s="62"/>
      <c r="PT3" s="36" t="str">
        <f t="shared" ref="PT3" si="408">CHOOSE(WEEKDAY(PT4,1),"S","M","T","O","T","F","L")</f>
        <v>S</v>
      </c>
      <c r="PU3" s="36" t="str">
        <f t="shared" ref="PU3" si="409">CHOOSE(WEEKDAY(PU4,1),"S","M","T","O","T","F","L")</f>
        <v>M</v>
      </c>
      <c r="PV3" s="36" t="str">
        <f t="shared" ref="PV3" si="410">CHOOSE(WEEKDAY(PV4,1),"S","M","T","O","T","F","L")</f>
        <v>T</v>
      </c>
      <c r="PW3" s="36" t="str">
        <f t="shared" ref="PW3" si="411">CHOOSE(WEEKDAY(PW4,1),"S","M","T","O","T","F","L")</f>
        <v>O</v>
      </c>
      <c r="PX3" s="36" t="str">
        <f t="shared" ref="PX3" si="412">CHOOSE(WEEKDAY(PX4,1),"S","M","T","O","T","F","L")</f>
        <v>T</v>
      </c>
      <c r="PY3" s="36" t="str">
        <f t="shared" ref="PY3" si="413">CHOOSE(WEEKDAY(PY4,1),"S","M","T","O","T","F","L")</f>
        <v>F</v>
      </c>
      <c r="PZ3" s="36" t="str">
        <f t="shared" ref="PZ3" si="414">CHOOSE(WEEKDAY(PZ4,1),"S","M","T","O","T","F","L")</f>
        <v>L</v>
      </c>
      <c r="QA3" s="36" t="str">
        <f t="shared" ref="QA3" si="415">CHOOSE(WEEKDAY(QA4,1),"S","M","T","O","T","F","L")</f>
        <v>S</v>
      </c>
      <c r="QB3" s="36" t="str">
        <f t="shared" ref="QB3" si="416">CHOOSE(WEEKDAY(QB4,1),"S","M","T","O","T","F","L")</f>
        <v>M</v>
      </c>
      <c r="QC3" s="36" t="str">
        <f t="shared" ref="QC3" si="417">CHOOSE(WEEKDAY(QC4,1),"S","M","T","O","T","F","L")</f>
        <v>T</v>
      </c>
      <c r="QD3" s="36" t="str">
        <f t="shared" ref="QD3" si="418">CHOOSE(WEEKDAY(QD4,1),"S","M","T","O","T","F","L")</f>
        <v>O</v>
      </c>
      <c r="QE3" s="36" t="str">
        <f t="shared" ref="QE3" si="419">CHOOSE(WEEKDAY(QE4,1),"S","M","T","O","T","F","L")</f>
        <v>T</v>
      </c>
      <c r="QF3" s="36" t="str">
        <f t="shared" ref="QF3" si="420">CHOOSE(WEEKDAY(QF4,1),"S","M","T","O","T","F","L")</f>
        <v>F</v>
      </c>
      <c r="QG3" s="36" t="str">
        <f t="shared" ref="QG3" si="421">CHOOSE(WEEKDAY(QG4,1),"S","M","T","O","T","F","L")</f>
        <v>L</v>
      </c>
      <c r="QH3" s="36" t="str">
        <f t="shared" ref="QH3" si="422">CHOOSE(WEEKDAY(QH4,1),"S","M","T","O","T","F","L")</f>
        <v>S</v>
      </c>
      <c r="QI3" s="36" t="str">
        <f t="shared" ref="QI3" si="423">CHOOSE(WEEKDAY(QI4,1),"S","M","T","O","T","F","L")</f>
        <v>M</v>
      </c>
      <c r="QJ3" s="36" t="str">
        <f t="shared" ref="QJ3" si="424">CHOOSE(WEEKDAY(QJ4,1),"S","M","T","O","T","F","L")</f>
        <v>T</v>
      </c>
      <c r="QK3" s="36" t="str">
        <f t="shared" ref="QK3" si="425">CHOOSE(WEEKDAY(QK4,1),"S","M","T","O","T","F","L")</f>
        <v>O</v>
      </c>
      <c r="QL3" s="36" t="str">
        <f t="shared" ref="QL3" si="426">CHOOSE(WEEKDAY(QL4,1),"S","M","T","O","T","F","L")</f>
        <v>T</v>
      </c>
      <c r="QM3" s="36" t="str">
        <f t="shared" ref="QM3" si="427">CHOOSE(WEEKDAY(QM4,1),"S","M","T","O","T","F","L")</f>
        <v>F</v>
      </c>
      <c r="QN3" s="36" t="str">
        <f t="shared" ref="QN3" si="428">CHOOSE(WEEKDAY(QN4,1),"S","M","T","O","T","F","L")</f>
        <v>L</v>
      </c>
      <c r="QO3" s="36" t="str">
        <f t="shared" ref="QO3" si="429">CHOOSE(WEEKDAY(QO4,1),"S","M","T","O","T","F","L")</f>
        <v>S</v>
      </c>
      <c r="QP3" s="36" t="str">
        <f t="shared" ref="QP3" si="430">CHOOSE(WEEKDAY(QP4,1),"S","M","T","O","T","F","L")</f>
        <v>M</v>
      </c>
      <c r="QQ3" s="36" t="str">
        <f t="shared" ref="QQ3" si="431">CHOOSE(WEEKDAY(QQ4,1),"S","M","T","O","T","F","L")</f>
        <v>T</v>
      </c>
      <c r="QR3" s="36" t="str">
        <f t="shared" ref="QR3" si="432">CHOOSE(WEEKDAY(QR4,1),"S","M","T","O","T","F","L")</f>
        <v>O</v>
      </c>
      <c r="QS3" s="36" t="str">
        <f t="shared" ref="QS3" si="433">CHOOSE(WEEKDAY(QS4,1),"S","M","T","O","T","F","L")</f>
        <v>T</v>
      </c>
      <c r="QT3" s="36" t="str">
        <f t="shared" ref="QT3" si="434">CHOOSE(WEEKDAY(QT4,1),"S","M","T","O","T","F","L")</f>
        <v>F</v>
      </c>
      <c r="QU3" s="36" t="str">
        <f t="shared" ref="QU3" si="435">CHOOSE(WEEKDAY(QU4,1),"S","M","T","O","T","F","L")</f>
        <v>L</v>
      </c>
      <c r="QV3" s="36" t="str">
        <f t="shared" ref="QV3" si="436">CHOOSE(WEEKDAY(QV4,1),"S","M","T","O","T","F","L")</f>
        <v>S</v>
      </c>
      <c r="QW3" s="36" t="str">
        <f t="shared" ref="QW3" si="437">CHOOSE(WEEKDAY(QW4,1),"S","M","T","O","T","F","L")</f>
        <v>M</v>
      </c>
      <c r="QX3" s="36" t="str">
        <f t="shared" ref="QX3" si="438">CHOOSE(WEEKDAY(QX4,1),"S","M","T","O","T","F","L")</f>
        <v>T</v>
      </c>
      <c r="QY3" s="62"/>
      <c r="QZ3" s="36" t="str">
        <f t="shared" ref="QZ3" si="439">CHOOSE(WEEKDAY(QZ4,1),"S","M","T","O","T","F","L")</f>
        <v>O</v>
      </c>
      <c r="RA3" s="36" t="str">
        <f t="shared" ref="RA3" si="440">CHOOSE(WEEKDAY(RA4,1),"S","M","T","O","T","F","L")</f>
        <v>T</v>
      </c>
      <c r="RB3" s="36" t="str">
        <f t="shared" ref="RB3" si="441">CHOOSE(WEEKDAY(RB4,1),"S","M","T","O","T","F","L")</f>
        <v>F</v>
      </c>
      <c r="RC3" s="36" t="str">
        <f t="shared" ref="RC3" si="442">CHOOSE(WEEKDAY(RC4,1),"S","M","T","O","T","F","L")</f>
        <v>L</v>
      </c>
      <c r="RD3" s="36" t="str">
        <f t="shared" ref="RD3" si="443">CHOOSE(WEEKDAY(RD4,1),"S","M","T","O","T","F","L")</f>
        <v>S</v>
      </c>
      <c r="RE3" s="36" t="str">
        <f t="shared" ref="RE3" si="444">CHOOSE(WEEKDAY(RE4,1),"S","M","T","O","T","F","L")</f>
        <v>M</v>
      </c>
      <c r="RF3" s="36" t="str">
        <f t="shared" ref="RF3" si="445">CHOOSE(WEEKDAY(RF4,1),"S","M","T","O","T","F","L")</f>
        <v>T</v>
      </c>
      <c r="RG3" s="36" t="str">
        <f t="shared" ref="RG3" si="446">CHOOSE(WEEKDAY(RG4,1),"S","M","T","O","T","F","L")</f>
        <v>O</v>
      </c>
      <c r="RH3" s="36" t="str">
        <f t="shared" ref="RH3" si="447">CHOOSE(WEEKDAY(RH4,1),"S","M","T","O","T","F","L")</f>
        <v>T</v>
      </c>
      <c r="RI3" s="36" t="str">
        <f t="shared" ref="RI3" si="448">CHOOSE(WEEKDAY(RI4,1),"S","M","T","O","T","F","L")</f>
        <v>F</v>
      </c>
      <c r="RJ3" s="36" t="str">
        <f t="shared" ref="RJ3" si="449">CHOOSE(WEEKDAY(RJ4,1),"S","M","T","O","T","F","L")</f>
        <v>L</v>
      </c>
      <c r="RK3" s="36" t="str">
        <f t="shared" ref="RK3" si="450">CHOOSE(WEEKDAY(RK4,1),"S","M","T","O","T","F","L")</f>
        <v>S</v>
      </c>
      <c r="RL3" s="36" t="str">
        <f t="shared" ref="RL3" si="451">CHOOSE(WEEKDAY(RL4,1),"S","M","T","O","T","F","L")</f>
        <v>M</v>
      </c>
      <c r="RM3" s="36" t="str">
        <f t="shared" ref="RM3" si="452">CHOOSE(WEEKDAY(RM4,1),"S","M","T","O","T","F","L")</f>
        <v>T</v>
      </c>
      <c r="RN3" s="36" t="str">
        <f t="shared" ref="RN3" si="453">CHOOSE(WEEKDAY(RN4,1),"S","M","T","O","T","F","L")</f>
        <v>O</v>
      </c>
      <c r="RO3" s="36" t="str">
        <f t="shared" ref="RO3" si="454">CHOOSE(WEEKDAY(RO4,1),"S","M","T","O","T","F","L")</f>
        <v>T</v>
      </c>
      <c r="RP3" s="36" t="str">
        <f t="shared" ref="RP3" si="455">CHOOSE(WEEKDAY(RP4,1),"S","M","T","O","T","F","L")</f>
        <v>F</v>
      </c>
      <c r="RQ3" s="36" t="str">
        <f t="shared" ref="RQ3" si="456">CHOOSE(WEEKDAY(RQ4,1),"S","M","T","O","T","F","L")</f>
        <v>L</v>
      </c>
      <c r="RR3" s="36" t="str">
        <f t="shared" ref="RR3" si="457">CHOOSE(WEEKDAY(RR4,1),"S","M","T","O","T","F","L")</f>
        <v>S</v>
      </c>
      <c r="RS3" s="36" t="str">
        <f t="shared" ref="RS3" si="458">CHOOSE(WEEKDAY(RS4,1),"S","M","T","O","T","F","L")</f>
        <v>M</v>
      </c>
      <c r="RT3" s="36" t="str">
        <f t="shared" ref="RT3" si="459">CHOOSE(WEEKDAY(RT4,1),"S","M","T","O","T","F","L")</f>
        <v>T</v>
      </c>
      <c r="RU3" s="36" t="str">
        <f t="shared" ref="RU3" si="460">CHOOSE(WEEKDAY(RU4,1),"S","M","T","O","T","F","L")</f>
        <v>O</v>
      </c>
      <c r="RV3" s="36" t="str">
        <f t="shared" ref="RV3" si="461">CHOOSE(WEEKDAY(RV4,1),"S","M","T","O","T","F","L")</f>
        <v>T</v>
      </c>
      <c r="RW3" s="36" t="str">
        <f t="shared" ref="RW3" si="462">CHOOSE(WEEKDAY(RW4,1),"S","M","T","O","T","F","L")</f>
        <v>F</v>
      </c>
      <c r="RX3" s="36" t="str">
        <f t="shared" ref="RX3" si="463">CHOOSE(WEEKDAY(RX4,1),"S","M","T","O","T","F","L")</f>
        <v>L</v>
      </c>
      <c r="RY3" s="36" t="str">
        <f t="shared" ref="RY3" si="464">CHOOSE(WEEKDAY(RY4,1),"S","M","T","O","T","F","L")</f>
        <v>S</v>
      </c>
      <c r="RZ3" s="36" t="str">
        <f t="shared" ref="RZ3" si="465">CHOOSE(WEEKDAY(RZ4,1),"S","M","T","O","T","F","L")</f>
        <v>M</v>
      </c>
      <c r="SA3" s="36" t="str">
        <f t="shared" ref="SA3" si="466">CHOOSE(WEEKDAY(SA4,1),"S","M","T","O","T","F","L")</f>
        <v>T</v>
      </c>
      <c r="SB3" s="36" t="str">
        <f t="shared" ref="SB3" si="467">CHOOSE(WEEKDAY(SB4,1),"S","M","T","O","T","F","L")</f>
        <v>O</v>
      </c>
      <c r="SC3" s="36" t="str">
        <f t="shared" ref="SC3" si="468">CHOOSE(WEEKDAY(SC4,1),"S","M","T","O","T","F","L")</f>
        <v>T</v>
      </c>
      <c r="SD3" s="36" t="str">
        <f t="shared" ref="SD3" si="469">CHOOSE(WEEKDAY(SD4,1),"S","M","T","O","T","F","L")</f>
        <v>F</v>
      </c>
      <c r="SE3" s="62"/>
      <c r="SF3" s="36" t="str">
        <f t="shared" ref="SF3" si="470">CHOOSE(WEEKDAY(SF4,1),"S","M","T","O","T","F","L")</f>
        <v>L</v>
      </c>
      <c r="SG3" s="36" t="str">
        <f t="shared" ref="SG3" si="471">CHOOSE(WEEKDAY(SG4,1),"S","M","T","O","T","F","L")</f>
        <v>S</v>
      </c>
      <c r="SH3" s="36" t="str">
        <f t="shared" ref="SH3" si="472">CHOOSE(WEEKDAY(SH4,1),"S","M","T","O","T","F","L")</f>
        <v>M</v>
      </c>
      <c r="SI3" s="36" t="str">
        <f t="shared" ref="SI3" si="473">CHOOSE(WEEKDAY(SI4,1),"S","M","T","O","T","F","L")</f>
        <v>T</v>
      </c>
      <c r="SJ3" s="36" t="str">
        <f t="shared" ref="SJ3" si="474">CHOOSE(WEEKDAY(SJ4,1),"S","M","T","O","T","F","L")</f>
        <v>O</v>
      </c>
      <c r="SK3" s="36" t="str">
        <f t="shared" ref="SK3" si="475">CHOOSE(WEEKDAY(SK4,1),"S","M","T","O","T","F","L")</f>
        <v>T</v>
      </c>
      <c r="SL3" s="36" t="str">
        <f t="shared" ref="SL3" si="476">CHOOSE(WEEKDAY(SL4,1),"S","M","T","O","T","F","L")</f>
        <v>F</v>
      </c>
      <c r="SM3" s="36" t="str">
        <f t="shared" ref="SM3" si="477">CHOOSE(WEEKDAY(SM4,1),"S","M","T","O","T","F","L")</f>
        <v>L</v>
      </c>
      <c r="SN3" s="36" t="str">
        <f t="shared" ref="SN3" si="478">CHOOSE(WEEKDAY(SN4,1),"S","M","T","O","T","F","L")</f>
        <v>S</v>
      </c>
      <c r="SO3" s="36" t="str">
        <f t="shared" ref="SO3" si="479">CHOOSE(WEEKDAY(SO4,1),"S","M","T","O","T","F","L")</f>
        <v>M</v>
      </c>
      <c r="SP3" s="36" t="str">
        <f t="shared" ref="SP3" si="480">CHOOSE(WEEKDAY(SP4,1),"S","M","T","O","T","F","L")</f>
        <v>T</v>
      </c>
      <c r="SQ3" s="36" t="str">
        <f t="shared" ref="SQ3" si="481">CHOOSE(WEEKDAY(SQ4,1),"S","M","T","O","T","F","L")</f>
        <v>O</v>
      </c>
      <c r="SR3" s="36" t="str">
        <f t="shared" ref="SR3" si="482">CHOOSE(WEEKDAY(SR4,1),"S","M","T","O","T","F","L")</f>
        <v>T</v>
      </c>
      <c r="SS3" s="36" t="str">
        <f t="shared" ref="SS3" si="483">CHOOSE(WEEKDAY(SS4,1),"S","M","T","O","T","F","L")</f>
        <v>F</v>
      </c>
      <c r="ST3" s="36" t="str">
        <f t="shared" ref="ST3" si="484">CHOOSE(WEEKDAY(ST4,1),"S","M","T","O","T","F","L")</f>
        <v>L</v>
      </c>
      <c r="SU3" s="36" t="str">
        <f t="shared" ref="SU3" si="485">CHOOSE(WEEKDAY(SU4,1),"S","M","T","O","T","F","L")</f>
        <v>S</v>
      </c>
      <c r="SV3" s="36" t="str">
        <f t="shared" ref="SV3" si="486">CHOOSE(WEEKDAY(SV4,1),"S","M","T","O","T","F","L")</f>
        <v>M</v>
      </c>
      <c r="SW3" s="36" t="str">
        <f t="shared" ref="SW3" si="487">CHOOSE(WEEKDAY(SW4,1),"S","M","T","O","T","F","L")</f>
        <v>T</v>
      </c>
      <c r="SX3" s="36" t="str">
        <f t="shared" ref="SX3" si="488">CHOOSE(WEEKDAY(SX4,1),"S","M","T","O","T","F","L")</f>
        <v>O</v>
      </c>
      <c r="SY3" s="36" t="str">
        <f t="shared" ref="SY3" si="489">CHOOSE(WEEKDAY(SY4,1),"S","M","T","O","T","F","L")</f>
        <v>T</v>
      </c>
      <c r="SZ3" s="36" t="str">
        <f t="shared" ref="SZ3" si="490">CHOOSE(WEEKDAY(SZ4,1),"S","M","T","O","T","F","L")</f>
        <v>F</v>
      </c>
      <c r="TA3" s="36" t="str">
        <f t="shared" ref="TA3" si="491">CHOOSE(WEEKDAY(TA4,1),"S","M","T","O","T","F","L")</f>
        <v>L</v>
      </c>
      <c r="TB3" s="36" t="str">
        <f t="shared" ref="TB3" si="492">CHOOSE(WEEKDAY(TB4,1),"S","M","T","O","T","F","L")</f>
        <v>S</v>
      </c>
      <c r="TC3" s="36" t="str">
        <f t="shared" ref="TC3" si="493">CHOOSE(WEEKDAY(TC4,1),"S","M","T","O","T","F","L")</f>
        <v>M</v>
      </c>
      <c r="TD3" s="36" t="str">
        <f t="shared" ref="TD3" si="494">CHOOSE(WEEKDAY(TD4,1),"S","M","T","O","T","F","L")</f>
        <v>T</v>
      </c>
      <c r="TE3" s="36" t="str">
        <f t="shared" ref="TE3" si="495">CHOOSE(WEEKDAY(TE4,1),"S","M","T","O","T","F","L")</f>
        <v>O</v>
      </c>
      <c r="TF3" s="36" t="str">
        <f t="shared" ref="TF3" si="496">CHOOSE(WEEKDAY(TF4,1),"S","M","T","O","T","F","L")</f>
        <v>T</v>
      </c>
      <c r="TG3" s="36" t="str">
        <f t="shared" ref="TG3" si="497">CHOOSE(WEEKDAY(TG4,1),"S","M","T","O","T","F","L")</f>
        <v>F</v>
      </c>
      <c r="TH3" s="36" t="str">
        <f t="shared" ref="TH3" si="498">CHOOSE(WEEKDAY(TH4,1),"S","M","T","O","T","F","L")</f>
        <v>L</v>
      </c>
      <c r="TI3" s="36" t="str">
        <f t="shared" ref="TI3" si="499">CHOOSE(WEEKDAY(TI4,1),"S","M","T","O","T","F","L")</f>
        <v>S</v>
      </c>
      <c r="TJ3" s="62"/>
      <c r="TK3" s="36" t="str">
        <f t="shared" ref="TK3" si="500">CHOOSE(WEEKDAY(TK4,1),"S","M","T","O","T","F","L")</f>
        <v>M</v>
      </c>
      <c r="TL3" s="36" t="str">
        <f t="shared" ref="TL3" si="501">CHOOSE(WEEKDAY(TL4,1),"S","M","T","O","T","F","L")</f>
        <v>T</v>
      </c>
      <c r="TM3" s="36" t="str">
        <f t="shared" ref="TM3" si="502">CHOOSE(WEEKDAY(TM4,1),"S","M","T","O","T","F","L")</f>
        <v>O</v>
      </c>
      <c r="TN3" s="36" t="str">
        <f t="shared" ref="TN3" si="503">CHOOSE(WEEKDAY(TN4,1),"S","M","T","O","T","F","L")</f>
        <v>T</v>
      </c>
      <c r="TO3" s="36" t="str">
        <f t="shared" ref="TO3" si="504">CHOOSE(WEEKDAY(TO4,1),"S","M","T","O","T","F","L")</f>
        <v>F</v>
      </c>
      <c r="TP3" s="36" t="str">
        <f t="shared" ref="TP3" si="505">CHOOSE(WEEKDAY(TP4,1),"S","M","T","O","T","F","L")</f>
        <v>L</v>
      </c>
      <c r="TQ3" s="36" t="str">
        <f t="shared" ref="TQ3" si="506">CHOOSE(WEEKDAY(TQ4,1),"S","M","T","O","T","F","L")</f>
        <v>S</v>
      </c>
      <c r="TR3" s="36" t="str">
        <f t="shared" ref="TR3" si="507">CHOOSE(WEEKDAY(TR4,1),"S","M","T","O","T","F","L")</f>
        <v>M</v>
      </c>
      <c r="TS3" s="36" t="str">
        <f t="shared" ref="TS3" si="508">CHOOSE(WEEKDAY(TS4,1),"S","M","T","O","T","F","L")</f>
        <v>T</v>
      </c>
      <c r="TT3" s="36" t="str">
        <f t="shared" ref="TT3" si="509">CHOOSE(WEEKDAY(TT4,1),"S","M","T","O","T","F","L")</f>
        <v>O</v>
      </c>
      <c r="TU3" s="36" t="str">
        <f t="shared" ref="TU3" si="510">CHOOSE(WEEKDAY(TU4,1),"S","M","T","O","T","F","L")</f>
        <v>T</v>
      </c>
      <c r="TV3" s="36" t="str">
        <f t="shared" ref="TV3" si="511">CHOOSE(WEEKDAY(TV4,1),"S","M","T","O","T","F","L")</f>
        <v>F</v>
      </c>
      <c r="TW3" s="36" t="str">
        <f t="shared" ref="TW3" si="512">CHOOSE(WEEKDAY(TW4,1),"S","M","T","O","T","F","L")</f>
        <v>L</v>
      </c>
      <c r="TX3" s="36" t="str">
        <f t="shared" ref="TX3" si="513">CHOOSE(WEEKDAY(TX4,1),"S","M","T","O","T","F","L")</f>
        <v>S</v>
      </c>
      <c r="TY3" s="36" t="str">
        <f t="shared" ref="TY3" si="514">CHOOSE(WEEKDAY(TY4,1),"S","M","T","O","T","F","L")</f>
        <v>M</v>
      </c>
      <c r="TZ3" s="36" t="str">
        <f t="shared" ref="TZ3" si="515">CHOOSE(WEEKDAY(TZ4,1),"S","M","T","O","T","F","L")</f>
        <v>T</v>
      </c>
      <c r="UA3" s="36" t="str">
        <f t="shared" ref="UA3" si="516">CHOOSE(WEEKDAY(UA4,1),"S","M","T","O","T","F","L")</f>
        <v>O</v>
      </c>
      <c r="UB3" s="36" t="str">
        <f t="shared" ref="UB3" si="517">CHOOSE(WEEKDAY(UB4,1),"S","M","T","O","T","F","L")</f>
        <v>T</v>
      </c>
      <c r="UC3" s="36" t="str">
        <f t="shared" ref="UC3" si="518">CHOOSE(WEEKDAY(UC4,1),"S","M","T","O","T","F","L")</f>
        <v>F</v>
      </c>
      <c r="UD3" s="36" t="str">
        <f t="shared" ref="UD3" si="519">CHOOSE(WEEKDAY(UD4,1),"S","M","T","O","T","F","L")</f>
        <v>L</v>
      </c>
      <c r="UE3" s="36" t="str">
        <f t="shared" ref="UE3" si="520">CHOOSE(WEEKDAY(UE4,1),"S","M","T","O","T","F","L")</f>
        <v>S</v>
      </c>
      <c r="UF3" s="36" t="str">
        <f t="shared" ref="UF3" si="521">CHOOSE(WEEKDAY(UF4,1),"S","M","T","O","T","F","L")</f>
        <v>M</v>
      </c>
      <c r="UG3" s="36" t="str">
        <f t="shared" ref="UG3" si="522">CHOOSE(WEEKDAY(UG4,1),"S","M","T","O","T","F","L")</f>
        <v>T</v>
      </c>
      <c r="UH3" s="36" t="str">
        <f t="shared" ref="UH3" si="523">CHOOSE(WEEKDAY(UH4,1),"S","M","T","O","T","F","L")</f>
        <v>O</v>
      </c>
      <c r="UI3" s="36" t="str">
        <f t="shared" ref="UI3" si="524">CHOOSE(WEEKDAY(UI4,1),"S","M","T","O","T","F","L")</f>
        <v>T</v>
      </c>
      <c r="UJ3" s="36" t="str">
        <f t="shared" ref="UJ3" si="525">CHOOSE(WEEKDAY(UJ4,1),"S","M","T","O","T","F","L")</f>
        <v>F</v>
      </c>
      <c r="UK3" s="36" t="str">
        <f t="shared" ref="UK3" si="526">CHOOSE(WEEKDAY(UK4,1),"S","M","T","O","T","F","L")</f>
        <v>L</v>
      </c>
      <c r="UL3" s="36" t="str">
        <f t="shared" ref="UL3" si="527">CHOOSE(WEEKDAY(UL4,1),"S","M","T","O","T","F","L")</f>
        <v>S</v>
      </c>
      <c r="UM3" s="36" t="str">
        <f t="shared" ref="UM3" si="528">CHOOSE(WEEKDAY(UM4,1),"S","M","T","O","T","F","L")</f>
        <v>M</v>
      </c>
      <c r="UN3" s="36" t="str">
        <f t="shared" ref="UN3" si="529">CHOOSE(WEEKDAY(UN4,1),"S","M","T","O","T","F","L")</f>
        <v>T</v>
      </c>
      <c r="UO3" s="36" t="str">
        <f t="shared" ref="UO3" si="530">CHOOSE(WEEKDAY(UO4,1),"S","M","T","O","T","F","L")</f>
        <v>O</v>
      </c>
      <c r="UP3" s="62"/>
      <c r="UQ3" s="36" t="str">
        <f t="shared" ref="UQ3" si="531">CHOOSE(WEEKDAY(UQ4,1),"S","M","T","O","T","F","L")</f>
        <v>T</v>
      </c>
      <c r="UR3" s="36" t="str">
        <f t="shared" ref="UR3" si="532">CHOOSE(WEEKDAY(UR4,1),"S","M","T","O","T","F","L")</f>
        <v>F</v>
      </c>
      <c r="US3" s="36" t="str">
        <f t="shared" ref="US3" si="533">CHOOSE(WEEKDAY(US4,1),"S","M","T","O","T","F","L")</f>
        <v>L</v>
      </c>
      <c r="UT3" s="36" t="str">
        <f t="shared" ref="UT3" si="534">CHOOSE(WEEKDAY(UT4,1),"S","M","T","O","T","F","L")</f>
        <v>S</v>
      </c>
      <c r="UU3" s="36" t="str">
        <f t="shared" ref="UU3" si="535">CHOOSE(WEEKDAY(UU4,1),"S","M","T","O","T","F","L")</f>
        <v>M</v>
      </c>
      <c r="UV3" s="36" t="str">
        <f t="shared" ref="UV3" si="536">CHOOSE(WEEKDAY(UV4,1),"S","M","T","O","T","F","L")</f>
        <v>T</v>
      </c>
      <c r="UW3" s="36" t="str">
        <f t="shared" ref="UW3" si="537">CHOOSE(WEEKDAY(UW4,1),"S","M","T","O","T","F","L")</f>
        <v>O</v>
      </c>
      <c r="UX3" s="36" t="str">
        <f t="shared" ref="UX3" si="538">CHOOSE(WEEKDAY(UX4,1),"S","M","T","O","T","F","L")</f>
        <v>T</v>
      </c>
      <c r="UY3" s="36" t="str">
        <f t="shared" ref="UY3" si="539">CHOOSE(WEEKDAY(UY4,1),"S","M","T","O","T","F","L")</f>
        <v>F</v>
      </c>
      <c r="UZ3" s="36" t="str">
        <f t="shared" ref="UZ3" si="540">CHOOSE(WEEKDAY(UZ4,1),"S","M","T","O","T","F","L")</f>
        <v>L</v>
      </c>
      <c r="VA3" s="36" t="str">
        <f t="shared" ref="VA3" si="541">CHOOSE(WEEKDAY(VA4,1),"S","M","T","O","T","F","L")</f>
        <v>S</v>
      </c>
      <c r="VB3" s="36" t="str">
        <f t="shared" ref="VB3" si="542">CHOOSE(WEEKDAY(VB4,1),"S","M","T","O","T","F","L")</f>
        <v>M</v>
      </c>
      <c r="VC3" s="36" t="str">
        <f t="shared" ref="VC3" si="543">CHOOSE(WEEKDAY(VC4,1),"S","M","T","O","T","F","L")</f>
        <v>T</v>
      </c>
      <c r="VD3" s="36" t="str">
        <f t="shared" ref="VD3" si="544">CHOOSE(WEEKDAY(VD4,1),"S","M","T","O","T","F","L")</f>
        <v>O</v>
      </c>
      <c r="VE3" s="36" t="str">
        <f t="shared" ref="VE3" si="545">CHOOSE(WEEKDAY(VE4,1),"S","M","T","O","T","F","L")</f>
        <v>T</v>
      </c>
      <c r="VF3" s="36" t="str">
        <f t="shared" ref="VF3" si="546">CHOOSE(WEEKDAY(VF4,1),"S","M","T","O","T","F","L")</f>
        <v>F</v>
      </c>
      <c r="VG3" s="36" t="str">
        <f t="shared" ref="VG3" si="547">CHOOSE(WEEKDAY(VG4,1),"S","M","T","O","T","F","L")</f>
        <v>L</v>
      </c>
      <c r="VH3" s="36" t="str">
        <f t="shared" ref="VH3" si="548">CHOOSE(WEEKDAY(VH4,1),"S","M","T","O","T","F","L")</f>
        <v>S</v>
      </c>
      <c r="VI3" s="36" t="str">
        <f t="shared" ref="VI3" si="549">CHOOSE(WEEKDAY(VI4,1),"S","M","T","O","T","F","L")</f>
        <v>M</v>
      </c>
      <c r="VJ3" s="36" t="str">
        <f t="shared" ref="VJ3" si="550">CHOOSE(WEEKDAY(VJ4,1),"S","M","T","O","T","F","L")</f>
        <v>T</v>
      </c>
      <c r="VK3" s="36" t="str">
        <f t="shared" ref="VK3" si="551">CHOOSE(WEEKDAY(VK4,1),"S","M","T","O","T","F","L")</f>
        <v>O</v>
      </c>
      <c r="VL3" s="36" t="str">
        <f t="shared" ref="VL3" si="552">CHOOSE(WEEKDAY(VL4,1),"S","M","T","O","T","F","L")</f>
        <v>T</v>
      </c>
      <c r="VM3" s="36" t="str">
        <f t="shared" ref="VM3" si="553">CHOOSE(WEEKDAY(VM4,1),"S","M","T","O","T","F","L")</f>
        <v>F</v>
      </c>
      <c r="VN3" s="36" t="str">
        <f t="shared" ref="VN3" si="554">CHOOSE(WEEKDAY(VN4,1),"S","M","T","O","T","F","L")</f>
        <v>L</v>
      </c>
      <c r="VO3" s="36" t="str">
        <f t="shared" ref="VO3" si="555">CHOOSE(WEEKDAY(VO4,1),"S","M","T","O","T","F","L")</f>
        <v>S</v>
      </c>
      <c r="VP3" s="36" t="str">
        <f t="shared" ref="VP3" si="556">CHOOSE(WEEKDAY(VP4,1),"S","M","T","O","T","F","L")</f>
        <v>M</v>
      </c>
      <c r="VQ3" s="36" t="str">
        <f t="shared" ref="VQ3" si="557">CHOOSE(WEEKDAY(VQ4,1),"S","M","T","O","T","F","L")</f>
        <v>T</v>
      </c>
      <c r="VR3" s="36" t="str">
        <f t="shared" ref="VR3" si="558">CHOOSE(WEEKDAY(VR4,1),"S","M","T","O","T","F","L")</f>
        <v>O</v>
      </c>
      <c r="VS3" s="36" t="str">
        <f t="shared" ref="VS3" si="559">CHOOSE(WEEKDAY(VS4,1),"S","M","T","O","T","F","L")</f>
        <v>T</v>
      </c>
      <c r="VT3" s="36" t="str">
        <f t="shared" ref="VT3" si="560">CHOOSE(WEEKDAY(VT4,1),"S","M","T","O","T","F","L")</f>
        <v>F</v>
      </c>
      <c r="VU3" s="62"/>
      <c r="VV3" s="36" t="str">
        <f t="shared" ref="VV3" si="561">CHOOSE(WEEKDAY(VV4,1),"S","M","T","O","T","F","L")</f>
        <v>L</v>
      </c>
      <c r="VW3" s="36" t="str">
        <f t="shared" ref="VW3" si="562">CHOOSE(WEEKDAY(VW4,1),"S","M","T","O","T","F","L")</f>
        <v>S</v>
      </c>
      <c r="VX3" s="36" t="str">
        <f t="shared" ref="VX3" si="563">CHOOSE(WEEKDAY(VX4,1),"S","M","T","O","T","F","L")</f>
        <v>M</v>
      </c>
      <c r="VY3" s="36" t="str">
        <f t="shared" ref="VY3" si="564">CHOOSE(WEEKDAY(VY4,1),"S","M","T","O","T","F","L")</f>
        <v>T</v>
      </c>
      <c r="VZ3" s="36" t="str">
        <f t="shared" ref="VZ3" si="565">CHOOSE(WEEKDAY(VZ4,1),"S","M","T","O","T","F","L")</f>
        <v>O</v>
      </c>
      <c r="WA3" s="36" t="str">
        <f t="shared" ref="WA3" si="566">CHOOSE(WEEKDAY(WA4,1),"S","M","T","O","T","F","L")</f>
        <v>T</v>
      </c>
      <c r="WB3" s="36" t="str">
        <f t="shared" ref="WB3" si="567">CHOOSE(WEEKDAY(WB4,1),"S","M","T","O","T","F","L")</f>
        <v>F</v>
      </c>
      <c r="WC3" s="36" t="str">
        <f t="shared" ref="WC3" si="568">CHOOSE(WEEKDAY(WC4,1),"S","M","T","O","T","F","L")</f>
        <v>L</v>
      </c>
      <c r="WD3" s="36" t="str">
        <f t="shared" ref="WD3" si="569">CHOOSE(WEEKDAY(WD4,1),"S","M","T","O","T","F","L")</f>
        <v>S</v>
      </c>
      <c r="WE3" s="36" t="str">
        <f t="shared" ref="WE3" si="570">CHOOSE(WEEKDAY(WE4,1),"S","M","T","O","T","F","L")</f>
        <v>M</v>
      </c>
      <c r="WF3" s="36" t="str">
        <f t="shared" ref="WF3" si="571">CHOOSE(WEEKDAY(WF4,1),"S","M","T","O","T","F","L")</f>
        <v>T</v>
      </c>
      <c r="WG3" s="36" t="str">
        <f t="shared" ref="WG3" si="572">CHOOSE(WEEKDAY(WG4,1),"S","M","T","O","T","F","L")</f>
        <v>O</v>
      </c>
      <c r="WH3" s="36" t="str">
        <f t="shared" ref="WH3" si="573">CHOOSE(WEEKDAY(WH4,1),"S","M","T","O","T","F","L")</f>
        <v>T</v>
      </c>
      <c r="WI3" s="36" t="str">
        <f t="shared" ref="WI3" si="574">CHOOSE(WEEKDAY(WI4,1),"S","M","T","O","T","F","L")</f>
        <v>F</v>
      </c>
      <c r="WJ3" s="36" t="str">
        <f t="shared" ref="WJ3" si="575">CHOOSE(WEEKDAY(WJ4,1),"S","M","T","O","T","F","L")</f>
        <v>L</v>
      </c>
      <c r="WK3" s="36" t="str">
        <f t="shared" ref="WK3" si="576">CHOOSE(WEEKDAY(WK4,1),"S","M","T","O","T","F","L")</f>
        <v>S</v>
      </c>
      <c r="WL3" s="36" t="str">
        <f t="shared" ref="WL3" si="577">CHOOSE(WEEKDAY(WL4,1),"S","M","T","O","T","F","L")</f>
        <v>M</v>
      </c>
      <c r="WM3" s="36" t="str">
        <f t="shared" ref="WM3" si="578">CHOOSE(WEEKDAY(WM4,1),"S","M","T","O","T","F","L")</f>
        <v>T</v>
      </c>
      <c r="WN3" s="36" t="str">
        <f t="shared" ref="WN3" si="579">CHOOSE(WEEKDAY(WN4,1),"S","M","T","O","T","F","L")</f>
        <v>O</v>
      </c>
      <c r="WO3" s="36" t="str">
        <f t="shared" ref="WO3" si="580">CHOOSE(WEEKDAY(WO4,1),"S","M","T","O","T","F","L")</f>
        <v>T</v>
      </c>
      <c r="WP3" s="36" t="str">
        <f t="shared" ref="WP3" si="581">CHOOSE(WEEKDAY(WP4,1),"S","M","T","O","T","F","L")</f>
        <v>F</v>
      </c>
      <c r="WQ3" s="36" t="str">
        <f t="shared" ref="WQ3" si="582">CHOOSE(WEEKDAY(WQ4,1),"S","M","T","O","T","F","L")</f>
        <v>L</v>
      </c>
      <c r="WR3" s="36" t="str">
        <f t="shared" ref="WR3" si="583">CHOOSE(WEEKDAY(WR4,1),"S","M","T","O","T","F","L")</f>
        <v>S</v>
      </c>
      <c r="WS3" s="36" t="str">
        <f t="shared" ref="WS3" si="584">CHOOSE(WEEKDAY(WS4,1),"S","M","T","O","T","F","L")</f>
        <v>M</v>
      </c>
      <c r="WT3" s="36" t="str">
        <f t="shared" ref="WT3" si="585">CHOOSE(WEEKDAY(WT4,1),"S","M","T","O","T","F","L")</f>
        <v>T</v>
      </c>
      <c r="WU3" s="36" t="str">
        <f t="shared" ref="WU3" si="586">CHOOSE(WEEKDAY(WU4,1),"S","M","T","O","T","F","L")</f>
        <v>O</v>
      </c>
      <c r="WV3" s="36" t="str">
        <f t="shared" ref="WV3" si="587">CHOOSE(WEEKDAY(WV4,1),"S","M","T","O","T","F","L")</f>
        <v>T</v>
      </c>
      <c r="WW3" s="36" t="str">
        <f t="shared" ref="WW3" si="588">CHOOSE(WEEKDAY(WW4,1),"S","M","T","O","T","F","L")</f>
        <v>F</v>
      </c>
      <c r="WX3" s="36" t="str">
        <f t="shared" ref="WX3" si="589">CHOOSE(WEEKDAY(WX4,1),"S","M","T","O","T","F","L")</f>
        <v>L</v>
      </c>
      <c r="WY3" s="36" t="str">
        <f t="shared" ref="WY3:ZM3" si="590">CHOOSE(WEEKDAY(WY4,1),"S","M","T","O","T","F","L")</f>
        <v>S</v>
      </c>
      <c r="WZ3" s="36" t="str">
        <f t="shared" si="590"/>
        <v>M</v>
      </c>
      <c r="XA3" s="62"/>
      <c r="XB3" s="36" t="str">
        <f t="shared" si="590"/>
        <v>T</v>
      </c>
      <c r="XC3" s="36" t="str">
        <f t="shared" si="590"/>
        <v>O</v>
      </c>
      <c r="XD3" s="36" t="str">
        <f t="shared" si="590"/>
        <v>T</v>
      </c>
      <c r="XE3" s="36" t="str">
        <f t="shared" si="590"/>
        <v>F</v>
      </c>
      <c r="XF3" s="36" t="str">
        <f t="shared" si="590"/>
        <v>L</v>
      </c>
      <c r="XG3" s="36" t="str">
        <f t="shared" si="590"/>
        <v>S</v>
      </c>
      <c r="XH3" s="36" t="str">
        <f t="shared" si="590"/>
        <v>M</v>
      </c>
      <c r="XI3" s="36" t="str">
        <f t="shared" si="590"/>
        <v>T</v>
      </c>
      <c r="XJ3" s="36" t="str">
        <f t="shared" si="590"/>
        <v>O</v>
      </c>
      <c r="XK3" s="36" t="str">
        <f t="shared" si="590"/>
        <v>T</v>
      </c>
      <c r="XL3" s="36" t="str">
        <f t="shared" si="590"/>
        <v>F</v>
      </c>
      <c r="XM3" s="36" t="str">
        <f t="shared" si="590"/>
        <v>L</v>
      </c>
      <c r="XN3" s="36" t="str">
        <f t="shared" si="590"/>
        <v>S</v>
      </c>
      <c r="XO3" s="36" t="str">
        <f t="shared" si="590"/>
        <v>M</v>
      </c>
      <c r="XP3" s="36" t="str">
        <f t="shared" si="590"/>
        <v>T</v>
      </c>
      <c r="XQ3" s="36" t="str">
        <f t="shared" si="590"/>
        <v>O</v>
      </c>
      <c r="XR3" s="36" t="str">
        <f t="shared" si="590"/>
        <v>T</v>
      </c>
      <c r="XS3" s="36" t="str">
        <f t="shared" si="590"/>
        <v>F</v>
      </c>
      <c r="XT3" s="36" t="str">
        <f t="shared" si="590"/>
        <v>L</v>
      </c>
      <c r="XU3" s="36" t="str">
        <f t="shared" si="590"/>
        <v>S</v>
      </c>
      <c r="XV3" s="36" t="str">
        <f t="shared" si="590"/>
        <v>M</v>
      </c>
      <c r="XW3" s="36" t="str">
        <f t="shared" si="590"/>
        <v>T</v>
      </c>
      <c r="XX3" s="36" t="str">
        <f t="shared" si="590"/>
        <v>O</v>
      </c>
      <c r="XY3" s="36" t="str">
        <f t="shared" si="590"/>
        <v>T</v>
      </c>
      <c r="XZ3" s="36" t="str">
        <f t="shared" si="590"/>
        <v>F</v>
      </c>
      <c r="YA3" s="36" t="str">
        <f t="shared" si="590"/>
        <v>L</v>
      </c>
      <c r="YB3" s="36" t="str">
        <f t="shared" si="590"/>
        <v>S</v>
      </c>
      <c r="YC3" s="36" t="str">
        <f t="shared" si="590"/>
        <v>M</v>
      </c>
      <c r="YD3" s="36" t="str">
        <f t="shared" si="590"/>
        <v>T</v>
      </c>
      <c r="YE3" s="36" t="str">
        <f t="shared" si="590"/>
        <v>O</v>
      </c>
      <c r="YF3" s="36" t="str">
        <f t="shared" si="590"/>
        <v>T</v>
      </c>
      <c r="YG3" s="62"/>
      <c r="YH3" s="36" t="str">
        <f t="shared" si="590"/>
        <v>F</v>
      </c>
      <c r="YI3" s="36" t="str">
        <f t="shared" si="590"/>
        <v>L</v>
      </c>
      <c r="YJ3" s="36" t="str">
        <f t="shared" si="590"/>
        <v>S</v>
      </c>
      <c r="YK3" s="36" t="str">
        <f t="shared" si="590"/>
        <v>M</v>
      </c>
      <c r="YL3" s="36" t="str">
        <f t="shared" si="590"/>
        <v>T</v>
      </c>
      <c r="YM3" s="36" t="str">
        <f t="shared" si="590"/>
        <v>O</v>
      </c>
      <c r="YN3" s="36" t="str">
        <f t="shared" si="590"/>
        <v>T</v>
      </c>
      <c r="YO3" s="36" t="str">
        <f t="shared" si="590"/>
        <v>F</v>
      </c>
      <c r="YP3" s="36" t="str">
        <f t="shared" si="590"/>
        <v>L</v>
      </c>
      <c r="YQ3" s="36" t="str">
        <f t="shared" si="590"/>
        <v>S</v>
      </c>
      <c r="YR3" s="36" t="str">
        <f t="shared" si="590"/>
        <v>M</v>
      </c>
      <c r="YS3" s="36" t="str">
        <f t="shared" si="590"/>
        <v>T</v>
      </c>
      <c r="YT3" s="36" t="str">
        <f t="shared" si="590"/>
        <v>O</v>
      </c>
      <c r="YU3" s="36" t="str">
        <f t="shared" si="590"/>
        <v>T</v>
      </c>
      <c r="YV3" s="36" t="str">
        <f t="shared" si="590"/>
        <v>F</v>
      </c>
      <c r="YW3" s="36" t="str">
        <f t="shared" si="590"/>
        <v>L</v>
      </c>
      <c r="YX3" s="36" t="str">
        <f t="shared" si="590"/>
        <v>S</v>
      </c>
      <c r="YY3" s="36" t="str">
        <f t="shared" si="590"/>
        <v>M</v>
      </c>
      <c r="YZ3" s="36" t="str">
        <f t="shared" si="590"/>
        <v>T</v>
      </c>
      <c r="ZA3" s="36" t="str">
        <f t="shared" si="590"/>
        <v>O</v>
      </c>
      <c r="ZB3" s="36" t="str">
        <f t="shared" si="590"/>
        <v>T</v>
      </c>
      <c r="ZC3" s="36" t="str">
        <f t="shared" si="590"/>
        <v>F</v>
      </c>
      <c r="ZD3" s="36" t="str">
        <f t="shared" si="590"/>
        <v>L</v>
      </c>
      <c r="ZE3" s="36" t="str">
        <f t="shared" si="590"/>
        <v>S</v>
      </c>
      <c r="ZF3" s="36" t="str">
        <f t="shared" si="590"/>
        <v>M</v>
      </c>
      <c r="ZG3" s="36" t="str">
        <f t="shared" si="590"/>
        <v>T</v>
      </c>
      <c r="ZH3" s="36" t="str">
        <f t="shared" si="590"/>
        <v>O</v>
      </c>
      <c r="ZI3" s="36" t="str">
        <f t="shared" si="590"/>
        <v>T</v>
      </c>
      <c r="ZJ3" s="62"/>
      <c r="ZK3" s="36" t="str">
        <f t="shared" si="590"/>
        <v>F</v>
      </c>
      <c r="ZL3" s="36" t="str">
        <f t="shared" si="590"/>
        <v>L</v>
      </c>
      <c r="ZM3" s="36" t="str">
        <f t="shared" si="590"/>
        <v>S</v>
      </c>
      <c r="ZN3" s="36" t="str">
        <f t="shared" ref="ZN3:ACA3" si="591">CHOOSE(WEEKDAY(ZN4,1),"S","M","T","O","T","F","L")</f>
        <v>M</v>
      </c>
      <c r="ZO3" s="36" t="str">
        <f t="shared" si="591"/>
        <v>T</v>
      </c>
      <c r="ZP3" s="36" t="str">
        <f t="shared" si="591"/>
        <v>O</v>
      </c>
      <c r="ZQ3" s="36" t="str">
        <f t="shared" si="591"/>
        <v>T</v>
      </c>
      <c r="ZR3" s="36" t="str">
        <f t="shared" si="591"/>
        <v>F</v>
      </c>
      <c r="ZS3" s="36" t="str">
        <f t="shared" si="591"/>
        <v>L</v>
      </c>
      <c r="ZT3" s="36" t="str">
        <f t="shared" si="591"/>
        <v>S</v>
      </c>
      <c r="ZU3" s="36" t="str">
        <f t="shared" si="591"/>
        <v>M</v>
      </c>
      <c r="ZV3" s="36" t="str">
        <f t="shared" si="591"/>
        <v>T</v>
      </c>
      <c r="ZW3" s="36" t="str">
        <f t="shared" si="591"/>
        <v>O</v>
      </c>
      <c r="ZX3" s="36" t="str">
        <f t="shared" si="591"/>
        <v>T</v>
      </c>
      <c r="ZY3" s="36" t="str">
        <f t="shared" si="591"/>
        <v>F</v>
      </c>
      <c r="ZZ3" s="36" t="str">
        <f t="shared" si="591"/>
        <v>L</v>
      </c>
      <c r="AAA3" s="36" t="str">
        <f t="shared" si="591"/>
        <v>S</v>
      </c>
      <c r="AAB3" s="36" t="str">
        <f t="shared" si="591"/>
        <v>M</v>
      </c>
      <c r="AAC3" s="36" t="str">
        <f t="shared" si="591"/>
        <v>T</v>
      </c>
      <c r="AAD3" s="36" t="str">
        <f t="shared" si="591"/>
        <v>O</v>
      </c>
      <c r="AAE3" s="36" t="str">
        <f t="shared" si="591"/>
        <v>T</v>
      </c>
      <c r="AAF3" s="36" t="str">
        <f t="shared" si="591"/>
        <v>F</v>
      </c>
      <c r="AAG3" s="36" t="str">
        <f t="shared" si="591"/>
        <v>L</v>
      </c>
      <c r="AAH3" s="36" t="str">
        <f t="shared" si="591"/>
        <v>S</v>
      </c>
      <c r="AAI3" s="36" t="str">
        <f t="shared" si="591"/>
        <v>M</v>
      </c>
      <c r="AAJ3" s="36" t="str">
        <f t="shared" si="591"/>
        <v>T</v>
      </c>
      <c r="AAK3" s="36" t="str">
        <f t="shared" si="591"/>
        <v>O</v>
      </c>
      <c r="AAL3" s="36" t="str">
        <f t="shared" si="591"/>
        <v>T</v>
      </c>
      <c r="AAM3" s="36" t="str">
        <f t="shared" si="591"/>
        <v>F</v>
      </c>
      <c r="AAN3" s="36" t="str">
        <f t="shared" si="591"/>
        <v>L</v>
      </c>
      <c r="AAO3" s="36" t="str">
        <f t="shared" si="591"/>
        <v>S</v>
      </c>
      <c r="AAP3" s="62"/>
      <c r="AAQ3" s="36" t="str">
        <f t="shared" si="591"/>
        <v>M</v>
      </c>
      <c r="AAR3" s="36" t="str">
        <f t="shared" si="591"/>
        <v>T</v>
      </c>
      <c r="AAS3" s="36" t="str">
        <f t="shared" si="591"/>
        <v>O</v>
      </c>
      <c r="AAT3" s="36" t="str">
        <f t="shared" si="591"/>
        <v>T</v>
      </c>
      <c r="AAU3" s="36" t="str">
        <f t="shared" si="591"/>
        <v>F</v>
      </c>
      <c r="AAV3" s="36" t="str">
        <f t="shared" si="591"/>
        <v>L</v>
      </c>
      <c r="AAW3" s="36" t="str">
        <f t="shared" si="591"/>
        <v>S</v>
      </c>
      <c r="AAX3" s="36" t="str">
        <f t="shared" si="591"/>
        <v>M</v>
      </c>
      <c r="AAY3" s="36" t="str">
        <f t="shared" si="591"/>
        <v>T</v>
      </c>
      <c r="AAZ3" s="36" t="str">
        <f t="shared" si="591"/>
        <v>O</v>
      </c>
      <c r="ABA3" s="36" t="str">
        <f t="shared" si="591"/>
        <v>T</v>
      </c>
      <c r="ABB3" s="36" t="str">
        <f t="shared" si="591"/>
        <v>F</v>
      </c>
      <c r="ABC3" s="36" t="str">
        <f t="shared" si="591"/>
        <v>L</v>
      </c>
      <c r="ABD3" s="36" t="str">
        <f t="shared" si="591"/>
        <v>S</v>
      </c>
      <c r="ABE3" s="36" t="str">
        <f t="shared" si="591"/>
        <v>M</v>
      </c>
      <c r="ABF3" s="36" t="str">
        <f t="shared" si="591"/>
        <v>T</v>
      </c>
      <c r="ABG3" s="36" t="str">
        <f t="shared" si="591"/>
        <v>O</v>
      </c>
      <c r="ABH3" s="36" t="str">
        <f t="shared" si="591"/>
        <v>T</v>
      </c>
      <c r="ABI3" s="36" t="str">
        <f t="shared" si="591"/>
        <v>F</v>
      </c>
      <c r="ABJ3" s="36" t="str">
        <f t="shared" si="591"/>
        <v>L</v>
      </c>
      <c r="ABK3" s="36" t="str">
        <f t="shared" si="591"/>
        <v>S</v>
      </c>
      <c r="ABL3" s="36" t="str">
        <f t="shared" si="591"/>
        <v>M</v>
      </c>
      <c r="ABM3" s="36" t="str">
        <f t="shared" si="591"/>
        <v>T</v>
      </c>
      <c r="ABN3" s="36" t="str">
        <f t="shared" si="591"/>
        <v>O</v>
      </c>
      <c r="ABO3" s="36" t="str">
        <f t="shared" si="591"/>
        <v>T</v>
      </c>
      <c r="ABP3" s="36" t="str">
        <f t="shared" si="591"/>
        <v>F</v>
      </c>
      <c r="ABQ3" s="36" t="str">
        <f t="shared" si="591"/>
        <v>L</v>
      </c>
      <c r="ABR3" s="36" t="str">
        <f t="shared" si="591"/>
        <v>S</v>
      </c>
      <c r="ABS3" s="36" t="str">
        <f t="shared" si="591"/>
        <v>M</v>
      </c>
      <c r="ABT3" s="36" t="str">
        <f t="shared" si="591"/>
        <v>T</v>
      </c>
      <c r="ABU3" s="62"/>
      <c r="ABV3" s="36" t="str">
        <f t="shared" si="591"/>
        <v>O</v>
      </c>
      <c r="ABW3" s="36" t="str">
        <f t="shared" si="591"/>
        <v>T</v>
      </c>
      <c r="ABX3" s="36" t="str">
        <f t="shared" si="591"/>
        <v>F</v>
      </c>
      <c r="ABY3" s="36" t="str">
        <f t="shared" si="591"/>
        <v>L</v>
      </c>
      <c r="ABZ3" s="36" t="str">
        <f t="shared" si="591"/>
        <v>S</v>
      </c>
      <c r="ACA3" s="36" t="str">
        <f t="shared" si="591"/>
        <v>M</v>
      </c>
      <c r="ACB3" s="36" t="str">
        <f t="shared" ref="ACB3:AEO3" si="592">CHOOSE(WEEKDAY(ACB4,1),"S","M","T","O","T","F","L")</f>
        <v>T</v>
      </c>
      <c r="ACC3" s="36" t="str">
        <f t="shared" si="592"/>
        <v>O</v>
      </c>
      <c r="ACD3" s="36" t="str">
        <f t="shared" si="592"/>
        <v>T</v>
      </c>
      <c r="ACE3" s="36" t="str">
        <f t="shared" si="592"/>
        <v>F</v>
      </c>
      <c r="ACF3" s="36" t="str">
        <f t="shared" si="592"/>
        <v>L</v>
      </c>
      <c r="ACG3" s="36" t="str">
        <f t="shared" si="592"/>
        <v>S</v>
      </c>
      <c r="ACH3" s="36" t="str">
        <f t="shared" si="592"/>
        <v>M</v>
      </c>
      <c r="ACI3" s="36" t="str">
        <f t="shared" si="592"/>
        <v>T</v>
      </c>
      <c r="ACJ3" s="36" t="str">
        <f t="shared" si="592"/>
        <v>O</v>
      </c>
      <c r="ACK3" s="36" t="str">
        <f t="shared" si="592"/>
        <v>T</v>
      </c>
      <c r="ACL3" s="36" t="str">
        <f t="shared" si="592"/>
        <v>F</v>
      </c>
      <c r="ACM3" s="36" t="str">
        <f t="shared" si="592"/>
        <v>L</v>
      </c>
      <c r="ACN3" s="36" t="str">
        <f t="shared" si="592"/>
        <v>S</v>
      </c>
      <c r="ACO3" s="36" t="str">
        <f t="shared" si="592"/>
        <v>M</v>
      </c>
      <c r="ACP3" s="36" t="str">
        <f t="shared" si="592"/>
        <v>T</v>
      </c>
      <c r="ACQ3" s="36" t="str">
        <f t="shared" si="592"/>
        <v>O</v>
      </c>
      <c r="ACR3" s="36" t="str">
        <f t="shared" si="592"/>
        <v>T</v>
      </c>
      <c r="ACS3" s="36" t="str">
        <f t="shared" si="592"/>
        <v>F</v>
      </c>
      <c r="ACT3" s="36" t="str">
        <f t="shared" si="592"/>
        <v>L</v>
      </c>
      <c r="ACU3" s="36" t="str">
        <f t="shared" si="592"/>
        <v>S</v>
      </c>
      <c r="ACV3" s="36" t="str">
        <f t="shared" si="592"/>
        <v>M</v>
      </c>
      <c r="ACW3" s="36" t="str">
        <f t="shared" si="592"/>
        <v>T</v>
      </c>
      <c r="ACX3" s="36" t="str">
        <f t="shared" si="592"/>
        <v>O</v>
      </c>
      <c r="ACY3" s="36" t="str">
        <f t="shared" si="592"/>
        <v>T</v>
      </c>
      <c r="ACZ3" s="36" t="str">
        <f t="shared" si="592"/>
        <v>F</v>
      </c>
      <c r="ADA3" s="62"/>
      <c r="ADB3" s="36" t="str">
        <f t="shared" si="592"/>
        <v>L</v>
      </c>
      <c r="ADC3" s="36" t="str">
        <f t="shared" si="592"/>
        <v>S</v>
      </c>
      <c r="ADD3" s="36" t="str">
        <f t="shared" si="592"/>
        <v>M</v>
      </c>
      <c r="ADE3" s="36" t="str">
        <f t="shared" si="592"/>
        <v>T</v>
      </c>
      <c r="ADF3" s="36" t="str">
        <f t="shared" si="592"/>
        <v>O</v>
      </c>
      <c r="ADG3" s="36" t="str">
        <f t="shared" si="592"/>
        <v>T</v>
      </c>
      <c r="ADH3" s="36" t="str">
        <f t="shared" si="592"/>
        <v>F</v>
      </c>
      <c r="ADI3" s="36" t="str">
        <f t="shared" si="592"/>
        <v>L</v>
      </c>
      <c r="ADJ3" s="36" t="str">
        <f t="shared" si="592"/>
        <v>S</v>
      </c>
      <c r="ADK3" s="36" t="str">
        <f t="shared" si="592"/>
        <v>M</v>
      </c>
      <c r="ADL3" s="36" t="str">
        <f t="shared" si="592"/>
        <v>T</v>
      </c>
      <c r="ADM3" s="36" t="str">
        <f t="shared" si="592"/>
        <v>O</v>
      </c>
      <c r="ADN3" s="36" t="str">
        <f t="shared" si="592"/>
        <v>T</v>
      </c>
      <c r="ADO3" s="36" t="str">
        <f t="shared" si="592"/>
        <v>F</v>
      </c>
      <c r="ADP3" s="36" t="str">
        <f t="shared" si="592"/>
        <v>L</v>
      </c>
      <c r="ADQ3" s="36" t="str">
        <f t="shared" si="592"/>
        <v>S</v>
      </c>
      <c r="ADR3" s="36" t="str">
        <f t="shared" si="592"/>
        <v>M</v>
      </c>
      <c r="ADS3" s="36" t="str">
        <f t="shared" si="592"/>
        <v>T</v>
      </c>
      <c r="ADT3" s="36" t="str">
        <f t="shared" si="592"/>
        <v>O</v>
      </c>
      <c r="ADU3" s="36" t="str">
        <f t="shared" si="592"/>
        <v>T</v>
      </c>
      <c r="ADV3" s="36" t="str">
        <f t="shared" si="592"/>
        <v>F</v>
      </c>
      <c r="ADW3" s="36" t="str">
        <f t="shared" si="592"/>
        <v>L</v>
      </c>
      <c r="ADX3" s="36" t="str">
        <f t="shared" si="592"/>
        <v>S</v>
      </c>
      <c r="ADY3" s="36" t="str">
        <f t="shared" si="592"/>
        <v>M</v>
      </c>
      <c r="ADZ3" s="36" t="str">
        <f t="shared" si="592"/>
        <v>T</v>
      </c>
      <c r="AEA3" s="36" t="str">
        <f t="shared" si="592"/>
        <v>O</v>
      </c>
      <c r="AEB3" s="36" t="str">
        <f t="shared" si="592"/>
        <v>T</v>
      </c>
      <c r="AEC3" s="36" t="str">
        <f t="shared" si="592"/>
        <v>F</v>
      </c>
      <c r="AED3" s="36" t="str">
        <f t="shared" si="592"/>
        <v>L</v>
      </c>
      <c r="AEE3" s="36" t="str">
        <f t="shared" si="592"/>
        <v>S</v>
      </c>
      <c r="AEF3" s="62"/>
      <c r="AEG3" s="36" t="str">
        <f t="shared" si="592"/>
        <v>M</v>
      </c>
      <c r="AEH3" s="36" t="str">
        <f t="shared" si="592"/>
        <v>T</v>
      </c>
      <c r="AEI3" s="36" t="str">
        <f t="shared" si="592"/>
        <v>O</v>
      </c>
      <c r="AEJ3" s="36" t="str">
        <f t="shared" si="592"/>
        <v>T</v>
      </c>
      <c r="AEK3" s="36" t="str">
        <f t="shared" si="592"/>
        <v>F</v>
      </c>
      <c r="AEL3" s="36" t="str">
        <f t="shared" si="592"/>
        <v>L</v>
      </c>
      <c r="AEM3" s="36" t="str">
        <f t="shared" si="592"/>
        <v>S</v>
      </c>
      <c r="AEN3" s="36" t="str">
        <f t="shared" si="592"/>
        <v>M</v>
      </c>
      <c r="AEO3" s="36" t="str">
        <f t="shared" si="592"/>
        <v>T</v>
      </c>
      <c r="AEP3" s="36" t="str">
        <f t="shared" ref="AEP3:AHC3" si="593">CHOOSE(WEEKDAY(AEP4,1),"S","M","T","O","T","F","L")</f>
        <v>O</v>
      </c>
      <c r="AEQ3" s="36" t="str">
        <f t="shared" si="593"/>
        <v>T</v>
      </c>
      <c r="AER3" s="36" t="str">
        <f t="shared" si="593"/>
        <v>F</v>
      </c>
      <c r="AES3" s="36" t="str">
        <f t="shared" si="593"/>
        <v>L</v>
      </c>
      <c r="AET3" s="36" t="str">
        <f t="shared" si="593"/>
        <v>S</v>
      </c>
      <c r="AEU3" s="36" t="str">
        <f t="shared" si="593"/>
        <v>M</v>
      </c>
      <c r="AEV3" s="36" t="str">
        <f t="shared" si="593"/>
        <v>T</v>
      </c>
      <c r="AEW3" s="36" t="str">
        <f t="shared" si="593"/>
        <v>O</v>
      </c>
      <c r="AEX3" s="36" t="str">
        <f t="shared" si="593"/>
        <v>T</v>
      </c>
      <c r="AEY3" s="36" t="str">
        <f t="shared" si="593"/>
        <v>F</v>
      </c>
      <c r="AEZ3" s="36" t="str">
        <f t="shared" si="593"/>
        <v>L</v>
      </c>
      <c r="AFA3" s="36" t="str">
        <f t="shared" si="593"/>
        <v>S</v>
      </c>
      <c r="AFB3" s="36" t="str">
        <f t="shared" si="593"/>
        <v>M</v>
      </c>
      <c r="AFC3" s="36" t="str">
        <f t="shared" si="593"/>
        <v>T</v>
      </c>
      <c r="AFD3" s="36" t="str">
        <f t="shared" si="593"/>
        <v>O</v>
      </c>
      <c r="AFE3" s="36" t="str">
        <f t="shared" si="593"/>
        <v>T</v>
      </c>
      <c r="AFF3" s="36" t="str">
        <f t="shared" si="593"/>
        <v>F</v>
      </c>
      <c r="AFG3" s="36" t="str">
        <f t="shared" si="593"/>
        <v>L</v>
      </c>
      <c r="AFH3" s="36" t="str">
        <f t="shared" si="593"/>
        <v>S</v>
      </c>
      <c r="AFI3" s="36" t="str">
        <f t="shared" si="593"/>
        <v>M</v>
      </c>
      <c r="AFJ3" s="36" t="str">
        <f t="shared" si="593"/>
        <v>T</v>
      </c>
      <c r="AFK3" s="36" t="str">
        <f t="shared" si="593"/>
        <v>O</v>
      </c>
      <c r="AFL3" s="62"/>
      <c r="AFM3" s="36" t="str">
        <f t="shared" si="593"/>
        <v>T</v>
      </c>
      <c r="AFN3" s="36" t="str">
        <f t="shared" si="593"/>
        <v>F</v>
      </c>
      <c r="AFO3" s="36" t="str">
        <f t="shared" si="593"/>
        <v>L</v>
      </c>
      <c r="AFP3" s="36" t="str">
        <f t="shared" si="593"/>
        <v>S</v>
      </c>
      <c r="AFQ3" s="36" t="str">
        <f t="shared" si="593"/>
        <v>M</v>
      </c>
      <c r="AFR3" s="36" t="str">
        <f t="shared" si="593"/>
        <v>T</v>
      </c>
      <c r="AFS3" s="36" t="str">
        <f t="shared" si="593"/>
        <v>O</v>
      </c>
      <c r="AFT3" s="36" t="str">
        <f t="shared" si="593"/>
        <v>T</v>
      </c>
      <c r="AFU3" s="36" t="str">
        <f t="shared" si="593"/>
        <v>F</v>
      </c>
      <c r="AFV3" s="36" t="str">
        <f t="shared" si="593"/>
        <v>L</v>
      </c>
      <c r="AFW3" s="36" t="str">
        <f t="shared" si="593"/>
        <v>S</v>
      </c>
      <c r="AFX3" s="36" t="str">
        <f t="shared" si="593"/>
        <v>M</v>
      </c>
      <c r="AFY3" s="36" t="str">
        <f t="shared" si="593"/>
        <v>T</v>
      </c>
      <c r="AFZ3" s="36" t="str">
        <f t="shared" si="593"/>
        <v>O</v>
      </c>
      <c r="AGA3" s="36" t="str">
        <f t="shared" si="593"/>
        <v>T</v>
      </c>
      <c r="AGB3" s="36" t="str">
        <f t="shared" si="593"/>
        <v>F</v>
      </c>
      <c r="AGC3" s="36" t="str">
        <f t="shared" si="593"/>
        <v>L</v>
      </c>
      <c r="AGD3" s="36" t="str">
        <f t="shared" si="593"/>
        <v>S</v>
      </c>
      <c r="AGE3" s="36" t="str">
        <f t="shared" si="593"/>
        <v>M</v>
      </c>
      <c r="AGF3" s="36" t="str">
        <f t="shared" si="593"/>
        <v>T</v>
      </c>
      <c r="AGG3" s="36" t="str">
        <f t="shared" si="593"/>
        <v>O</v>
      </c>
      <c r="AGH3" s="36" t="str">
        <f t="shared" si="593"/>
        <v>T</v>
      </c>
      <c r="AGI3" s="36" t="str">
        <f t="shared" si="593"/>
        <v>F</v>
      </c>
      <c r="AGJ3" s="36" t="str">
        <f t="shared" si="593"/>
        <v>L</v>
      </c>
      <c r="AGK3" s="36" t="str">
        <f t="shared" si="593"/>
        <v>S</v>
      </c>
      <c r="AGL3" s="36" t="str">
        <f t="shared" si="593"/>
        <v>M</v>
      </c>
      <c r="AGM3" s="36" t="str">
        <f t="shared" si="593"/>
        <v>T</v>
      </c>
      <c r="AGN3" s="36" t="str">
        <f t="shared" si="593"/>
        <v>O</v>
      </c>
      <c r="AGO3" s="36" t="str">
        <f t="shared" si="593"/>
        <v>T</v>
      </c>
      <c r="AGP3" s="36" t="str">
        <f t="shared" si="593"/>
        <v>F</v>
      </c>
      <c r="AGQ3" s="36" t="str">
        <f t="shared" si="593"/>
        <v>L</v>
      </c>
      <c r="AGR3" s="62"/>
      <c r="AGS3" s="36" t="str">
        <f t="shared" si="593"/>
        <v>S</v>
      </c>
      <c r="AGT3" s="36" t="str">
        <f t="shared" si="593"/>
        <v>M</v>
      </c>
      <c r="AGU3" s="36" t="str">
        <f t="shared" si="593"/>
        <v>T</v>
      </c>
      <c r="AGV3" s="36" t="str">
        <f t="shared" si="593"/>
        <v>O</v>
      </c>
      <c r="AGW3" s="36" t="str">
        <f t="shared" si="593"/>
        <v>T</v>
      </c>
      <c r="AGX3" s="36" t="str">
        <f t="shared" si="593"/>
        <v>F</v>
      </c>
      <c r="AGY3" s="36" t="str">
        <f t="shared" si="593"/>
        <v>L</v>
      </c>
      <c r="AGZ3" s="36" t="str">
        <f t="shared" si="593"/>
        <v>S</v>
      </c>
      <c r="AHA3" s="36" t="str">
        <f t="shared" si="593"/>
        <v>M</v>
      </c>
      <c r="AHB3" s="36" t="str">
        <f t="shared" si="593"/>
        <v>T</v>
      </c>
      <c r="AHC3" s="36" t="str">
        <f t="shared" si="593"/>
        <v>O</v>
      </c>
      <c r="AHD3" s="36" t="str">
        <f t="shared" ref="AHD3:AJQ3" si="594">CHOOSE(WEEKDAY(AHD4,1),"S","M","T","O","T","F","L")</f>
        <v>T</v>
      </c>
      <c r="AHE3" s="36" t="str">
        <f t="shared" si="594"/>
        <v>F</v>
      </c>
      <c r="AHF3" s="36" t="str">
        <f t="shared" si="594"/>
        <v>L</v>
      </c>
      <c r="AHG3" s="36" t="str">
        <f t="shared" si="594"/>
        <v>S</v>
      </c>
      <c r="AHH3" s="36" t="str">
        <f t="shared" si="594"/>
        <v>M</v>
      </c>
      <c r="AHI3" s="36" t="str">
        <f t="shared" si="594"/>
        <v>T</v>
      </c>
      <c r="AHJ3" s="36" t="str">
        <f t="shared" si="594"/>
        <v>O</v>
      </c>
      <c r="AHK3" s="36" t="str">
        <f t="shared" si="594"/>
        <v>T</v>
      </c>
      <c r="AHL3" s="36" t="str">
        <f t="shared" si="594"/>
        <v>F</v>
      </c>
      <c r="AHM3" s="36" t="str">
        <f t="shared" si="594"/>
        <v>L</v>
      </c>
      <c r="AHN3" s="36" t="str">
        <f t="shared" si="594"/>
        <v>S</v>
      </c>
      <c r="AHO3" s="36" t="str">
        <f t="shared" si="594"/>
        <v>M</v>
      </c>
      <c r="AHP3" s="36" t="str">
        <f t="shared" si="594"/>
        <v>T</v>
      </c>
      <c r="AHQ3" s="36" t="str">
        <f t="shared" si="594"/>
        <v>O</v>
      </c>
      <c r="AHR3" s="36" t="str">
        <f t="shared" si="594"/>
        <v>T</v>
      </c>
      <c r="AHS3" s="36" t="str">
        <f t="shared" si="594"/>
        <v>F</v>
      </c>
      <c r="AHT3" s="36" t="str">
        <f t="shared" si="594"/>
        <v>L</v>
      </c>
      <c r="AHU3" s="36" t="str">
        <f t="shared" si="594"/>
        <v>S</v>
      </c>
      <c r="AHV3" s="36" t="str">
        <f t="shared" si="594"/>
        <v>M</v>
      </c>
      <c r="AHW3" s="62"/>
      <c r="AHX3" s="36" t="str">
        <f t="shared" si="594"/>
        <v>T</v>
      </c>
      <c r="AHY3" s="36" t="str">
        <f t="shared" si="594"/>
        <v>O</v>
      </c>
      <c r="AHZ3" s="36" t="str">
        <f t="shared" si="594"/>
        <v>T</v>
      </c>
      <c r="AIA3" s="36" t="str">
        <f t="shared" si="594"/>
        <v>F</v>
      </c>
      <c r="AIB3" s="36" t="str">
        <f t="shared" si="594"/>
        <v>L</v>
      </c>
      <c r="AIC3" s="36" t="str">
        <f t="shared" si="594"/>
        <v>S</v>
      </c>
      <c r="AID3" s="36" t="str">
        <f t="shared" si="594"/>
        <v>M</v>
      </c>
      <c r="AIE3" s="36" t="str">
        <f t="shared" si="594"/>
        <v>T</v>
      </c>
      <c r="AIF3" s="36" t="str">
        <f t="shared" si="594"/>
        <v>O</v>
      </c>
      <c r="AIG3" s="36" t="str">
        <f t="shared" si="594"/>
        <v>T</v>
      </c>
      <c r="AIH3" s="36" t="str">
        <f t="shared" si="594"/>
        <v>F</v>
      </c>
      <c r="AII3" s="36" t="str">
        <f t="shared" si="594"/>
        <v>L</v>
      </c>
      <c r="AIJ3" s="36" t="str">
        <f t="shared" si="594"/>
        <v>S</v>
      </c>
      <c r="AIK3" s="36" t="str">
        <f t="shared" si="594"/>
        <v>M</v>
      </c>
      <c r="AIL3" s="36" t="str">
        <f t="shared" si="594"/>
        <v>T</v>
      </c>
      <c r="AIM3" s="36" t="str">
        <f t="shared" si="594"/>
        <v>O</v>
      </c>
      <c r="AIN3" s="36" t="str">
        <f t="shared" si="594"/>
        <v>T</v>
      </c>
      <c r="AIO3" s="36" t="str">
        <f t="shared" si="594"/>
        <v>F</v>
      </c>
      <c r="AIP3" s="36" t="str">
        <f t="shared" si="594"/>
        <v>L</v>
      </c>
      <c r="AIQ3" s="36" t="str">
        <f t="shared" si="594"/>
        <v>S</v>
      </c>
      <c r="AIR3" s="36" t="str">
        <f t="shared" si="594"/>
        <v>M</v>
      </c>
      <c r="AIS3" s="36" t="str">
        <f t="shared" si="594"/>
        <v>T</v>
      </c>
      <c r="AIT3" s="36" t="str">
        <f t="shared" si="594"/>
        <v>O</v>
      </c>
      <c r="AIU3" s="36" t="str">
        <f t="shared" si="594"/>
        <v>T</v>
      </c>
      <c r="AIV3" s="36" t="str">
        <f t="shared" si="594"/>
        <v>F</v>
      </c>
      <c r="AIW3" s="36" t="str">
        <f t="shared" si="594"/>
        <v>L</v>
      </c>
      <c r="AIX3" s="36" t="str">
        <f t="shared" si="594"/>
        <v>S</v>
      </c>
      <c r="AIY3" s="36" t="str">
        <f t="shared" si="594"/>
        <v>M</v>
      </c>
      <c r="AIZ3" s="36" t="str">
        <f t="shared" si="594"/>
        <v>T</v>
      </c>
      <c r="AJA3" s="36" t="str">
        <f t="shared" si="594"/>
        <v>O</v>
      </c>
      <c r="AJB3" s="36" t="str">
        <f t="shared" si="594"/>
        <v>T</v>
      </c>
      <c r="AJC3" s="62"/>
      <c r="AJD3" s="36" t="str">
        <f t="shared" si="594"/>
        <v>F</v>
      </c>
      <c r="AJE3" s="36" t="str">
        <f t="shared" si="594"/>
        <v>L</v>
      </c>
      <c r="AJF3" s="36" t="str">
        <f t="shared" si="594"/>
        <v>S</v>
      </c>
      <c r="AJG3" s="36" t="str">
        <f t="shared" si="594"/>
        <v>M</v>
      </c>
      <c r="AJH3" s="36" t="str">
        <f t="shared" si="594"/>
        <v>T</v>
      </c>
      <c r="AJI3" s="36" t="str">
        <f t="shared" si="594"/>
        <v>O</v>
      </c>
      <c r="AJJ3" s="36" t="str">
        <f t="shared" si="594"/>
        <v>T</v>
      </c>
      <c r="AJK3" s="36" t="str">
        <f t="shared" si="594"/>
        <v>F</v>
      </c>
      <c r="AJL3" s="36" t="str">
        <f t="shared" si="594"/>
        <v>L</v>
      </c>
      <c r="AJM3" s="36" t="str">
        <f t="shared" si="594"/>
        <v>S</v>
      </c>
      <c r="AJN3" s="36" t="str">
        <f t="shared" si="594"/>
        <v>M</v>
      </c>
      <c r="AJO3" s="36" t="str">
        <f t="shared" si="594"/>
        <v>T</v>
      </c>
      <c r="AJP3" s="36" t="str">
        <f t="shared" si="594"/>
        <v>O</v>
      </c>
      <c r="AJQ3" s="36" t="str">
        <f t="shared" si="594"/>
        <v>T</v>
      </c>
      <c r="AJR3" s="36" t="str">
        <f t="shared" ref="AJR3:ALM3" si="595">CHOOSE(WEEKDAY(AJR4,1),"S","M","T","O","T","F","L")</f>
        <v>F</v>
      </c>
      <c r="AJS3" s="36" t="str">
        <f t="shared" si="595"/>
        <v>L</v>
      </c>
      <c r="AJT3" s="36" t="str">
        <f t="shared" si="595"/>
        <v>S</v>
      </c>
      <c r="AJU3" s="36" t="str">
        <f t="shared" si="595"/>
        <v>M</v>
      </c>
      <c r="AJV3" s="36" t="str">
        <f t="shared" si="595"/>
        <v>T</v>
      </c>
      <c r="AJW3" s="36" t="str">
        <f t="shared" si="595"/>
        <v>O</v>
      </c>
      <c r="AJX3" s="36" t="str">
        <f t="shared" si="595"/>
        <v>T</v>
      </c>
      <c r="AJY3" s="36" t="str">
        <f t="shared" si="595"/>
        <v>F</v>
      </c>
      <c r="AJZ3" s="36" t="str">
        <f t="shared" si="595"/>
        <v>L</v>
      </c>
      <c r="AKA3" s="36" t="str">
        <f t="shared" si="595"/>
        <v>S</v>
      </c>
      <c r="AKB3" s="36" t="str">
        <f t="shared" si="595"/>
        <v>M</v>
      </c>
      <c r="AKC3" s="36" t="str">
        <f t="shared" si="595"/>
        <v>T</v>
      </c>
      <c r="AKD3" s="36" t="str">
        <f t="shared" si="595"/>
        <v>O</v>
      </c>
      <c r="AKE3" s="36" t="str">
        <f t="shared" si="595"/>
        <v>T</v>
      </c>
      <c r="AKF3" s="36" t="str">
        <f t="shared" si="595"/>
        <v>F</v>
      </c>
      <c r="AKG3" s="36" t="str">
        <f t="shared" si="595"/>
        <v>L</v>
      </c>
      <c r="AKH3" s="62"/>
      <c r="AKI3" s="36" t="str">
        <f t="shared" si="595"/>
        <v>S</v>
      </c>
      <c r="AKJ3" s="36" t="str">
        <f t="shared" si="595"/>
        <v>M</v>
      </c>
      <c r="AKK3" s="36" t="str">
        <f t="shared" si="595"/>
        <v>T</v>
      </c>
      <c r="AKL3" s="36" t="str">
        <f t="shared" si="595"/>
        <v>O</v>
      </c>
      <c r="AKM3" s="36" t="str">
        <f t="shared" si="595"/>
        <v>T</v>
      </c>
      <c r="AKN3" s="36" t="str">
        <f t="shared" si="595"/>
        <v>F</v>
      </c>
      <c r="AKO3" s="36" t="str">
        <f t="shared" si="595"/>
        <v>L</v>
      </c>
      <c r="AKP3" s="36" t="str">
        <f t="shared" si="595"/>
        <v>S</v>
      </c>
      <c r="AKQ3" s="36" t="str">
        <f t="shared" si="595"/>
        <v>M</v>
      </c>
      <c r="AKR3" s="36" t="str">
        <f t="shared" si="595"/>
        <v>T</v>
      </c>
      <c r="AKS3" s="36" t="str">
        <f t="shared" si="595"/>
        <v>O</v>
      </c>
      <c r="AKT3" s="36" t="str">
        <f t="shared" si="595"/>
        <v>T</v>
      </c>
      <c r="AKU3" s="36" t="str">
        <f t="shared" si="595"/>
        <v>F</v>
      </c>
      <c r="AKV3" s="36" t="str">
        <f t="shared" si="595"/>
        <v>L</v>
      </c>
      <c r="AKW3" s="36" t="str">
        <f t="shared" si="595"/>
        <v>S</v>
      </c>
      <c r="AKX3" s="36" t="str">
        <f t="shared" si="595"/>
        <v>M</v>
      </c>
      <c r="AKY3" s="36" t="str">
        <f t="shared" si="595"/>
        <v>T</v>
      </c>
      <c r="AKZ3" s="36" t="str">
        <f t="shared" si="595"/>
        <v>O</v>
      </c>
      <c r="ALA3" s="36" t="str">
        <f t="shared" si="595"/>
        <v>T</v>
      </c>
      <c r="ALB3" s="36" t="str">
        <f t="shared" si="595"/>
        <v>F</v>
      </c>
      <c r="ALC3" s="36" t="str">
        <f t="shared" si="595"/>
        <v>L</v>
      </c>
      <c r="ALD3" s="36" t="str">
        <f t="shared" si="595"/>
        <v>S</v>
      </c>
      <c r="ALE3" s="36" t="str">
        <f t="shared" si="595"/>
        <v>M</v>
      </c>
      <c r="ALF3" s="36" t="str">
        <f t="shared" si="595"/>
        <v>T</v>
      </c>
      <c r="ALG3" s="36" t="str">
        <f t="shared" si="595"/>
        <v>O</v>
      </c>
      <c r="ALH3" s="36" t="str">
        <f t="shared" si="595"/>
        <v>T</v>
      </c>
      <c r="ALI3" s="36" t="str">
        <f t="shared" si="595"/>
        <v>F</v>
      </c>
      <c r="ALJ3" s="36" t="str">
        <f t="shared" si="595"/>
        <v>L</v>
      </c>
      <c r="ALK3" s="36" t="str">
        <f t="shared" si="595"/>
        <v>S</v>
      </c>
      <c r="ALL3" s="36" t="str">
        <f t="shared" si="595"/>
        <v>M</v>
      </c>
      <c r="ALM3" s="36" t="str">
        <f t="shared" si="595"/>
        <v>T</v>
      </c>
      <c r="ALN3" s="62"/>
    </row>
    <row r="4" spans="1:1002" ht="33.75" customHeight="1">
      <c r="A4" s="20"/>
      <c r="B4" s="20"/>
      <c r="D4" s="20"/>
      <c r="E4" s="20"/>
      <c r="F4" s="20"/>
      <c r="G4" s="20"/>
      <c r="H4" s="20"/>
      <c r="I4" s="20"/>
      <c r="J4" s="20"/>
      <c r="K4" s="20"/>
      <c r="L4" s="6"/>
      <c r="M4" s="32" t="s">
        <v>16</v>
      </c>
      <c r="N4" s="29">
        <v>42874</v>
      </c>
      <c r="O4" s="29">
        <f>N4+1</f>
        <v>42875</v>
      </c>
      <c r="P4" s="29">
        <f t="shared" ref="P4:Z4" si="596">O4+1</f>
        <v>42876</v>
      </c>
      <c r="Q4" s="29">
        <f>P4+1</f>
        <v>42877</v>
      </c>
      <c r="R4" s="29">
        <f t="shared" si="596"/>
        <v>42878</v>
      </c>
      <c r="S4" s="29">
        <f t="shared" si="596"/>
        <v>42879</v>
      </c>
      <c r="T4" s="29">
        <f t="shared" si="596"/>
        <v>42880</v>
      </c>
      <c r="U4" s="29">
        <f t="shared" si="596"/>
        <v>42881</v>
      </c>
      <c r="V4" s="29">
        <f t="shared" si="596"/>
        <v>42882</v>
      </c>
      <c r="W4" s="29">
        <f t="shared" si="596"/>
        <v>42883</v>
      </c>
      <c r="X4" s="29">
        <f t="shared" si="596"/>
        <v>42884</v>
      </c>
      <c r="Y4" s="29">
        <f t="shared" si="596"/>
        <v>42885</v>
      </c>
      <c r="Z4" s="45">
        <f t="shared" si="596"/>
        <v>42886</v>
      </c>
      <c r="AB4" s="48">
        <v>42887</v>
      </c>
      <c r="AC4" s="37">
        <f>AB4+1</f>
        <v>42888</v>
      </c>
      <c r="AD4" s="37">
        <f t="shared" ref="AD4:BE4" si="597">AC4+1</f>
        <v>42889</v>
      </c>
      <c r="AE4" s="37">
        <f t="shared" si="597"/>
        <v>42890</v>
      </c>
      <c r="AF4" s="37">
        <f t="shared" si="597"/>
        <v>42891</v>
      </c>
      <c r="AG4" s="37">
        <f t="shared" si="597"/>
        <v>42892</v>
      </c>
      <c r="AH4" s="37">
        <f t="shared" si="597"/>
        <v>42893</v>
      </c>
      <c r="AI4" s="37">
        <f t="shared" si="597"/>
        <v>42894</v>
      </c>
      <c r="AJ4" s="37">
        <f t="shared" si="597"/>
        <v>42895</v>
      </c>
      <c r="AK4" s="37">
        <f t="shared" si="597"/>
        <v>42896</v>
      </c>
      <c r="AL4" s="37">
        <f t="shared" si="597"/>
        <v>42897</v>
      </c>
      <c r="AM4" s="37">
        <f t="shared" si="597"/>
        <v>42898</v>
      </c>
      <c r="AN4" s="37">
        <f t="shared" si="597"/>
        <v>42899</v>
      </c>
      <c r="AO4" s="37">
        <f t="shared" si="597"/>
        <v>42900</v>
      </c>
      <c r="AP4" s="37">
        <f t="shared" si="597"/>
        <v>42901</v>
      </c>
      <c r="AQ4" s="37">
        <f t="shared" si="597"/>
        <v>42902</v>
      </c>
      <c r="AR4" s="37">
        <f t="shared" si="597"/>
        <v>42903</v>
      </c>
      <c r="AS4" s="37">
        <f t="shared" si="597"/>
        <v>42904</v>
      </c>
      <c r="AT4" s="37">
        <f t="shared" si="597"/>
        <v>42905</v>
      </c>
      <c r="AU4" s="37">
        <f t="shared" si="597"/>
        <v>42906</v>
      </c>
      <c r="AV4" s="37">
        <f t="shared" si="597"/>
        <v>42907</v>
      </c>
      <c r="AW4" s="37">
        <f t="shared" si="597"/>
        <v>42908</v>
      </c>
      <c r="AX4" s="37">
        <f t="shared" si="597"/>
        <v>42909</v>
      </c>
      <c r="AY4" s="37">
        <f t="shared" si="597"/>
        <v>42910</v>
      </c>
      <c r="AZ4" s="37">
        <f t="shared" si="597"/>
        <v>42911</v>
      </c>
      <c r="BA4" s="37">
        <f t="shared" si="597"/>
        <v>42912</v>
      </c>
      <c r="BB4" s="37">
        <f t="shared" si="597"/>
        <v>42913</v>
      </c>
      <c r="BC4" s="37">
        <f t="shared" si="597"/>
        <v>42914</v>
      </c>
      <c r="BD4" s="37">
        <f t="shared" si="597"/>
        <v>42915</v>
      </c>
      <c r="BE4" s="49">
        <f t="shared" si="597"/>
        <v>42916</v>
      </c>
      <c r="BG4" s="48">
        <v>42917</v>
      </c>
      <c r="BH4" s="29">
        <v>42918</v>
      </c>
      <c r="BI4" s="29">
        <v>42919</v>
      </c>
      <c r="BJ4" s="29">
        <v>42920</v>
      </c>
      <c r="BK4" s="29">
        <v>42921</v>
      </c>
      <c r="BL4" s="29">
        <v>42922</v>
      </c>
      <c r="BM4" s="29">
        <v>42923</v>
      </c>
      <c r="BN4" s="29">
        <v>42924</v>
      </c>
      <c r="BO4" s="29">
        <v>42925</v>
      </c>
      <c r="BP4" s="29">
        <v>42926</v>
      </c>
      <c r="BQ4" s="29">
        <v>42927</v>
      </c>
      <c r="BR4" s="29">
        <v>42928</v>
      </c>
      <c r="BS4" s="29">
        <v>42929</v>
      </c>
      <c r="BT4" s="29">
        <v>42930</v>
      </c>
      <c r="BU4" s="29">
        <v>42931</v>
      </c>
      <c r="BV4" s="29">
        <v>42932</v>
      </c>
      <c r="BW4" s="29">
        <v>42933</v>
      </c>
      <c r="BX4" s="29">
        <v>42934</v>
      </c>
      <c r="BY4" s="29">
        <v>42935</v>
      </c>
      <c r="BZ4" s="29">
        <v>42936</v>
      </c>
      <c r="CA4" s="29">
        <v>42937</v>
      </c>
      <c r="CB4" s="29">
        <v>42938</v>
      </c>
      <c r="CC4" s="29">
        <v>42939</v>
      </c>
      <c r="CD4" s="29">
        <v>42940</v>
      </c>
      <c r="CE4" s="29">
        <v>42941</v>
      </c>
      <c r="CF4" s="29">
        <v>42942</v>
      </c>
      <c r="CG4" s="29">
        <v>42943</v>
      </c>
      <c r="CH4" s="29">
        <v>42944</v>
      </c>
      <c r="CI4" s="29">
        <v>42945</v>
      </c>
      <c r="CJ4" s="29">
        <v>42946</v>
      </c>
      <c r="CK4" s="45">
        <v>42947</v>
      </c>
      <c r="CM4" s="48">
        <v>42948</v>
      </c>
      <c r="CN4" s="29">
        <v>42949</v>
      </c>
      <c r="CO4" s="29">
        <v>42950</v>
      </c>
      <c r="CP4" s="29">
        <v>42951</v>
      </c>
      <c r="CQ4" s="29">
        <v>42952</v>
      </c>
      <c r="CR4" s="29">
        <v>42953</v>
      </c>
      <c r="CS4" s="29">
        <v>42954</v>
      </c>
      <c r="CT4" s="29">
        <v>42955</v>
      </c>
      <c r="CU4" s="29">
        <v>42956</v>
      </c>
      <c r="CV4" s="29">
        <v>42957</v>
      </c>
      <c r="CW4" s="29">
        <v>42958</v>
      </c>
      <c r="CX4" s="29">
        <v>42959</v>
      </c>
      <c r="CY4" s="29">
        <v>42960</v>
      </c>
      <c r="CZ4" s="29">
        <v>42961</v>
      </c>
      <c r="DA4" s="29">
        <v>42962</v>
      </c>
      <c r="DB4" s="29">
        <v>42963</v>
      </c>
      <c r="DC4" s="29">
        <v>42964</v>
      </c>
      <c r="DD4" s="29">
        <v>42965</v>
      </c>
      <c r="DE4" s="29">
        <v>42966</v>
      </c>
      <c r="DF4" s="29">
        <v>42967</v>
      </c>
      <c r="DG4" s="29">
        <v>42968</v>
      </c>
      <c r="DH4" s="29">
        <v>42969</v>
      </c>
      <c r="DI4" s="29">
        <v>42970</v>
      </c>
      <c r="DJ4" s="29">
        <v>42971</v>
      </c>
      <c r="DK4" s="29">
        <v>42972</v>
      </c>
      <c r="DL4" s="29">
        <v>42973</v>
      </c>
      <c r="DM4" s="29">
        <v>42974</v>
      </c>
      <c r="DN4" s="29">
        <v>42975</v>
      </c>
      <c r="DO4" s="29">
        <v>42976</v>
      </c>
      <c r="DP4" s="29">
        <v>42977</v>
      </c>
      <c r="DQ4" s="45">
        <v>42978</v>
      </c>
      <c r="DR4" s="62"/>
      <c r="DS4" s="48">
        <v>42979</v>
      </c>
      <c r="DT4" s="29">
        <v>42980</v>
      </c>
      <c r="DU4" s="29">
        <v>42981</v>
      </c>
      <c r="DV4" s="29">
        <v>42982</v>
      </c>
      <c r="DW4" s="29">
        <v>42983</v>
      </c>
      <c r="DX4" s="29">
        <v>42984</v>
      </c>
      <c r="DY4" s="29">
        <v>42985</v>
      </c>
      <c r="DZ4" s="29">
        <v>42986</v>
      </c>
      <c r="EA4" s="29">
        <v>42987</v>
      </c>
      <c r="EB4" s="29">
        <v>42988</v>
      </c>
      <c r="EC4" s="29">
        <v>42989</v>
      </c>
      <c r="ED4" s="29">
        <v>42990</v>
      </c>
      <c r="EE4" s="29">
        <v>42991</v>
      </c>
      <c r="EF4" s="29">
        <v>42992</v>
      </c>
      <c r="EG4" s="29">
        <v>42993</v>
      </c>
      <c r="EH4" s="29">
        <v>42994</v>
      </c>
      <c r="EI4" s="29">
        <v>42995</v>
      </c>
      <c r="EJ4" s="29">
        <v>42996</v>
      </c>
      <c r="EK4" s="29">
        <v>42997</v>
      </c>
      <c r="EL4" s="29">
        <v>42998</v>
      </c>
      <c r="EM4" s="29">
        <v>42999</v>
      </c>
      <c r="EN4" s="29">
        <v>43000</v>
      </c>
      <c r="EO4" s="29">
        <v>43001</v>
      </c>
      <c r="EP4" s="29">
        <v>43002</v>
      </c>
      <c r="EQ4" s="29">
        <v>43003</v>
      </c>
      <c r="ER4" s="29">
        <v>43004</v>
      </c>
      <c r="ES4" s="29">
        <v>43005</v>
      </c>
      <c r="ET4" s="29">
        <v>43006</v>
      </c>
      <c r="EU4" s="29">
        <v>43007</v>
      </c>
      <c r="EV4" s="45">
        <v>43008</v>
      </c>
      <c r="EX4" s="48">
        <v>43009</v>
      </c>
      <c r="EY4" s="29">
        <v>43010</v>
      </c>
      <c r="EZ4" s="29">
        <v>43011</v>
      </c>
      <c r="FA4" s="29">
        <v>43012</v>
      </c>
      <c r="FB4" s="29">
        <v>43013</v>
      </c>
      <c r="FC4" s="29">
        <v>43014</v>
      </c>
      <c r="FD4" s="29">
        <v>43015</v>
      </c>
      <c r="FE4" s="29">
        <v>43016</v>
      </c>
      <c r="FF4" s="29">
        <v>43017</v>
      </c>
      <c r="FG4" s="29">
        <v>43018</v>
      </c>
      <c r="FH4" s="29">
        <v>43019</v>
      </c>
      <c r="FI4" s="29">
        <v>43020</v>
      </c>
      <c r="FJ4" s="29">
        <v>43021</v>
      </c>
      <c r="FK4" s="29">
        <v>43022</v>
      </c>
      <c r="FL4" s="29">
        <v>43023</v>
      </c>
      <c r="FM4" s="29">
        <v>43024</v>
      </c>
      <c r="FN4" s="29">
        <v>43025</v>
      </c>
      <c r="FO4" s="29">
        <v>43026</v>
      </c>
      <c r="FP4" s="29">
        <v>43027</v>
      </c>
      <c r="FQ4" s="29">
        <v>43028</v>
      </c>
      <c r="FR4" s="29">
        <v>43029</v>
      </c>
      <c r="FS4" s="29">
        <v>43030</v>
      </c>
      <c r="FT4" s="29">
        <v>43031</v>
      </c>
      <c r="FU4" s="29">
        <v>43032</v>
      </c>
      <c r="FV4" s="29">
        <v>43033</v>
      </c>
      <c r="FW4" s="29">
        <v>43034</v>
      </c>
      <c r="FX4" s="29">
        <v>43035</v>
      </c>
      <c r="FY4" s="29">
        <v>43036</v>
      </c>
      <c r="FZ4" s="29">
        <v>43037</v>
      </c>
      <c r="GA4" s="29">
        <v>43038</v>
      </c>
      <c r="GB4" s="45">
        <v>43039</v>
      </c>
      <c r="GD4" s="48">
        <v>43040</v>
      </c>
      <c r="GE4" s="29">
        <v>43041</v>
      </c>
      <c r="GF4" s="29">
        <v>43042</v>
      </c>
      <c r="GG4" s="29">
        <v>43043</v>
      </c>
      <c r="GH4" s="29">
        <v>43044</v>
      </c>
      <c r="GI4" s="29">
        <v>43045</v>
      </c>
      <c r="GJ4" s="29">
        <v>43046</v>
      </c>
      <c r="GK4" s="29">
        <v>43047</v>
      </c>
      <c r="GL4" s="29">
        <v>43048</v>
      </c>
      <c r="GM4" s="29">
        <v>43049</v>
      </c>
      <c r="GN4" s="29">
        <v>43050</v>
      </c>
      <c r="GO4" s="29">
        <v>43051</v>
      </c>
      <c r="GP4" s="29">
        <v>43052</v>
      </c>
      <c r="GQ4" s="29">
        <v>43053</v>
      </c>
      <c r="GR4" s="29">
        <v>43054</v>
      </c>
      <c r="GS4" s="29">
        <v>43055</v>
      </c>
      <c r="GT4" s="29">
        <v>43056</v>
      </c>
      <c r="GU4" s="29">
        <v>43057</v>
      </c>
      <c r="GV4" s="29">
        <v>43058</v>
      </c>
      <c r="GW4" s="29">
        <v>43059</v>
      </c>
      <c r="GX4" s="29">
        <v>43060</v>
      </c>
      <c r="GY4" s="29">
        <v>43061</v>
      </c>
      <c r="GZ4" s="29">
        <v>43062</v>
      </c>
      <c r="HA4" s="29">
        <v>43063</v>
      </c>
      <c r="HB4" s="29">
        <v>43064</v>
      </c>
      <c r="HC4" s="29">
        <v>43065</v>
      </c>
      <c r="HD4" s="29">
        <v>43066</v>
      </c>
      <c r="HE4" s="29">
        <v>43067</v>
      </c>
      <c r="HF4" s="29">
        <v>43068</v>
      </c>
      <c r="HG4" s="45">
        <v>43069</v>
      </c>
      <c r="HI4" s="29">
        <v>43070</v>
      </c>
      <c r="HJ4" s="29">
        <v>43071</v>
      </c>
      <c r="HK4" s="29">
        <v>43072</v>
      </c>
      <c r="HL4" s="29">
        <v>43073</v>
      </c>
      <c r="HM4" s="29">
        <v>43074</v>
      </c>
      <c r="HN4" s="29">
        <v>43075</v>
      </c>
      <c r="HO4" s="29">
        <v>43076</v>
      </c>
      <c r="HP4" s="29">
        <v>43077</v>
      </c>
      <c r="HQ4" s="29">
        <v>43078</v>
      </c>
      <c r="HR4" s="29">
        <v>43079</v>
      </c>
      <c r="HS4" s="29">
        <v>43080</v>
      </c>
      <c r="HT4" s="29">
        <v>43081</v>
      </c>
      <c r="HU4" s="29">
        <v>43082</v>
      </c>
      <c r="HV4" s="29">
        <v>43083</v>
      </c>
      <c r="HW4" s="29">
        <v>43084</v>
      </c>
      <c r="HX4" s="29">
        <v>43085</v>
      </c>
      <c r="HY4" s="29">
        <v>43086</v>
      </c>
      <c r="HZ4" s="29">
        <v>43087</v>
      </c>
      <c r="IA4" s="29">
        <v>43088</v>
      </c>
      <c r="IB4" s="29">
        <v>43089</v>
      </c>
      <c r="IC4" s="29">
        <v>43090</v>
      </c>
      <c r="ID4" s="29">
        <v>43091</v>
      </c>
      <c r="IE4" s="29">
        <v>43092</v>
      </c>
      <c r="IF4" s="29">
        <v>43093</v>
      </c>
      <c r="IG4" s="29">
        <v>43094</v>
      </c>
      <c r="IH4" s="29">
        <v>43095</v>
      </c>
      <c r="II4" s="29">
        <v>43096</v>
      </c>
      <c r="IJ4" s="29">
        <v>43097</v>
      </c>
      <c r="IK4" s="29">
        <v>43098</v>
      </c>
      <c r="IL4" s="29">
        <v>43099</v>
      </c>
      <c r="IM4" s="29">
        <v>43100</v>
      </c>
      <c r="IO4" s="29">
        <v>43101</v>
      </c>
      <c r="IP4" s="29">
        <v>43102</v>
      </c>
      <c r="IQ4" s="29">
        <v>43103</v>
      </c>
      <c r="IR4" s="29">
        <v>43104</v>
      </c>
      <c r="IS4" s="29">
        <v>43105</v>
      </c>
      <c r="IT4" s="29">
        <v>43106</v>
      </c>
      <c r="IU4" s="29">
        <v>43107</v>
      </c>
      <c r="IV4" s="29">
        <v>43108</v>
      </c>
      <c r="IW4" s="29">
        <v>43109</v>
      </c>
      <c r="IX4" s="29">
        <v>43110</v>
      </c>
      <c r="IY4" s="29">
        <v>43111</v>
      </c>
      <c r="IZ4" s="29">
        <v>43112</v>
      </c>
      <c r="JA4" s="29">
        <v>43113</v>
      </c>
      <c r="JB4" s="29">
        <v>43114</v>
      </c>
      <c r="JC4" s="29">
        <v>43115</v>
      </c>
      <c r="JD4" s="29">
        <v>43116</v>
      </c>
      <c r="JE4" s="29">
        <v>43117</v>
      </c>
      <c r="JF4" s="29">
        <v>43118</v>
      </c>
      <c r="JG4" s="29">
        <v>43119</v>
      </c>
      <c r="JH4" s="29">
        <v>43120</v>
      </c>
      <c r="JI4" s="29">
        <v>43121</v>
      </c>
      <c r="JJ4" s="29">
        <v>43122</v>
      </c>
      <c r="JK4" s="29">
        <v>43123</v>
      </c>
      <c r="JL4" s="29">
        <v>43124</v>
      </c>
      <c r="JM4" s="29">
        <v>43125</v>
      </c>
      <c r="JN4" s="29">
        <v>43126</v>
      </c>
      <c r="JO4" s="29">
        <v>43127</v>
      </c>
      <c r="JP4" s="29">
        <v>43128</v>
      </c>
      <c r="JQ4" s="29">
        <v>43129</v>
      </c>
      <c r="JR4" s="29">
        <v>43130</v>
      </c>
      <c r="JS4" s="29">
        <v>43131</v>
      </c>
      <c r="JU4" s="29">
        <v>43132</v>
      </c>
      <c r="JV4" s="29">
        <v>43133</v>
      </c>
      <c r="JW4" s="29">
        <v>43134</v>
      </c>
      <c r="JX4" s="29">
        <v>43135</v>
      </c>
      <c r="JY4" s="29">
        <v>43136</v>
      </c>
      <c r="JZ4" s="29">
        <v>43137</v>
      </c>
      <c r="KA4" s="29">
        <v>43138</v>
      </c>
      <c r="KB4" s="29">
        <v>43139</v>
      </c>
      <c r="KC4" s="29">
        <v>43140</v>
      </c>
      <c r="KD4" s="29">
        <v>43141</v>
      </c>
      <c r="KE4" s="29">
        <v>43142</v>
      </c>
      <c r="KF4" s="29">
        <v>43143</v>
      </c>
      <c r="KG4" s="29">
        <v>43144</v>
      </c>
      <c r="KH4" s="29">
        <v>43145</v>
      </c>
      <c r="KI4" s="29">
        <v>43146</v>
      </c>
      <c r="KJ4" s="29">
        <v>43147</v>
      </c>
      <c r="KK4" s="29">
        <v>43148</v>
      </c>
      <c r="KL4" s="29">
        <v>43149</v>
      </c>
      <c r="KM4" s="29">
        <v>43150</v>
      </c>
      <c r="KN4" s="29">
        <v>43151</v>
      </c>
      <c r="KO4" s="29">
        <v>43152</v>
      </c>
      <c r="KP4" s="29">
        <v>43153</v>
      </c>
      <c r="KQ4" s="29">
        <v>43154</v>
      </c>
      <c r="KR4" s="29">
        <v>43155</v>
      </c>
      <c r="KS4" s="29">
        <v>43156</v>
      </c>
      <c r="KT4" s="29">
        <v>43157</v>
      </c>
      <c r="KU4" s="29">
        <v>43158</v>
      </c>
      <c r="KV4" s="29">
        <v>43159</v>
      </c>
      <c r="KX4" s="29">
        <v>43160</v>
      </c>
      <c r="KY4" s="29">
        <v>43161</v>
      </c>
      <c r="KZ4" s="29">
        <v>43162</v>
      </c>
      <c r="LA4" s="29">
        <v>43163</v>
      </c>
      <c r="LB4" s="29">
        <v>43164</v>
      </c>
      <c r="LC4" s="29">
        <v>43165</v>
      </c>
      <c r="LD4" s="29">
        <v>43166</v>
      </c>
      <c r="LE4" s="29">
        <v>43167</v>
      </c>
      <c r="LF4" s="29">
        <v>43168</v>
      </c>
      <c r="LG4" s="29">
        <v>43169</v>
      </c>
      <c r="LH4" s="29">
        <v>43170</v>
      </c>
      <c r="LI4" s="29">
        <v>43171</v>
      </c>
      <c r="LJ4" s="29">
        <v>43172</v>
      </c>
      <c r="LK4" s="29">
        <v>43173</v>
      </c>
      <c r="LL4" s="29">
        <v>43174</v>
      </c>
      <c r="LM4" s="29">
        <v>43175</v>
      </c>
      <c r="LN4" s="29">
        <v>43176</v>
      </c>
      <c r="LO4" s="29">
        <v>43177</v>
      </c>
      <c r="LP4" s="29">
        <v>43178</v>
      </c>
      <c r="LQ4" s="29">
        <v>43179</v>
      </c>
      <c r="LR4" s="29">
        <v>43180</v>
      </c>
      <c r="LS4" s="29">
        <v>43181</v>
      </c>
      <c r="LT4" s="29">
        <v>43182</v>
      </c>
      <c r="LU4" s="29">
        <v>43183</v>
      </c>
      <c r="LV4" s="29">
        <v>43184</v>
      </c>
      <c r="LW4" s="29">
        <v>43185</v>
      </c>
      <c r="LX4" s="29">
        <v>43186</v>
      </c>
      <c r="LY4" s="29">
        <v>43187</v>
      </c>
      <c r="LZ4" s="29">
        <v>43188</v>
      </c>
      <c r="MA4" s="29">
        <v>43189</v>
      </c>
      <c r="MB4" s="29">
        <v>43190</v>
      </c>
      <c r="MD4" s="29">
        <v>43191</v>
      </c>
      <c r="ME4" s="29">
        <v>43192</v>
      </c>
      <c r="MF4" s="29">
        <v>43193</v>
      </c>
      <c r="MG4" s="29">
        <v>43194</v>
      </c>
      <c r="MH4" s="29">
        <v>43195</v>
      </c>
      <c r="MI4" s="29">
        <v>43196</v>
      </c>
      <c r="MJ4" s="29">
        <v>43197</v>
      </c>
      <c r="MK4" s="29">
        <v>43198</v>
      </c>
      <c r="ML4" s="29">
        <v>43199</v>
      </c>
      <c r="MM4" s="29">
        <v>43200</v>
      </c>
      <c r="MN4" s="29">
        <v>43201</v>
      </c>
      <c r="MO4" s="29">
        <v>43202</v>
      </c>
      <c r="MP4" s="29">
        <v>43203</v>
      </c>
      <c r="MQ4" s="29">
        <v>43204</v>
      </c>
      <c r="MR4" s="29">
        <v>43205</v>
      </c>
      <c r="MS4" s="29">
        <v>43206</v>
      </c>
      <c r="MT4" s="29">
        <v>43207</v>
      </c>
      <c r="MU4" s="29">
        <v>43208</v>
      </c>
      <c r="MV4" s="29">
        <v>43209</v>
      </c>
      <c r="MW4" s="29">
        <v>43210</v>
      </c>
      <c r="MX4" s="29">
        <v>43211</v>
      </c>
      <c r="MY4" s="29">
        <v>43212</v>
      </c>
      <c r="MZ4" s="29">
        <v>43213</v>
      </c>
      <c r="NA4" s="29">
        <v>43214</v>
      </c>
      <c r="NB4" s="29">
        <v>43215</v>
      </c>
      <c r="NC4" s="29">
        <v>43216</v>
      </c>
      <c r="ND4" s="29">
        <v>43217</v>
      </c>
      <c r="NE4" s="29">
        <v>43218</v>
      </c>
      <c r="NF4" s="29">
        <v>43219</v>
      </c>
      <c r="NG4" s="29">
        <v>43220</v>
      </c>
      <c r="NI4" s="29">
        <v>43221</v>
      </c>
      <c r="NJ4" s="29">
        <v>43222</v>
      </c>
      <c r="NK4" s="29">
        <v>43223</v>
      </c>
      <c r="NL4" s="29">
        <v>43224</v>
      </c>
      <c r="NM4" s="29">
        <v>43225</v>
      </c>
      <c r="NN4" s="29">
        <v>43226</v>
      </c>
      <c r="NO4" s="29">
        <v>43227</v>
      </c>
      <c r="NP4" s="29">
        <v>43228</v>
      </c>
      <c r="NQ4" s="29">
        <v>43229</v>
      </c>
      <c r="NR4" s="29">
        <v>43230</v>
      </c>
      <c r="NS4" s="29">
        <v>43231</v>
      </c>
      <c r="NT4" s="29">
        <v>43232</v>
      </c>
      <c r="NU4" s="29">
        <v>43233</v>
      </c>
      <c r="NV4" s="29">
        <v>43234</v>
      </c>
      <c r="NW4" s="29">
        <v>43235</v>
      </c>
      <c r="NX4" s="29">
        <v>43236</v>
      </c>
      <c r="NY4" s="29">
        <v>43237</v>
      </c>
      <c r="NZ4" s="29">
        <v>43238</v>
      </c>
      <c r="OA4" s="29">
        <v>43239</v>
      </c>
      <c r="OB4" s="29">
        <v>43240</v>
      </c>
      <c r="OC4" s="29">
        <v>43241</v>
      </c>
      <c r="OD4" s="29">
        <v>43242</v>
      </c>
      <c r="OE4" s="29">
        <v>43243</v>
      </c>
      <c r="OF4" s="29">
        <v>43244</v>
      </c>
      <c r="OG4" s="29">
        <v>43245</v>
      </c>
      <c r="OH4" s="29">
        <v>43246</v>
      </c>
      <c r="OI4" s="29">
        <v>43247</v>
      </c>
      <c r="OJ4" s="29">
        <v>43248</v>
      </c>
      <c r="OK4" s="29">
        <v>43249</v>
      </c>
      <c r="OL4" s="29">
        <v>43250</v>
      </c>
      <c r="OM4" s="29">
        <v>43251</v>
      </c>
      <c r="OO4" s="29">
        <v>43252</v>
      </c>
      <c r="OP4" s="29">
        <v>43253</v>
      </c>
      <c r="OQ4" s="29">
        <v>43254</v>
      </c>
      <c r="OR4" s="29">
        <v>43255</v>
      </c>
      <c r="OS4" s="29">
        <v>43256</v>
      </c>
      <c r="OT4" s="29">
        <v>43257</v>
      </c>
      <c r="OU4" s="29">
        <v>43258</v>
      </c>
      <c r="OV4" s="29">
        <v>43259</v>
      </c>
      <c r="OW4" s="29">
        <v>43260</v>
      </c>
      <c r="OX4" s="29">
        <v>43261</v>
      </c>
      <c r="OY4" s="29">
        <v>43262</v>
      </c>
      <c r="OZ4" s="29">
        <v>43263</v>
      </c>
      <c r="PA4" s="29">
        <v>43264</v>
      </c>
      <c r="PB4" s="29">
        <v>43265</v>
      </c>
      <c r="PC4" s="29">
        <v>43266</v>
      </c>
      <c r="PD4" s="29">
        <v>43267</v>
      </c>
      <c r="PE4" s="29">
        <v>43268</v>
      </c>
      <c r="PF4" s="29">
        <v>43269</v>
      </c>
      <c r="PG4" s="29">
        <v>43270</v>
      </c>
      <c r="PH4" s="29">
        <v>43271</v>
      </c>
      <c r="PI4" s="29">
        <v>43272</v>
      </c>
      <c r="PJ4" s="29">
        <v>43273</v>
      </c>
      <c r="PK4" s="29">
        <v>43274</v>
      </c>
      <c r="PL4" s="29">
        <v>43275</v>
      </c>
      <c r="PM4" s="29">
        <v>43276</v>
      </c>
      <c r="PN4" s="29">
        <v>43277</v>
      </c>
      <c r="PO4" s="29">
        <v>43278</v>
      </c>
      <c r="PP4" s="29">
        <v>43279</v>
      </c>
      <c r="PQ4" s="29">
        <v>43280</v>
      </c>
      <c r="PR4" s="29">
        <v>43281</v>
      </c>
      <c r="PT4" s="29">
        <v>43282</v>
      </c>
      <c r="PU4" s="29">
        <v>43283</v>
      </c>
      <c r="PV4" s="29">
        <v>43284</v>
      </c>
      <c r="PW4" s="29">
        <v>43285</v>
      </c>
      <c r="PX4" s="29">
        <v>43286</v>
      </c>
      <c r="PY4" s="29">
        <v>43287</v>
      </c>
      <c r="PZ4" s="29">
        <v>43288</v>
      </c>
      <c r="QA4" s="29">
        <v>43289</v>
      </c>
      <c r="QB4" s="29">
        <v>43290</v>
      </c>
      <c r="QC4" s="29">
        <v>43291</v>
      </c>
      <c r="QD4" s="29">
        <v>43292</v>
      </c>
      <c r="QE4" s="29">
        <v>43293</v>
      </c>
      <c r="QF4" s="29">
        <v>43294</v>
      </c>
      <c r="QG4" s="29">
        <v>43295</v>
      </c>
      <c r="QH4" s="29">
        <v>43296</v>
      </c>
      <c r="QI4" s="29">
        <v>43297</v>
      </c>
      <c r="QJ4" s="29">
        <v>43298</v>
      </c>
      <c r="QK4" s="29">
        <v>43299</v>
      </c>
      <c r="QL4" s="29">
        <v>43300</v>
      </c>
      <c r="QM4" s="29">
        <v>43301</v>
      </c>
      <c r="QN4" s="29">
        <v>43302</v>
      </c>
      <c r="QO4" s="29">
        <v>43303</v>
      </c>
      <c r="QP4" s="29">
        <v>43304</v>
      </c>
      <c r="QQ4" s="29">
        <v>43305</v>
      </c>
      <c r="QR4" s="29">
        <v>43306</v>
      </c>
      <c r="QS4" s="29">
        <v>43307</v>
      </c>
      <c r="QT4" s="29">
        <v>43308</v>
      </c>
      <c r="QU4" s="29">
        <v>43309</v>
      </c>
      <c r="QV4" s="29">
        <v>43310</v>
      </c>
      <c r="QW4" s="29">
        <v>43311</v>
      </c>
      <c r="QX4" s="29">
        <v>43312</v>
      </c>
      <c r="QZ4" s="29">
        <v>43313</v>
      </c>
      <c r="RA4" s="29">
        <v>43314</v>
      </c>
      <c r="RB4" s="29">
        <v>43315</v>
      </c>
      <c r="RC4" s="29">
        <v>43316</v>
      </c>
      <c r="RD4" s="29">
        <v>43317</v>
      </c>
      <c r="RE4" s="29">
        <v>43318</v>
      </c>
      <c r="RF4" s="29">
        <v>43319</v>
      </c>
      <c r="RG4" s="29">
        <v>43320</v>
      </c>
      <c r="RH4" s="29">
        <v>43321</v>
      </c>
      <c r="RI4" s="29">
        <v>43322</v>
      </c>
      <c r="RJ4" s="29">
        <v>43323</v>
      </c>
      <c r="RK4" s="29">
        <v>43324</v>
      </c>
      <c r="RL4" s="29">
        <v>43325</v>
      </c>
      <c r="RM4" s="29">
        <v>43326</v>
      </c>
      <c r="RN4" s="29">
        <v>43327</v>
      </c>
      <c r="RO4" s="29">
        <v>43328</v>
      </c>
      <c r="RP4" s="29">
        <v>43329</v>
      </c>
      <c r="RQ4" s="29">
        <v>43330</v>
      </c>
      <c r="RR4" s="29">
        <v>43331</v>
      </c>
      <c r="RS4" s="29">
        <v>43332</v>
      </c>
      <c r="RT4" s="29">
        <v>43333</v>
      </c>
      <c r="RU4" s="29">
        <v>43334</v>
      </c>
      <c r="RV4" s="29">
        <v>43335</v>
      </c>
      <c r="RW4" s="29">
        <v>43336</v>
      </c>
      <c r="RX4" s="29">
        <v>43337</v>
      </c>
      <c r="RY4" s="29">
        <v>43338</v>
      </c>
      <c r="RZ4" s="29">
        <v>43339</v>
      </c>
      <c r="SA4" s="29">
        <v>43340</v>
      </c>
      <c r="SB4" s="29">
        <v>43341</v>
      </c>
      <c r="SC4" s="29">
        <v>43342</v>
      </c>
      <c r="SD4" s="29">
        <v>43343</v>
      </c>
      <c r="SF4" s="29">
        <v>43344</v>
      </c>
      <c r="SG4" s="29">
        <v>43345</v>
      </c>
      <c r="SH4" s="29">
        <v>43346</v>
      </c>
      <c r="SI4" s="29">
        <v>43347</v>
      </c>
      <c r="SJ4" s="29">
        <v>43348</v>
      </c>
      <c r="SK4" s="29">
        <v>43349</v>
      </c>
      <c r="SL4" s="29">
        <v>43350</v>
      </c>
      <c r="SM4" s="29">
        <v>43351</v>
      </c>
      <c r="SN4" s="29">
        <v>43352</v>
      </c>
      <c r="SO4" s="29">
        <v>43353</v>
      </c>
      <c r="SP4" s="29">
        <v>43354</v>
      </c>
      <c r="SQ4" s="29">
        <v>43355</v>
      </c>
      <c r="SR4" s="29">
        <v>43356</v>
      </c>
      <c r="SS4" s="29">
        <v>43357</v>
      </c>
      <c r="ST4" s="29">
        <v>43358</v>
      </c>
      <c r="SU4" s="29">
        <v>43359</v>
      </c>
      <c r="SV4" s="29">
        <v>43360</v>
      </c>
      <c r="SW4" s="29">
        <v>43361</v>
      </c>
      <c r="SX4" s="29">
        <v>43362</v>
      </c>
      <c r="SY4" s="29">
        <v>43363</v>
      </c>
      <c r="SZ4" s="29">
        <v>43364</v>
      </c>
      <c r="TA4" s="29">
        <v>43365</v>
      </c>
      <c r="TB4" s="29">
        <v>43366</v>
      </c>
      <c r="TC4" s="29">
        <v>43367</v>
      </c>
      <c r="TD4" s="29">
        <v>43368</v>
      </c>
      <c r="TE4" s="29">
        <v>43369</v>
      </c>
      <c r="TF4" s="29">
        <v>43370</v>
      </c>
      <c r="TG4" s="29">
        <v>43371</v>
      </c>
      <c r="TH4" s="29">
        <v>43372</v>
      </c>
      <c r="TI4" s="29">
        <v>43373</v>
      </c>
      <c r="TK4" s="29">
        <v>43374</v>
      </c>
      <c r="TL4" s="29">
        <v>43375</v>
      </c>
      <c r="TM4" s="29">
        <v>43376</v>
      </c>
      <c r="TN4" s="29">
        <v>43377</v>
      </c>
      <c r="TO4" s="29">
        <v>43378</v>
      </c>
      <c r="TP4" s="29">
        <v>43379</v>
      </c>
      <c r="TQ4" s="29">
        <v>43380</v>
      </c>
      <c r="TR4" s="29">
        <v>43381</v>
      </c>
      <c r="TS4" s="29">
        <v>43382</v>
      </c>
      <c r="TT4" s="29">
        <v>43383</v>
      </c>
      <c r="TU4" s="29">
        <v>43384</v>
      </c>
      <c r="TV4" s="29">
        <v>43385</v>
      </c>
      <c r="TW4" s="29">
        <v>43386</v>
      </c>
      <c r="TX4" s="29">
        <v>43387</v>
      </c>
      <c r="TY4" s="29">
        <v>43388</v>
      </c>
      <c r="TZ4" s="29">
        <v>43389</v>
      </c>
      <c r="UA4" s="29">
        <v>43390</v>
      </c>
      <c r="UB4" s="29">
        <v>43391</v>
      </c>
      <c r="UC4" s="29">
        <v>43392</v>
      </c>
      <c r="UD4" s="29">
        <v>43393</v>
      </c>
      <c r="UE4" s="29">
        <v>43394</v>
      </c>
      <c r="UF4" s="29">
        <v>43395</v>
      </c>
      <c r="UG4" s="29">
        <v>43396</v>
      </c>
      <c r="UH4" s="29">
        <v>43397</v>
      </c>
      <c r="UI4" s="29">
        <v>43398</v>
      </c>
      <c r="UJ4" s="29">
        <v>43399</v>
      </c>
      <c r="UK4" s="29">
        <v>43400</v>
      </c>
      <c r="UL4" s="29">
        <v>43401</v>
      </c>
      <c r="UM4" s="29">
        <v>43402</v>
      </c>
      <c r="UN4" s="29">
        <v>43403</v>
      </c>
      <c r="UO4" s="29">
        <v>43404</v>
      </c>
      <c r="UQ4" s="29">
        <v>43405</v>
      </c>
      <c r="UR4" s="29">
        <v>43406</v>
      </c>
      <c r="US4" s="29">
        <v>43407</v>
      </c>
      <c r="UT4" s="29">
        <v>43408</v>
      </c>
      <c r="UU4" s="29">
        <v>43409</v>
      </c>
      <c r="UV4" s="29">
        <v>43410</v>
      </c>
      <c r="UW4" s="29">
        <v>43411</v>
      </c>
      <c r="UX4" s="29">
        <v>43412</v>
      </c>
      <c r="UY4" s="29">
        <v>43413</v>
      </c>
      <c r="UZ4" s="29">
        <v>43414</v>
      </c>
      <c r="VA4" s="29">
        <v>43415</v>
      </c>
      <c r="VB4" s="29">
        <v>43416</v>
      </c>
      <c r="VC4" s="29">
        <v>43417</v>
      </c>
      <c r="VD4" s="29">
        <v>43418</v>
      </c>
      <c r="VE4" s="29">
        <v>43419</v>
      </c>
      <c r="VF4" s="29">
        <v>43420</v>
      </c>
      <c r="VG4" s="29">
        <v>43421</v>
      </c>
      <c r="VH4" s="29">
        <v>43422</v>
      </c>
      <c r="VI4" s="29">
        <v>43423</v>
      </c>
      <c r="VJ4" s="29">
        <v>43424</v>
      </c>
      <c r="VK4" s="29">
        <v>43425</v>
      </c>
      <c r="VL4" s="29">
        <v>43426</v>
      </c>
      <c r="VM4" s="29">
        <v>43427</v>
      </c>
      <c r="VN4" s="29">
        <v>43428</v>
      </c>
      <c r="VO4" s="29">
        <v>43429</v>
      </c>
      <c r="VP4" s="29">
        <v>43430</v>
      </c>
      <c r="VQ4" s="29">
        <v>43431</v>
      </c>
      <c r="VR4" s="29">
        <v>43432</v>
      </c>
      <c r="VS4" s="29">
        <v>43433</v>
      </c>
      <c r="VT4" s="29">
        <v>43434</v>
      </c>
      <c r="VU4" s="62"/>
      <c r="VV4" s="29">
        <v>43435</v>
      </c>
      <c r="VW4" s="29">
        <v>43436</v>
      </c>
      <c r="VX4" s="29">
        <v>43437</v>
      </c>
      <c r="VY4" s="29">
        <v>43438</v>
      </c>
      <c r="VZ4" s="29">
        <v>43439</v>
      </c>
      <c r="WA4" s="29">
        <v>43440</v>
      </c>
      <c r="WB4" s="29">
        <v>43441</v>
      </c>
      <c r="WC4" s="29">
        <v>43442</v>
      </c>
      <c r="WD4" s="29">
        <v>43443</v>
      </c>
      <c r="WE4" s="29">
        <v>43444</v>
      </c>
      <c r="WF4" s="29">
        <v>43445</v>
      </c>
      <c r="WG4" s="29">
        <v>43446</v>
      </c>
      <c r="WH4" s="29">
        <v>43447</v>
      </c>
      <c r="WI4" s="29">
        <v>43448</v>
      </c>
      <c r="WJ4" s="29">
        <v>43449</v>
      </c>
      <c r="WK4" s="29">
        <v>43450</v>
      </c>
      <c r="WL4" s="29">
        <v>43451</v>
      </c>
      <c r="WM4" s="29">
        <v>43452</v>
      </c>
      <c r="WN4" s="29">
        <v>43453</v>
      </c>
      <c r="WO4" s="29">
        <v>43454</v>
      </c>
      <c r="WP4" s="29">
        <v>43455</v>
      </c>
      <c r="WQ4" s="29">
        <v>43456</v>
      </c>
      <c r="WR4" s="29">
        <v>43457</v>
      </c>
      <c r="WS4" s="29">
        <v>43458</v>
      </c>
      <c r="WT4" s="29">
        <v>43459</v>
      </c>
      <c r="WU4" s="29">
        <v>43460</v>
      </c>
      <c r="WV4" s="29">
        <v>43461</v>
      </c>
      <c r="WW4" s="29">
        <v>43462</v>
      </c>
      <c r="WX4" s="29">
        <v>43463</v>
      </c>
      <c r="WY4" s="29">
        <v>43464</v>
      </c>
      <c r="WZ4" s="29">
        <v>43465</v>
      </c>
      <c r="XA4" s="62"/>
      <c r="XB4" s="29">
        <v>43466</v>
      </c>
      <c r="XC4" s="29">
        <v>43467</v>
      </c>
      <c r="XD4" s="29">
        <v>43468</v>
      </c>
      <c r="XE4" s="29">
        <v>43469</v>
      </c>
      <c r="XF4" s="29">
        <v>43470</v>
      </c>
      <c r="XG4" s="29">
        <v>43471</v>
      </c>
      <c r="XH4" s="29">
        <v>43472</v>
      </c>
      <c r="XI4" s="29">
        <v>43473</v>
      </c>
      <c r="XJ4" s="29">
        <v>43474</v>
      </c>
      <c r="XK4" s="29">
        <v>43475</v>
      </c>
      <c r="XL4" s="29">
        <v>43476</v>
      </c>
      <c r="XM4" s="29">
        <v>43477</v>
      </c>
      <c r="XN4" s="29">
        <v>43478</v>
      </c>
      <c r="XO4" s="29">
        <v>43479</v>
      </c>
      <c r="XP4" s="29">
        <v>43480</v>
      </c>
      <c r="XQ4" s="29">
        <v>43481</v>
      </c>
      <c r="XR4" s="29">
        <v>43482</v>
      </c>
      <c r="XS4" s="29">
        <v>43483</v>
      </c>
      <c r="XT4" s="29">
        <v>43484</v>
      </c>
      <c r="XU4" s="29">
        <v>43485</v>
      </c>
      <c r="XV4" s="29">
        <v>43486</v>
      </c>
      <c r="XW4" s="29">
        <v>43487</v>
      </c>
      <c r="XX4" s="29">
        <v>43488</v>
      </c>
      <c r="XY4" s="29">
        <v>43489</v>
      </c>
      <c r="XZ4" s="29">
        <v>43490</v>
      </c>
      <c r="YA4" s="29">
        <v>43491</v>
      </c>
      <c r="YB4" s="29">
        <v>43492</v>
      </c>
      <c r="YC4" s="29">
        <v>43493</v>
      </c>
      <c r="YD4" s="29">
        <v>43494</v>
      </c>
      <c r="YE4" s="29">
        <v>43495</v>
      </c>
      <c r="YF4" s="29">
        <v>43496</v>
      </c>
      <c r="YG4" s="62"/>
      <c r="YH4" s="29">
        <v>43497</v>
      </c>
      <c r="YI4" s="29">
        <v>43498</v>
      </c>
      <c r="YJ4" s="29">
        <v>43499</v>
      </c>
      <c r="YK4" s="29">
        <v>43500</v>
      </c>
      <c r="YL4" s="29">
        <v>43501</v>
      </c>
      <c r="YM4" s="29">
        <v>43502</v>
      </c>
      <c r="YN4" s="29">
        <v>43503</v>
      </c>
      <c r="YO4" s="29">
        <v>43504</v>
      </c>
      <c r="YP4" s="29">
        <v>43505</v>
      </c>
      <c r="YQ4" s="29">
        <v>43506</v>
      </c>
      <c r="YR4" s="29">
        <v>43507</v>
      </c>
      <c r="YS4" s="29">
        <v>43508</v>
      </c>
      <c r="YT4" s="29">
        <v>43509</v>
      </c>
      <c r="YU4" s="29">
        <v>43510</v>
      </c>
      <c r="YV4" s="29">
        <v>43511</v>
      </c>
      <c r="YW4" s="29">
        <v>43512</v>
      </c>
      <c r="YX4" s="29">
        <v>43513</v>
      </c>
      <c r="YY4" s="29">
        <v>43514</v>
      </c>
      <c r="YZ4" s="29">
        <v>43515</v>
      </c>
      <c r="ZA4" s="29">
        <v>43516</v>
      </c>
      <c r="ZB4" s="29">
        <v>43517</v>
      </c>
      <c r="ZC4" s="29">
        <v>43518</v>
      </c>
      <c r="ZD4" s="29">
        <v>43519</v>
      </c>
      <c r="ZE4" s="29">
        <v>43520</v>
      </c>
      <c r="ZF4" s="29">
        <v>43521</v>
      </c>
      <c r="ZG4" s="29">
        <v>43522</v>
      </c>
      <c r="ZH4" s="29">
        <v>43523</v>
      </c>
      <c r="ZI4" s="29">
        <v>43524</v>
      </c>
      <c r="ZJ4" s="62"/>
      <c r="ZK4" s="29">
        <v>43525</v>
      </c>
      <c r="ZL4" s="29">
        <v>43526</v>
      </c>
      <c r="ZM4" s="29">
        <v>43527</v>
      </c>
      <c r="ZN4" s="29">
        <v>43528</v>
      </c>
      <c r="ZO4" s="29">
        <v>43529</v>
      </c>
      <c r="ZP4" s="29">
        <v>43530</v>
      </c>
      <c r="ZQ4" s="29">
        <v>43531</v>
      </c>
      <c r="ZR4" s="29">
        <v>43532</v>
      </c>
      <c r="ZS4" s="29">
        <v>43533</v>
      </c>
      <c r="ZT4" s="29">
        <v>43534</v>
      </c>
      <c r="ZU4" s="29">
        <v>43535</v>
      </c>
      <c r="ZV4" s="29">
        <v>43536</v>
      </c>
      <c r="ZW4" s="29">
        <v>43537</v>
      </c>
      <c r="ZX4" s="29">
        <v>43538</v>
      </c>
      <c r="ZY4" s="29">
        <v>43539</v>
      </c>
      <c r="ZZ4" s="29">
        <v>43540</v>
      </c>
      <c r="AAA4" s="29">
        <v>43541</v>
      </c>
      <c r="AAB4" s="29">
        <v>43542</v>
      </c>
      <c r="AAC4" s="29">
        <v>43543</v>
      </c>
      <c r="AAD4" s="29">
        <v>43544</v>
      </c>
      <c r="AAE4" s="29">
        <v>43545</v>
      </c>
      <c r="AAF4" s="29">
        <v>43546</v>
      </c>
      <c r="AAG4" s="29">
        <v>43547</v>
      </c>
      <c r="AAH4" s="29">
        <v>43548</v>
      </c>
      <c r="AAI4" s="29">
        <v>43549</v>
      </c>
      <c r="AAJ4" s="29">
        <v>43550</v>
      </c>
      <c r="AAK4" s="29">
        <v>43551</v>
      </c>
      <c r="AAL4" s="29">
        <v>43552</v>
      </c>
      <c r="AAM4" s="29">
        <v>43553</v>
      </c>
      <c r="AAN4" s="29">
        <v>43554</v>
      </c>
      <c r="AAO4" s="29">
        <v>43555</v>
      </c>
      <c r="AAP4" s="62"/>
      <c r="AAQ4" s="29">
        <v>43556</v>
      </c>
      <c r="AAR4" s="29">
        <v>43557</v>
      </c>
      <c r="AAS4" s="29">
        <v>43558</v>
      </c>
      <c r="AAT4" s="29">
        <v>43559</v>
      </c>
      <c r="AAU4" s="29">
        <v>43560</v>
      </c>
      <c r="AAV4" s="29">
        <v>43561</v>
      </c>
      <c r="AAW4" s="29">
        <v>43562</v>
      </c>
      <c r="AAX4" s="29">
        <v>43563</v>
      </c>
      <c r="AAY4" s="29">
        <v>43564</v>
      </c>
      <c r="AAZ4" s="29">
        <v>43565</v>
      </c>
      <c r="ABA4" s="29">
        <v>43566</v>
      </c>
      <c r="ABB4" s="29">
        <v>43567</v>
      </c>
      <c r="ABC4" s="29">
        <v>43568</v>
      </c>
      <c r="ABD4" s="29">
        <v>43569</v>
      </c>
      <c r="ABE4" s="29">
        <v>43570</v>
      </c>
      <c r="ABF4" s="29">
        <v>43571</v>
      </c>
      <c r="ABG4" s="29">
        <v>43572</v>
      </c>
      <c r="ABH4" s="29">
        <v>43573</v>
      </c>
      <c r="ABI4" s="29">
        <v>43574</v>
      </c>
      <c r="ABJ4" s="29">
        <v>43575</v>
      </c>
      <c r="ABK4" s="29">
        <v>43576</v>
      </c>
      <c r="ABL4" s="29">
        <v>43577</v>
      </c>
      <c r="ABM4" s="29">
        <v>43578</v>
      </c>
      <c r="ABN4" s="29">
        <v>43579</v>
      </c>
      <c r="ABO4" s="29">
        <v>43580</v>
      </c>
      <c r="ABP4" s="29">
        <v>43581</v>
      </c>
      <c r="ABQ4" s="29">
        <v>43582</v>
      </c>
      <c r="ABR4" s="29">
        <v>43583</v>
      </c>
      <c r="ABS4" s="29">
        <v>43584</v>
      </c>
      <c r="ABT4" s="29">
        <v>43585</v>
      </c>
      <c r="ABU4" s="62"/>
      <c r="ABV4" s="29">
        <v>43586</v>
      </c>
      <c r="ABW4" s="29">
        <v>43587</v>
      </c>
      <c r="ABX4" s="29">
        <v>43588</v>
      </c>
      <c r="ABY4" s="29">
        <v>43589</v>
      </c>
      <c r="ABZ4" s="29">
        <v>43590</v>
      </c>
      <c r="ACA4" s="29">
        <v>43591</v>
      </c>
      <c r="ACB4" s="29">
        <v>43592</v>
      </c>
      <c r="ACC4" s="29">
        <v>43593</v>
      </c>
      <c r="ACD4" s="29">
        <v>43594</v>
      </c>
      <c r="ACE4" s="29">
        <v>43595</v>
      </c>
      <c r="ACF4" s="29">
        <v>43596</v>
      </c>
      <c r="ACG4" s="29">
        <v>43597</v>
      </c>
      <c r="ACH4" s="29">
        <v>43598</v>
      </c>
      <c r="ACI4" s="29">
        <v>43599</v>
      </c>
      <c r="ACJ4" s="29">
        <v>43600</v>
      </c>
      <c r="ACK4" s="29">
        <v>43601</v>
      </c>
      <c r="ACL4" s="29">
        <v>43602</v>
      </c>
      <c r="ACM4" s="29">
        <v>43603</v>
      </c>
      <c r="ACN4" s="29">
        <v>43604</v>
      </c>
      <c r="ACO4" s="29">
        <v>43605</v>
      </c>
      <c r="ACP4" s="29">
        <v>43606</v>
      </c>
      <c r="ACQ4" s="29">
        <v>43607</v>
      </c>
      <c r="ACR4" s="29">
        <v>43608</v>
      </c>
      <c r="ACS4" s="29">
        <v>43609</v>
      </c>
      <c r="ACT4" s="29">
        <v>43610</v>
      </c>
      <c r="ACU4" s="29">
        <v>43611</v>
      </c>
      <c r="ACV4" s="29">
        <v>43612</v>
      </c>
      <c r="ACW4" s="29">
        <v>43613</v>
      </c>
      <c r="ACX4" s="29">
        <v>43614</v>
      </c>
      <c r="ACY4" s="29">
        <v>43615</v>
      </c>
      <c r="ACZ4" s="29">
        <v>43616</v>
      </c>
      <c r="ADA4" s="62"/>
      <c r="ADB4" s="29">
        <v>43617</v>
      </c>
      <c r="ADC4" s="29">
        <v>43618</v>
      </c>
      <c r="ADD4" s="29">
        <v>43619</v>
      </c>
      <c r="ADE4" s="29">
        <v>43620</v>
      </c>
      <c r="ADF4" s="29">
        <v>43621</v>
      </c>
      <c r="ADG4" s="29">
        <v>43622</v>
      </c>
      <c r="ADH4" s="29">
        <v>43623</v>
      </c>
      <c r="ADI4" s="29">
        <v>43624</v>
      </c>
      <c r="ADJ4" s="29">
        <v>43625</v>
      </c>
      <c r="ADK4" s="29">
        <v>43626</v>
      </c>
      <c r="ADL4" s="29">
        <v>43627</v>
      </c>
      <c r="ADM4" s="29">
        <v>43628</v>
      </c>
      <c r="ADN4" s="29">
        <v>43629</v>
      </c>
      <c r="ADO4" s="29">
        <v>43630</v>
      </c>
      <c r="ADP4" s="29">
        <v>43631</v>
      </c>
      <c r="ADQ4" s="29">
        <v>43632</v>
      </c>
      <c r="ADR4" s="29">
        <v>43633</v>
      </c>
      <c r="ADS4" s="29">
        <v>43634</v>
      </c>
      <c r="ADT4" s="29">
        <v>43635</v>
      </c>
      <c r="ADU4" s="29">
        <v>43636</v>
      </c>
      <c r="ADV4" s="29">
        <v>43637</v>
      </c>
      <c r="ADW4" s="29">
        <v>43638</v>
      </c>
      <c r="ADX4" s="29">
        <v>43639</v>
      </c>
      <c r="ADY4" s="29">
        <v>43640</v>
      </c>
      <c r="ADZ4" s="29">
        <v>43641</v>
      </c>
      <c r="AEA4" s="29">
        <v>43642</v>
      </c>
      <c r="AEB4" s="29">
        <v>43643</v>
      </c>
      <c r="AEC4" s="29">
        <v>43644</v>
      </c>
      <c r="AED4" s="29">
        <v>43645</v>
      </c>
      <c r="AEE4" s="29">
        <v>43646</v>
      </c>
      <c r="AEF4" s="62"/>
      <c r="AEG4" s="29">
        <v>43647</v>
      </c>
      <c r="AEH4" s="29">
        <v>43648</v>
      </c>
      <c r="AEI4" s="29">
        <v>43649</v>
      </c>
      <c r="AEJ4" s="29">
        <v>43650</v>
      </c>
      <c r="AEK4" s="29">
        <v>43651</v>
      </c>
      <c r="AEL4" s="29">
        <v>43652</v>
      </c>
      <c r="AEM4" s="29">
        <v>43653</v>
      </c>
      <c r="AEN4" s="29">
        <v>43654</v>
      </c>
      <c r="AEO4" s="29">
        <v>43655</v>
      </c>
      <c r="AEP4" s="29">
        <v>43656</v>
      </c>
      <c r="AEQ4" s="29">
        <v>43657</v>
      </c>
      <c r="AER4" s="29">
        <v>43658</v>
      </c>
      <c r="AES4" s="29">
        <v>43659</v>
      </c>
      <c r="AET4" s="29">
        <v>43660</v>
      </c>
      <c r="AEU4" s="29">
        <v>43661</v>
      </c>
      <c r="AEV4" s="29">
        <v>43662</v>
      </c>
      <c r="AEW4" s="29">
        <v>43663</v>
      </c>
      <c r="AEX4" s="29">
        <v>43664</v>
      </c>
      <c r="AEY4" s="29">
        <v>43665</v>
      </c>
      <c r="AEZ4" s="29">
        <v>43666</v>
      </c>
      <c r="AFA4" s="29">
        <v>43667</v>
      </c>
      <c r="AFB4" s="29">
        <v>43668</v>
      </c>
      <c r="AFC4" s="29">
        <v>43669</v>
      </c>
      <c r="AFD4" s="29">
        <v>43670</v>
      </c>
      <c r="AFE4" s="29">
        <v>43671</v>
      </c>
      <c r="AFF4" s="29">
        <v>43672</v>
      </c>
      <c r="AFG4" s="29">
        <v>43673</v>
      </c>
      <c r="AFH4" s="29">
        <v>43674</v>
      </c>
      <c r="AFI4" s="29">
        <v>43675</v>
      </c>
      <c r="AFJ4" s="29">
        <v>43676</v>
      </c>
      <c r="AFK4" s="29">
        <v>43677</v>
      </c>
      <c r="AFL4" s="62"/>
      <c r="AFM4" s="29">
        <v>43678</v>
      </c>
      <c r="AFN4" s="29">
        <v>43679</v>
      </c>
      <c r="AFO4" s="29">
        <v>43680</v>
      </c>
      <c r="AFP4" s="29">
        <v>43681</v>
      </c>
      <c r="AFQ4" s="29">
        <v>43682</v>
      </c>
      <c r="AFR4" s="29">
        <v>43683</v>
      </c>
      <c r="AFS4" s="29">
        <v>43684</v>
      </c>
      <c r="AFT4" s="29">
        <v>43685</v>
      </c>
      <c r="AFU4" s="29">
        <v>43686</v>
      </c>
      <c r="AFV4" s="29">
        <v>43687</v>
      </c>
      <c r="AFW4" s="29">
        <v>43688</v>
      </c>
      <c r="AFX4" s="29">
        <v>43689</v>
      </c>
      <c r="AFY4" s="29">
        <v>43690</v>
      </c>
      <c r="AFZ4" s="29">
        <v>43691</v>
      </c>
      <c r="AGA4" s="29">
        <v>43692</v>
      </c>
      <c r="AGB4" s="29">
        <v>43693</v>
      </c>
      <c r="AGC4" s="29">
        <v>43694</v>
      </c>
      <c r="AGD4" s="29">
        <v>43695</v>
      </c>
      <c r="AGE4" s="29">
        <v>43696</v>
      </c>
      <c r="AGF4" s="29">
        <v>43697</v>
      </c>
      <c r="AGG4" s="29">
        <v>43698</v>
      </c>
      <c r="AGH4" s="29">
        <v>43699</v>
      </c>
      <c r="AGI4" s="29">
        <v>43700</v>
      </c>
      <c r="AGJ4" s="29">
        <v>43701</v>
      </c>
      <c r="AGK4" s="29">
        <v>43702</v>
      </c>
      <c r="AGL4" s="29">
        <v>43703</v>
      </c>
      <c r="AGM4" s="29">
        <v>43704</v>
      </c>
      <c r="AGN4" s="29">
        <v>43705</v>
      </c>
      <c r="AGO4" s="29">
        <v>43706</v>
      </c>
      <c r="AGP4" s="29">
        <v>43707</v>
      </c>
      <c r="AGQ4" s="29">
        <v>43708</v>
      </c>
      <c r="AGR4" s="62"/>
      <c r="AGS4" s="29">
        <v>43709</v>
      </c>
      <c r="AGT4" s="29">
        <v>43710</v>
      </c>
      <c r="AGU4" s="29">
        <v>43711</v>
      </c>
      <c r="AGV4" s="29">
        <v>43712</v>
      </c>
      <c r="AGW4" s="29">
        <v>43713</v>
      </c>
      <c r="AGX4" s="29">
        <v>43714</v>
      </c>
      <c r="AGY4" s="29">
        <v>43715</v>
      </c>
      <c r="AGZ4" s="29">
        <v>43716</v>
      </c>
      <c r="AHA4" s="29">
        <v>43717</v>
      </c>
      <c r="AHB4" s="29">
        <v>43718</v>
      </c>
      <c r="AHC4" s="29">
        <v>43719</v>
      </c>
      <c r="AHD4" s="29">
        <v>43720</v>
      </c>
      <c r="AHE4" s="29">
        <v>43721</v>
      </c>
      <c r="AHF4" s="29">
        <v>43722</v>
      </c>
      <c r="AHG4" s="29">
        <v>43723</v>
      </c>
      <c r="AHH4" s="29">
        <v>43724</v>
      </c>
      <c r="AHI4" s="29">
        <v>43725</v>
      </c>
      <c r="AHJ4" s="29">
        <v>43726</v>
      </c>
      <c r="AHK4" s="29">
        <v>43727</v>
      </c>
      <c r="AHL4" s="29">
        <v>43728</v>
      </c>
      <c r="AHM4" s="29">
        <v>43729</v>
      </c>
      <c r="AHN4" s="29">
        <v>43730</v>
      </c>
      <c r="AHO4" s="29">
        <v>43731</v>
      </c>
      <c r="AHP4" s="29">
        <v>43732</v>
      </c>
      <c r="AHQ4" s="29">
        <v>43733</v>
      </c>
      <c r="AHR4" s="29">
        <v>43734</v>
      </c>
      <c r="AHS4" s="29">
        <v>43735</v>
      </c>
      <c r="AHT4" s="29">
        <v>43736</v>
      </c>
      <c r="AHU4" s="29">
        <v>43737</v>
      </c>
      <c r="AHV4" s="29">
        <v>43738</v>
      </c>
      <c r="AHW4" s="62"/>
      <c r="AHX4" s="29">
        <v>43739</v>
      </c>
      <c r="AHY4" s="29">
        <v>43740</v>
      </c>
      <c r="AHZ4" s="29">
        <v>43741</v>
      </c>
      <c r="AIA4" s="29">
        <v>43742</v>
      </c>
      <c r="AIB4" s="29">
        <v>43743</v>
      </c>
      <c r="AIC4" s="29">
        <v>43744</v>
      </c>
      <c r="AID4" s="29">
        <v>43745</v>
      </c>
      <c r="AIE4" s="29">
        <v>43746</v>
      </c>
      <c r="AIF4" s="29">
        <v>43747</v>
      </c>
      <c r="AIG4" s="29">
        <v>43748</v>
      </c>
      <c r="AIH4" s="29">
        <v>43749</v>
      </c>
      <c r="AII4" s="29">
        <v>43750</v>
      </c>
      <c r="AIJ4" s="29">
        <v>43751</v>
      </c>
      <c r="AIK4" s="29">
        <v>43752</v>
      </c>
      <c r="AIL4" s="29">
        <v>43753</v>
      </c>
      <c r="AIM4" s="29">
        <v>43754</v>
      </c>
      <c r="AIN4" s="29">
        <v>43755</v>
      </c>
      <c r="AIO4" s="29">
        <v>43756</v>
      </c>
      <c r="AIP4" s="29">
        <v>43757</v>
      </c>
      <c r="AIQ4" s="29">
        <v>43758</v>
      </c>
      <c r="AIR4" s="29">
        <v>43759</v>
      </c>
      <c r="AIS4" s="29">
        <v>43760</v>
      </c>
      <c r="AIT4" s="29">
        <v>43761</v>
      </c>
      <c r="AIU4" s="29">
        <v>43762</v>
      </c>
      <c r="AIV4" s="29">
        <v>43763</v>
      </c>
      <c r="AIW4" s="29">
        <v>43764</v>
      </c>
      <c r="AIX4" s="29">
        <v>43765</v>
      </c>
      <c r="AIY4" s="29">
        <v>43766</v>
      </c>
      <c r="AIZ4" s="29">
        <v>43767</v>
      </c>
      <c r="AJA4" s="29">
        <v>43768</v>
      </c>
      <c r="AJB4" s="29">
        <v>43769</v>
      </c>
      <c r="AJC4" s="62"/>
      <c r="AJD4" s="29">
        <v>43770</v>
      </c>
      <c r="AJE4" s="29">
        <v>43771</v>
      </c>
      <c r="AJF4" s="29">
        <v>43772</v>
      </c>
      <c r="AJG4" s="29">
        <v>43773</v>
      </c>
      <c r="AJH4" s="29">
        <v>43774</v>
      </c>
      <c r="AJI4" s="29">
        <v>43775</v>
      </c>
      <c r="AJJ4" s="29">
        <v>43776</v>
      </c>
      <c r="AJK4" s="29">
        <v>43777</v>
      </c>
      <c r="AJL4" s="29">
        <v>43778</v>
      </c>
      <c r="AJM4" s="29">
        <v>43779</v>
      </c>
      <c r="AJN4" s="29">
        <v>43780</v>
      </c>
      <c r="AJO4" s="29">
        <v>43781</v>
      </c>
      <c r="AJP4" s="29">
        <v>43782</v>
      </c>
      <c r="AJQ4" s="29">
        <v>43783</v>
      </c>
      <c r="AJR4" s="29">
        <v>43784</v>
      </c>
      <c r="AJS4" s="29">
        <v>43785</v>
      </c>
      <c r="AJT4" s="29">
        <v>43786</v>
      </c>
      <c r="AJU4" s="29">
        <v>43787</v>
      </c>
      <c r="AJV4" s="29">
        <v>43788</v>
      </c>
      <c r="AJW4" s="29">
        <v>43789</v>
      </c>
      <c r="AJX4" s="29">
        <v>43790</v>
      </c>
      <c r="AJY4" s="29">
        <v>43791</v>
      </c>
      <c r="AJZ4" s="29">
        <v>43792</v>
      </c>
      <c r="AKA4" s="29">
        <v>43793</v>
      </c>
      <c r="AKB4" s="29">
        <v>43794</v>
      </c>
      <c r="AKC4" s="29">
        <v>43795</v>
      </c>
      <c r="AKD4" s="29">
        <v>43796</v>
      </c>
      <c r="AKE4" s="29">
        <v>43797</v>
      </c>
      <c r="AKF4" s="29">
        <v>43798</v>
      </c>
      <c r="AKG4" s="29">
        <v>43799</v>
      </c>
      <c r="AKH4" s="62"/>
      <c r="AKI4" s="29">
        <v>43800</v>
      </c>
      <c r="AKJ4" s="29">
        <v>43801</v>
      </c>
      <c r="AKK4" s="29">
        <v>43802</v>
      </c>
      <c r="AKL4" s="29">
        <v>43803</v>
      </c>
      <c r="AKM4" s="29">
        <v>43804</v>
      </c>
      <c r="AKN4" s="29">
        <v>43805</v>
      </c>
      <c r="AKO4" s="29">
        <v>43806</v>
      </c>
      <c r="AKP4" s="29">
        <v>43807</v>
      </c>
      <c r="AKQ4" s="29">
        <v>43808</v>
      </c>
      <c r="AKR4" s="29">
        <v>43809</v>
      </c>
      <c r="AKS4" s="29">
        <v>43810</v>
      </c>
      <c r="AKT4" s="29">
        <v>43811</v>
      </c>
      <c r="AKU4" s="29">
        <v>43812</v>
      </c>
      <c r="AKV4" s="29">
        <v>43813</v>
      </c>
      <c r="AKW4" s="29">
        <v>43814</v>
      </c>
      <c r="AKX4" s="29">
        <v>43815</v>
      </c>
      <c r="AKY4" s="29">
        <v>43816</v>
      </c>
      <c r="AKZ4" s="29">
        <v>43817</v>
      </c>
      <c r="ALA4" s="29">
        <v>43818</v>
      </c>
      <c r="ALB4" s="29">
        <v>43819</v>
      </c>
      <c r="ALC4" s="29">
        <v>43820</v>
      </c>
      <c r="ALD4" s="29">
        <v>43821</v>
      </c>
      <c r="ALE4" s="29">
        <v>43822</v>
      </c>
      <c r="ALF4" s="29">
        <v>43823</v>
      </c>
      <c r="ALG4" s="29">
        <v>43824</v>
      </c>
      <c r="ALH4" s="29">
        <v>43825</v>
      </c>
      <c r="ALI4" s="29">
        <v>43826</v>
      </c>
      <c r="ALJ4" s="29">
        <v>43827</v>
      </c>
      <c r="ALK4" s="29">
        <v>43828</v>
      </c>
      <c r="ALL4" s="29">
        <v>43829</v>
      </c>
      <c r="ALM4" s="29">
        <v>43830</v>
      </c>
      <c r="ALN4" s="62"/>
    </row>
    <row r="5" spans="1:1002" s="13" customFormat="1" ht="62.25" customHeight="1">
      <c r="A5" s="6" t="s">
        <v>0</v>
      </c>
      <c r="B5" s="6" t="s">
        <v>41</v>
      </c>
      <c r="C5"/>
      <c r="D5" s="6" t="s">
        <v>7</v>
      </c>
      <c r="E5" s="6" t="s">
        <v>6</v>
      </c>
      <c r="F5" s="6" t="s">
        <v>31</v>
      </c>
      <c r="G5" s="6" t="s">
        <v>17</v>
      </c>
      <c r="H5" s="6" t="s">
        <v>18</v>
      </c>
      <c r="I5" s="27" t="s">
        <v>18</v>
      </c>
      <c r="J5" s="6" t="s">
        <v>8</v>
      </c>
      <c r="K5" s="6" t="s">
        <v>19</v>
      </c>
      <c r="L5" s="6"/>
      <c r="M5" s="33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41"/>
      <c r="AA5" s="62"/>
      <c r="AB5" s="6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62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62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62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62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62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62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62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62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62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62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62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62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62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62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62"/>
      <c r="SF5" s="38"/>
      <c r="SG5" s="38"/>
      <c r="SH5" s="38"/>
      <c r="SI5" s="38"/>
      <c r="SJ5" s="38"/>
      <c r="SK5" s="38"/>
      <c r="SL5" s="38"/>
      <c r="SM5" s="38"/>
      <c r="SN5" s="38"/>
      <c r="SO5" s="38"/>
      <c r="SP5" s="38"/>
      <c r="SQ5" s="38"/>
      <c r="SR5" s="38"/>
      <c r="SS5" s="38"/>
      <c r="ST5" s="38"/>
      <c r="SU5" s="38"/>
      <c r="SV5" s="38"/>
      <c r="SW5" s="38"/>
      <c r="SX5" s="38"/>
      <c r="SY5" s="38"/>
      <c r="SZ5" s="38"/>
      <c r="TA5" s="38"/>
      <c r="TB5" s="38"/>
      <c r="TC5" s="38"/>
      <c r="TD5" s="38"/>
      <c r="TE5" s="38"/>
      <c r="TF5" s="38"/>
      <c r="TG5" s="38"/>
      <c r="TH5" s="38"/>
      <c r="TI5" s="38"/>
      <c r="TJ5" s="62"/>
      <c r="TK5" s="38"/>
      <c r="TL5" s="38"/>
      <c r="TM5" s="38"/>
      <c r="TN5" s="38"/>
      <c r="TO5" s="38"/>
      <c r="TP5" s="38"/>
      <c r="TQ5" s="38"/>
      <c r="TR5" s="38"/>
      <c r="TS5" s="38"/>
      <c r="TT5" s="38"/>
      <c r="TU5" s="38"/>
      <c r="TV5" s="38"/>
      <c r="TW5" s="38"/>
      <c r="TX5" s="38"/>
      <c r="TY5" s="38"/>
      <c r="TZ5" s="38"/>
      <c r="UA5" s="38"/>
      <c r="UB5" s="38"/>
      <c r="UC5" s="38"/>
      <c r="UD5" s="38"/>
      <c r="UE5" s="38"/>
      <c r="UF5" s="38"/>
      <c r="UG5" s="38"/>
      <c r="UH5" s="38"/>
      <c r="UI5" s="38"/>
      <c r="UJ5" s="38"/>
      <c r="UK5" s="38"/>
      <c r="UL5" s="38"/>
      <c r="UM5" s="38"/>
      <c r="UN5" s="38"/>
      <c r="UO5" s="38"/>
      <c r="UP5" s="62"/>
      <c r="UQ5" s="38"/>
      <c r="UR5" s="38"/>
      <c r="US5" s="38"/>
      <c r="UT5" s="38"/>
      <c r="UU5" s="38"/>
      <c r="UV5" s="38"/>
      <c r="UW5" s="38"/>
      <c r="UX5" s="38"/>
      <c r="UY5" s="38"/>
      <c r="UZ5" s="38"/>
      <c r="VA5" s="38"/>
      <c r="VB5" s="38"/>
      <c r="VC5" s="38"/>
      <c r="VD5" s="38"/>
      <c r="VE5" s="38"/>
      <c r="VF5" s="38"/>
      <c r="VG5" s="38"/>
      <c r="VH5" s="38"/>
      <c r="VI5" s="38"/>
      <c r="VJ5" s="38"/>
      <c r="VK5" s="38"/>
      <c r="VL5" s="38"/>
      <c r="VM5" s="38"/>
      <c r="VN5" s="38"/>
      <c r="VO5" s="38"/>
      <c r="VP5" s="38"/>
      <c r="VQ5" s="38"/>
      <c r="VR5" s="38"/>
      <c r="VS5" s="38"/>
      <c r="VT5" s="38"/>
      <c r="VU5" s="62"/>
      <c r="VV5" s="38"/>
      <c r="VW5" s="38"/>
      <c r="VX5" s="38"/>
      <c r="VY5" s="38"/>
      <c r="VZ5" s="38"/>
      <c r="WA5" s="38"/>
      <c r="WB5" s="38"/>
      <c r="WC5" s="38"/>
      <c r="WD5" s="38"/>
      <c r="WE5" s="38"/>
      <c r="WF5" s="38"/>
      <c r="WG5" s="38"/>
      <c r="WH5" s="38"/>
      <c r="WI5" s="38"/>
      <c r="WJ5" s="38"/>
      <c r="WK5" s="38"/>
      <c r="WL5" s="38"/>
      <c r="WM5" s="38"/>
      <c r="WN5" s="38"/>
      <c r="WO5" s="38"/>
      <c r="WP5" s="38"/>
      <c r="WQ5" s="38"/>
      <c r="WR5" s="38"/>
      <c r="WS5" s="38"/>
      <c r="WT5" s="38"/>
      <c r="WU5" s="38"/>
      <c r="WV5" s="38"/>
      <c r="WW5" s="38"/>
      <c r="WX5" s="38"/>
      <c r="WY5" s="38"/>
      <c r="WZ5" s="38"/>
      <c r="XA5" s="62"/>
      <c r="XB5" s="38"/>
      <c r="XC5" s="38"/>
      <c r="XD5" s="38"/>
      <c r="XE5" s="38"/>
      <c r="XF5" s="38"/>
      <c r="XG5" s="38"/>
      <c r="XH5" s="38"/>
      <c r="XI5" s="38"/>
      <c r="XJ5" s="38"/>
      <c r="XK5" s="38"/>
      <c r="XL5" s="38"/>
      <c r="XM5" s="38"/>
      <c r="XN5" s="38"/>
      <c r="XO5" s="38"/>
      <c r="XP5" s="38"/>
      <c r="XQ5" s="38"/>
      <c r="XR5" s="38"/>
      <c r="XS5" s="38"/>
      <c r="XT5" s="38"/>
      <c r="XU5" s="38"/>
      <c r="XV5" s="38"/>
      <c r="XW5" s="38"/>
      <c r="XX5" s="38"/>
      <c r="XY5" s="38"/>
      <c r="XZ5" s="38"/>
      <c r="YA5" s="38"/>
      <c r="YB5" s="38"/>
      <c r="YC5" s="38"/>
      <c r="YD5" s="38"/>
      <c r="YE5" s="38"/>
      <c r="YF5" s="38"/>
      <c r="YG5" s="62"/>
      <c r="YH5" s="38"/>
      <c r="YI5" s="38"/>
      <c r="YJ5" s="38"/>
      <c r="YK5" s="38"/>
      <c r="YL5" s="38"/>
      <c r="YM5" s="38"/>
      <c r="YN5" s="38"/>
      <c r="YO5" s="38"/>
      <c r="YP5" s="38"/>
      <c r="YQ5" s="38"/>
      <c r="YR5" s="38"/>
      <c r="YS5" s="38"/>
      <c r="YT5" s="38"/>
      <c r="YU5" s="38"/>
      <c r="YV5" s="38"/>
      <c r="YW5" s="38"/>
      <c r="YX5" s="38"/>
      <c r="YY5" s="38"/>
      <c r="YZ5" s="38"/>
      <c r="ZA5" s="38"/>
      <c r="ZB5" s="38"/>
      <c r="ZC5" s="38"/>
      <c r="ZD5" s="38"/>
      <c r="ZE5" s="38"/>
      <c r="ZF5" s="38"/>
      <c r="ZG5" s="38"/>
      <c r="ZH5" s="38"/>
      <c r="ZI5" s="38"/>
      <c r="ZJ5" s="62"/>
      <c r="ZK5" s="38"/>
      <c r="ZL5" s="38"/>
      <c r="ZM5" s="38"/>
      <c r="ZN5" s="38"/>
      <c r="ZO5" s="38"/>
      <c r="ZP5" s="38"/>
      <c r="ZQ5" s="38"/>
      <c r="ZR5" s="38"/>
      <c r="ZS5" s="38"/>
      <c r="ZT5" s="38"/>
      <c r="ZU5" s="38"/>
      <c r="ZV5" s="38"/>
      <c r="ZW5" s="38"/>
      <c r="ZX5" s="38"/>
      <c r="ZY5" s="38"/>
      <c r="ZZ5" s="38"/>
      <c r="AAA5" s="38"/>
      <c r="AAB5" s="38"/>
      <c r="AAC5" s="38"/>
      <c r="AAD5" s="38"/>
      <c r="AAE5" s="38"/>
      <c r="AAF5" s="38"/>
      <c r="AAG5" s="38"/>
      <c r="AAH5" s="38"/>
      <c r="AAI5" s="38"/>
      <c r="AAJ5" s="38"/>
      <c r="AAK5" s="38"/>
      <c r="AAL5" s="38"/>
      <c r="AAM5" s="38"/>
      <c r="AAN5" s="38"/>
      <c r="AAO5" s="38"/>
      <c r="AAP5" s="62"/>
      <c r="AAQ5" s="38"/>
      <c r="AAR5" s="38"/>
      <c r="AAS5" s="38"/>
      <c r="AAT5" s="38"/>
      <c r="AAU5" s="38"/>
      <c r="AAV5" s="38"/>
      <c r="AAW5" s="38"/>
      <c r="AAX5" s="38"/>
      <c r="AAY5" s="38"/>
      <c r="AAZ5" s="38"/>
      <c r="ABA5" s="38"/>
      <c r="ABB5" s="38"/>
      <c r="ABC5" s="38"/>
      <c r="ABD5" s="38"/>
      <c r="ABE5" s="38"/>
      <c r="ABF5" s="38"/>
      <c r="ABG5" s="38"/>
      <c r="ABH5" s="38"/>
      <c r="ABI5" s="38"/>
      <c r="ABJ5" s="38"/>
      <c r="ABK5" s="38"/>
      <c r="ABL5" s="38"/>
      <c r="ABM5" s="38"/>
      <c r="ABN5" s="38"/>
      <c r="ABO5" s="38"/>
      <c r="ABP5" s="38"/>
      <c r="ABQ5" s="38"/>
      <c r="ABR5" s="38"/>
      <c r="ABS5" s="38"/>
      <c r="ABT5" s="38"/>
      <c r="ABU5" s="62"/>
      <c r="ABV5" s="38"/>
      <c r="ABW5" s="38"/>
      <c r="ABX5" s="38"/>
      <c r="ABY5" s="38"/>
      <c r="ABZ5" s="38"/>
      <c r="ACA5" s="38"/>
      <c r="ACB5" s="38"/>
      <c r="ACC5" s="38"/>
      <c r="ACD5" s="38"/>
      <c r="ACE5" s="38"/>
      <c r="ACF5" s="38"/>
      <c r="ACG5" s="38"/>
      <c r="ACH5" s="38"/>
      <c r="ACI5" s="38"/>
      <c r="ACJ5" s="38"/>
      <c r="ACK5" s="38"/>
      <c r="ACL5" s="38"/>
      <c r="ACM5" s="38"/>
      <c r="ACN5" s="38"/>
      <c r="ACO5" s="38"/>
      <c r="ACP5" s="38"/>
      <c r="ACQ5" s="38"/>
      <c r="ACR5" s="38"/>
      <c r="ACS5" s="38"/>
      <c r="ACT5" s="38"/>
      <c r="ACU5" s="38"/>
      <c r="ACV5" s="38"/>
      <c r="ACW5" s="38"/>
      <c r="ACX5" s="38"/>
      <c r="ACY5" s="38"/>
      <c r="ACZ5" s="38"/>
      <c r="ADA5" s="62"/>
      <c r="ADB5" s="38"/>
      <c r="ADC5" s="38"/>
      <c r="ADD5" s="38"/>
      <c r="ADE5" s="38"/>
      <c r="ADF5" s="38"/>
      <c r="ADG5" s="38"/>
      <c r="ADH5" s="38"/>
      <c r="ADI5" s="38"/>
      <c r="ADJ5" s="38"/>
      <c r="ADK5" s="38"/>
      <c r="ADL5" s="38"/>
      <c r="ADM5" s="38"/>
      <c r="ADN5" s="38"/>
      <c r="ADO5" s="38"/>
      <c r="ADP5" s="38"/>
      <c r="ADQ5" s="38"/>
      <c r="ADR5" s="38"/>
      <c r="ADS5" s="38"/>
      <c r="ADT5" s="38"/>
      <c r="ADU5" s="38"/>
      <c r="ADV5" s="38"/>
      <c r="ADW5" s="38"/>
      <c r="ADX5" s="38"/>
      <c r="ADY5" s="38"/>
      <c r="ADZ5" s="38"/>
      <c r="AEA5" s="38"/>
      <c r="AEB5" s="38"/>
      <c r="AEC5" s="38"/>
      <c r="AED5" s="38"/>
      <c r="AEE5" s="38"/>
      <c r="AEF5" s="62"/>
      <c r="AEG5" s="38"/>
      <c r="AEH5" s="38"/>
      <c r="AEI5" s="38"/>
      <c r="AEJ5" s="38"/>
      <c r="AEK5" s="38"/>
      <c r="AEL5" s="38"/>
      <c r="AEM5" s="38"/>
      <c r="AEN5" s="38"/>
      <c r="AEO5" s="38"/>
      <c r="AEP5" s="38"/>
      <c r="AEQ5" s="38"/>
      <c r="AER5" s="38"/>
      <c r="AES5" s="38"/>
      <c r="AET5" s="38"/>
      <c r="AEU5" s="38"/>
      <c r="AEV5" s="38"/>
      <c r="AEW5" s="38"/>
      <c r="AEX5" s="38"/>
      <c r="AEY5" s="38"/>
      <c r="AEZ5" s="38"/>
      <c r="AFA5" s="38"/>
      <c r="AFB5" s="38"/>
      <c r="AFC5" s="38"/>
      <c r="AFD5" s="38"/>
      <c r="AFE5" s="38"/>
      <c r="AFF5" s="38"/>
      <c r="AFG5" s="38"/>
      <c r="AFH5" s="38"/>
      <c r="AFI5" s="38"/>
      <c r="AFJ5" s="38"/>
      <c r="AFK5" s="38"/>
      <c r="AFL5" s="62"/>
      <c r="AFM5" s="38"/>
      <c r="AFN5" s="38"/>
      <c r="AFO5" s="38"/>
      <c r="AFP5" s="38"/>
      <c r="AFQ5" s="38"/>
      <c r="AFR5" s="38"/>
      <c r="AFS5" s="38"/>
      <c r="AFT5" s="38"/>
      <c r="AFU5" s="38"/>
      <c r="AFV5" s="38"/>
      <c r="AFW5" s="38"/>
      <c r="AFX5" s="38"/>
      <c r="AFY5" s="38"/>
      <c r="AFZ5" s="38"/>
      <c r="AGA5" s="38"/>
      <c r="AGB5" s="38"/>
      <c r="AGC5" s="38"/>
      <c r="AGD5" s="38"/>
      <c r="AGE5" s="38"/>
      <c r="AGF5" s="38"/>
      <c r="AGG5" s="38"/>
      <c r="AGH5" s="38"/>
      <c r="AGI5" s="38"/>
      <c r="AGJ5" s="38"/>
      <c r="AGK5" s="38"/>
      <c r="AGL5" s="38"/>
      <c r="AGM5" s="38"/>
      <c r="AGN5" s="38"/>
      <c r="AGO5" s="38"/>
      <c r="AGP5" s="38"/>
      <c r="AGQ5" s="38"/>
      <c r="AGR5" s="62"/>
      <c r="AGS5" s="38"/>
      <c r="AGT5" s="38"/>
      <c r="AGU5" s="38"/>
      <c r="AGV5" s="38"/>
      <c r="AGW5" s="38"/>
      <c r="AGX5" s="38"/>
      <c r="AGY5" s="38"/>
      <c r="AGZ5" s="38"/>
      <c r="AHA5" s="38"/>
      <c r="AHB5" s="38"/>
      <c r="AHC5" s="38"/>
      <c r="AHD5" s="38"/>
      <c r="AHE5" s="38"/>
      <c r="AHF5" s="38"/>
      <c r="AHG5" s="38"/>
      <c r="AHH5" s="38"/>
      <c r="AHI5" s="38"/>
      <c r="AHJ5" s="38"/>
      <c r="AHK5" s="38"/>
      <c r="AHL5" s="38"/>
      <c r="AHM5" s="38"/>
      <c r="AHN5" s="38"/>
      <c r="AHO5" s="38"/>
      <c r="AHP5" s="38"/>
      <c r="AHQ5" s="38"/>
      <c r="AHR5" s="38"/>
      <c r="AHS5" s="38"/>
      <c r="AHT5" s="38"/>
      <c r="AHU5" s="38"/>
      <c r="AHV5" s="38"/>
      <c r="AHW5" s="62"/>
      <c r="AHX5" s="38"/>
      <c r="AHY5" s="38"/>
      <c r="AHZ5" s="38"/>
      <c r="AIA5" s="38"/>
      <c r="AIB5" s="38"/>
      <c r="AIC5" s="38"/>
      <c r="AID5" s="38"/>
      <c r="AIE5" s="38"/>
      <c r="AIF5" s="38"/>
      <c r="AIG5" s="38"/>
      <c r="AIH5" s="38"/>
      <c r="AII5" s="38"/>
      <c r="AIJ5" s="38"/>
      <c r="AIK5" s="38"/>
      <c r="AIL5" s="38"/>
      <c r="AIM5" s="38"/>
      <c r="AIN5" s="38"/>
      <c r="AIO5" s="38"/>
      <c r="AIP5" s="38"/>
      <c r="AIQ5" s="38"/>
      <c r="AIR5" s="38"/>
      <c r="AIS5" s="38"/>
      <c r="AIT5" s="38"/>
      <c r="AIU5" s="38"/>
      <c r="AIV5" s="38"/>
      <c r="AIW5" s="38"/>
      <c r="AIX5" s="38"/>
      <c r="AIY5" s="38"/>
      <c r="AIZ5" s="38"/>
      <c r="AJA5" s="38"/>
      <c r="AJB5" s="38"/>
      <c r="AJC5" s="62"/>
      <c r="AJD5" s="38"/>
      <c r="AJE5" s="38"/>
      <c r="AJF5" s="38"/>
      <c r="AJG5" s="38"/>
      <c r="AJH5" s="38"/>
      <c r="AJI5" s="38"/>
      <c r="AJJ5" s="38"/>
      <c r="AJK5" s="38"/>
      <c r="AJL5" s="38"/>
      <c r="AJM5" s="38"/>
      <c r="AJN5" s="38"/>
      <c r="AJO5" s="38"/>
      <c r="AJP5" s="38"/>
      <c r="AJQ5" s="38"/>
      <c r="AJR5" s="38"/>
      <c r="AJS5" s="38"/>
      <c r="AJT5" s="38"/>
      <c r="AJU5" s="38"/>
      <c r="AJV5" s="38"/>
      <c r="AJW5" s="38"/>
      <c r="AJX5" s="38"/>
      <c r="AJY5" s="38"/>
      <c r="AJZ5" s="38"/>
      <c r="AKA5" s="38"/>
      <c r="AKB5" s="38"/>
      <c r="AKC5" s="38"/>
      <c r="AKD5" s="38"/>
      <c r="AKE5" s="38"/>
      <c r="AKF5" s="38"/>
      <c r="AKG5" s="38"/>
      <c r="AKH5" s="62"/>
      <c r="AKI5" s="38"/>
      <c r="AKJ5" s="38"/>
      <c r="AKK5" s="38"/>
      <c r="AKL5" s="38"/>
      <c r="AKM5" s="38"/>
      <c r="AKN5" s="38"/>
      <c r="AKO5" s="38"/>
      <c r="AKP5" s="38"/>
      <c r="AKQ5" s="38"/>
      <c r="AKR5" s="38"/>
      <c r="AKS5" s="38"/>
      <c r="AKT5" s="38"/>
      <c r="AKU5" s="38"/>
      <c r="AKV5" s="38"/>
      <c r="AKW5" s="38"/>
      <c r="AKX5" s="38"/>
      <c r="AKY5" s="38"/>
      <c r="AKZ5" s="38"/>
      <c r="ALA5" s="38"/>
      <c r="ALB5" s="38"/>
      <c r="ALC5" s="38"/>
      <c r="ALD5" s="38"/>
      <c r="ALE5" s="38"/>
      <c r="ALF5" s="38"/>
      <c r="ALG5" s="38"/>
      <c r="ALH5" s="38"/>
      <c r="ALI5" s="38"/>
      <c r="ALJ5" s="38"/>
      <c r="ALK5" s="38"/>
      <c r="ALL5" s="38"/>
      <c r="ALM5" s="38"/>
      <c r="ALN5" s="62"/>
    </row>
    <row r="6" spans="1:1002" s="92" customFormat="1">
      <c r="A6" s="150"/>
      <c r="B6" s="149" t="s">
        <v>43</v>
      </c>
      <c r="C6" s="150"/>
      <c r="D6" s="151"/>
      <c r="E6" s="151"/>
      <c r="F6" s="152"/>
      <c r="G6" s="153"/>
      <c r="H6" s="246"/>
      <c r="I6" s="154"/>
      <c r="J6" s="154"/>
      <c r="K6" s="154"/>
      <c r="M6" s="34"/>
      <c r="N6" s="259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8"/>
      <c r="AA6" s="62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62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62"/>
      <c r="CM6" s="105"/>
      <c r="CN6" s="105"/>
      <c r="CO6" s="105"/>
      <c r="CP6" s="105"/>
      <c r="CQ6" s="105"/>
      <c r="CR6" s="105"/>
      <c r="CS6" s="105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105"/>
      <c r="DI6" s="105"/>
      <c r="DJ6" s="105"/>
      <c r="DK6" s="105"/>
      <c r="DL6" s="105"/>
      <c r="DM6" s="105"/>
      <c r="DN6" s="105"/>
      <c r="DO6" s="105"/>
      <c r="DP6" s="105"/>
      <c r="DQ6" s="105"/>
      <c r="DR6" s="62"/>
      <c r="DS6" s="105"/>
      <c r="DT6" s="105"/>
      <c r="DU6" s="105"/>
      <c r="DV6" s="105"/>
      <c r="DW6" s="105"/>
      <c r="DX6" s="105"/>
      <c r="DY6" s="105"/>
      <c r="DZ6" s="105"/>
      <c r="EA6" s="105"/>
      <c r="EB6" s="105"/>
      <c r="EC6" s="105"/>
      <c r="ED6" s="105"/>
      <c r="EE6" s="105"/>
      <c r="EF6" s="105"/>
      <c r="EG6" s="105"/>
      <c r="EH6" s="105"/>
      <c r="EI6" s="105"/>
      <c r="EJ6" s="105"/>
      <c r="EK6" s="105"/>
      <c r="EL6" s="105"/>
      <c r="EM6" s="105"/>
      <c r="EN6" s="105"/>
      <c r="EO6" s="105"/>
      <c r="EP6" s="105"/>
      <c r="EQ6" s="105"/>
      <c r="ER6" s="105"/>
      <c r="ES6" s="105"/>
      <c r="ET6" s="105"/>
      <c r="EU6" s="105"/>
      <c r="EV6" s="105"/>
      <c r="EW6" s="62"/>
      <c r="EX6" s="105"/>
      <c r="EY6" s="105"/>
      <c r="EZ6" s="105"/>
      <c r="FA6" s="105"/>
      <c r="FB6" s="105"/>
      <c r="FC6" s="105"/>
      <c r="FD6" s="105"/>
      <c r="FE6" s="105"/>
      <c r="FF6" s="105"/>
      <c r="FG6" s="105"/>
      <c r="FH6" s="105"/>
      <c r="FI6" s="105"/>
      <c r="FJ6" s="105"/>
      <c r="FK6" s="105"/>
      <c r="FL6" s="105"/>
      <c r="FM6" s="105"/>
      <c r="FN6" s="105"/>
      <c r="FO6" s="105"/>
      <c r="FP6" s="105"/>
      <c r="FQ6" s="105"/>
      <c r="FR6" s="105"/>
      <c r="FS6" s="105"/>
      <c r="FT6" s="105"/>
      <c r="FU6" s="105"/>
      <c r="FV6" s="105"/>
      <c r="FW6" s="105"/>
      <c r="FX6" s="105"/>
      <c r="FY6" s="105"/>
      <c r="FZ6" s="105"/>
      <c r="GA6" s="105"/>
      <c r="GB6" s="105"/>
      <c r="GC6" s="62"/>
      <c r="GD6" s="105"/>
      <c r="GE6" s="105"/>
      <c r="GF6" s="105"/>
      <c r="GG6" s="105"/>
      <c r="GH6" s="105"/>
      <c r="GI6" s="105"/>
      <c r="GJ6" s="105"/>
      <c r="GK6" s="105"/>
      <c r="GL6" s="105"/>
      <c r="GM6" s="105"/>
      <c r="GN6" s="105"/>
      <c r="GO6" s="105"/>
      <c r="GP6" s="105"/>
      <c r="GQ6" s="105"/>
      <c r="GR6" s="105"/>
      <c r="GS6" s="105"/>
      <c r="GT6" s="105"/>
      <c r="GU6" s="105"/>
      <c r="GV6" s="105"/>
      <c r="GW6" s="105"/>
      <c r="GX6" s="105"/>
      <c r="GY6" s="105"/>
      <c r="GZ6" s="105"/>
      <c r="HA6" s="105"/>
      <c r="HB6" s="105"/>
      <c r="HC6" s="105"/>
      <c r="HD6" s="105"/>
      <c r="HE6" s="105"/>
      <c r="HF6" s="105"/>
      <c r="HG6" s="105"/>
      <c r="HH6" s="62"/>
      <c r="HI6" s="105"/>
      <c r="HJ6" s="105"/>
      <c r="HK6" s="105"/>
      <c r="HL6" s="105"/>
      <c r="HM6" s="105"/>
      <c r="HN6" s="105"/>
      <c r="HO6" s="105"/>
      <c r="HP6" s="105"/>
      <c r="HQ6" s="105"/>
      <c r="HR6" s="105"/>
      <c r="HS6" s="105"/>
      <c r="HT6" s="105"/>
      <c r="HU6" s="105"/>
      <c r="HV6" s="105"/>
      <c r="HW6" s="105"/>
      <c r="HX6" s="105"/>
      <c r="HY6" s="105"/>
      <c r="HZ6" s="105"/>
      <c r="IA6" s="105"/>
      <c r="IB6" s="105"/>
      <c r="IC6" s="105"/>
      <c r="ID6" s="105"/>
      <c r="IE6" s="105"/>
      <c r="IF6" s="105"/>
      <c r="IG6" s="105"/>
      <c r="IH6" s="105"/>
      <c r="II6" s="105"/>
      <c r="IJ6" s="105"/>
      <c r="IK6" s="105"/>
      <c r="IL6" s="105"/>
      <c r="IM6" s="105"/>
      <c r="IN6" s="62"/>
      <c r="IO6" s="105"/>
      <c r="IP6" s="105"/>
      <c r="IQ6" s="105"/>
      <c r="IR6" s="105"/>
      <c r="IS6" s="105"/>
      <c r="IT6" s="105"/>
      <c r="IU6" s="105"/>
      <c r="IV6" s="105"/>
      <c r="IW6" s="105"/>
      <c r="IX6" s="105"/>
      <c r="IY6" s="105"/>
      <c r="IZ6" s="105"/>
      <c r="JA6" s="105"/>
      <c r="JB6" s="105"/>
      <c r="JC6" s="105"/>
      <c r="JD6" s="105"/>
      <c r="JE6" s="105"/>
      <c r="JF6" s="105"/>
      <c r="JG6" s="105"/>
      <c r="JH6" s="105"/>
      <c r="JI6" s="105"/>
      <c r="JJ6" s="105"/>
      <c r="JK6" s="105"/>
      <c r="JL6" s="105"/>
      <c r="JM6" s="105"/>
      <c r="JN6" s="105"/>
      <c r="JO6" s="105"/>
      <c r="JP6" s="105"/>
      <c r="JQ6" s="105"/>
      <c r="JR6" s="105"/>
      <c r="JS6" s="105"/>
      <c r="JT6" s="62"/>
      <c r="JU6" s="105"/>
      <c r="JV6" s="105"/>
      <c r="JW6" s="105"/>
      <c r="JX6" s="105"/>
      <c r="JY6" s="105"/>
      <c r="JZ6" s="105"/>
      <c r="KA6" s="105"/>
      <c r="KB6" s="105"/>
      <c r="KC6" s="105"/>
      <c r="KD6" s="105"/>
      <c r="KE6" s="105"/>
      <c r="KF6" s="105"/>
      <c r="KG6" s="105"/>
      <c r="KH6" s="105"/>
      <c r="KI6" s="105"/>
      <c r="KJ6" s="105"/>
      <c r="KK6" s="105"/>
      <c r="KL6" s="105"/>
      <c r="KM6" s="105"/>
      <c r="KN6" s="105"/>
      <c r="KO6" s="105"/>
      <c r="KP6" s="105"/>
      <c r="KQ6" s="105"/>
      <c r="KR6" s="105"/>
      <c r="KS6" s="105"/>
      <c r="KT6" s="105"/>
      <c r="KU6" s="105"/>
      <c r="KV6" s="105"/>
      <c r="KW6" s="62"/>
      <c r="KX6" s="105"/>
      <c r="KY6" s="105"/>
      <c r="KZ6" s="105"/>
      <c r="LA6" s="105"/>
      <c r="LB6" s="105"/>
      <c r="LC6" s="105"/>
      <c r="LD6" s="105"/>
      <c r="LE6" s="105"/>
      <c r="LF6" s="105"/>
      <c r="LG6" s="105"/>
      <c r="LH6" s="105"/>
      <c r="LI6" s="105"/>
      <c r="LJ6" s="105"/>
      <c r="LK6" s="105"/>
      <c r="LL6" s="105"/>
      <c r="LM6" s="105"/>
      <c r="LN6" s="105"/>
      <c r="LO6" s="105"/>
      <c r="LP6" s="105"/>
      <c r="LQ6" s="105"/>
      <c r="LR6" s="105"/>
      <c r="LS6" s="105"/>
      <c r="LT6" s="105"/>
      <c r="LU6" s="105"/>
      <c r="LV6" s="105"/>
      <c r="LW6" s="105"/>
      <c r="LX6" s="105"/>
      <c r="LY6" s="105"/>
      <c r="LZ6" s="105"/>
      <c r="MA6" s="105"/>
      <c r="MB6" s="105"/>
      <c r="MC6" s="62"/>
      <c r="MD6" s="105"/>
      <c r="ME6" s="105"/>
      <c r="MF6" s="105"/>
      <c r="MG6" s="105"/>
      <c r="MH6" s="105"/>
      <c r="MI6" s="105"/>
      <c r="MJ6" s="105"/>
      <c r="MK6" s="105"/>
      <c r="ML6" s="105"/>
      <c r="MM6" s="105"/>
      <c r="MN6" s="105"/>
      <c r="MO6" s="105"/>
      <c r="MP6" s="105"/>
      <c r="MQ6" s="105"/>
      <c r="MR6" s="105"/>
      <c r="MS6" s="105"/>
      <c r="MT6" s="105"/>
      <c r="MU6" s="105"/>
      <c r="MV6" s="105"/>
      <c r="MW6" s="105"/>
      <c r="MX6" s="105"/>
      <c r="MY6" s="105"/>
      <c r="MZ6" s="105"/>
      <c r="NA6" s="105"/>
      <c r="NB6" s="105"/>
      <c r="NC6" s="105"/>
      <c r="ND6" s="105"/>
      <c r="NE6" s="105"/>
      <c r="NF6" s="105"/>
      <c r="NG6" s="105"/>
      <c r="NH6" s="62"/>
      <c r="NI6" s="105"/>
      <c r="NJ6" s="105"/>
      <c r="NK6" s="105"/>
      <c r="NL6" s="105"/>
      <c r="NM6" s="105"/>
      <c r="NN6" s="105"/>
      <c r="NO6" s="105"/>
      <c r="NP6" s="105"/>
      <c r="NQ6" s="105"/>
      <c r="NR6" s="105"/>
      <c r="NS6" s="105"/>
      <c r="NT6" s="105"/>
      <c r="NU6" s="105"/>
      <c r="NV6" s="105"/>
      <c r="NW6" s="105"/>
      <c r="NX6" s="105"/>
      <c r="NY6" s="105"/>
      <c r="NZ6" s="105"/>
      <c r="OA6" s="105"/>
      <c r="OB6" s="105"/>
      <c r="OC6" s="105"/>
      <c r="OD6" s="105"/>
      <c r="OE6" s="105"/>
      <c r="OF6" s="105"/>
      <c r="OG6" s="105"/>
      <c r="OH6" s="105"/>
      <c r="OI6" s="105"/>
      <c r="OJ6" s="105"/>
      <c r="OK6" s="105"/>
      <c r="OL6" s="105"/>
      <c r="OM6" s="105"/>
      <c r="ON6" s="62"/>
      <c r="OO6" s="105"/>
      <c r="OP6" s="105"/>
      <c r="OQ6" s="105"/>
      <c r="OR6" s="105"/>
      <c r="OS6" s="105"/>
      <c r="OT6" s="105"/>
      <c r="OU6" s="105"/>
      <c r="OV6" s="105"/>
      <c r="OW6" s="105"/>
      <c r="OX6" s="105"/>
      <c r="OY6" s="105"/>
      <c r="OZ6" s="105"/>
      <c r="PA6" s="105"/>
      <c r="PB6" s="105"/>
      <c r="PC6" s="105"/>
      <c r="PD6" s="105"/>
      <c r="PE6" s="105"/>
      <c r="PF6" s="105"/>
      <c r="PG6" s="105"/>
      <c r="PH6" s="105"/>
      <c r="PI6" s="105"/>
      <c r="PJ6" s="105"/>
      <c r="PK6" s="105"/>
      <c r="PL6" s="105"/>
      <c r="PM6" s="105"/>
      <c r="PN6" s="105"/>
      <c r="PO6" s="105"/>
      <c r="PP6" s="105"/>
      <c r="PQ6" s="105"/>
      <c r="PR6" s="105"/>
      <c r="PS6" s="62"/>
      <c r="PT6" s="105"/>
      <c r="PU6" s="105"/>
      <c r="PV6" s="105"/>
      <c r="PW6" s="105"/>
      <c r="PX6" s="105"/>
      <c r="PY6" s="105"/>
      <c r="PZ6" s="105"/>
      <c r="QA6" s="105"/>
      <c r="QB6" s="105"/>
      <c r="QC6" s="105"/>
      <c r="QD6" s="105"/>
      <c r="QE6" s="105"/>
      <c r="QF6" s="105"/>
      <c r="QG6" s="105"/>
      <c r="QH6" s="105"/>
      <c r="QI6" s="105"/>
      <c r="QJ6" s="105"/>
      <c r="QK6" s="105"/>
      <c r="QL6" s="105"/>
      <c r="QM6" s="105"/>
      <c r="QN6" s="105"/>
      <c r="QO6" s="105"/>
      <c r="QP6" s="105"/>
      <c r="QQ6" s="105"/>
      <c r="QR6" s="105"/>
      <c r="QS6" s="105"/>
      <c r="QT6" s="105"/>
      <c r="QU6" s="105"/>
      <c r="QV6" s="105"/>
      <c r="QW6" s="105"/>
      <c r="QX6" s="105"/>
      <c r="QY6" s="62"/>
      <c r="QZ6" s="105"/>
      <c r="RA6" s="105"/>
      <c r="RB6" s="105"/>
      <c r="RC6" s="105"/>
      <c r="RD6" s="105"/>
      <c r="RE6" s="105"/>
      <c r="RF6" s="105"/>
      <c r="RG6" s="105"/>
      <c r="RH6" s="105"/>
      <c r="RI6" s="105"/>
      <c r="RJ6" s="105"/>
      <c r="RK6" s="105"/>
      <c r="RL6" s="105"/>
      <c r="RM6" s="105"/>
      <c r="RN6" s="105"/>
      <c r="RO6" s="105"/>
      <c r="RP6" s="105"/>
      <c r="RQ6" s="105"/>
      <c r="RR6" s="105"/>
      <c r="RS6" s="105"/>
      <c r="RT6" s="105"/>
      <c r="RU6" s="105"/>
      <c r="RV6" s="105"/>
      <c r="RW6" s="105"/>
      <c r="RX6" s="105"/>
      <c r="RY6" s="105"/>
      <c r="RZ6" s="105"/>
      <c r="SA6" s="105"/>
      <c r="SB6" s="105"/>
      <c r="SC6" s="105"/>
      <c r="SD6" s="105"/>
      <c r="SE6" s="62"/>
      <c r="SF6" s="105"/>
      <c r="SG6" s="105"/>
      <c r="SH6" s="105"/>
      <c r="SI6" s="105"/>
      <c r="SJ6" s="105"/>
      <c r="SK6" s="105"/>
      <c r="SL6" s="105"/>
      <c r="SM6" s="105"/>
      <c r="SN6" s="105"/>
      <c r="SO6" s="105"/>
      <c r="SP6" s="105"/>
      <c r="SQ6" s="105"/>
      <c r="SR6" s="105"/>
      <c r="SS6" s="105"/>
      <c r="ST6" s="105"/>
      <c r="SU6" s="105"/>
      <c r="SV6" s="105"/>
      <c r="SW6" s="105"/>
      <c r="SX6" s="105"/>
      <c r="SY6" s="105"/>
      <c r="SZ6" s="105"/>
      <c r="TA6" s="105"/>
      <c r="TB6" s="105"/>
      <c r="TC6" s="105"/>
      <c r="TD6" s="105"/>
      <c r="TE6" s="105"/>
      <c r="TF6" s="105"/>
      <c r="TG6" s="105"/>
      <c r="TH6" s="105"/>
      <c r="TI6" s="105"/>
      <c r="TJ6" s="62"/>
      <c r="TK6" s="105"/>
      <c r="TL6" s="105"/>
      <c r="TM6" s="105"/>
      <c r="TN6" s="105"/>
      <c r="TO6" s="105"/>
      <c r="TP6" s="105"/>
      <c r="TQ6" s="105"/>
      <c r="TR6" s="105"/>
      <c r="TS6" s="105"/>
      <c r="TT6" s="105"/>
      <c r="TU6" s="105"/>
      <c r="TV6" s="105"/>
      <c r="TW6" s="105"/>
      <c r="TX6" s="105"/>
      <c r="TY6" s="105"/>
      <c r="TZ6" s="105"/>
      <c r="UA6" s="105"/>
      <c r="UB6" s="105"/>
      <c r="UC6" s="105"/>
      <c r="UD6" s="105"/>
      <c r="UE6" s="105"/>
      <c r="UF6" s="105"/>
      <c r="UG6" s="105"/>
      <c r="UH6" s="105"/>
      <c r="UI6" s="105"/>
      <c r="UJ6" s="105"/>
      <c r="UK6" s="105"/>
      <c r="UL6" s="105"/>
      <c r="UM6" s="105"/>
      <c r="UN6" s="105"/>
      <c r="UO6" s="105"/>
      <c r="UP6" s="62"/>
      <c r="UQ6" s="105"/>
      <c r="UR6" s="105"/>
      <c r="US6" s="105"/>
      <c r="UT6" s="105"/>
      <c r="UU6" s="105"/>
      <c r="UV6" s="105"/>
      <c r="UW6" s="105"/>
      <c r="UX6" s="105"/>
      <c r="UY6" s="105"/>
      <c r="UZ6" s="105"/>
      <c r="VA6" s="105"/>
      <c r="VB6" s="105"/>
      <c r="VC6" s="105"/>
      <c r="VD6" s="105"/>
      <c r="VE6" s="105"/>
      <c r="VF6" s="105"/>
      <c r="VG6" s="105"/>
      <c r="VH6" s="105"/>
      <c r="VI6" s="105"/>
      <c r="VJ6" s="105"/>
      <c r="VK6" s="105"/>
      <c r="VL6" s="105"/>
      <c r="VM6" s="105"/>
      <c r="VN6" s="105"/>
      <c r="VO6" s="105"/>
      <c r="VP6" s="105"/>
      <c r="VQ6" s="105"/>
      <c r="VR6" s="105"/>
      <c r="VS6" s="105"/>
      <c r="VT6" s="105"/>
      <c r="VU6" s="62"/>
      <c r="VV6" s="105"/>
      <c r="VW6" s="105"/>
      <c r="VX6" s="105"/>
      <c r="VY6" s="105"/>
      <c r="VZ6" s="105"/>
      <c r="WA6" s="105"/>
      <c r="WB6" s="105"/>
      <c r="WC6" s="105"/>
      <c r="WD6" s="105"/>
      <c r="WE6" s="105"/>
      <c r="WF6" s="105"/>
      <c r="WG6" s="105"/>
      <c r="WH6" s="105"/>
      <c r="WI6" s="105"/>
      <c r="WJ6" s="105"/>
      <c r="WK6" s="105"/>
      <c r="WL6" s="105"/>
      <c r="WM6" s="105"/>
      <c r="WN6" s="105"/>
      <c r="WO6" s="105"/>
      <c r="WP6" s="105"/>
      <c r="WQ6" s="105"/>
      <c r="WR6" s="105"/>
      <c r="WS6" s="105"/>
      <c r="WT6" s="105"/>
      <c r="WU6" s="105"/>
      <c r="WV6" s="105"/>
      <c r="WW6" s="105"/>
      <c r="WX6" s="105"/>
      <c r="WY6" s="105"/>
      <c r="WZ6" s="106"/>
      <c r="XA6" s="62"/>
      <c r="XB6" s="106"/>
      <c r="XC6" s="106"/>
      <c r="XD6" s="106"/>
      <c r="XE6" s="106"/>
      <c r="XF6" s="106"/>
      <c r="XG6" s="106"/>
      <c r="XH6" s="106"/>
      <c r="XI6" s="106"/>
      <c r="XJ6" s="106"/>
      <c r="XK6" s="106"/>
      <c r="XL6" s="106"/>
      <c r="XM6" s="106"/>
      <c r="XN6" s="106"/>
      <c r="XO6" s="106"/>
      <c r="XP6" s="106"/>
      <c r="XQ6" s="106"/>
      <c r="XR6" s="106"/>
      <c r="XS6" s="106"/>
      <c r="XT6" s="106"/>
      <c r="XU6" s="106"/>
      <c r="XV6" s="106"/>
      <c r="XW6" s="106"/>
      <c r="XX6" s="106"/>
      <c r="XY6" s="106"/>
      <c r="XZ6" s="106"/>
      <c r="YA6" s="106"/>
      <c r="YB6" s="106"/>
      <c r="YC6" s="106"/>
      <c r="YD6" s="106"/>
      <c r="YE6" s="106"/>
      <c r="YF6" s="106"/>
      <c r="YG6" s="62"/>
      <c r="YH6" s="106"/>
      <c r="YI6" s="106"/>
      <c r="YJ6" s="106"/>
      <c r="YK6" s="106"/>
      <c r="YL6" s="106"/>
      <c r="YM6" s="106"/>
      <c r="YN6" s="106"/>
      <c r="YO6" s="106"/>
      <c r="YP6" s="106"/>
      <c r="YQ6" s="106"/>
      <c r="YR6" s="106"/>
      <c r="YS6" s="106"/>
      <c r="YT6" s="106"/>
      <c r="YU6" s="106"/>
      <c r="YV6" s="106"/>
      <c r="YW6" s="106"/>
      <c r="YX6" s="106"/>
      <c r="YY6" s="106"/>
      <c r="YZ6" s="106"/>
      <c r="ZA6" s="106"/>
      <c r="ZB6" s="106"/>
      <c r="ZC6" s="106"/>
      <c r="ZD6" s="106"/>
      <c r="ZE6" s="106"/>
      <c r="ZF6" s="106"/>
      <c r="ZG6" s="106"/>
      <c r="ZH6" s="106"/>
      <c r="ZI6" s="106"/>
      <c r="ZJ6" s="62"/>
      <c r="ZK6" s="106"/>
      <c r="ZL6" s="106"/>
      <c r="ZM6" s="106"/>
      <c r="ZN6" s="106"/>
      <c r="ZO6" s="106"/>
      <c r="ZP6" s="106"/>
      <c r="ZQ6" s="106"/>
      <c r="ZR6" s="106"/>
      <c r="ZS6" s="106"/>
      <c r="ZT6" s="106"/>
      <c r="ZU6" s="106"/>
      <c r="ZV6" s="106"/>
      <c r="ZW6" s="106"/>
      <c r="ZX6" s="106"/>
      <c r="ZY6" s="106"/>
      <c r="ZZ6" s="106"/>
      <c r="AAA6" s="106"/>
      <c r="AAB6" s="106"/>
      <c r="AAC6" s="106"/>
      <c r="AAD6" s="106"/>
      <c r="AAE6" s="106"/>
      <c r="AAF6" s="106"/>
      <c r="AAG6" s="106"/>
      <c r="AAH6" s="106"/>
      <c r="AAI6" s="106"/>
      <c r="AAJ6" s="106"/>
      <c r="AAK6" s="106"/>
      <c r="AAL6" s="106"/>
      <c r="AAM6" s="106"/>
      <c r="AAN6" s="106"/>
      <c r="AAO6" s="106"/>
      <c r="AAP6" s="62"/>
      <c r="AAQ6" s="106"/>
      <c r="AAR6" s="106"/>
      <c r="AAS6" s="106"/>
      <c r="AAT6" s="106"/>
      <c r="AAU6" s="106"/>
      <c r="AAV6" s="106"/>
      <c r="AAW6" s="106"/>
      <c r="AAX6" s="106"/>
      <c r="AAY6" s="106"/>
      <c r="AAZ6" s="106"/>
      <c r="ABA6" s="106"/>
      <c r="ABB6" s="106"/>
      <c r="ABC6" s="106"/>
      <c r="ABD6" s="106"/>
      <c r="ABE6" s="106"/>
      <c r="ABF6" s="106"/>
      <c r="ABG6" s="106"/>
      <c r="ABH6" s="106"/>
      <c r="ABI6" s="106"/>
      <c r="ABJ6" s="106"/>
      <c r="ABK6" s="106"/>
      <c r="ABL6" s="106"/>
      <c r="ABM6" s="106"/>
      <c r="ABN6" s="106"/>
      <c r="ABO6" s="106"/>
      <c r="ABP6" s="106"/>
      <c r="ABQ6" s="106"/>
      <c r="ABR6" s="106"/>
      <c r="ABS6" s="106"/>
      <c r="ABT6" s="106"/>
      <c r="ABU6" s="62"/>
      <c r="ABV6" s="106"/>
      <c r="ABW6" s="106"/>
      <c r="ABX6" s="106"/>
      <c r="ABY6" s="106"/>
      <c r="ABZ6" s="106"/>
      <c r="ACA6" s="106"/>
      <c r="ACB6" s="106"/>
      <c r="ACC6" s="106"/>
      <c r="ACD6" s="106"/>
      <c r="ACE6" s="106"/>
      <c r="ACF6" s="106"/>
      <c r="ACG6" s="106"/>
      <c r="ACH6" s="106"/>
      <c r="ACI6" s="106"/>
      <c r="ACJ6" s="106"/>
      <c r="ACK6" s="106"/>
      <c r="ACL6" s="106"/>
      <c r="ACM6" s="106"/>
      <c r="ACN6" s="106"/>
      <c r="ACO6" s="106"/>
      <c r="ACP6" s="106"/>
      <c r="ACQ6" s="106"/>
      <c r="ACR6" s="106"/>
      <c r="ACS6" s="106"/>
      <c r="ACT6" s="106"/>
      <c r="ACU6" s="106"/>
      <c r="ACV6" s="106"/>
      <c r="ACW6" s="106"/>
      <c r="ACX6" s="106"/>
      <c r="ACY6" s="106"/>
      <c r="ACZ6" s="106"/>
      <c r="ADA6" s="62"/>
      <c r="ADB6" s="106"/>
      <c r="ADC6" s="106"/>
      <c r="ADD6" s="106"/>
      <c r="ADE6" s="106"/>
      <c r="ADF6" s="106"/>
      <c r="ADG6" s="106"/>
      <c r="ADH6" s="106"/>
      <c r="ADI6" s="106"/>
      <c r="ADJ6" s="106"/>
      <c r="ADK6" s="106"/>
      <c r="ADL6" s="106"/>
      <c r="ADM6" s="106"/>
      <c r="ADN6" s="106"/>
      <c r="ADO6" s="106"/>
      <c r="ADP6" s="106"/>
      <c r="ADQ6" s="106"/>
      <c r="ADR6" s="106"/>
      <c r="ADS6" s="106"/>
      <c r="ADT6" s="106"/>
      <c r="ADU6" s="106"/>
      <c r="ADV6" s="106"/>
      <c r="ADW6" s="106"/>
      <c r="ADX6" s="106"/>
      <c r="ADY6" s="106"/>
      <c r="ADZ6" s="106"/>
      <c r="AEA6" s="106"/>
      <c r="AEB6" s="106"/>
      <c r="AEC6" s="106"/>
      <c r="AED6" s="106"/>
      <c r="AEE6" s="106"/>
      <c r="AEF6" s="62"/>
      <c r="AEG6" s="106"/>
      <c r="AEH6" s="106"/>
      <c r="AEI6" s="106"/>
      <c r="AEJ6" s="106"/>
      <c r="AEK6" s="106"/>
      <c r="AEL6" s="106"/>
      <c r="AEM6" s="106"/>
      <c r="AEN6" s="106"/>
      <c r="AEO6" s="106"/>
      <c r="AEP6" s="106"/>
      <c r="AEQ6" s="106"/>
      <c r="AER6" s="106"/>
      <c r="AES6" s="106"/>
      <c r="AET6" s="106"/>
      <c r="AEU6" s="106"/>
      <c r="AEV6" s="106"/>
      <c r="AEW6" s="106"/>
      <c r="AEX6" s="106"/>
      <c r="AEY6" s="106"/>
      <c r="AEZ6" s="106"/>
      <c r="AFA6" s="106"/>
      <c r="AFB6" s="106"/>
      <c r="AFC6" s="106"/>
      <c r="AFD6" s="106"/>
      <c r="AFE6" s="106"/>
      <c r="AFF6" s="106"/>
      <c r="AFG6" s="106"/>
      <c r="AFH6" s="106"/>
      <c r="AFI6" s="106"/>
      <c r="AFJ6" s="106"/>
      <c r="AFK6" s="106"/>
      <c r="AFL6" s="62"/>
      <c r="AFM6" s="106"/>
      <c r="AFN6" s="106"/>
      <c r="AFO6" s="106"/>
      <c r="AFP6" s="106"/>
      <c r="AFQ6" s="106"/>
      <c r="AFR6" s="106"/>
      <c r="AFS6" s="106"/>
      <c r="AFT6" s="106"/>
      <c r="AFU6" s="106"/>
      <c r="AFV6" s="106"/>
      <c r="AFW6" s="106"/>
      <c r="AFX6" s="106"/>
      <c r="AFY6" s="106"/>
      <c r="AFZ6" s="106"/>
      <c r="AGA6" s="106"/>
      <c r="AGB6" s="106"/>
      <c r="AGC6" s="106"/>
      <c r="AGD6" s="106"/>
      <c r="AGE6" s="106"/>
      <c r="AGF6" s="106"/>
      <c r="AGG6" s="106"/>
      <c r="AGH6" s="106"/>
      <c r="AGI6" s="106"/>
      <c r="AGJ6" s="106"/>
      <c r="AGK6" s="106"/>
      <c r="AGL6" s="106"/>
      <c r="AGM6" s="106"/>
      <c r="AGN6" s="106"/>
      <c r="AGO6" s="106"/>
      <c r="AGP6" s="106"/>
      <c r="AGQ6" s="106"/>
      <c r="AGR6" s="62"/>
      <c r="AGS6" s="106"/>
      <c r="AGT6" s="106"/>
      <c r="AGU6" s="106"/>
      <c r="AGV6" s="106"/>
      <c r="AGW6" s="106"/>
      <c r="AGX6" s="106"/>
      <c r="AGY6" s="106"/>
      <c r="AGZ6" s="106"/>
      <c r="AHA6" s="106"/>
      <c r="AHB6" s="106"/>
      <c r="AHC6" s="106"/>
      <c r="AHD6" s="106"/>
      <c r="AHE6" s="106"/>
      <c r="AHF6" s="106"/>
      <c r="AHG6" s="106"/>
      <c r="AHH6" s="106"/>
      <c r="AHI6" s="106"/>
      <c r="AHJ6" s="106"/>
      <c r="AHK6" s="106"/>
      <c r="AHL6" s="106"/>
      <c r="AHM6" s="106"/>
      <c r="AHN6" s="106"/>
      <c r="AHO6" s="106"/>
      <c r="AHP6" s="106"/>
      <c r="AHQ6" s="106"/>
      <c r="AHR6" s="106"/>
      <c r="AHS6" s="106"/>
      <c r="AHT6" s="106"/>
      <c r="AHU6" s="106"/>
      <c r="AHV6" s="106"/>
      <c r="AHW6" s="62"/>
      <c r="AHX6" s="106"/>
      <c r="AHY6" s="106"/>
      <c r="AHZ6" s="106"/>
      <c r="AIA6" s="106"/>
      <c r="AIB6" s="106"/>
      <c r="AIC6" s="106"/>
      <c r="AID6" s="106"/>
      <c r="AIE6" s="106"/>
      <c r="AIF6" s="106"/>
      <c r="AIG6" s="106"/>
      <c r="AIH6" s="106"/>
      <c r="AII6" s="106"/>
      <c r="AIJ6" s="106"/>
      <c r="AIK6" s="106"/>
      <c r="AIL6" s="106"/>
      <c r="AIM6" s="106"/>
      <c r="AIN6" s="106"/>
      <c r="AIO6" s="106"/>
      <c r="AIP6" s="106"/>
      <c r="AIQ6" s="106"/>
      <c r="AIR6" s="106"/>
      <c r="AIS6" s="106"/>
      <c r="AIT6" s="106"/>
      <c r="AIU6" s="106"/>
      <c r="AIV6" s="106"/>
      <c r="AIW6" s="106"/>
      <c r="AIX6" s="106"/>
      <c r="AIY6" s="106"/>
      <c r="AIZ6" s="106"/>
      <c r="AJA6" s="106"/>
      <c r="AJB6" s="106"/>
      <c r="AJC6" s="62"/>
      <c r="AJD6" s="106"/>
      <c r="AJE6" s="106"/>
      <c r="AJF6" s="106"/>
      <c r="AJG6" s="106"/>
      <c r="AJH6" s="106"/>
      <c r="AJI6" s="106"/>
      <c r="AJJ6" s="106"/>
      <c r="AJK6" s="106"/>
      <c r="AJL6" s="106"/>
      <c r="AJM6" s="106"/>
      <c r="AJN6" s="106"/>
      <c r="AJO6" s="106"/>
      <c r="AJP6" s="106"/>
      <c r="AJQ6" s="106"/>
      <c r="AJR6" s="106"/>
      <c r="AJS6" s="106"/>
      <c r="AJT6" s="106"/>
      <c r="AJU6" s="106"/>
      <c r="AJV6" s="106"/>
      <c r="AJW6" s="106"/>
      <c r="AJX6" s="106"/>
      <c r="AJY6" s="106"/>
      <c r="AJZ6" s="106"/>
      <c r="AKA6" s="106"/>
      <c r="AKB6" s="106"/>
      <c r="AKC6" s="106"/>
      <c r="AKD6" s="106"/>
      <c r="AKE6" s="106"/>
      <c r="AKF6" s="106"/>
      <c r="AKG6" s="106"/>
      <c r="AKH6" s="62"/>
      <c r="AKI6" s="106"/>
      <c r="AKJ6" s="106"/>
      <c r="AKK6" s="106"/>
      <c r="AKL6" s="106"/>
      <c r="AKM6" s="106"/>
      <c r="AKN6" s="106"/>
      <c r="AKO6" s="106"/>
      <c r="AKP6" s="106"/>
      <c r="AKQ6" s="106"/>
      <c r="AKR6" s="106"/>
      <c r="AKS6" s="106"/>
      <c r="AKT6" s="106"/>
      <c r="AKU6" s="106"/>
      <c r="AKV6" s="106"/>
      <c r="AKW6" s="106"/>
      <c r="AKX6" s="106"/>
      <c r="AKY6" s="106"/>
      <c r="AKZ6" s="106"/>
      <c r="ALA6" s="106"/>
      <c r="ALB6" s="106"/>
      <c r="ALC6" s="106"/>
      <c r="ALD6" s="106"/>
      <c r="ALE6" s="106"/>
      <c r="ALF6" s="106"/>
      <c r="ALG6" s="106"/>
      <c r="ALH6" s="106"/>
      <c r="ALI6" s="106"/>
      <c r="ALJ6" s="106"/>
      <c r="ALK6" s="106"/>
      <c r="ALL6" s="106"/>
      <c r="ALM6" s="106"/>
      <c r="ALN6" s="62"/>
    </row>
    <row r="7" spans="1:1002" s="211" customFormat="1" ht="3" customHeight="1">
      <c r="A7" s="548">
        <v>4</v>
      </c>
      <c r="B7" s="538" t="s">
        <v>5</v>
      </c>
      <c r="D7" s="551">
        <v>42736</v>
      </c>
      <c r="E7" s="551">
        <v>42982</v>
      </c>
      <c r="F7" s="99"/>
      <c r="G7" s="97"/>
      <c r="H7" s="560">
        <f ca="1">IF(DATEDIF($D7,TODAY(),"d")/$F8&gt;1,1,DATEDIF($D7,TODAY(),"d")/$F8)</f>
        <v>1</v>
      </c>
      <c r="I7" s="541">
        <v>0</v>
      </c>
      <c r="J7" s="14"/>
      <c r="K7" s="563">
        <f ca="1">J8-H7</f>
        <v>0</v>
      </c>
      <c r="L7" s="6"/>
      <c r="M7" s="34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62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62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62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62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62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62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62"/>
      <c r="HI7" s="50"/>
      <c r="HJ7" s="50"/>
      <c r="HK7" s="50"/>
      <c r="HL7" s="50"/>
      <c r="HM7" s="50"/>
      <c r="HN7" s="50"/>
      <c r="HO7" s="50"/>
      <c r="HP7" s="50"/>
      <c r="HQ7" s="50"/>
      <c r="HR7" s="50"/>
      <c r="HS7" s="50"/>
      <c r="HT7" s="50"/>
      <c r="HU7" s="50"/>
      <c r="HV7" s="50"/>
      <c r="HW7" s="50"/>
      <c r="HX7" s="50"/>
      <c r="HY7" s="50"/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/>
      <c r="IL7" s="50"/>
      <c r="IM7" s="50"/>
      <c r="IN7" s="62"/>
      <c r="IO7" s="50"/>
      <c r="IP7" s="50"/>
      <c r="IQ7" s="50"/>
      <c r="IR7" s="50"/>
      <c r="IS7" s="50"/>
      <c r="IT7" s="50"/>
      <c r="IU7" s="50"/>
      <c r="IV7" s="50"/>
      <c r="IW7" s="50"/>
      <c r="IX7" s="50"/>
      <c r="IY7" s="50"/>
      <c r="IZ7" s="50"/>
      <c r="JA7" s="50"/>
      <c r="JB7" s="50"/>
      <c r="JC7" s="50"/>
      <c r="JD7" s="50"/>
      <c r="JE7" s="50"/>
      <c r="JF7" s="50"/>
      <c r="JG7" s="50"/>
      <c r="JH7" s="50"/>
      <c r="JI7" s="50"/>
      <c r="JJ7" s="50"/>
      <c r="JK7" s="50"/>
      <c r="JL7" s="50"/>
      <c r="JM7" s="50"/>
      <c r="JN7" s="50"/>
      <c r="JO7" s="50"/>
      <c r="JP7" s="50"/>
      <c r="JQ7" s="50"/>
      <c r="JR7" s="50"/>
      <c r="JS7" s="50"/>
      <c r="JT7" s="62"/>
      <c r="JU7" s="50"/>
      <c r="JV7" s="50"/>
      <c r="JW7" s="50"/>
      <c r="JX7" s="50"/>
      <c r="JY7" s="50"/>
      <c r="JZ7" s="50"/>
      <c r="KA7" s="50"/>
      <c r="KB7" s="50"/>
      <c r="KC7" s="50"/>
      <c r="KD7" s="50"/>
      <c r="KE7" s="50"/>
      <c r="KF7" s="50"/>
      <c r="KG7" s="50"/>
      <c r="KH7" s="50"/>
      <c r="KI7" s="50"/>
      <c r="KJ7" s="50"/>
      <c r="KK7" s="50"/>
      <c r="KL7" s="50"/>
      <c r="KM7" s="50"/>
      <c r="KN7" s="50"/>
      <c r="KO7" s="50"/>
      <c r="KP7" s="50"/>
      <c r="KQ7" s="50"/>
      <c r="KR7" s="50"/>
      <c r="KS7" s="50"/>
      <c r="KT7" s="50"/>
      <c r="KU7" s="50"/>
      <c r="KV7" s="50"/>
      <c r="KW7" s="62"/>
      <c r="KX7" s="50"/>
      <c r="KY7" s="50"/>
      <c r="KZ7" s="50"/>
      <c r="LA7" s="50"/>
      <c r="LB7" s="50"/>
      <c r="LC7" s="50"/>
      <c r="LD7" s="50"/>
      <c r="LE7" s="50"/>
      <c r="LF7" s="50"/>
      <c r="LG7" s="50"/>
      <c r="LH7" s="50"/>
      <c r="LI7" s="50"/>
      <c r="LJ7" s="50"/>
      <c r="LK7" s="50"/>
      <c r="LL7" s="50"/>
      <c r="LM7" s="50"/>
      <c r="LN7" s="50"/>
      <c r="LO7" s="50"/>
      <c r="LP7" s="50"/>
      <c r="LQ7" s="50"/>
      <c r="LR7" s="50"/>
      <c r="LS7" s="50"/>
      <c r="LT7" s="50"/>
      <c r="LU7" s="50"/>
      <c r="LV7" s="50"/>
      <c r="LW7" s="50"/>
      <c r="LX7" s="50"/>
      <c r="LY7" s="50"/>
      <c r="LZ7" s="50"/>
      <c r="MA7" s="50"/>
      <c r="MB7" s="50"/>
      <c r="MC7" s="62"/>
      <c r="MD7" s="50"/>
      <c r="ME7" s="50"/>
      <c r="MF7" s="50"/>
      <c r="MG7" s="50"/>
      <c r="MH7" s="50"/>
      <c r="MI7" s="50"/>
      <c r="MJ7" s="50"/>
      <c r="MK7" s="50"/>
      <c r="ML7" s="50"/>
      <c r="MM7" s="50"/>
      <c r="MN7" s="50"/>
      <c r="MO7" s="50"/>
      <c r="MP7" s="50"/>
      <c r="MQ7" s="50"/>
      <c r="MR7" s="50"/>
      <c r="MS7" s="50"/>
      <c r="MT7" s="50"/>
      <c r="MU7" s="50"/>
      <c r="MV7" s="50"/>
      <c r="MW7" s="50"/>
      <c r="MX7" s="50"/>
      <c r="MY7" s="50"/>
      <c r="MZ7" s="50"/>
      <c r="NA7" s="50"/>
      <c r="NB7" s="50"/>
      <c r="NC7" s="50"/>
      <c r="ND7" s="50"/>
      <c r="NE7" s="50"/>
      <c r="NF7" s="50"/>
      <c r="NG7" s="50"/>
      <c r="NH7" s="62"/>
      <c r="NI7" s="50"/>
      <c r="NJ7" s="50"/>
      <c r="NK7" s="50"/>
      <c r="NL7" s="50"/>
      <c r="NM7" s="50"/>
      <c r="NN7" s="50"/>
      <c r="NO7" s="50"/>
      <c r="NP7" s="50"/>
      <c r="NQ7" s="50"/>
      <c r="NR7" s="50"/>
      <c r="NS7" s="50"/>
      <c r="NT7" s="50"/>
      <c r="NU7" s="50"/>
      <c r="NV7" s="50"/>
      <c r="NW7" s="50"/>
      <c r="NX7" s="50"/>
      <c r="NY7" s="50"/>
      <c r="NZ7" s="50"/>
      <c r="OA7" s="50"/>
      <c r="OB7" s="50"/>
      <c r="OC7" s="50"/>
      <c r="OD7" s="50"/>
      <c r="OE7" s="50"/>
      <c r="OF7" s="50"/>
      <c r="OG7" s="50"/>
      <c r="OH7" s="50"/>
      <c r="OI7" s="50"/>
      <c r="OJ7" s="50"/>
      <c r="OK7" s="50"/>
      <c r="OL7" s="50"/>
      <c r="OM7" s="50"/>
      <c r="ON7" s="62"/>
      <c r="OO7" s="50"/>
      <c r="OP7" s="50"/>
      <c r="OQ7" s="50"/>
      <c r="OR7" s="50"/>
      <c r="OS7" s="50"/>
      <c r="OT7" s="50"/>
      <c r="OU7" s="50"/>
      <c r="OV7" s="50"/>
      <c r="OW7" s="50"/>
      <c r="OX7" s="50"/>
      <c r="OY7" s="50"/>
      <c r="OZ7" s="50"/>
      <c r="PA7" s="50"/>
      <c r="PB7" s="50"/>
      <c r="PC7" s="50"/>
      <c r="PD7" s="50"/>
      <c r="PE7" s="50"/>
      <c r="PF7" s="50"/>
      <c r="PG7" s="50"/>
      <c r="PH7" s="50"/>
      <c r="PI7" s="50"/>
      <c r="PJ7" s="50"/>
      <c r="PK7" s="50"/>
      <c r="PL7" s="50"/>
      <c r="PM7" s="50"/>
      <c r="PN7" s="50"/>
      <c r="PO7" s="50"/>
      <c r="PP7" s="50"/>
      <c r="PQ7" s="50"/>
      <c r="PR7" s="50"/>
      <c r="PS7" s="62"/>
      <c r="PT7" s="50"/>
      <c r="PU7" s="50"/>
      <c r="PV7" s="50"/>
      <c r="PW7" s="50"/>
      <c r="PX7" s="50"/>
      <c r="PY7" s="50"/>
      <c r="PZ7" s="50"/>
      <c r="QA7" s="50"/>
      <c r="QB7" s="50"/>
      <c r="QC7" s="50"/>
      <c r="QD7" s="50"/>
      <c r="QE7" s="50"/>
      <c r="QF7" s="50"/>
      <c r="QG7" s="50"/>
      <c r="QH7" s="50"/>
      <c r="QI7" s="50"/>
      <c r="QJ7" s="50"/>
      <c r="QK7" s="50"/>
      <c r="QL7" s="50"/>
      <c r="QM7" s="50"/>
      <c r="QN7" s="50"/>
      <c r="QO7" s="50"/>
      <c r="QP7" s="50"/>
      <c r="QQ7" s="50"/>
      <c r="QR7" s="50"/>
      <c r="QS7" s="50"/>
      <c r="QT7" s="50"/>
      <c r="QU7" s="50"/>
      <c r="QV7" s="50"/>
      <c r="QW7" s="50"/>
      <c r="QX7" s="50"/>
      <c r="QY7" s="62"/>
      <c r="QZ7" s="50"/>
      <c r="RA7" s="50"/>
      <c r="RB7" s="50"/>
      <c r="RC7" s="50"/>
      <c r="RD7" s="50"/>
      <c r="RE7" s="50"/>
      <c r="RF7" s="50"/>
      <c r="RG7" s="50"/>
      <c r="RH7" s="50"/>
      <c r="RI7" s="50"/>
      <c r="RJ7" s="50"/>
      <c r="RK7" s="50"/>
      <c r="RL7" s="50"/>
      <c r="RM7" s="50"/>
      <c r="RN7" s="50"/>
      <c r="RO7" s="50"/>
      <c r="RP7" s="50"/>
      <c r="RQ7" s="50"/>
      <c r="RR7" s="50"/>
      <c r="RS7" s="50"/>
      <c r="RT7" s="50"/>
      <c r="RU7" s="50"/>
      <c r="RV7" s="50"/>
      <c r="RW7" s="50"/>
      <c r="RX7" s="50"/>
      <c r="RY7" s="50"/>
      <c r="RZ7" s="50"/>
      <c r="SA7" s="50"/>
      <c r="SB7" s="50"/>
      <c r="SC7" s="50"/>
      <c r="SD7" s="50"/>
      <c r="SE7" s="62"/>
      <c r="SF7" s="50"/>
      <c r="SG7" s="50"/>
      <c r="SH7" s="50"/>
      <c r="SI7" s="50"/>
      <c r="SJ7" s="50"/>
      <c r="SK7" s="50"/>
      <c r="SL7" s="50"/>
      <c r="SM7" s="50"/>
      <c r="SN7" s="50"/>
      <c r="SO7" s="50"/>
      <c r="SP7" s="50"/>
      <c r="SQ7" s="50"/>
      <c r="SR7" s="50"/>
      <c r="SS7" s="50"/>
      <c r="ST7" s="50"/>
      <c r="SU7" s="50"/>
      <c r="SV7" s="50"/>
      <c r="SW7" s="50"/>
      <c r="SX7" s="50"/>
      <c r="SY7" s="50"/>
      <c r="SZ7" s="50"/>
      <c r="TA7" s="50"/>
      <c r="TB7" s="50"/>
      <c r="TC7" s="50"/>
      <c r="TD7" s="50"/>
      <c r="TE7" s="50"/>
      <c r="TF7" s="50"/>
      <c r="TG7" s="50"/>
      <c r="TH7" s="50"/>
      <c r="TI7" s="50"/>
      <c r="TJ7" s="62"/>
      <c r="TK7" s="50"/>
      <c r="TL7" s="50"/>
      <c r="TM7" s="50"/>
      <c r="TN7" s="50"/>
      <c r="TO7" s="50"/>
      <c r="TP7" s="50"/>
      <c r="TQ7" s="50"/>
      <c r="TR7" s="50"/>
      <c r="TS7" s="50"/>
      <c r="TT7" s="50"/>
      <c r="TU7" s="50"/>
      <c r="TV7" s="50"/>
      <c r="TW7" s="50"/>
      <c r="TX7" s="50"/>
      <c r="TY7" s="50"/>
      <c r="TZ7" s="50"/>
      <c r="UA7" s="50"/>
      <c r="UB7" s="50"/>
      <c r="UC7" s="50"/>
      <c r="UD7" s="50"/>
      <c r="UE7" s="50"/>
      <c r="UF7" s="50"/>
      <c r="UG7" s="50"/>
      <c r="UH7" s="50"/>
      <c r="UI7" s="50"/>
      <c r="UJ7" s="50"/>
      <c r="UK7" s="50"/>
      <c r="UL7" s="50"/>
      <c r="UM7" s="50"/>
      <c r="UN7" s="50"/>
      <c r="UO7" s="50"/>
      <c r="UP7" s="62"/>
      <c r="UQ7" s="50"/>
      <c r="UR7" s="50"/>
      <c r="US7" s="50"/>
      <c r="UT7" s="50"/>
      <c r="UU7" s="50"/>
      <c r="UV7" s="50"/>
      <c r="UW7" s="50"/>
      <c r="UX7" s="50"/>
      <c r="UY7" s="50"/>
      <c r="UZ7" s="50"/>
      <c r="VA7" s="50"/>
      <c r="VB7" s="50"/>
      <c r="VC7" s="50"/>
      <c r="VD7" s="50"/>
      <c r="VE7" s="50"/>
      <c r="VF7" s="50"/>
      <c r="VG7" s="50"/>
      <c r="VH7" s="50"/>
      <c r="VI7" s="50"/>
      <c r="VJ7" s="50"/>
      <c r="VK7" s="50"/>
      <c r="VL7" s="50"/>
      <c r="VM7" s="50"/>
      <c r="VN7" s="50"/>
      <c r="VO7" s="50"/>
      <c r="VP7" s="50"/>
      <c r="VQ7" s="50"/>
      <c r="VR7" s="50"/>
      <c r="VS7" s="50"/>
      <c r="VT7" s="50"/>
      <c r="VU7" s="62"/>
      <c r="VV7" s="50"/>
      <c r="VW7" s="50"/>
      <c r="VX7" s="50"/>
      <c r="VY7" s="50"/>
      <c r="VZ7" s="50"/>
      <c r="WA7" s="50"/>
      <c r="WB7" s="50"/>
      <c r="WC7" s="50"/>
      <c r="WD7" s="50"/>
      <c r="WE7" s="50"/>
      <c r="WF7" s="50"/>
      <c r="WG7" s="50"/>
      <c r="WH7" s="50"/>
      <c r="WI7" s="50"/>
      <c r="WJ7" s="50"/>
      <c r="WK7" s="50"/>
      <c r="WL7" s="50"/>
      <c r="WM7" s="50"/>
      <c r="WN7" s="50"/>
      <c r="WO7" s="50"/>
      <c r="WP7" s="50"/>
      <c r="WQ7" s="50"/>
      <c r="WR7" s="50"/>
      <c r="WS7" s="50"/>
      <c r="WT7" s="50"/>
      <c r="WU7" s="50"/>
      <c r="WV7" s="50"/>
      <c r="WW7" s="50"/>
      <c r="WX7" s="50"/>
      <c r="WY7" s="50"/>
      <c r="WZ7" s="71"/>
      <c r="XA7" s="62"/>
      <c r="XB7" s="71"/>
      <c r="XC7" s="71"/>
      <c r="XD7" s="71"/>
      <c r="XE7" s="71"/>
      <c r="XF7" s="71"/>
      <c r="XG7" s="71"/>
      <c r="XH7" s="71"/>
      <c r="XI7" s="71"/>
      <c r="XJ7" s="71"/>
      <c r="XK7" s="71"/>
      <c r="XL7" s="71"/>
      <c r="XM7" s="71"/>
      <c r="XN7" s="71"/>
      <c r="XO7" s="71"/>
      <c r="XP7" s="71"/>
      <c r="XQ7" s="71"/>
      <c r="XR7" s="71"/>
      <c r="XS7" s="71"/>
      <c r="XT7" s="71"/>
      <c r="XU7" s="71"/>
      <c r="XV7" s="71"/>
      <c r="XW7" s="71"/>
      <c r="XX7" s="71"/>
      <c r="XY7" s="71"/>
      <c r="XZ7" s="71"/>
      <c r="YA7" s="71"/>
      <c r="YB7" s="71"/>
      <c r="YC7" s="71"/>
      <c r="YD7" s="71"/>
      <c r="YE7" s="71"/>
      <c r="YF7" s="71"/>
      <c r="YG7" s="62"/>
      <c r="YH7" s="71"/>
      <c r="YI7" s="71"/>
      <c r="YJ7" s="71"/>
      <c r="YK7" s="71"/>
      <c r="YL7" s="71"/>
      <c r="YM7" s="71"/>
      <c r="YN7" s="71"/>
      <c r="YO7" s="71"/>
      <c r="YP7" s="71"/>
      <c r="YQ7" s="71"/>
      <c r="YR7" s="71"/>
      <c r="YS7" s="71"/>
      <c r="YT7" s="71"/>
      <c r="YU7" s="71"/>
      <c r="YV7" s="71"/>
      <c r="YW7" s="71"/>
      <c r="YX7" s="71"/>
      <c r="YY7" s="71"/>
      <c r="YZ7" s="71"/>
      <c r="ZA7" s="71"/>
      <c r="ZB7" s="71"/>
      <c r="ZC7" s="71"/>
      <c r="ZD7" s="71"/>
      <c r="ZE7" s="71"/>
      <c r="ZF7" s="71"/>
      <c r="ZG7" s="71"/>
      <c r="ZH7" s="71"/>
      <c r="ZI7" s="71"/>
      <c r="ZJ7" s="62"/>
      <c r="ZK7" s="71"/>
      <c r="ZL7" s="71"/>
      <c r="ZM7" s="71"/>
      <c r="ZN7" s="71"/>
      <c r="ZO7" s="71"/>
      <c r="ZP7" s="71"/>
      <c r="ZQ7" s="71"/>
      <c r="ZR7" s="71"/>
      <c r="ZS7" s="71"/>
      <c r="ZT7" s="71"/>
      <c r="ZU7" s="71"/>
      <c r="ZV7" s="71"/>
      <c r="ZW7" s="71"/>
      <c r="ZX7" s="71"/>
      <c r="ZY7" s="71"/>
      <c r="ZZ7" s="71"/>
      <c r="AAA7" s="71"/>
      <c r="AAB7" s="71"/>
      <c r="AAC7" s="71"/>
      <c r="AAD7" s="71"/>
      <c r="AAE7" s="71"/>
      <c r="AAF7" s="71"/>
      <c r="AAG7" s="71"/>
      <c r="AAH7" s="71"/>
      <c r="AAI7" s="71"/>
      <c r="AAJ7" s="71"/>
      <c r="AAK7" s="71"/>
      <c r="AAL7" s="71"/>
      <c r="AAM7" s="71"/>
      <c r="AAN7" s="71"/>
      <c r="AAO7" s="71"/>
      <c r="AAP7" s="62"/>
      <c r="AAQ7" s="71"/>
      <c r="AAR7" s="71"/>
      <c r="AAS7" s="71"/>
      <c r="AAT7" s="71"/>
      <c r="AAU7" s="71"/>
      <c r="AAV7" s="71"/>
      <c r="AAW7" s="71"/>
      <c r="AAX7" s="71"/>
      <c r="AAY7" s="71"/>
      <c r="AAZ7" s="71"/>
      <c r="ABA7" s="71"/>
      <c r="ABB7" s="71"/>
      <c r="ABC7" s="71"/>
      <c r="ABD7" s="71"/>
      <c r="ABE7" s="71"/>
      <c r="ABF7" s="71"/>
      <c r="ABG7" s="71"/>
      <c r="ABH7" s="71"/>
      <c r="ABI7" s="71"/>
      <c r="ABJ7" s="71"/>
      <c r="ABK7" s="71"/>
      <c r="ABL7" s="71"/>
      <c r="ABM7" s="71"/>
      <c r="ABN7" s="71"/>
      <c r="ABO7" s="71"/>
      <c r="ABP7" s="71"/>
      <c r="ABQ7" s="71"/>
      <c r="ABR7" s="71"/>
      <c r="ABS7" s="71"/>
      <c r="ABT7" s="71"/>
      <c r="ABU7" s="62"/>
      <c r="ABV7" s="71"/>
      <c r="ABW7" s="71"/>
      <c r="ABX7" s="71"/>
      <c r="ABY7" s="71"/>
      <c r="ABZ7" s="71"/>
      <c r="ACA7" s="71"/>
      <c r="ACB7" s="71"/>
      <c r="ACC7" s="71"/>
      <c r="ACD7" s="71"/>
      <c r="ACE7" s="71"/>
      <c r="ACF7" s="71"/>
      <c r="ACG7" s="71"/>
      <c r="ACH7" s="71"/>
      <c r="ACI7" s="71"/>
      <c r="ACJ7" s="71"/>
      <c r="ACK7" s="71"/>
      <c r="ACL7" s="71"/>
      <c r="ACM7" s="71"/>
      <c r="ACN7" s="71"/>
      <c r="ACO7" s="71"/>
      <c r="ACP7" s="71"/>
      <c r="ACQ7" s="71"/>
      <c r="ACR7" s="71"/>
      <c r="ACS7" s="71"/>
      <c r="ACT7" s="71"/>
      <c r="ACU7" s="71"/>
      <c r="ACV7" s="71"/>
      <c r="ACW7" s="71"/>
      <c r="ACX7" s="71"/>
      <c r="ACY7" s="71"/>
      <c r="ACZ7" s="71"/>
      <c r="ADA7" s="62"/>
      <c r="ADB7" s="71"/>
      <c r="ADC7" s="71"/>
      <c r="ADD7" s="71"/>
      <c r="ADE7" s="71"/>
      <c r="ADF7" s="71"/>
      <c r="ADG7" s="71"/>
      <c r="ADH7" s="71"/>
      <c r="ADI7" s="71"/>
      <c r="ADJ7" s="71"/>
      <c r="ADK7" s="71"/>
      <c r="ADL7" s="71"/>
      <c r="ADM7" s="71"/>
      <c r="ADN7" s="71"/>
      <c r="ADO7" s="71"/>
      <c r="ADP7" s="71"/>
      <c r="ADQ7" s="71"/>
      <c r="ADR7" s="71"/>
      <c r="ADS7" s="71"/>
      <c r="ADT7" s="71"/>
      <c r="ADU7" s="71"/>
      <c r="ADV7" s="71"/>
      <c r="ADW7" s="71"/>
      <c r="ADX7" s="71"/>
      <c r="ADY7" s="71"/>
      <c r="ADZ7" s="71"/>
      <c r="AEA7" s="71"/>
      <c r="AEB7" s="71"/>
      <c r="AEC7" s="71"/>
      <c r="AED7" s="71"/>
      <c r="AEE7" s="71"/>
      <c r="AEF7" s="62"/>
      <c r="AEG7" s="71"/>
      <c r="AEH7" s="71"/>
      <c r="AEI7" s="71"/>
      <c r="AEJ7" s="71"/>
      <c r="AEK7" s="71"/>
      <c r="AEL7" s="71"/>
      <c r="AEM7" s="71"/>
      <c r="AEN7" s="71"/>
      <c r="AEO7" s="71"/>
      <c r="AEP7" s="71"/>
      <c r="AEQ7" s="71"/>
      <c r="AER7" s="71"/>
      <c r="AES7" s="71"/>
      <c r="AET7" s="71"/>
      <c r="AEU7" s="71"/>
      <c r="AEV7" s="71"/>
      <c r="AEW7" s="71"/>
      <c r="AEX7" s="71"/>
      <c r="AEY7" s="71"/>
      <c r="AEZ7" s="71"/>
      <c r="AFA7" s="71"/>
      <c r="AFB7" s="71"/>
      <c r="AFC7" s="71"/>
      <c r="AFD7" s="71"/>
      <c r="AFE7" s="71"/>
      <c r="AFF7" s="71"/>
      <c r="AFG7" s="71"/>
      <c r="AFH7" s="71"/>
      <c r="AFI7" s="71"/>
      <c r="AFJ7" s="71"/>
      <c r="AFK7" s="71"/>
      <c r="AFL7" s="62"/>
      <c r="AFM7" s="71"/>
      <c r="AFN7" s="71"/>
      <c r="AFO7" s="71"/>
      <c r="AFP7" s="71"/>
      <c r="AFQ7" s="71"/>
      <c r="AFR7" s="71"/>
      <c r="AFS7" s="71"/>
      <c r="AFT7" s="71"/>
      <c r="AFU7" s="71"/>
      <c r="AFV7" s="71"/>
      <c r="AFW7" s="71"/>
      <c r="AFX7" s="71"/>
      <c r="AFY7" s="71"/>
      <c r="AFZ7" s="71"/>
      <c r="AGA7" s="71"/>
      <c r="AGB7" s="71"/>
      <c r="AGC7" s="71"/>
      <c r="AGD7" s="71"/>
      <c r="AGE7" s="71"/>
      <c r="AGF7" s="71"/>
      <c r="AGG7" s="71"/>
      <c r="AGH7" s="71"/>
      <c r="AGI7" s="71"/>
      <c r="AGJ7" s="71"/>
      <c r="AGK7" s="71"/>
      <c r="AGL7" s="71"/>
      <c r="AGM7" s="71"/>
      <c r="AGN7" s="71"/>
      <c r="AGO7" s="71"/>
      <c r="AGP7" s="71"/>
      <c r="AGQ7" s="71"/>
      <c r="AGR7" s="62"/>
      <c r="AGS7" s="71"/>
      <c r="AGT7" s="71"/>
      <c r="AGU7" s="71"/>
      <c r="AGV7" s="71"/>
      <c r="AGW7" s="71"/>
      <c r="AGX7" s="71"/>
      <c r="AGY7" s="71"/>
      <c r="AGZ7" s="71"/>
      <c r="AHA7" s="71"/>
      <c r="AHB7" s="71"/>
      <c r="AHC7" s="71"/>
      <c r="AHD7" s="71"/>
      <c r="AHE7" s="71"/>
      <c r="AHF7" s="71"/>
      <c r="AHG7" s="71"/>
      <c r="AHH7" s="71"/>
      <c r="AHI7" s="71"/>
      <c r="AHJ7" s="71"/>
      <c r="AHK7" s="71"/>
      <c r="AHL7" s="71"/>
      <c r="AHM7" s="71"/>
      <c r="AHN7" s="71"/>
      <c r="AHO7" s="71"/>
      <c r="AHP7" s="71"/>
      <c r="AHQ7" s="71"/>
      <c r="AHR7" s="71"/>
      <c r="AHS7" s="71"/>
      <c r="AHT7" s="71"/>
      <c r="AHU7" s="71"/>
      <c r="AHV7" s="71"/>
      <c r="AHW7" s="62"/>
      <c r="AHX7" s="71"/>
      <c r="AHY7" s="71"/>
      <c r="AHZ7" s="71"/>
      <c r="AIA7" s="71"/>
      <c r="AIB7" s="71"/>
      <c r="AIC7" s="71"/>
      <c r="AID7" s="71"/>
      <c r="AIE7" s="71"/>
      <c r="AIF7" s="71"/>
      <c r="AIG7" s="71"/>
      <c r="AIH7" s="71"/>
      <c r="AII7" s="71"/>
      <c r="AIJ7" s="71"/>
      <c r="AIK7" s="71"/>
      <c r="AIL7" s="71"/>
      <c r="AIM7" s="71"/>
      <c r="AIN7" s="71"/>
      <c r="AIO7" s="71"/>
      <c r="AIP7" s="71"/>
      <c r="AIQ7" s="71"/>
      <c r="AIR7" s="71"/>
      <c r="AIS7" s="71"/>
      <c r="AIT7" s="71"/>
      <c r="AIU7" s="71"/>
      <c r="AIV7" s="71"/>
      <c r="AIW7" s="71"/>
      <c r="AIX7" s="71"/>
      <c r="AIY7" s="71"/>
      <c r="AIZ7" s="71"/>
      <c r="AJA7" s="71"/>
      <c r="AJB7" s="71"/>
      <c r="AJC7" s="62"/>
      <c r="AJD7" s="71"/>
      <c r="AJE7" s="71"/>
      <c r="AJF7" s="71"/>
      <c r="AJG7" s="71"/>
      <c r="AJH7" s="71"/>
      <c r="AJI7" s="71"/>
      <c r="AJJ7" s="71"/>
      <c r="AJK7" s="71"/>
      <c r="AJL7" s="71"/>
      <c r="AJM7" s="71"/>
      <c r="AJN7" s="71"/>
      <c r="AJO7" s="71"/>
      <c r="AJP7" s="71"/>
      <c r="AJQ7" s="71"/>
      <c r="AJR7" s="71"/>
      <c r="AJS7" s="71"/>
      <c r="AJT7" s="71"/>
      <c r="AJU7" s="71"/>
      <c r="AJV7" s="71"/>
      <c r="AJW7" s="71"/>
      <c r="AJX7" s="71"/>
      <c r="AJY7" s="71"/>
      <c r="AJZ7" s="71"/>
      <c r="AKA7" s="71"/>
      <c r="AKB7" s="71"/>
      <c r="AKC7" s="71"/>
      <c r="AKD7" s="71"/>
      <c r="AKE7" s="71"/>
      <c r="AKF7" s="71"/>
      <c r="AKG7" s="71"/>
      <c r="AKH7" s="62"/>
      <c r="AKI7" s="71"/>
      <c r="AKJ7" s="71"/>
      <c r="AKK7" s="71"/>
      <c r="AKL7" s="71"/>
      <c r="AKM7" s="71"/>
      <c r="AKN7" s="71"/>
      <c r="AKO7" s="71"/>
      <c r="AKP7" s="71"/>
      <c r="AKQ7" s="71"/>
      <c r="AKR7" s="71"/>
      <c r="AKS7" s="71"/>
      <c r="AKT7" s="71"/>
      <c r="AKU7" s="71"/>
      <c r="AKV7" s="71"/>
      <c r="AKW7" s="71"/>
      <c r="AKX7" s="71"/>
      <c r="AKY7" s="71"/>
      <c r="AKZ7" s="71"/>
      <c r="ALA7" s="71"/>
      <c r="ALB7" s="71"/>
      <c r="ALC7" s="71"/>
      <c r="ALD7" s="71"/>
      <c r="ALE7" s="71"/>
      <c r="ALF7" s="71"/>
      <c r="ALG7" s="71"/>
      <c r="ALH7" s="71"/>
      <c r="ALI7" s="71"/>
      <c r="ALJ7" s="71"/>
      <c r="ALK7" s="71"/>
      <c r="ALL7" s="71"/>
      <c r="ALM7" s="71"/>
      <c r="ALN7" s="62"/>
    </row>
    <row r="8" spans="1:1002" s="211" customFormat="1">
      <c r="A8" s="549"/>
      <c r="B8" s="539"/>
      <c r="D8" s="552"/>
      <c r="E8" s="552"/>
      <c r="F8" s="205">
        <f>E7-D7</f>
        <v>246</v>
      </c>
      <c r="G8" s="96">
        <f>NETWORKDAYS(D7,E7,C$165:C$187)</f>
        <v>169</v>
      </c>
      <c r="H8" s="561"/>
      <c r="I8" s="542"/>
      <c r="J8" s="203" t="str">
        <f>IF(I7&gt;1%,"100%","100%")</f>
        <v>100%</v>
      </c>
      <c r="K8" s="564"/>
      <c r="M8" s="34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62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62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62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62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62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62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62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6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62"/>
      <c r="JU8" s="42"/>
      <c r="JV8" s="42"/>
      <c r="JW8" s="42"/>
      <c r="JX8" s="42"/>
      <c r="JY8" s="42"/>
      <c r="JZ8" s="42"/>
      <c r="KA8" s="42"/>
      <c r="KB8" s="42"/>
      <c r="KC8" s="42"/>
      <c r="KD8" s="42"/>
      <c r="KE8" s="42"/>
      <c r="KF8" s="42"/>
      <c r="KG8" s="42"/>
      <c r="KH8" s="42"/>
      <c r="KI8" s="42"/>
      <c r="KJ8" s="42"/>
      <c r="KK8" s="42"/>
      <c r="KL8" s="42"/>
      <c r="KM8" s="42"/>
      <c r="KN8" s="42"/>
      <c r="KO8" s="42"/>
      <c r="KP8" s="42"/>
      <c r="KQ8" s="42"/>
      <c r="KR8" s="42"/>
      <c r="KS8" s="42"/>
      <c r="KT8" s="42"/>
      <c r="KU8" s="42"/>
      <c r="KV8" s="42"/>
      <c r="KW8" s="62"/>
      <c r="KX8" s="42"/>
      <c r="KY8" s="42"/>
      <c r="KZ8" s="42"/>
      <c r="LA8" s="42"/>
      <c r="LB8" s="42"/>
      <c r="LC8" s="42"/>
      <c r="LD8" s="42"/>
      <c r="LE8" s="42"/>
      <c r="LF8" s="42"/>
      <c r="LG8" s="42"/>
      <c r="LH8" s="42"/>
      <c r="LI8" s="42"/>
      <c r="LJ8" s="42"/>
      <c r="LK8" s="42"/>
      <c r="LL8" s="42"/>
      <c r="LM8" s="42"/>
      <c r="LN8" s="42"/>
      <c r="LO8" s="42"/>
      <c r="LP8" s="42"/>
      <c r="LQ8" s="42"/>
      <c r="LR8" s="42"/>
      <c r="LS8" s="42"/>
      <c r="LT8" s="42"/>
      <c r="LU8" s="42"/>
      <c r="LV8" s="42"/>
      <c r="LW8" s="42"/>
      <c r="LX8" s="42"/>
      <c r="LY8" s="42"/>
      <c r="LZ8" s="42"/>
      <c r="MA8" s="42"/>
      <c r="MB8" s="42"/>
      <c r="MC8" s="62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62"/>
      <c r="NI8" s="42"/>
      <c r="NJ8" s="42"/>
      <c r="NK8" s="42"/>
      <c r="NL8" s="42"/>
      <c r="NM8" s="42"/>
      <c r="NN8" s="42"/>
      <c r="NO8" s="42"/>
      <c r="NP8" s="42"/>
      <c r="NQ8" s="42"/>
      <c r="NR8" s="42"/>
      <c r="NS8" s="42"/>
      <c r="NT8" s="42"/>
      <c r="NU8" s="42"/>
      <c r="NV8" s="42"/>
      <c r="NW8" s="42"/>
      <c r="NX8" s="42"/>
      <c r="NY8" s="42"/>
      <c r="NZ8" s="42"/>
      <c r="OA8" s="42"/>
      <c r="OB8" s="42"/>
      <c r="OC8" s="42"/>
      <c r="OD8" s="42"/>
      <c r="OE8" s="42"/>
      <c r="OF8" s="42"/>
      <c r="OG8" s="42"/>
      <c r="OH8" s="42"/>
      <c r="OI8" s="42"/>
      <c r="OJ8" s="42"/>
      <c r="OK8" s="42"/>
      <c r="OL8" s="42"/>
      <c r="OM8" s="42"/>
      <c r="ON8" s="62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62"/>
      <c r="PT8" s="42"/>
      <c r="PU8" s="42"/>
      <c r="PV8" s="42"/>
      <c r="PW8" s="42"/>
      <c r="PX8" s="42"/>
      <c r="PY8" s="42"/>
      <c r="PZ8" s="42"/>
      <c r="QA8" s="42"/>
      <c r="QB8" s="42"/>
      <c r="QC8" s="42"/>
      <c r="QD8" s="42"/>
      <c r="QE8" s="42"/>
      <c r="QF8" s="42"/>
      <c r="QG8" s="42"/>
      <c r="QH8" s="42"/>
      <c r="QI8" s="42"/>
      <c r="QJ8" s="42"/>
      <c r="QK8" s="42"/>
      <c r="QL8" s="42"/>
      <c r="QM8" s="42"/>
      <c r="QN8" s="42"/>
      <c r="QO8" s="42"/>
      <c r="QP8" s="42"/>
      <c r="QQ8" s="42"/>
      <c r="QR8" s="42"/>
      <c r="QS8" s="42"/>
      <c r="QT8" s="42"/>
      <c r="QU8" s="42"/>
      <c r="QV8" s="42"/>
      <c r="QW8" s="42"/>
      <c r="QX8" s="42"/>
      <c r="QY8" s="62"/>
      <c r="QZ8" s="42"/>
      <c r="RA8" s="42"/>
      <c r="RB8" s="42"/>
      <c r="RC8" s="42"/>
      <c r="RD8" s="42"/>
      <c r="RE8" s="42"/>
      <c r="RF8" s="42"/>
      <c r="RG8" s="42"/>
      <c r="RH8" s="42"/>
      <c r="RI8" s="42"/>
      <c r="RJ8" s="42"/>
      <c r="RK8" s="42"/>
      <c r="RL8" s="42"/>
      <c r="RM8" s="42"/>
      <c r="RN8" s="42"/>
      <c r="RO8" s="42"/>
      <c r="RP8" s="42"/>
      <c r="RQ8" s="42"/>
      <c r="RR8" s="42"/>
      <c r="RS8" s="42"/>
      <c r="RT8" s="42"/>
      <c r="RU8" s="42"/>
      <c r="RV8" s="42"/>
      <c r="RW8" s="42"/>
      <c r="RX8" s="42"/>
      <c r="RY8" s="42"/>
      <c r="RZ8" s="42"/>
      <c r="SA8" s="42"/>
      <c r="SB8" s="42"/>
      <c r="SC8" s="42"/>
      <c r="SD8" s="42"/>
      <c r="SE8" s="62"/>
      <c r="SF8" s="30"/>
      <c r="SG8" s="30"/>
      <c r="SH8" s="30"/>
      <c r="SI8" s="30"/>
      <c r="SJ8" s="30"/>
      <c r="SK8" s="30"/>
      <c r="SL8" s="30"/>
      <c r="SM8" s="30"/>
      <c r="SN8" s="30"/>
      <c r="SO8" s="30"/>
      <c r="SP8" s="30"/>
      <c r="SQ8" s="30"/>
      <c r="SR8" s="30"/>
      <c r="SS8" s="30"/>
      <c r="ST8" s="30"/>
      <c r="SU8" s="30"/>
      <c r="SV8" s="30"/>
      <c r="SW8" s="30"/>
      <c r="SX8" s="30"/>
      <c r="SY8" s="30"/>
      <c r="SZ8" s="30"/>
      <c r="TA8" s="30"/>
      <c r="TB8" s="30"/>
      <c r="TC8" s="30"/>
      <c r="TD8" s="30"/>
      <c r="TE8" s="30"/>
      <c r="TF8" s="30"/>
      <c r="TG8" s="30"/>
      <c r="TH8" s="30"/>
      <c r="TI8" s="30"/>
      <c r="TJ8" s="62"/>
      <c r="TK8" s="42"/>
      <c r="TL8" s="42"/>
      <c r="TM8" s="42"/>
      <c r="TN8" s="42"/>
      <c r="TO8" s="42"/>
      <c r="TP8" s="42"/>
      <c r="TQ8" s="42"/>
      <c r="TR8" s="42"/>
      <c r="TS8" s="42"/>
      <c r="TT8" s="42"/>
      <c r="TU8" s="42"/>
      <c r="TV8" s="42"/>
      <c r="TW8" s="42"/>
      <c r="TX8" s="42"/>
      <c r="TY8" s="42"/>
      <c r="TZ8" s="42"/>
      <c r="UA8" s="42"/>
      <c r="UB8" s="42"/>
      <c r="UC8" s="42"/>
      <c r="UD8" s="42"/>
      <c r="UE8" s="42"/>
      <c r="UF8" s="42"/>
      <c r="UG8" s="42"/>
      <c r="UH8" s="42"/>
      <c r="UI8" s="42"/>
      <c r="UJ8" s="42"/>
      <c r="UK8" s="42"/>
      <c r="UL8" s="42"/>
      <c r="UM8" s="42"/>
      <c r="UN8" s="42"/>
      <c r="UO8" s="42"/>
      <c r="UP8" s="62"/>
      <c r="UQ8" s="30"/>
      <c r="UR8" s="30"/>
      <c r="US8" s="30"/>
      <c r="UT8" s="30"/>
      <c r="UU8" s="30"/>
      <c r="UV8" s="30"/>
      <c r="UW8" s="30"/>
      <c r="UX8" s="30"/>
      <c r="UY8" s="30"/>
      <c r="UZ8" s="30"/>
      <c r="VA8" s="30"/>
      <c r="VB8" s="30"/>
      <c r="VC8" s="30"/>
      <c r="VD8" s="30"/>
      <c r="VE8" s="30"/>
      <c r="VF8" s="30"/>
      <c r="VG8" s="30"/>
      <c r="VH8" s="30"/>
      <c r="VI8" s="30"/>
      <c r="VJ8" s="30"/>
      <c r="VK8" s="30"/>
      <c r="VL8" s="30"/>
      <c r="VM8" s="30"/>
      <c r="VN8" s="30"/>
      <c r="VO8" s="30"/>
      <c r="VP8" s="30"/>
      <c r="VQ8" s="30"/>
      <c r="VR8" s="30"/>
      <c r="VS8" s="30"/>
      <c r="VT8" s="30"/>
      <c r="VU8" s="62"/>
      <c r="VV8" s="30"/>
      <c r="VW8" s="30"/>
      <c r="VX8" s="30"/>
      <c r="VY8" s="30"/>
      <c r="VZ8" s="30"/>
      <c r="WA8" s="30"/>
      <c r="WB8" s="30"/>
      <c r="WC8" s="30"/>
      <c r="WD8" s="30"/>
      <c r="WE8" s="30"/>
      <c r="WF8" s="30"/>
      <c r="WG8" s="30"/>
      <c r="WH8" s="30"/>
      <c r="WI8" s="30"/>
      <c r="WJ8" s="30"/>
      <c r="WK8" s="30"/>
      <c r="WL8" s="30"/>
      <c r="WM8" s="30"/>
      <c r="WN8" s="30"/>
      <c r="WO8" s="30"/>
      <c r="WP8" s="30"/>
      <c r="WQ8" s="30"/>
      <c r="WR8" s="30"/>
      <c r="WS8" s="30"/>
      <c r="WT8" s="30"/>
      <c r="WU8" s="30"/>
      <c r="WV8" s="30"/>
      <c r="WW8" s="30"/>
      <c r="WX8" s="30"/>
      <c r="WY8" s="30"/>
      <c r="WZ8" s="30"/>
      <c r="XA8" s="62"/>
      <c r="XB8" s="30"/>
      <c r="XC8" s="30"/>
      <c r="XD8" s="30"/>
      <c r="XE8" s="30"/>
      <c r="XF8" s="30"/>
      <c r="XG8" s="30"/>
      <c r="XH8" s="30"/>
      <c r="XI8" s="30"/>
      <c r="XJ8" s="30"/>
      <c r="XK8" s="30"/>
      <c r="XL8" s="30"/>
      <c r="XM8" s="30"/>
      <c r="XN8" s="30"/>
      <c r="XO8" s="30"/>
      <c r="XP8" s="30"/>
      <c r="XQ8" s="30"/>
      <c r="XR8" s="30"/>
      <c r="XS8" s="30"/>
      <c r="XT8" s="30"/>
      <c r="XU8" s="30"/>
      <c r="XV8" s="30"/>
      <c r="XW8" s="30"/>
      <c r="XX8" s="30"/>
      <c r="XY8" s="30"/>
      <c r="XZ8" s="30"/>
      <c r="YA8" s="30"/>
      <c r="YB8" s="30"/>
      <c r="YC8" s="30"/>
      <c r="YD8" s="30"/>
      <c r="YE8" s="30"/>
      <c r="YF8" s="30"/>
      <c r="YG8" s="62"/>
      <c r="YH8" s="30"/>
      <c r="YI8" s="30"/>
      <c r="YJ8" s="30"/>
      <c r="YK8" s="30"/>
      <c r="YL8" s="30"/>
      <c r="YM8" s="30"/>
      <c r="YN8" s="30"/>
      <c r="YO8" s="30"/>
      <c r="YP8" s="30"/>
      <c r="YQ8" s="30"/>
      <c r="YR8" s="30"/>
      <c r="YS8" s="30"/>
      <c r="YT8" s="30"/>
      <c r="YU8" s="30"/>
      <c r="YV8" s="30"/>
      <c r="YW8" s="30"/>
      <c r="YX8" s="30"/>
      <c r="YY8" s="30"/>
      <c r="YZ8" s="30"/>
      <c r="ZA8" s="30"/>
      <c r="ZB8" s="30"/>
      <c r="ZC8" s="30"/>
      <c r="ZD8" s="30"/>
      <c r="ZE8" s="30"/>
      <c r="ZF8" s="30"/>
      <c r="ZG8" s="30"/>
      <c r="ZH8" s="30"/>
      <c r="ZI8" s="30"/>
      <c r="ZJ8" s="62"/>
      <c r="ZK8" s="30"/>
      <c r="ZL8" s="30"/>
      <c r="ZM8" s="30"/>
      <c r="ZN8" s="30"/>
      <c r="ZO8" s="30"/>
      <c r="ZP8" s="30"/>
      <c r="ZQ8" s="30"/>
      <c r="ZR8" s="30"/>
      <c r="ZS8" s="30"/>
      <c r="ZT8" s="30"/>
      <c r="ZU8" s="30"/>
      <c r="ZV8" s="30"/>
      <c r="ZW8" s="30"/>
      <c r="ZX8" s="30"/>
      <c r="ZY8" s="30"/>
      <c r="ZZ8" s="30"/>
      <c r="AAA8" s="30"/>
      <c r="AAB8" s="30"/>
      <c r="AAC8" s="30"/>
      <c r="AAD8" s="30"/>
      <c r="AAE8" s="30"/>
      <c r="AAF8" s="30"/>
      <c r="AAG8" s="30"/>
      <c r="AAH8" s="30"/>
      <c r="AAI8" s="30"/>
      <c r="AAJ8" s="30"/>
      <c r="AAK8" s="30"/>
      <c r="AAL8" s="30"/>
      <c r="AAM8" s="30"/>
      <c r="AAN8" s="30"/>
      <c r="AAO8" s="30"/>
      <c r="AAP8" s="62"/>
      <c r="AAQ8" s="30"/>
      <c r="AAR8" s="30"/>
      <c r="AAS8" s="30"/>
      <c r="AAT8" s="30"/>
      <c r="AAU8" s="30"/>
      <c r="AAV8" s="30"/>
      <c r="AAW8" s="30"/>
      <c r="AAX8" s="30"/>
      <c r="AAY8" s="30"/>
      <c r="AAZ8" s="30"/>
      <c r="ABA8" s="30"/>
      <c r="ABB8" s="30"/>
      <c r="ABC8" s="30"/>
      <c r="ABD8" s="30"/>
      <c r="ABE8" s="30"/>
      <c r="ABF8" s="30"/>
      <c r="ABG8" s="30"/>
      <c r="ABH8" s="30"/>
      <c r="ABI8" s="30"/>
      <c r="ABJ8" s="30"/>
      <c r="ABK8" s="30"/>
      <c r="ABL8" s="30"/>
      <c r="ABM8" s="30"/>
      <c r="ABN8" s="30"/>
      <c r="ABO8" s="30"/>
      <c r="ABP8" s="30"/>
      <c r="ABQ8" s="30"/>
      <c r="ABR8" s="30"/>
      <c r="ABS8" s="30"/>
      <c r="ABT8" s="30"/>
      <c r="ABU8" s="62"/>
      <c r="ABV8" s="30"/>
      <c r="ABW8" s="30"/>
      <c r="ABX8" s="30"/>
      <c r="ABY8" s="30"/>
      <c r="ABZ8" s="30"/>
      <c r="ACA8" s="30"/>
      <c r="ACB8" s="30"/>
      <c r="ACC8" s="30"/>
      <c r="ACD8" s="30"/>
      <c r="ACE8" s="30"/>
      <c r="ACF8" s="30"/>
      <c r="ACG8" s="30"/>
      <c r="ACH8" s="30"/>
      <c r="ACI8" s="30"/>
      <c r="ACJ8" s="30"/>
      <c r="ACK8" s="30"/>
      <c r="ACL8" s="30"/>
      <c r="ACM8" s="30"/>
      <c r="ACN8" s="30"/>
      <c r="ACO8" s="30"/>
      <c r="ACP8" s="30"/>
      <c r="ACQ8" s="30"/>
      <c r="ACR8" s="30"/>
      <c r="ACS8" s="30"/>
      <c r="ACT8" s="30"/>
      <c r="ACU8" s="30"/>
      <c r="ACV8" s="30"/>
      <c r="ACW8" s="30"/>
      <c r="ACX8" s="30"/>
      <c r="ACY8" s="30"/>
      <c r="ACZ8" s="30"/>
      <c r="ADA8" s="62"/>
      <c r="ADB8" s="30"/>
      <c r="ADC8" s="30"/>
      <c r="ADD8" s="30"/>
      <c r="ADE8" s="30"/>
      <c r="ADF8" s="30"/>
      <c r="ADG8" s="30"/>
      <c r="ADH8" s="30"/>
      <c r="ADI8" s="30"/>
      <c r="ADJ8" s="30"/>
      <c r="ADK8" s="30"/>
      <c r="ADL8" s="30"/>
      <c r="ADM8" s="30"/>
      <c r="ADN8" s="30"/>
      <c r="ADO8" s="30"/>
      <c r="ADP8" s="30"/>
      <c r="ADQ8" s="30"/>
      <c r="ADR8" s="30"/>
      <c r="ADS8" s="30"/>
      <c r="ADT8" s="30"/>
      <c r="ADU8" s="30"/>
      <c r="ADV8" s="30"/>
      <c r="ADW8" s="30"/>
      <c r="ADX8" s="30"/>
      <c r="ADY8" s="30"/>
      <c r="ADZ8" s="30"/>
      <c r="AEA8" s="30"/>
      <c r="AEB8" s="30"/>
      <c r="AEC8" s="30"/>
      <c r="AED8" s="30"/>
      <c r="AEE8" s="30"/>
      <c r="AEF8" s="62"/>
      <c r="AEG8" s="30"/>
      <c r="AEH8" s="30"/>
      <c r="AEI8" s="30"/>
      <c r="AEJ8" s="30"/>
      <c r="AEK8" s="30"/>
      <c r="AEL8" s="30"/>
      <c r="AEM8" s="30"/>
      <c r="AEN8" s="30"/>
      <c r="AEO8" s="30"/>
      <c r="AEP8" s="30"/>
      <c r="AEQ8" s="30"/>
      <c r="AER8" s="30"/>
      <c r="AES8" s="30"/>
      <c r="AET8" s="30"/>
      <c r="AEU8" s="30"/>
      <c r="AEV8" s="30"/>
      <c r="AEW8" s="30"/>
      <c r="AEX8" s="30"/>
      <c r="AEY8" s="30"/>
      <c r="AEZ8" s="30"/>
      <c r="AFA8" s="30"/>
      <c r="AFB8" s="30"/>
      <c r="AFC8" s="30"/>
      <c r="AFD8" s="30"/>
      <c r="AFE8" s="30"/>
      <c r="AFF8" s="30"/>
      <c r="AFG8" s="30"/>
      <c r="AFH8" s="30"/>
      <c r="AFI8" s="30"/>
      <c r="AFJ8" s="30"/>
      <c r="AFK8" s="30"/>
      <c r="AFL8" s="62"/>
      <c r="AFM8" s="30"/>
      <c r="AFN8" s="30"/>
      <c r="AFO8" s="30"/>
      <c r="AFP8" s="30"/>
      <c r="AFQ8" s="30"/>
      <c r="AFR8" s="30"/>
      <c r="AFS8" s="30"/>
      <c r="AFT8" s="30"/>
      <c r="AFU8" s="30"/>
      <c r="AFV8" s="30"/>
      <c r="AFW8" s="30"/>
      <c r="AFX8" s="30"/>
      <c r="AFY8" s="30"/>
      <c r="AFZ8" s="30"/>
      <c r="AGA8" s="30"/>
      <c r="AGB8" s="30"/>
      <c r="AGC8" s="30"/>
      <c r="AGD8" s="30"/>
      <c r="AGE8" s="30"/>
      <c r="AGF8" s="30"/>
      <c r="AGG8" s="30"/>
      <c r="AGH8" s="30"/>
      <c r="AGI8" s="30"/>
      <c r="AGJ8" s="30"/>
      <c r="AGK8" s="30"/>
      <c r="AGL8" s="30"/>
      <c r="AGM8" s="30"/>
      <c r="AGN8" s="30"/>
      <c r="AGO8" s="30"/>
      <c r="AGP8" s="30"/>
      <c r="AGQ8" s="30"/>
      <c r="AGR8" s="62"/>
      <c r="AGS8" s="30"/>
      <c r="AGT8" s="30"/>
      <c r="AGU8" s="30"/>
      <c r="AGV8" s="30"/>
      <c r="AGW8" s="30"/>
      <c r="AGX8" s="30"/>
      <c r="AGY8" s="30"/>
      <c r="AGZ8" s="30"/>
      <c r="AHA8" s="30"/>
      <c r="AHB8" s="30"/>
      <c r="AHC8" s="30"/>
      <c r="AHD8" s="30"/>
      <c r="AHE8" s="30"/>
      <c r="AHF8" s="30"/>
      <c r="AHG8" s="30"/>
      <c r="AHH8" s="30"/>
      <c r="AHI8" s="30"/>
      <c r="AHJ8" s="30"/>
      <c r="AHK8" s="30"/>
      <c r="AHL8" s="30"/>
      <c r="AHM8" s="30"/>
      <c r="AHN8" s="30"/>
      <c r="AHO8" s="30"/>
      <c r="AHP8" s="30"/>
      <c r="AHQ8" s="30"/>
      <c r="AHR8" s="30"/>
      <c r="AHS8" s="30"/>
      <c r="AHT8" s="30"/>
      <c r="AHU8" s="30"/>
      <c r="AHV8" s="30"/>
      <c r="AHW8" s="62"/>
      <c r="AHX8" s="30"/>
      <c r="AHY8" s="30"/>
      <c r="AHZ8" s="30"/>
      <c r="AIA8" s="30"/>
      <c r="AIB8" s="30"/>
      <c r="AIC8" s="30"/>
      <c r="AID8" s="30"/>
      <c r="AIE8" s="30"/>
      <c r="AIF8" s="30"/>
      <c r="AIG8" s="30"/>
      <c r="AIH8" s="30"/>
      <c r="AII8" s="30"/>
      <c r="AIJ8" s="30"/>
      <c r="AIK8" s="30"/>
      <c r="AIL8" s="30"/>
      <c r="AIM8" s="30"/>
      <c r="AIN8" s="30"/>
      <c r="AIO8" s="30"/>
      <c r="AIP8" s="30"/>
      <c r="AIQ8" s="30"/>
      <c r="AIR8" s="30"/>
      <c r="AIS8" s="30"/>
      <c r="AIT8" s="30"/>
      <c r="AIU8" s="30"/>
      <c r="AIV8" s="30"/>
      <c r="AIW8" s="30"/>
      <c r="AIX8" s="30"/>
      <c r="AIY8" s="30"/>
      <c r="AIZ8" s="30"/>
      <c r="AJA8" s="30"/>
      <c r="AJB8" s="30"/>
      <c r="AJC8" s="62"/>
      <c r="AJD8" s="30"/>
      <c r="AJE8" s="30"/>
      <c r="AJF8" s="30"/>
      <c r="AJG8" s="30"/>
      <c r="AJH8" s="30"/>
      <c r="AJI8" s="30"/>
      <c r="AJJ8" s="30"/>
      <c r="AJK8" s="30"/>
      <c r="AJL8" s="30"/>
      <c r="AJM8" s="30"/>
      <c r="AJN8" s="30"/>
      <c r="AJO8" s="30"/>
      <c r="AJP8" s="30"/>
      <c r="AJQ8" s="30"/>
      <c r="AJR8" s="30"/>
      <c r="AJS8" s="30"/>
      <c r="AJT8" s="30"/>
      <c r="AJU8" s="30"/>
      <c r="AJV8" s="30"/>
      <c r="AJW8" s="30"/>
      <c r="AJX8" s="30"/>
      <c r="AJY8" s="30"/>
      <c r="AJZ8" s="30"/>
      <c r="AKA8" s="30"/>
      <c r="AKB8" s="30"/>
      <c r="AKC8" s="30"/>
      <c r="AKD8" s="30"/>
      <c r="AKE8" s="30"/>
      <c r="AKF8" s="30"/>
      <c r="AKG8" s="30"/>
      <c r="AKH8" s="62"/>
      <c r="AKI8" s="30"/>
      <c r="AKJ8" s="30"/>
      <c r="AKK8" s="30"/>
      <c r="AKL8" s="30"/>
      <c r="AKM8" s="30"/>
      <c r="AKN8" s="30"/>
      <c r="AKO8" s="30"/>
      <c r="AKP8" s="30"/>
      <c r="AKQ8" s="30"/>
      <c r="AKR8" s="30"/>
      <c r="AKS8" s="30"/>
      <c r="AKT8" s="30"/>
      <c r="AKU8" s="30"/>
      <c r="AKV8" s="30"/>
      <c r="AKW8" s="30"/>
      <c r="AKX8" s="30"/>
      <c r="AKY8" s="30"/>
      <c r="AKZ8" s="30"/>
      <c r="ALA8" s="30"/>
      <c r="ALB8" s="30"/>
      <c r="ALC8" s="30"/>
      <c r="ALD8" s="30"/>
      <c r="ALE8" s="30"/>
      <c r="ALF8" s="30"/>
      <c r="ALG8" s="30"/>
      <c r="ALH8" s="30"/>
      <c r="ALI8" s="30"/>
      <c r="ALJ8" s="30"/>
      <c r="ALK8" s="30"/>
      <c r="ALL8" s="30"/>
      <c r="ALM8" s="30"/>
      <c r="ALN8" s="62"/>
    </row>
    <row r="9" spans="1:1002" s="210" customFormat="1" ht="3" customHeight="1">
      <c r="A9" s="550"/>
      <c r="B9" s="540"/>
      <c r="C9" s="211"/>
      <c r="D9" s="553"/>
      <c r="E9" s="553"/>
      <c r="F9" s="206"/>
      <c r="G9" s="206"/>
      <c r="H9" s="562"/>
      <c r="I9" s="543"/>
      <c r="J9" s="207"/>
      <c r="K9" s="565"/>
      <c r="M9" s="3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62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62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62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62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84"/>
      <c r="EJ9" s="84"/>
      <c r="EK9" s="84"/>
      <c r="EL9" s="84"/>
      <c r="EM9" s="84"/>
      <c r="EN9" s="84"/>
      <c r="EO9" s="84"/>
      <c r="EP9" s="84"/>
      <c r="EQ9" s="84"/>
      <c r="ER9" s="84"/>
      <c r="ES9" s="84"/>
      <c r="ET9" s="84"/>
      <c r="EU9" s="84"/>
      <c r="EV9" s="84"/>
      <c r="EW9" s="62"/>
      <c r="EX9" s="84"/>
      <c r="EY9" s="84"/>
      <c r="EZ9" s="84"/>
      <c r="FA9" s="84"/>
      <c r="FB9" s="84"/>
      <c r="FC9" s="84"/>
      <c r="FD9" s="84"/>
      <c r="FE9" s="84"/>
      <c r="FF9" s="84"/>
      <c r="FG9" s="84"/>
      <c r="FH9" s="84"/>
      <c r="FI9" s="84"/>
      <c r="FJ9" s="84"/>
      <c r="FK9" s="84"/>
      <c r="FL9" s="84"/>
      <c r="FM9" s="84"/>
      <c r="FN9" s="84"/>
      <c r="FO9" s="84"/>
      <c r="FP9" s="84"/>
      <c r="FQ9" s="84"/>
      <c r="FR9" s="84"/>
      <c r="FS9" s="84"/>
      <c r="FT9" s="84"/>
      <c r="FU9" s="84"/>
      <c r="FV9" s="84"/>
      <c r="FW9" s="84"/>
      <c r="FX9" s="84"/>
      <c r="FY9" s="84"/>
      <c r="FZ9" s="84"/>
      <c r="GA9" s="84"/>
      <c r="GB9" s="84"/>
      <c r="GC9" s="62"/>
      <c r="GD9" s="84"/>
      <c r="GE9" s="84"/>
      <c r="GF9" s="84"/>
      <c r="GG9" s="84"/>
      <c r="GH9" s="84"/>
      <c r="GI9" s="84"/>
      <c r="GJ9" s="84"/>
      <c r="GK9" s="84"/>
      <c r="GL9" s="84"/>
      <c r="GM9" s="84"/>
      <c r="GN9" s="84"/>
      <c r="GO9" s="84"/>
      <c r="GP9" s="84"/>
      <c r="GQ9" s="84"/>
      <c r="GR9" s="84"/>
      <c r="GS9" s="84"/>
      <c r="GT9" s="84"/>
      <c r="GU9" s="84"/>
      <c r="GV9" s="84"/>
      <c r="GW9" s="84"/>
      <c r="GX9" s="84"/>
      <c r="GY9" s="84"/>
      <c r="GZ9" s="84"/>
      <c r="HA9" s="84"/>
      <c r="HB9" s="84"/>
      <c r="HC9" s="84"/>
      <c r="HD9" s="84"/>
      <c r="HE9" s="84"/>
      <c r="HF9" s="84"/>
      <c r="HG9" s="84"/>
      <c r="HH9" s="62"/>
      <c r="HI9" s="84"/>
      <c r="HJ9" s="84"/>
      <c r="HK9" s="84"/>
      <c r="HL9" s="84"/>
      <c r="HM9" s="84"/>
      <c r="HN9" s="84"/>
      <c r="HO9" s="84"/>
      <c r="HP9" s="84"/>
      <c r="HQ9" s="84"/>
      <c r="HR9" s="84"/>
      <c r="HS9" s="84"/>
      <c r="HT9" s="84"/>
      <c r="HU9" s="84"/>
      <c r="HV9" s="84"/>
      <c r="HW9" s="84"/>
      <c r="HX9" s="84"/>
      <c r="HY9" s="84"/>
      <c r="HZ9" s="84"/>
      <c r="IA9" s="84"/>
      <c r="IB9" s="84"/>
      <c r="IC9" s="84"/>
      <c r="ID9" s="84"/>
      <c r="IE9" s="84"/>
      <c r="IF9" s="84"/>
      <c r="IG9" s="84"/>
      <c r="IH9" s="84"/>
      <c r="II9" s="84"/>
      <c r="IJ9" s="84"/>
      <c r="IK9" s="84"/>
      <c r="IL9" s="84"/>
      <c r="IM9" s="84"/>
      <c r="IN9" s="62"/>
      <c r="IO9" s="84"/>
      <c r="IP9" s="84"/>
      <c r="IQ9" s="84"/>
      <c r="IR9" s="84"/>
      <c r="IS9" s="84"/>
      <c r="IT9" s="84"/>
      <c r="IU9" s="84"/>
      <c r="IV9" s="84"/>
      <c r="IW9" s="84"/>
      <c r="IX9" s="84"/>
      <c r="IY9" s="84"/>
      <c r="IZ9" s="84"/>
      <c r="JA9" s="84"/>
      <c r="JB9" s="84"/>
      <c r="JC9" s="84"/>
      <c r="JD9" s="84"/>
      <c r="JE9" s="84"/>
      <c r="JF9" s="84"/>
      <c r="JG9" s="84"/>
      <c r="JH9" s="84"/>
      <c r="JI9" s="84"/>
      <c r="JJ9" s="84"/>
      <c r="JK9" s="84"/>
      <c r="JL9" s="84"/>
      <c r="JM9" s="84"/>
      <c r="JN9" s="84"/>
      <c r="JO9" s="84"/>
      <c r="JP9" s="84"/>
      <c r="JQ9" s="84"/>
      <c r="JR9" s="84"/>
      <c r="JS9" s="84"/>
      <c r="JT9" s="62"/>
      <c r="JU9" s="84"/>
      <c r="JV9" s="84"/>
      <c r="JW9" s="84"/>
      <c r="JX9" s="84"/>
      <c r="JY9" s="84"/>
      <c r="JZ9" s="84"/>
      <c r="KA9" s="84"/>
      <c r="KB9" s="84"/>
      <c r="KC9" s="84"/>
      <c r="KD9" s="84"/>
      <c r="KE9" s="84"/>
      <c r="KF9" s="84"/>
      <c r="KG9" s="84"/>
      <c r="KH9" s="84"/>
      <c r="KI9" s="84"/>
      <c r="KJ9" s="84"/>
      <c r="KK9" s="84"/>
      <c r="KL9" s="84"/>
      <c r="KM9" s="84"/>
      <c r="KN9" s="84"/>
      <c r="KO9" s="84"/>
      <c r="KP9" s="84"/>
      <c r="KQ9" s="84"/>
      <c r="KR9" s="84"/>
      <c r="KS9" s="84"/>
      <c r="KT9" s="84"/>
      <c r="KU9" s="84"/>
      <c r="KV9" s="84"/>
      <c r="KW9" s="62"/>
      <c r="KX9" s="84"/>
      <c r="KY9" s="84"/>
      <c r="KZ9" s="84"/>
      <c r="LA9" s="84"/>
      <c r="LB9" s="84"/>
      <c r="LC9" s="84"/>
      <c r="LD9" s="84"/>
      <c r="LE9" s="84"/>
      <c r="LF9" s="84"/>
      <c r="LG9" s="84"/>
      <c r="LH9" s="84"/>
      <c r="LI9" s="84"/>
      <c r="LJ9" s="84"/>
      <c r="LK9" s="84"/>
      <c r="LL9" s="84"/>
      <c r="LM9" s="84"/>
      <c r="LN9" s="84"/>
      <c r="LO9" s="84"/>
      <c r="LP9" s="84"/>
      <c r="LQ9" s="84"/>
      <c r="LR9" s="84"/>
      <c r="LS9" s="84"/>
      <c r="LT9" s="84"/>
      <c r="LU9" s="84"/>
      <c r="LV9" s="84"/>
      <c r="LW9" s="84"/>
      <c r="LX9" s="84"/>
      <c r="LY9" s="84"/>
      <c r="LZ9" s="84"/>
      <c r="MA9" s="84"/>
      <c r="MB9" s="84"/>
      <c r="MC9" s="62"/>
      <c r="MD9" s="84"/>
      <c r="ME9" s="84"/>
      <c r="MF9" s="84"/>
      <c r="MG9" s="84"/>
      <c r="MH9" s="84"/>
      <c r="MI9" s="84"/>
      <c r="MJ9" s="84"/>
      <c r="MK9" s="84"/>
      <c r="ML9" s="84"/>
      <c r="MM9" s="84"/>
      <c r="MN9" s="84"/>
      <c r="MO9" s="84"/>
      <c r="MP9" s="84"/>
      <c r="MQ9" s="84"/>
      <c r="MR9" s="84"/>
      <c r="MS9" s="84"/>
      <c r="MT9" s="84"/>
      <c r="MU9" s="84"/>
      <c r="MV9" s="84"/>
      <c r="MW9" s="84"/>
      <c r="MX9" s="84"/>
      <c r="MY9" s="84"/>
      <c r="MZ9" s="84"/>
      <c r="NA9" s="84"/>
      <c r="NB9" s="84"/>
      <c r="NC9" s="84"/>
      <c r="ND9" s="84"/>
      <c r="NE9" s="84"/>
      <c r="NF9" s="84"/>
      <c r="NG9" s="84"/>
      <c r="NH9" s="62"/>
      <c r="NI9" s="84"/>
      <c r="NJ9" s="84"/>
      <c r="NK9" s="84"/>
      <c r="NL9" s="84"/>
      <c r="NM9" s="84"/>
      <c r="NN9" s="84"/>
      <c r="NO9" s="84"/>
      <c r="NP9" s="84"/>
      <c r="NQ9" s="84"/>
      <c r="NR9" s="84"/>
      <c r="NS9" s="84"/>
      <c r="NT9" s="84"/>
      <c r="NU9" s="84"/>
      <c r="NV9" s="84"/>
      <c r="NW9" s="84"/>
      <c r="NX9" s="84"/>
      <c r="NY9" s="84"/>
      <c r="NZ9" s="84"/>
      <c r="OA9" s="84"/>
      <c r="OB9" s="84"/>
      <c r="OC9" s="84"/>
      <c r="OD9" s="84"/>
      <c r="OE9" s="84"/>
      <c r="OF9" s="84"/>
      <c r="OG9" s="84"/>
      <c r="OH9" s="84"/>
      <c r="OI9" s="84"/>
      <c r="OJ9" s="84"/>
      <c r="OK9" s="84"/>
      <c r="OL9" s="84"/>
      <c r="OM9" s="84"/>
      <c r="ON9" s="62"/>
      <c r="OO9" s="84"/>
      <c r="OP9" s="84"/>
      <c r="OQ9" s="84"/>
      <c r="OR9" s="84"/>
      <c r="OS9" s="84"/>
      <c r="OT9" s="84"/>
      <c r="OU9" s="84"/>
      <c r="OV9" s="84"/>
      <c r="OW9" s="84"/>
      <c r="OX9" s="84"/>
      <c r="OY9" s="84"/>
      <c r="OZ9" s="84"/>
      <c r="PA9" s="84"/>
      <c r="PB9" s="84"/>
      <c r="PC9" s="84"/>
      <c r="PD9" s="84"/>
      <c r="PE9" s="84"/>
      <c r="PF9" s="84"/>
      <c r="PG9" s="84"/>
      <c r="PH9" s="84"/>
      <c r="PI9" s="84"/>
      <c r="PJ9" s="84"/>
      <c r="PK9" s="84"/>
      <c r="PL9" s="84"/>
      <c r="PM9" s="84"/>
      <c r="PN9" s="84"/>
      <c r="PO9" s="84"/>
      <c r="PP9" s="84"/>
      <c r="PQ9" s="84"/>
      <c r="PR9" s="84"/>
      <c r="PS9" s="62"/>
      <c r="PT9" s="84"/>
      <c r="PU9" s="84"/>
      <c r="PV9" s="84"/>
      <c r="PW9" s="84"/>
      <c r="PX9" s="84"/>
      <c r="PY9" s="84"/>
      <c r="PZ9" s="84"/>
      <c r="QA9" s="84"/>
      <c r="QB9" s="84"/>
      <c r="QC9" s="84"/>
      <c r="QD9" s="84"/>
      <c r="QE9" s="84"/>
      <c r="QF9" s="84"/>
      <c r="QG9" s="84"/>
      <c r="QH9" s="84"/>
      <c r="QI9" s="84"/>
      <c r="QJ9" s="84"/>
      <c r="QK9" s="84"/>
      <c r="QL9" s="84"/>
      <c r="QM9" s="84"/>
      <c r="QN9" s="84"/>
      <c r="QO9" s="84"/>
      <c r="QP9" s="84"/>
      <c r="QQ9" s="84"/>
      <c r="QR9" s="84"/>
      <c r="QS9" s="84"/>
      <c r="QT9" s="84"/>
      <c r="QU9" s="84"/>
      <c r="QV9" s="84"/>
      <c r="QW9" s="84"/>
      <c r="QX9" s="84"/>
      <c r="QY9" s="62"/>
      <c r="QZ9" s="84"/>
      <c r="RA9" s="84"/>
      <c r="RB9" s="84"/>
      <c r="RC9" s="84"/>
      <c r="RD9" s="84"/>
      <c r="RE9" s="84"/>
      <c r="RF9" s="84"/>
      <c r="RG9" s="84"/>
      <c r="RH9" s="84"/>
      <c r="RI9" s="84"/>
      <c r="RJ9" s="84"/>
      <c r="RK9" s="84"/>
      <c r="RL9" s="84"/>
      <c r="RM9" s="84"/>
      <c r="RN9" s="84"/>
      <c r="RO9" s="84"/>
      <c r="RP9" s="84"/>
      <c r="RQ9" s="84"/>
      <c r="RR9" s="84"/>
      <c r="RS9" s="84"/>
      <c r="RT9" s="84"/>
      <c r="RU9" s="84"/>
      <c r="RV9" s="84"/>
      <c r="RW9" s="84"/>
      <c r="RX9" s="84"/>
      <c r="RY9" s="84"/>
      <c r="RZ9" s="84"/>
      <c r="SA9" s="84"/>
      <c r="SB9" s="84"/>
      <c r="SC9" s="84"/>
      <c r="SD9" s="84"/>
      <c r="SE9" s="62"/>
      <c r="SF9" s="84"/>
      <c r="SG9" s="84"/>
      <c r="SH9" s="84"/>
      <c r="SI9" s="84"/>
      <c r="SJ9" s="84"/>
      <c r="SK9" s="84"/>
      <c r="SL9" s="84"/>
      <c r="SM9" s="84"/>
      <c r="SN9" s="84"/>
      <c r="SO9" s="84"/>
      <c r="SP9" s="84"/>
      <c r="SQ9" s="84"/>
      <c r="SR9" s="84"/>
      <c r="SS9" s="84"/>
      <c r="ST9" s="84"/>
      <c r="SU9" s="84"/>
      <c r="SV9" s="84"/>
      <c r="SW9" s="84"/>
      <c r="SX9" s="84"/>
      <c r="SY9" s="84"/>
      <c r="SZ9" s="84"/>
      <c r="TA9" s="84"/>
      <c r="TB9" s="84"/>
      <c r="TC9" s="84"/>
      <c r="TD9" s="84"/>
      <c r="TE9" s="84"/>
      <c r="TF9" s="84"/>
      <c r="TG9" s="84"/>
      <c r="TH9" s="84"/>
      <c r="TI9" s="84"/>
      <c r="TJ9" s="62"/>
      <c r="TK9" s="84"/>
      <c r="TL9" s="84"/>
      <c r="TM9" s="84"/>
      <c r="TN9" s="84"/>
      <c r="TO9" s="84"/>
      <c r="TP9" s="84"/>
      <c r="TQ9" s="84"/>
      <c r="TR9" s="84"/>
      <c r="TS9" s="84"/>
      <c r="TT9" s="84"/>
      <c r="TU9" s="84"/>
      <c r="TV9" s="84"/>
      <c r="TW9" s="84"/>
      <c r="TX9" s="84"/>
      <c r="TY9" s="84"/>
      <c r="TZ9" s="84"/>
      <c r="UA9" s="84"/>
      <c r="UB9" s="84"/>
      <c r="UC9" s="84"/>
      <c r="UD9" s="84"/>
      <c r="UE9" s="84"/>
      <c r="UF9" s="84"/>
      <c r="UG9" s="84"/>
      <c r="UH9" s="84"/>
      <c r="UI9" s="84"/>
      <c r="UJ9" s="84"/>
      <c r="UK9" s="84"/>
      <c r="UL9" s="84"/>
      <c r="UM9" s="84"/>
      <c r="UN9" s="84"/>
      <c r="UO9" s="84"/>
      <c r="UP9" s="62"/>
      <c r="UQ9" s="84"/>
      <c r="UR9" s="84"/>
      <c r="US9" s="84"/>
      <c r="UT9" s="84"/>
      <c r="UU9" s="84"/>
      <c r="UV9" s="84"/>
      <c r="UW9" s="84"/>
      <c r="UX9" s="84"/>
      <c r="UY9" s="84"/>
      <c r="UZ9" s="84"/>
      <c r="VA9" s="84"/>
      <c r="VB9" s="84"/>
      <c r="VC9" s="84"/>
      <c r="VD9" s="84"/>
      <c r="VE9" s="84"/>
      <c r="VF9" s="84"/>
      <c r="VG9" s="84"/>
      <c r="VH9" s="84"/>
      <c r="VI9" s="84"/>
      <c r="VJ9" s="84"/>
      <c r="VK9" s="84"/>
      <c r="VL9" s="84"/>
      <c r="VM9" s="84"/>
      <c r="VN9" s="84"/>
      <c r="VO9" s="84"/>
      <c r="VP9" s="84"/>
      <c r="VQ9" s="84"/>
      <c r="VR9" s="84"/>
      <c r="VS9" s="84"/>
      <c r="VT9" s="84"/>
      <c r="VU9" s="62"/>
      <c r="VV9" s="84"/>
      <c r="VW9" s="84"/>
      <c r="VX9" s="84"/>
      <c r="VY9" s="84"/>
      <c r="VZ9" s="84"/>
      <c r="WA9" s="84"/>
      <c r="WB9" s="84"/>
      <c r="WC9" s="84"/>
      <c r="WD9" s="84"/>
      <c r="WE9" s="84"/>
      <c r="WF9" s="84"/>
      <c r="WG9" s="84"/>
      <c r="WH9" s="84"/>
      <c r="WI9" s="84"/>
      <c r="WJ9" s="84"/>
      <c r="WK9" s="84"/>
      <c r="WL9" s="84"/>
      <c r="WM9" s="84"/>
      <c r="WN9" s="84"/>
      <c r="WO9" s="84"/>
      <c r="WP9" s="84"/>
      <c r="WQ9" s="84"/>
      <c r="WR9" s="84"/>
      <c r="WS9" s="84"/>
      <c r="WT9" s="84"/>
      <c r="WU9" s="84"/>
      <c r="WV9" s="84"/>
      <c r="WW9" s="84"/>
      <c r="WX9" s="84"/>
      <c r="WY9" s="84"/>
      <c r="WZ9" s="42"/>
      <c r="XA9" s="62"/>
      <c r="XB9" s="86"/>
      <c r="XC9" s="86"/>
      <c r="XD9" s="86"/>
      <c r="XE9" s="86"/>
      <c r="XF9" s="86"/>
      <c r="XG9" s="86"/>
      <c r="XH9" s="86"/>
      <c r="XI9" s="86"/>
      <c r="XJ9" s="86"/>
      <c r="XK9" s="86"/>
      <c r="XL9" s="86"/>
      <c r="XM9" s="86"/>
      <c r="XN9" s="86"/>
      <c r="XO9" s="86"/>
      <c r="XP9" s="86"/>
      <c r="XQ9" s="86"/>
      <c r="XR9" s="86"/>
      <c r="XS9" s="86"/>
      <c r="XT9" s="86"/>
      <c r="XU9" s="86"/>
      <c r="XV9" s="86"/>
      <c r="XW9" s="86"/>
      <c r="XX9" s="86"/>
      <c r="XY9" s="86"/>
      <c r="XZ9" s="86"/>
      <c r="YA9" s="86"/>
      <c r="YB9" s="86"/>
      <c r="YC9" s="86"/>
      <c r="YD9" s="86"/>
      <c r="YE9" s="86"/>
      <c r="YF9" s="86"/>
      <c r="YG9" s="62"/>
      <c r="YH9" s="86"/>
      <c r="YI9" s="86"/>
      <c r="YJ9" s="86"/>
      <c r="YK9" s="86"/>
      <c r="YL9" s="86"/>
      <c r="YM9" s="86"/>
      <c r="YN9" s="86"/>
      <c r="YO9" s="86"/>
      <c r="YP9" s="86"/>
      <c r="YQ9" s="86"/>
      <c r="YR9" s="86"/>
      <c r="YS9" s="86"/>
      <c r="YT9" s="86"/>
      <c r="YU9" s="86"/>
      <c r="YV9" s="86"/>
      <c r="YW9" s="86"/>
      <c r="YX9" s="86"/>
      <c r="YY9" s="86"/>
      <c r="YZ9" s="86"/>
      <c r="ZA9" s="86"/>
      <c r="ZB9" s="86"/>
      <c r="ZC9" s="86"/>
      <c r="ZD9" s="86"/>
      <c r="ZE9" s="86"/>
      <c r="ZF9" s="86"/>
      <c r="ZG9" s="86"/>
      <c r="ZH9" s="86"/>
      <c r="ZI9" s="86"/>
      <c r="ZJ9" s="62"/>
      <c r="ZK9" s="86"/>
      <c r="ZL9" s="86"/>
      <c r="ZM9" s="86"/>
      <c r="ZN9" s="86"/>
      <c r="ZO9" s="86"/>
      <c r="ZP9" s="86"/>
      <c r="ZQ9" s="86"/>
      <c r="ZR9" s="86"/>
      <c r="ZS9" s="86"/>
      <c r="ZT9" s="86"/>
      <c r="ZU9" s="86"/>
      <c r="ZV9" s="86"/>
      <c r="ZW9" s="86"/>
      <c r="ZX9" s="86"/>
      <c r="ZY9" s="86"/>
      <c r="ZZ9" s="86"/>
      <c r="AAA9" s="86"/>
      <c r="AAB9" s="86"/>
      <c r="AAC9" s="86"/>
      <c r="AAD9" s="86"/>
      <c r="AAE9" s="86"/>
      <c r="AAF9" s="86"/>
      <c r="AAG9" s="86"/>
      <c r="AAH9" s="86"/>
      <c r="AAI9" s="86"/>
      <c r="AAJ9" s="86"/>
      <c r="AAK9" s="86"/>
      <c r="AAL9" s="86"/>
      <c r="AAM9" s="86"/>
      <c r="AAN9" s="86"/>
      <c r="AAO9" s="86"/>
      <c r="AAP9" s="62"/>
      <c r="AAQ9" s="86"/>
      <c r="AAR9" s="86"/>
      <c r="AAS9" s="86"/>
      <c r="AAT9" s="86"/>
      <c r="AAU9" s="86"/>
      <c r="AAV9" s="86"/>
      <c r="AAW9" s="86"/>
      <c r="AAX9" s="86"/>
      <c r="AAY9" s="86"/>
      <c r="AAZ9" s="86"/>
      <c r="ABA9" s="86"/>
      <c r="ABB9" s="86"/>
      <c r="ABC9" s="86"/>
      <c r="ABD9" s="86"/>
      <c r="ABE9" s="86"/>
      <c r="ABF9" s="86"/>
      <c r="ABG9" s="86"/>
      <c r="ABH9" s="86"/>
      <c r="ABI9" s="86"/>
      <c r="ABJ9" s="86"/>
      <c r="ABK9" s="86"/>
      <c r="ABL9" s="86"/>
      <c r="ABM9" s="86"/>
      <c r="ABN9" s="86"/>
      <c r="ABO9" s="86"/>
      <c r="ABP9" s="86"/>
      <c r="ABQ9" s="86"/>
      <c r="ABR9" s="86"/>
      <c r="ABS9" s="86"/>
      <c r="ABT9" s="86"/>
      <c r="ABU9" s="62"/>
      <c r="ABV9" s="86"/>
      <c r="ABW9" s="86"/>
      <c r="ABX9" s="86"/>
      <c r="ABY9" s="86"/>
      <c r="ABZ9" s="86"/>
      <c r="ACA9" s="86"/>
      <c r="ACB9" s="86"/>
      <c r="ACC9" s="86"/>
      <c r="ACD9" s="86"/>
      <c r="ACE9" s="86"/>
      <c r="ACF9" s="86"/>
      <c r="ACG9" s="86"/>
      <c r="ACH9" s="86"/>
      <c r="ACI9" s="86"/>
      <c r="ACJ9" s="86"/>
      <c r="ACK9" s="86"/>
      <c r="ACL9" s="86"/>
      <c r="ACM9" s="86"/>
      <c r="ACN9" s="86"/>
      <c r="ACO9" s="86"/>
      <c r="ACP9" s="86"/>
      <c r="ACQ9" s="86"/>
      <c r="ACR9" s="86"/>
      <c r="ACS9" s="86"/>
      <c r="ACT9" s="86"/>
      <c r="ACU9" s="86"/>
      <c r="ACV9" s="86"/>
      <c r="ACW9" s="86"/>
      <c r="ACX9" s="86"/>
      <c r="ACY9" s="86"/>
      <c r="ACZ9" s="86"/>
      <c r="ADA9" s="62"/>
      <c r="ADB9" s="86"/>
      <c r="ADC9" s="86"/>
      <c r="ADD9" s="86"/>
      <c r="ADE9" s="86"/>
      <c r="ADF9" s="86"/>
      <c r="ADG9" s="86"/>
      <c r="ADH9" s="86"/>
      <c r="ADI9" s="86"/>
      <c r="ADJ9" s="86"/>
      <c r="ADK9" s="86"/>
      <c r="ADL9" s="86"/>
      <c r="ADM9" s="86"/>
      <c r="ADN9" s="86"/>
      <c r="ADO9" s="86"/>
      <c r="ADP9" s="86"/>
      <c r="ADQ9" s="86"/>
      <c r="ADR9" s="86"/>
      <c r="ADS9" s="86"/>
      <c r="ADT9" s="86"/>
      <c r="ADU9" s="86"/>
      <c r="ADV9" s="86"/>
      <c r="ADW9" s="86"/>
      <c r="ADX9" s="86"/>
      <c r="ADY9" s="86"/>
      <c r="ADZ9" s="86"/>
      <c r="AEA9" s="86"/>
      <c r="AEB9" s="86"/>
      <c r="AEC9" s="86"/>
      <c r="AED9" s="86"/>
      <c r="AEE9" s="86"/>
      <c r="AEF9" s="62"/>
      <c r="AEG9" s="86"/>
      <c r="AEH9" s="86"/>
      <c r="AEI9" s="86"/>
      <c r="AEJ9" s="86"/>
      <c r="AEK9" s="86"/>
      <c r="AEL9" s="86"/>
      <c r="AEM9" s="86"/>
      <c r="AEN9" s="86"/>
      <c r="AEO9" s="86"/>
      <c r="AEP9" s="86"/>
      <c r="AEQ9" s="86"/>
      <c r="AER9" s="86"/>
      <c r="AES9" s="86"/>
      <c r="AET9" s="86"/>
      <c r="AEU9" s="86"/>
      <c r="AEV9" s="86"/>
      <c r="AEW9" s="86"/>
      <c r="AEX9" s="86"/>
      <c r="AEY9" s="86"/>
      <c r="AEZ9" s="86"/>
      <c r="AFA9" s="86"/>
      <c r="AFB9" s="86"/>
      <c r="AFC9" s="86"/>
      <c r="AFD9" s="86"/>
      <c r="AFE9" s="86"/>
      <c r="AFF9" s="86"/>
      <c r="AFG9" s="86"/>
      <c r="AFH9" s="86"/>
      <c r="AFI9" s="86"/>
      <c r="AFJ9" s="86"/>
      <c r="AFK9" s="86"/>
      <c r="AFL9" s="62"/>
      <c r="AFM9" s="86"/>
      <c r="AFN9" s="86"/>
      <c r="AFO9" s="86"/>
      <c r="AFP9" s="86"/>
      <c r="AFQ9" s="86"/>
      <c r="AFR9" s="86"/>
      <c r="AFS9" s="86"/>
      <c r="AFT9" s="86"/>
      <c r="AFU9" s="86"/>
      <c r="AFV9" s="86"/>
      <c r="AFW9" s="86"/>
      <c r="AFX9" s="86"/>
      <c r="AFY9" s="86"/>
      <c r="AFZ9" s="86"/>
      <c r="AGA9" s="86"/>
      <c r="AGB9" s="86"/>
      <c r="AGC9" s="86"/>
      <c r="AGD9" s="86"/>
      <c r="AGE9" s="86"/>
      <c r="AGF9" s="86"/>
      <c r="AGG9" s="86"/>
      <c r="AGH9" s="86"/>
      <c r="AGI9" s="86"/>
      <c r="AGJ9" s="86"/>
      <c r="AGK9" s="86"/>
      <c r="AGL9" s="86"/>
      <c r="AGM9" s="86"/>
      <c r="AGN9" s="86"/>
      <c r="AGO9" s="86"/>
      <c r="AGP9" s="86"/>
      <c r="AGQ9" s="86"/>
      <c r="AGR9" s="62"/>
      <c r="AGS9" s="86"/>
      <c r="AGT9" s="86"/>
      <c r="AGU9" s="86"/>
      <c r="AGV9" s="86"/>
      <c r="AGW9" s="86"/>
      <c r="AGX9" s="86"/>
      <c r="AGY9" s="86"/>
      <c r="AGZ9" s="86"/>
      <c r="AHA9" s="86"/>
      <c r="AHB9" s="86"/>
      <c r="AHC9" s="86"/>
      <c r="AHD9" s="86"/>
      <c r="AHE9" s="86"/>
      <c r="AHF9" s="86"/>
      <c r="AHG9" s="86"/>
      <c r="AHH9" s="86"/>
      <c r="AHI9" s="86"/>
      <c r="AHJ9" s="86"/>
      <c r="AHK9" s="86"/>
      <c r="AHL9" s="86"/>
      <c r="AHM9" s="86"/>
      <c r="AHN9" s="86"/>
      <c r="AHO9" s="86"/>
      <c r="AHP9" s="86"/>
      <c r="AHQ9" s="86"/>
      <c r="AHR9" s="86"/>
      <c r="AHS9" s="86"/>
      <c r="AHT9" s="86"/>
      <c r="AHU9" s="86"/>
      <c r="AHV9" s="86"/>
      <c r="AHW9" s="62"/>
      <c r="AHX9" s="86"/>
      <c r="AHY9" s="86"/>
      <c r="AHZ9" s="86"/>
      <c r="AIA9" s="86"/>
      <c r="AIB9" s="86"/>
      <c r="AIC9" s="86"/>
      <c r="AID9" s="86"/>
      <c r="AIE9" s="86"/>
      <c r="AIF9" s="86"/>
      <c r="AIG9" s="86"/>
      <c r="AIH9" s="86"/>
      <c r="AII9" s="86"/>
      <c r="AIJ9" s="86"/>
      <c r="AIK9" s="86"/>
      <c r="AIL9" s="86"/>
      <c r="AIM9" s="86"/>
      <c r="AIN9" s="86"/>
      <c r="AIO9" s="86"/>
      <c r="AIP9" s="86"/>
      <c r="AIQ9" s="86"/>
      <c r="AIR9" s="86"/>
      <c r="AIS9" s="86"/>
      <c r="AIT9" s="86"/>
      <c r="AIU9" s="86"/>
      <c r="AIV9" s="86"/>
      <c r="AIW9" s="86"/>
      <c r="AIX9" s="86"/>
      <c r="AIY9" s="86"/>
      <c r="AIZ9" s="86"/>
      <c r="AJA9" s="86"/>
      <c r="AJB9" s="86"/>
      <c r="AJC9" s="62"/>
      <c r="AJD9" s="86"/>
      <c r="AJE9" s="86"/>
      <c r="AJF9" s="86"/>
      <c r="AJG9" s="86"/>
      <c r="AJH9" s="86"/>
      <c r="AJI9" s="86"/>
      <c r="AJJ9" s="86"/>
      <c r="AJK9" s="86"/>
      <c r="AJL9" s="86"/>
      <c r="AJM9" s="86"/>
      <c r="AJN9" s="86"/>
      <c r="AJO9" s="86"/>
      <c r="AJP9" s="86"/>
      <c r="AJQ9" s="86"/>
      <c r="AJR9" s="86"/>
      <c r="AJS9" s="86"/>
      <c r="AJT9" s="86"/>
      <c r="AJU9" s="86"/>
      <c r="AJV9" s="86"/>
      <c r="AJW9" s="86"/>
      <c r="AJX9" s="86"/>
      <c r="AJY9" s="86"/>
      <c r="AJZ9" s="86"/>
      <c r="AKA9" s="86"/>
      <c r="AKB9" s="86"/>
      <c r="AKC9" s="86"/>
      <c r="AKD9" s="86"/>
      <c r="AKE9" s="86"/>
      <c r="AKF9" s="86"/>
      <c r="AKG9" s="86"/>
      <c r="AKH9" s="62"/>
      <c r="AKI9" s="86"/>
      <c r="AKJ9" s="86"/>
      <c r="AKK9" s="86"/>
      <c r="AKL9" s="86"/>
      <c r="AKM9" s="86"/>
      <c r="AKN9" s="86"/>
      <c r="AKO9" s="86"/>
      <c r="AKP9" s="86"/>
      <c r="AKQ9" s="86"/>
      <c r="AKR9" s="86"/>
      <c r="AKS9" s="86"/>
      <c r="AKT9" s="86"/>
      <c r="AKU9" s="86"/>
      <c r="AKV9" s="86"/>
      <c r="AKW9" s="86"/>
      <c r="AKX9" s="86"/>
      <c r="AKY9" s="86"/>
      <c r="AKZ9" s="86"/>
      <c r="ALA9" s="86"/>
      <c r="ALB9" s="86"/>
      <c r="ALC9" s="86"/>
      <c r="ALD9" s="86"/>
      <c r="ALE9" s="86"/>
      <c r="ALF9" s="86"/>
      <c r="ALG9" s="86"/>
      <c r="ALH9" s="86"/>
      <c r="ALI9" s="86"/>
      <c r="ALJ9" s="86"/>
      <c r="ALK9" s="86"/>
      <c r="ALL9" s="86"/>
      <c r="ALM9" s="86"/>
      <c r="ALN9" s="62"/>
    </row>
    <row r="10" spans="1:1002" s="39" customFormat="1" ht="3" customHeight="1">
      <c r="A10" s="538" t="s">
        <v>54</v>
      </c>
      <c r="B10" s="538" t="s">
        <v>53</v>
      </c>
      <c r="D10" s="583">
        <v>42887</v>
      </c>
      <c r="E10" s="583">
        <v>42917</v>
      </c>
      <c r="F10" s="99"/>
      <c r="G10" s="97"/>
      <c r="H10" s="560">
        <f ca="1">IF(DATEDIF($D10,TODAY(),"d")/$F11&gt;1,1,DATEDIF($D10,TODAY(),"d")/$F11)</f>
        <v>1</v>
      </c>
      <c r="I10" s="73"/>
      <c r="J10" s="14"/>
      <c r="K10" s="563">
        <f ca="1">J11-H10</f>
        <v>0</v>
      </c>
      <c r="L10" s="6"/>
      <c r="M10" s="34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6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62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62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62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62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FX10" s="83"/>
      <c r="FY10" s="83"/>
      <c r="FZ10" s="83"/>
      <c r="GA10" s="83"/>
      <c r="GB10" s="83"/>
      <c r="GC10" s="62"/>
      <c r="GD10" s="83"/>
      <c r="GE10" s="83"/>
      <c r="GF10" s="83"/>
      <c r="GG10" s="83"/>
      <c r="GH10" s="83"/>
      <c r="GI10" s="83"/>
      <c r="GJ10" s="83"/>
      <c r="GK10" s="83"/>
      <c r="GL10" s="83"/>
      <c r="GM10" s="83"/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62"/>
      <c r="HI10" s="83"/>
      <c r="HJ10" s="83"/>
      <c r="HK10" s="83"/>
      <c r="HL10" s="83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  <c r="IE10" s="83"/>
      <c r="IF10" s="83"/>
      <c r="IG10" s="83"/>
      <c r="IH10" s="83"/>
      <c r="II10" s="83"/>
      <c r="IJ10" s="83"/>
      <c r="IK10" s="83"/>
      <c r="IL10" s="83"/>
      <c r="IM10" s="83"/>
      <c r="IN10" s="62"/>
      <c r="IO10" s="83"/>
      <c r="IP10" s="83"/>
      <c r="IQ10" s="83"/>
      <c r="IR10" s="83"/>
      <c r="IS10" s="83"/>
      <c r="IT10" s="83"/>
      <c r="IU10" s="83"/>
      <c r="IV10" s="83"/>
      <c r="IW10" s="83"/>
      <c r="IX10" s="83"/>
      <c r="IY10" s="83"/>
      <c r="IZ10" s="83"/>
      <c r="JA10" s="83"/>
      <c r="JB10" s="83"/>
      <c r="JC10" s="83"/>
      <c r="JD10" s="83"/>
      <c r="JE10" s="83"/>
      <c r="JF10" s="83"/>
      <c r="JG10" s="83"/>
      <c r="JH10" s="83"/>
      <c r="JI10" s="83"/>
      <c r="JJ10" s="83"/>
      <c r="JK10" s="83"/>
      <c r="JL10" s="83"/>
      <c r="JM10" s="83"/>
      <c r="JN10" s="83"/>
      <c r="JO10" s="83"/>
      <c r="JP10" s="83"/>
      <c r="JQ10" s="83"/>
      <c r="JR10" s="83"/>
      <c r="JS10" s="83"/>
      <c r="JT10" s="62"/>
      <c r="JU10" s="83"/>
      <c r="JV10" s="83"/>
      <c r="JW10" s="83"/>
      <c r="JX10" s="83"/>
      <c r="JY10" s="83"/>
      <c r="JZ10" s="83"/>
      <c r="KA10" s="83"/>
      <c r="KB10" s="83"/>
      <c r="KC10" s="83"/>
      <c r="KD10" s="83"/>
      <c r="KE10" s="83"/>
      <c r="KF10" s="83"/>
      <c r="KG10" s="83"/>
      <c r="KH10" s="83"/>
      <c r="KI10" s="83"/>
      <c r="KJ10" s="83"/>
      <c r="KK10" s="83"/>
      <c r="KL10" s="83"/>
      <c r="KM10" s="83"/>
      <c r="KN10" s="83"/>
      <c r="KO10" s="83"/>
      <c r="KP10" s="83"/>
      <c r="KQ10" s="83"/>
      <c r="KR10" s="83"/>
      <c r="KS10" s="83"/>
      <c r="KT10" s="83"/>
      <c r="KU10" s="83"/>
      <c r="KV10" s="83"/>
      <c r="KW10" s="62"/>
      <c r="KX10" s="83"/>
      <c r="KY10" s="83"/>
      <c r="KZ10" s="83"/>
      <c r="LA10" s="83"/>
      <c r="LB10" s="83"/>
      <c r="LC10" s="83"/>
      <c r="LD10" s="83"/>
      <c r="LE10" s="83"/>
      <c r="LF10" s="83"/>
      <c r="LG10" s="83"/>
      <c r="LH10" s="83"/>
      <c r="LI10" s="83"/>
      <c r="LJ10" s="83"/>
      <c r="LK10" s="83"/>
      <c r="LL10" s="83"/>
      <c r="LM10" s="83"/>
      <c r="LN10" s="83"/>
      <c r="LO10" s="83"/>
      <c r="LP10" s="83"/>
      <c r="LQ10" s="83"/>
      <c r="LR10" s="83"/>
      <c r="LS10" s="83"/>
      <c r="LT10" s="83"/>
      <c r="LU10" s="83"/>
      <c r="LV10" s="83"/>
      <c r="LW10" s="83"/>
      <c r="LX10" s="83"/>
      <c r="LY10" s="83"/>
      <c r="LZ10" s="83"/>
      <c r="MA10" s="83"/>
      <c r="MB10" s="83"/>
      <c r="MC10" s="62"/>
      <c r="MD10" s="83"/>
      <c r="ME10" s="83"/>
      <c r="MF10" s="83"/>
      <c r="MG10" s="83"/>
      <c r="MH10" s="83"/>
      <c r="MI10" s="83"/>
      <c r="MJ10" s="83"/>
      <c r="MK10" s="83"/>
      <c r="ML10" s="83"/>
      <c r="MM10" s="83"/>
      <c r="MN10" s="83"/>
      <c r="MO10" s="83"/>
      <c r="MP10" s="83"/>
      <c r="MQ10" s="83"/>
      <c r="MR10" s="83"/>
      <c r="MS10" s="83"/>
      <c r="MT10" s="83"/>
      <c r="MU10" s="83"/>
      <c r="MV10" s="83"/>
      <c r="MW10" s="83"/>
      <c r="MX10" s="83"/>
      <c r="MY10" s="83"/>
      <c r="MZ10" s="83"/>
      <c r="NA10" s="83"/>
      <c r="NB10" s="83"/>
      <c r="NC10" s="83"/>
      <c r="ND10" s="83"/>
      <c r="NE10" s="83"/>
      <c r="NF10" s="83"/>
      <c r="NG10" s="83"/>
      <c r="NH10" s="62"/>
      <c r="NI10" s="83"/>
      <c r="NJ10" s="83"/>
      <c r="NK10" s="83"/>
      <c r="NL10" s="83"/>
      <c r="NM10" s="83"/>
      <c r="NN10" s="83"/>
      <c r="NO10" s="83"/>
      <c r="NP10" s="83"/>
      <c r="NQ10" s="83"/>
      <c r="NR10" s="83"/>
      <c r="NS10" s="83"/>
      <c r="NT10" s="83"/>
      <c r="NU10" s="83"/>
      <c r="NV10" s="83"/>
      <c r="NW10" s="83"/>
      <c r="NX10" s="83"/>
      <c r="NY10" s="83"/>
      <c r="NZ10" s="83"/>
      <c r="OA10" s="83"/>
      <c r="OB10" s="83"/>
      <c r="OC10" s="83"/>
      <c r="OD10" s="83"/>
      <c r="OE10" s="83"/>
      <c r="OF10" s="83"/>
      <c r="OG10" s="83"/>
      <c r="OH10" s="83"/>
      <c r="OI10" s="83"/>
      <c r="OJ10" s="83"/>
      <c r="OK10" s="83"/>
      <c r="OL10" s="83"/>
      <c r="OM10" s="83"/>
      <c r="ON10" s="62"/>
      <c r="OO10" s="83"/>
      <c r="OP10" s="83"/>
      <c r="OQ10" s="83"/>
      <c r="OR10" s="83"/>
      <c r="OS10" s="83"/>
      <c r="OT10" s="83"/>
      <c r="OU10" s="83"/>
      <c r="OV10" s="83"/>
      <c r="OW10" s="83"/>
      <c r="OX10" s="83"/>
      <c r="OY10" s="83"/>
      <c r="OZ10" s="83"/>
      <c r="PA10" s="83"/>
      <c r="PB10" s="83"/>
      <c r="PC10" s="83"/>
      <c r="PD10" s="83"/>
      <c r="PE10" s="83"/>
      <c r="PF10" s="83"/>
      <c r="PG10" s="83"/>
      <c r="PH10" s="83"/>
      <c r="PI10" s="83"/>
      <c r="PJ10" s="83"/>
      <c r="PK10" s="83"/>
      <c r="PL10" s="83"/>
      <c r="PM10" s="83"/>
      <c r="PN10" s="83"/>
      <c r="PO10" s="83"/>
      <c r="PP10" s="83"/>
      <c r="PQ10" s="83"/>
      <c r="PR10" s="83"/>
      <c r="PS10" s="62"/>
      <c r="PT10" s="83"/>
      <c r="PU10" s="83"/>
      <c r="PV10" s="83"/>
      <c r="PW10" s="83"/>
      <c r="PX10" s="83"/>
      <c r="PY10" s="83"/>
      <c r="PZ10" s="83"/>
      <c r="QA10" s="83"/>
      <c r="QB10" s="83"/>
      <c r="QC10" s="83"/>
      <c r="QD10" s="83"/>
      <c r="QE10" s="83"/>
      <c r="QF10" s="83"/>
      <c r="QG10" s="83"/>
      <c r="QH10" s="83"/>
      <c r="QI10" s="83"/>
      <c r="QJ10" s="83"/>
      <c r="QK10" s="83"/>
      <c r="QL10" s="83"/>
      <c r="QM10" s="83"/>
      <c r="QN10" s="83"/>
      <c r="QO10" s="83"/>
      <c r="QP10" s="83"/>
      <c r="QQ10" s="83"/>
      <c r="QR10" s="83"/>
      <c r="QS10" s="83"/>
      <c r="QT10" s="83"/>
      <c r="QU10" s="83"/>
      <c r="QV10" s="83"/>
      <c r="QW10" s="83"/>
      <c r="QX10" s="83"/>
      <c r="QY10" s="62"/>
      <c r="QZ10" s="83"/>
      <c r="RA10" s="83"/>
      <c r="RB10" s="83"/>
      <c r="RC10" s="83"/>
      <c r="RD10" s="83"/>
      <c r="RE10" s="83"/>
      <c r="RF10" s="83"/>
      <c r="RG10" s="83"/>
      <c r="RH10" s="83"/>
      <c r="RI10" s="83"/>
      <c r="RJ10" s="83"/>
      <c r="RK10" s="83"/>
      <c r="RL10" s="83"/>
      <c r="RM10" s="83"/>
      <c r="RN10" s="83"/>
      <c r="RO10" s="83"/>
      <c r="RP10" s="83"/>
      <c r="RQ10" s="83"/>
      <c r="RR10" s="83"/>
      <c r="RS10" s="83"/>
      <c r="RT10" s="83"/>
      <c r="RU10" s="83"/>
      <c r="RV10" s="83"/>
      <c r="RW10" s="83"/>
      <c r="RX10" s="83"/>
      <c r="RY10" s="83"/>
      <c r="RZ10" s="83"/>
      <c r="SA10" s="83"/>
      <c r="SB10" s="83"/>
      <c r="SC10" s="83"/>
      <c r="SD10" s="83"/>
      <c r="SE10" s="62"/>
      <c r="SF10" s="83"/>
      <c r="SG10" s="83"/>
      <c r="SH10" s="83"/>
      <c r="SI10" s="83"/>
      <c r="SJ10" s="83"/>
      <c r="SK10" s="83"/>
      <c r="SL10" s="83"/>
      <c r="SM10" s="83"/>
      <c r="SN10" s="83"/>
      <c r="SO10" s="83"/>
      <c r="SP10" s="83"/>
      <c r="SQ10" s="83"/>
      <c r="SR10" s="83"/>
      <c r="SS10" s="83"/>
      <c r="ST10" s="83"/>
      <c r="SU10" s="83"/>
      <c r="SV10" s="83"/>
      <c r="SW10" s="83"/>
      <c r="SX10" s="83"/>
      <c r="SY10" s="83"/>
      <c r="SZ10" s="83"/>
      <c r="TA10" s="83"/>
      <c r="TB10" s="83"/>
      <c r="TC10" s="83"/>
      <c r="TD10" s="83"/>
      <c r="TE10" s="83"/>
      <c r="TF10" s="83"/>
      <c r="TG10" s="83"/>
      <c r="TH10" s="83"/>
      <c r="TI10" s="83"/>
      <c r="TJ10" s="62"/>
      <c r="TK10" s="83"/>
      <c r="TL10" s="83"/>
      <c r="TM10" s="83"/>
      <c r="TN10" s="83"/>
      <c r="TO10" s="83"/>
      <c r="TP10" s="83"/>
      <c r="TQ10" s="83"/>
      <c r="TR10" s="83"/>
      <c r="TS10" s="83"/>
      <c r="TT10" s="83"/>
      <c r="TU10" s="83"/>
      <c r="TV10" s="83"/>
      <c r="TW10" s="83"/>
      <c r="TX10" s="83"/>
      <c r="TY10" s="83"/>
      <c r="TZ10" s="83"/>
      <c r="UA10" s="83"/>
      <c r="UB10" s="83"/>
      <c r="UC10" s="83"/>
      <c r="UD10" s="83"/>
      <c r="UE10" s="83"/>
      <c r="UF10" s="83"/>
      <c r="UG10" s="83"/>
      <c r="UH10" s="83"/>
      <c r="UI10" s="83"/>
      <c r="UJ10" s="83"/>
      <c r="UK10" s="83"/>
      <c r="UL10" s="83"/>
      <c r="UM10" s="83"/>
      <c r="UN10" s="83"/>
      <c r="UO10" s="83"/>
      <c r="UP10" s="62"/>
      <c r="UQ10" s="83"/>
      <c r="UR10" s="83"/>
      <c r="US10" s="83"/>
      <c r="UT10" s="83"/>
      <c r="UU10" s="83"/>
      <c r="UV10" s="83"/>
      <c r="UW10" s="83"/>
      <c r="UX10" s="83"/>
      <c r="UY10" s="83"/>
      <c r="UZ10" s="83"/>
      <c r="VA10" s="83"/>
      <c r="VB10" s="83"/>
      <c r="VC10" s="83"/>
      <c r="VD10" s="83"/>
      <c r="VE10" s="83"/>
      <c r="VF10" s="83"/>
      <c r="VG10" s="83"/>
      <c r="VH10" s="83"/>
      <c r="VI10" s="83"/>
      <c r="VJ10" s="83"/>
      <c r="VK10" s="83"/>
      <c r="VL10" s="83"/>
      <c r="VM10" s="83"/>
      <c r="VN10" s="83"/>
      <c r="VO10" s="83"/>
      <c r="VP10" s="83"/>
      <c r="VQ10" s="83"/>
      <c r="VR10" s="83"/>
      <c r="VS10" s="83"/>
      <c r="VT10" s="83"/>
      <c r="VU10" s="62"/>
      <c r="VV10" s="83"/>
      <c r="VW10" s="83"/>
      <c r="VX10" s="83"/>
      <c r="VY10" s="83"/>
      <c r="VZ10" s="83"/>
      <c r="WA10" s="83"/>
      <c r="WB10" s="83"/>
      <c r="WC10" s="83"/>
      <c r="WD10" s="83"/>
      <c r="WE10" s="83"/>
      <c r="WF10" s="83"/>
      <c r="WG10" s="83"/>
      <c r="WH10" s="83"/>
      <c r="WI10" s="83"/>
      <c r="WJ10" s="83"/>
      <c r="WK10" s="83"/>
      <c r="WL10" s="83"/>
      <c r="WM10" s="83"/>
      <c r="WN10" s="83"/>
      <c r="WO10" s="83"/>
      <c r="WP10" s="83"/>
      <c r="WQ10" s="83"/>
      <c r="WR10" s="83"/>
      <c r="WS10" s="83"/>
      <c r="WT10" s="83"/>
      <c r="WU10" s="83"/>
      <c r="WV10" s="83"/>
      <c r="WW10" s="83"/>
      <c r="WX10" s="83"/>
      <c r="WY10" s="83"/>
      <c r="WZ10" s="42"/>
      <c r="XA10" s="62"/>
      <c r="XB10" s="42"/>
      <c r="XC10" s="42"/>
      <c r="XD10" s="42"/>
      <c r="XE10" s="42"/>
      <c r="XF10" s="42"/>
      <c r="XG10" s="42"/>
      <c r="XH10" s="42"/>
      <c r="XI10" s="42"/>
      <c r="XJ10" s="42"/>
      <c r="XK10" s="42"/>
      <c r="XL10" s="42"/>
      <c r="XM10" s="42"/>
      <c r="XN10" s="42"/>
      <c r="XO10" s="42"/>
      <c r="XP10" s="42"/>
      <c r="XQ10" s="42"/>
      <c r="XR10" s="42"/>
      <c r="XS10" s="42"/>
      <c r="XT10" s="42"/>
      <c r="XU10" s="42"/>
      <c r="XV10" s="42"/>
      <c r="XW10" s="42"/>
      <c r="XX10" s="42"/>
      <c r="XY10" s="42"/>
      <c r="XZ10" s="42"/>
      <c r="YA10" s="42"/>
      <c r="YB10" s="42"/>
      <c r="YC10" s="42"/>
      <c r="YD10" s="42"/>
      <c r="YE10" s="42"/>
      <c r="YF10" s="42"/>
      <c r="YG10" s="62"/>
      <c r="YH10" s="42"/>
      <c r="YI10" s="42"/>
      <c r="YJ10" s="42"/>
      <c r="YK10" s="42"/>
      <c r="YL10" s="42"/>
      <c r="YM10" s="42"/>
      <c r="YN10" s="42"/>
      <c r="YO10" s="42"/>
      <c r="YP10" s="42"/>
      <c r="YQ10" s="42"/>
      <c r="YR10" s="42"/>
      <c r="YS10" s="42"/>
      <c r="YT10" s="42"/>
      <c r="YU10" s="42"/>
      <c r="YV10" s="42"/>
      <c r="YW10" s="42"/>
      <c r="YX10" s="42"/>
      <c r="YY10" s="42"/>
      <c r="YZ10" s="42"/>
      <c r="ZA10" s="42"/>
      <c r="ZB10" s="42"/>
      <c r="ZC10" s="42"/>
      <c r="ZD10" s="42"/>
      <c r="ZE10" s="42"/>
      <c r="ZF10" s="42"/>
      <c r="ZG10" s="42"/>
      <c r="ZH10" s="42"/>
      <c r="ZI10" s="42"/>
      <c r="ZJ10" s="62"/>
      <c r="ZK10" s="42"/>
      <c r="ZL10" s="42"/>
      <c r="ZM10" s="42"/>
      <c r="ZN10" s="42"/>
      <c r="ZO10" s="42"/>
      <c r="ZP10" s="42"/>
      <c r="ZQ10" s="42"/>
      <c r="ZR10" s="42"/>
      <c r="ZS10" s="42"/>
      <c r="ZT10" s="42"/>
      <c r="ZU10" s="42"/>
      <c r="ZV10" s="42"/>
      <c r="ZW10" s="42"/>
      <c r="ZX10" s="42"/>
      <c r="ZY10" s="42"/>
      <c r="ZZ10" s="42"/>
      <c r="AAA10" s="42"/>
      <c r="AAB10" s="42"/>
      <c r="AAC10" s="42"/>
      <c r="AAD10" s="42"/>
      <c r="AAE10" s="42"/>
      <c r="AAF10" s="42"/>
      <c r="AAG10" s="42"/>
      <c r="AAH10" s="42"/>
      <c r="AAI10" s="42"/>
      <c r="AAJ10" s="42"/>
      <c r="AAK10" s="42"/>
      <c r="AAL10" s="42"/>
      <c r="AAM10" s="42"/>
      <c r="AAN10" s="42"/>
      <c r="AAO10" s="42"/>
      <c r="AAP10" s="62"/>
      <c r="AAQ10" s="42"/>
      <c r="AAR10" s="42"/>
      <c r="AAS10" s="42"/>
      <c r="AAT10" s="42"/>
      <c r="AAU10" s="42"/>
      <c r="AAV10" s="42"/>
      <c r="AAW10" s="42"/>
      <c r="AAX10" s="42"/>
      <c r="AAY10" s="42"/>
      <c r="AAZ10" s="42"/>
      <c r="ABA10" s="42"/>
      <c r="ABB10" s="42"/>
      <c r="ABC10" s="42"/>
      <c r="ABD10" s="42"/>
      <c r="ABE10" s="42"/>
      <c r="ABF10" s="42"/>
      <c r="ABG10" s="42"/>
      <c r="ABH10" s="42"/>
      <c r="ABI10" s="42"/>
      <c r="ABJ10" s="42"/>
      <c r="ABK10" s="42"/>
      <c r="ABL10" s="42"/>
      <c r="ABM10" s="42"/>
      <c r="ABN10" s="42"/>
      <c r="ABO10" s="42"/>
      <c r="ABP10" s="42"/>
      <c r="ABQ10" s="42"/>
      <c r="ABR10" s="42"/>
      <c r="ABS10" s="42"/>
      <c r="ABT10" s="42"/>
      <c r="ABU10" s="62"/>
      <c r="ABV10" s="42"/>
      <c r="ABW10" s="42"/>
      <c r="ABX10" s="42"/>
      <c r="ABY10" s="42"/>
      <c r="ABZ10" s="42"/>
      <c r="ACA10" s="42"/>
      <c r="ACB10" s="42"/>
      <c r="ACC10" s="42"/>
      <c r="ACD10" s="42"/>
      <c r="ACE10" s="42"/>
      <c r="ACF10" s="42"/>
      <c r="ACG10" s="42"/>
      <c r="ACH10" s="42"/>
      <c r="ACI10" s="42"/>
      <c r="ACJ10" s="42"/>
      <c r="ACK10" s="42"/>
      <c r="ACL10" s="42"/>
      <c r="ACM10" s="42"/>
      <c r="ACN10" s="42"/>
      <c r="ACO10" s="42"/>
      <c r="ACP10" s="42"/>
      <c r="ACQ10" s="42"/>
      <c r="ACR10" s="42"/>
      <c r="ACS10" s="42"/>
      <c r="ACT10" s="42"/>
      <c r="ACU10" s="42"/>
      <c r="ACV10" s="42"/>
      <c r="ACW10" s="42"/>
      <c r="ACX10" s="42"/>
      <c r="ACY10" s="42"/>
      <c r="ACZ10" s="42"/>
      <c r="ADA10" s="62"/>
      <c r="ADB10" s="42"/>
      <c r="ADC10" s="42"/>
      <c r="ADD10" s="42"/>
      <c r="ADE10" s="42"/>
      <c r="ADF10" s="42"/>
      <c r="ADG10" s="42"/>
      <c r="ADH10" s="42"/>
      <c r="ADI10" s="42"/>
      <c r="ADJ10" s="42"/>
      <c r="ADK10" s="42"/>
      <c r="ADL10" s="42"/>
      <c r="ADM10" s="42"/>
      <c r="ADN10" s="42"/>
      <c r="ADO10" s="42"/>
      <c r="ADP10" s="42"/>
      <c r="ADQ10" s="42"/>
      <c r="ADR10" s="42"/>
      <c r="ADS10" s="42"/>
      <c r="ADT10" s="42"/>
      <c r="ADU10" s="42"/>
      <c r="ADV10" s="42"/>
      <c r="ADW10" s="42"/>
      <c r="ADX10" s="42"/>
      <c r="ADY10" s="42"/>
      <c r="ADZ10" s="42"/>
      <c r="AEA10" s="42"/>
      <c r="AEB10" s="42"/>
      <c r="AEC10" s="42"/>
      <c r="AED10" s="42"/>
      <c r="AEE10" s="42"/>
      <c r="AEF10" s="62"/>
      <c r="AEG10" s="42"/>
      <c r="AEH10" s="42"/>
      <c r="AEI10" s="42"/>
      <c r="AEJ10" s="42"/>
      <c r="AEK10" s="42"/>
      <c r="AEL10" s="42"/>
      <c r="AEM10" s="42"/>
      <c r="AEN10" s="42"/>
      <c r="AEO10" s="42"/>
      <c r="AEP10" s="42"/>
      <c r="AEQ10" s="42"/>
      <c r="AER10" s="42"/>
      <c r="AES10" s="42"/>
      <c r="AET10" s="42"/>
      <c r="AEU10" s="42"/>
      <c r="AEV10" s="42"/>
      <c r="AEW10" s="42"/>
      <c r="AEX10" s="42"/>
      <c r="AEY10" s="42"/>
      <c r="AEZ10" s="42"/>
      <c r="AFA10" s="42"/>
      <c r="AFB10" s="42"/>
      <c r="AFC10" s="42"/>
      <c r="AFD10" s="42"/>
      <c r="AFE10" s="42"/>
      <c r="AFF10" s="42"/>
      <c r="AFG10" s="42"/>
      <c r="AFH10" s="42"/>
      <c r="AFI10" s="42"/>
      <c r="AFJ10" s="42"/>
      <c r="AFK10" s="42"/>
      <c r="AFL10" s="62"/>
      <c r="AFM10" s="42"/>
      <c r="AFN10" s="42"/>
      <c r="AFO10" s="42"/>
      <c r="AFP10" s="42"/>
      <c r="AFQ10" s="42"/>
      <c r="AFR10" s="42"/>
      <c r="AFS10" s="42"/>
      <c r="AFT10" s="42"/>
      <c r="AFU10" s="42"/>
      <c r="AFV10" s="42"/>
      <c r="AFW10" s="42"/>
      <c r="AFX10" s="42"/>
      <c r="AFY10" s="42"/>
      <c r="AFZ10" s="42"/>
      <c r="AGA10" s="42"/>
      <c r="AGB10" s="42"/>
      <c r="AGC10" s="42"/>
      <c r="AGD10" s="42"/>
      <c r="AGE10" s="42"/>
      <c r="AGF10" s="42"/>
      <c r="AGG10" s="42"/>
      <c r="AGH10" s="42"/>
      <c r="AGI10" s="42"/>
      <c r="AGJ10" s="42"/>
      <c r="AGK10" s="42"/>
      <c r="AGL10" s="42"/>
      <c r="AGM10" s="42"/>
      <c r="AGN10" s="42"/>
      <c r="AGO10" s="42"/>
      <c r="AGP10" s="42"/>
      <c r="AGQ10" s="42"/>
      <c r="AGR10" s="62"/>
      <c r="AGS10" s="42"/>
      <c r="AGT10" s="42"/>
      <c r="AGU10" s="42"/>
      <c r="AGV10" s="42"/>
      <c r="AGW10" s="42"/>
      <c r="AGX10" s="42"/>
      <c r="AGY10" s="42"/>
      <c r="AGZ10" s="42"/>
      <c r="AHA10" s="42"/>
      <c r="AHB10" s="42"/>
      <c r="AHC10" s="42"/>
      <c r="AHD10" s="42"/>
      <c r="AHE10" s="42"/>
      <c r="AHF10" s="42"/>
      <c r="AHG10" s="42"/>
      <c r="AHH10" s="42"/>
      <c r="AHI10" s="42"/>
      <c r="AHJ10" s="42"/>
      <c r="AHK10" s="42"/>
      <c r="AHL10" s="42"/>
      <c r="AHM10" s="42"/>
      <c r="AHN10" s="42"/>
      <c r="AHO10" s="42"/>
      <c r="AHP10" s="42"/>
      <c r="AHQ10" s="42"/>
      <c r="AHR10" s="42"/>
      <c r="AHS10" s="42"/>
      <c r="AHT10" s="42"/>
      <c r="AHU10" s="42"/>
      <c r="AHV10" s="42"/>
      <c r="AHW10" s="62"/>
      <c r="AHX10" s="42"/>
      <c r="AHY10" s="42"/>
      <c r="AHZ10" s="42"/>
      <c r="AIA10" s="42"/>
      <c r="AIB10" s="42"/>
      <c r="AIC10" s="42"/>
      <c r="AID10" s="42"/>
      <c r="AIE10" s="42"/>
      <c r="AIF10" s="42"/>
      <c r="AIG10" s="42"/>
      <c r="AIH10" s="42"/>
      <c r="AII10" s="42"/>
      <c r="AIJ10" s="42"/>
      <c r="AIK10" s="42"/>
      <c r="AIL10" s="42"/>
      <c r="AIM10" s="42"/>
      <c r="AIN10" s="42"/>
      <c r="AIO10" s="42"/>
      <c r="AIP10" s="42"/>
      <c r="AIQ10" s="42"/>
      <c r="AIR10" s="42"/>
      <c r="AIS10" s="42"/>
      <c r="AIT10" s="42"/>
      <c r="AIU10" s="42"/>
      <c r="AIV10" s="42"/>
      <c r="AIW10" s="42"/>
      <c r="AIX10" s="42"/>
      <c r="AIY10" s="42"/>
      <c r="AIZ10" s="42"/>
      <c r="AJA10" s="42"/>
      <c r="AJB10" s="42"/>
      <c r="AJC10" s="62"/>
      <c r="AJD10" s="42"/>
      <c r="AJE10" s="42"/>
      <c r="AJF10" s="42"/>
      <c r="AJG10" s="42"/>
      <c r="AJH10" s="42"/>
      <c r="AJI10" s="42"/>
      <c r="AJJ10" s="42"/>
      <c r="AJK10" s="42"/>
      <c r="AJL10" s="42"/>
      <c r="AJM10" s="42"/>
      <c r="AJN10" s="42"/>
      <c r="AJO10" s="42"/>
      <c r="AJP10" s="42"/>
      <c r="AJQ10" s="42"/>
      <c r="AJR10" s="42"/>
      <c r="AJS10" s="42"/>
      <c r="AJT10" s="42"/>
      <c r="AJU10" s="42"/>
      <c r="AJV10" s="42"/>
      <c r="AJW10" s="42"/>
      <c r="AJX10" s="42"/>
      <c r="AJY10" s="42"/>
      <c r="AJZ10" s="42"/>
      <c r="AKA10" s="42"/>
      <c r="AKB10" s="42"/>
      <c r="AKC10" s="42"/>
      <c r="AKD10" s="42"/>
      <c r="AKE10" s="42"/>
      <c r="AKF10" s="42"/>
      <c r="AKG10" s="42"/>
      <c r="AKH10" s="62"/>
      <c r="AKI10" s="42"/>
      <c r="AKJ10" s="42"/>
      <c r="AKK10" s="42"/>
      <c r="AKL10" s="42"/>
      <c r="AKM10" s="42"/>
      <c r="AKN10" s="42"/>
      <c r="AKO10" s="42"/>
      <c r="AKP10" s="42"/>
      <c r="AKQ10" s="42"/>
      <c r="AKR10" s="42"/>
      <c r="AKS10" s="42"/>
      <c r="AKT10" s="42"/>
      <c r="AKU10" s="42"/>
      <c r="AKV10" s="42"/>
      <c r="AKW10" s="42"/>
      <c r="AKX10" s="42"/>
      <c r="AKY10" s="42"/>
      <c r="AKZ10" s="42"/>
      <c r="ALA10" s="42"/>
      <c r="ALB10" s="42"/>
      <c r="ALC10" s="42"/>
      <c r="ALD10" s="42"/>
      <c r="ALE10" s="42"/>
      <c r="ALF10" s="42"/>
      <c r="ALG10" s="42"/>
      <c r="ALH10" s="42"/>
      <c r="ALI10" s="42"/>
      <c r="ALJ10" s="42"/>
      <c r="ALK10" s="42"/>
      <c r="ALL10" s="42"/>
      <c r="ALM10" s="42"/>
      <c r="ALN10" s="62"/>
    </row>
    <row r="11" spans="1:1002" s="81" customFormat="1" ht="15" customHeight="1">
      <c r="A11" s="539"/>
      <c r="B11" s="539"/>
      <c r="C11" s="79"/>
      <c r="D11" s="584"/>
      <c r="E11" s="584"/>
      <c r="F11" s="98">
        <f>E10-D10</f>
        <v>30</v>
      </c>
      <c r="G11" s="96">
        <f>NETWORKDAYS(D10,E10,C$165:C$187)</f>
        <v>21</v>
      </c>
      <c r="H11" s="561"/>
      <c r="I11" s="73"/>
      <c r="J11" s="73" t="str">
        <f>IF(I10&gt;1%,"100%","100%")</f>
        <v>100%</v>
      </c>
      <c r="K11" s="564"/>
      <c r="M11" s="34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62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62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62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62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62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62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62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62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62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62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62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62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62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62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62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62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62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62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62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62"/>
      <c r="XB11" s="30"/>
      <c r="XC11" s="30"/>
      <c r="XD11" s="30"/>
      <c r="XE11" s="30"/>
      <c r="XF11" s="30"/>
      <c r="XG11" s="30"/>
      <c r="XH11" s="30"/>
      <c r="XI11" s="30"/>
      <c r="XJ11" s="30"/>
      <c r="XK11" s="30"/>
      <c r="XL11" s="30"/>
      <c r="XM11" s="30"/>
      <c r="XN11" s="30"/>
      <c r="XO11" s="30"/>
      <c r="XP11" s="30"/>
      <c r="XQ11" s="30"/>
      <c r="XR11" s="30"/>
      <c r="XS11" s="30"/>
      <c r="XT11" s="30"/>
      <c r="XU11" s="30"/>
      <c r="XV11" s="30"/>
      <c r="XW11" s="30"/>
      <c r="XX11" s="30"/>
      <c r="XY11" s="30"/>
      <c r="XZ11" s="30"/>
      <c r="YA11" s="30"/>
      <c r="YB11" s="30"/>
      <c r="YC11" s="30"/>
      <c r="YD11" s="30"/>
      <c r="YE11" s="30"/>
      <c r="YF11" s="30"/>
      <c r="YG11" s="62"/>
      <c r="YH11" s="30"/>
      <c r="YI11" s="30"/>
      <c r="YJ11" s="30"/>
      <c r="YK11" s="30"/>
      <c r="YL11" s="30"/>
      <c r="YM11" s="30"/>
      <c r="YN11" s="30"/>
      <c r="YO11" s="30"/>
      <c r="YP11" s="30"/>
      <c r="YQ11" s="30"/>
      <c r="YR11" s="30"/>
      <c r="YS11" s="30"/>
      <c r="YT11" s="30"/>
      <c r="YU11" s="30"/>
      <c r="YV11" s="30"/>
      <c r="YW11" s="30"/>
      <c r="YX11" s="30"/>
      <c r="YY11" s="30"/>
      <c r="YZ11" s="30"/>
      <c r="ZA11" s="30"/>
      <c r="ZB11" s="30"/>
      <c r="ZC11" s="30"/>
      <c r="ZD11" s="30"/>
      <c r="ZE11" s="30"/>
      <c r="ZF11" s="30"/>
      <c r="ZG11" s="30"/>
      <c r="ZH11" s="30"/>
      <c r="ZI11" s="30"/>
      <c r="ZJ11" s="62"/>
      <c r="ZK11" s="30"/>
      <c r="ZL11" s="30"/>
      <c r="ZM11" s="30"/>
      <c r="ZN11" s="30"/>
      <c r="ZO11" s="30"/>
      <c r="ZP11" s="30"/>
      <c r="ZQ11" s="30"/>
      <c r="ZR11" s="30"/>
      <c r="ZS11" s="30"/>
      <c r="ZT11" s="30"/>
      <c r="ZU11" s="30"/>
      <c r="ZV11" s="30"/>
      <c r="ZW11" s="30"/>
      <c r="ZX11" s="30"/>
      <c r="ZY11" s="30"/>
      <c r="ZZ11" s="30"/>
      <c r="AAA11" s="30"/>
      <c r="AAB11" s="30"/>
      <c r="AAC11" s="30"/>
      <c r="AAD11" s="30"/>
      <c r="AAE11" s="30"/>
      <c r="AAF11" s="30"/>
      <c r="AAG11" s="30"/>
      <c r="AAH11" s="30"/>
      <c r="AAI11" s="30"/>
      <c r="AAJ11" s="30"/>
      <c r="AAK11" s="30"/>
      <c r="AAL11" s="30"/>
      <c r="AAM11" s="30"/>
      <c r="AAN11" s="30"/>
      <c r="AAO11" s="30"/>
      <c r="AAP11" s="62"/>
      <c r="AAQ11" s="30"/>
      <c r="AAR11" s="30"/>
      <c r="AAS11" s="30"/>
      <c r="AAT11" s="30"/>
      <c r="AAU11" s="30"/>
      <c r="AAV11" s="30"/>
      <c r="AAW11" s="30"/>
      <c r="AAX11" s="30"/>
      <c r="AAY11" s="30"/>
      <c r="AAZ11" s="30"/>
      <c r="ABA11" s="30"/>
      <c r="ABB11" s="30"/>
      <c r="ABC11" s="30"/>
      <c r="ABD11" s="30"/>
      <c r="ABE11" s="30"/>
      <c r="ABF11" s="30"/>
      <c r="ABG11" s="30"/>
      <c r="ABH11" s="30"/>
      <c r="ABI11" s="30"/>
      <c r="ABJ11" s="30"/>
      <c r="ABK11" s="30"/>
      <c r="ABL11" s="30"/>
      <c r="ABM11" s="30"/>
      <c r="ABN11" s="30"/>
      <c r="ABO11" s="30"/>
      <c r="ABP11" s="30"/>
      <c r="ABQ11" s="30"/>
      <c r="ABR11" s="30"/>
      <c r="ABS11" s="30"/>
      <c r="ABT11" s="30"/>
      <c r="ABU11" s="62"/>
      <c r="ABV11" s="30"/>
      <c r="ABW11" s="30"/>
      <c r="ABX11" s="30"/>
      <c r="ABY11" s="30"/>
      <c r="ABZ11" s="30"/>
      <c r="ACA11" s="30"/>
      <c r="ACB11" s="30"/>
      <c r="ACC11" s="30"/>
      <c r="ACD11" s="30"/>
      <c r="ACE11" s="30"/>
      <c r="ACF11" s="30"/>
      <c r="ACG11" s="30"/>
      <c r="ACH11" s="30"/>
      <c r="ACI11" s="30"/>
      <c r="ACJ11" s="30"/>
      <c r="ACK11" s="30"/>
      <c r="ACL11" s="30"/>
      <c r="ACM11" s="30"/>
      <c r="ACN11" s="30"/>
      <c r="ACO11" s="30"/>
      <c r="ACP11" s="30"/>
      <c r="ACQ11" s="30"/>
      <c r="ACR11" s="30"/>
      <c r="ACS11" s="30"/>
      <c r="ACT11" s="30"/>
      <c r="ACU11" s="30"/>
      <c r="ACV11" s="30"/>
      <c r="ACW11" s="30"/>
      <c r="ACX11" s="30"/>
      <c r="ACY11" s="30"/>
      <c r="ACZ11" s="30"/>
      <c r="ADA11" s="62"/>
      <c r="ADB11" s="30"/>
      <c r="ADC11" s="30"/>
      <c r="ADD11" s="30"/>
      <c r="ADE11" s="30"/>
      <c r="ADF11" s="30"/>
      <c r="ADG11" s="30"/>
      <c r="ADH11" s="30"/>
      <c r="ADI11" s="30"/>
      <c r="ADJ11" s="30"/>
      <c r="ADK11" s="30"/>
      <c r="ADL11" s="30"/>
      <c r="ADM11" s="30"/>
      <c r="ADN11" s="30"/>
      <c r="ADO11" s="30"/>
      <c r="ADP11" s="30"/>
      <c r="ADQ11" s="30"/>
      <c r="ADR11" s="30"/>
      <c r="ADS11" s="30"/>
      <c r="ADT11" s="30"/>
      <c r="ADU11" s="30"/>
      <c r="ADV11" s="30"/>
      <c r="ADW11" s="30"/>
      <c r="ADX11" s="30"/>
      <c r="ADY11" s="30"/>
      <c r="ADZ11" s="30"/>
      <c r="AEA11" s="30"/>
      <c r="AEB11" s="30"/>
      <c r="AEC11" s="30"/>
      <c r="AED11" s="30"/>
      <c r="AEE11" s="30"/>
      <c r="AEF11" s="62"/>
      <c r="AEG11" s="30"/>
      <c r="AEH11" s="30"/>
      <c r="AEI11" s="30"/>
      <c r="AEJ11" s="30"/>
      <c r="AEK11" s="30"/>
      <c r="AEL11" s="30"/>
      <c r="AEM11" s="30"/>
      <c r="AEN11" s="30"/>
      <c r="AEO11" s="30"/>
      <c r="AEP11" s="30"/>
      <c r="AEQ11" s="30"/>
      <c r="AER11" s="30"/>
      <c r="AES11" s="30"/>
      <c r="AET11" s="30"/>
      <c r="AEU11" s="30"/>
      <c r="AEV11" s="30"/>
      <c r="AEW11" s="30"/>
      <c r="AEX11" s="30"/>
      <c r="AEY11" s="30"/>
      <c r="AEZ11" s="30"/>
      <c r="AFA11" s="30"/>
      <c r="AFB11" s="30"/>
      <c r="AFC11" s="30"/>
      <c r="AFD11" s="30"/>
      <c r="AFE11" s="30"/>
      <c r="AFF11" s="30"/>
      <c r="AFG11" s="30"/>
      <c r="AFH11" s="30"/>
      <c r="AFI11" s="30"/>
      <c r="AFJ11" s="30"/>
      <c r="AFK11" s="30"/>
      <c r="AFL11" s="62"/>
      <c r="AFM11" s="30"/>
      <c r="AFN11" s="30"/>
      <c r="AFO11" s="30"/>
      <c r="AFP11" s="30"/>
      <c r="AFQ11" s="30"/>
      <c r="AFR11" s="30"/>
      <c r="AFS11" s="30"/>
      <c r="AFT11" s="30"/>
      <c r="AFU11" s="30"/>
      <c r="AFV11" s="30"/>
      <c r="AFW11" s="30"/>
      <c r="AFX11" s="30"/>
      <c r="AFY11" s="30"/>
      <c r="AFZ11" s="30"/>
      <c r="AGA11" s="30"/>
      <c r="AGB11" s="30"/>
      <c r="AGC11" s="30"/>
      <c r="AGD11" s="30"/>
      <c r="AGE11" s="30"/>
      <c r="AGF11" s="30"/>
      <c r="AGG11" s="30"/>
      <c r="AGH11" s="30"/>
      <c r="AGI11" s="30"/>
      <c r="AGJ11" s="30"/>
      <c r="AGK11" s="30"/>
      <c r="AGL11" s="30"/>
      <c r="AGM11" s="30"/>
      <c r="AGN11" s="30"/>
      <c r="AGO11" s="30"/>
      <c r="AGP11" s="30"/>
      <c r="AGQ11" s="30"/>
      <c r="AGR11" s="62"/>
      <c r="AGS11" s="30"/>
      <c r="AGT11" s="30"/>
      <c r="AGU11" s="30"/>
      <c r="AGV11" s="30"/>
      <c r="AGW11" s="30"/>
      <c r="AGX11" s="30"/>
      <c r="AGY11" s="30"/>
      <c r="AGZ11" s="30"/>
      <c r="AHA11" s="30"/>
      <c r="AHB11" s="30"/>
      <c r="AHC11" s="30"/>
      <c r="AHD11" s="30"/>
      <c r="AHE11" s="30"/>
      <c r="AHF11" s="30"/>
      <c r="AHG11" s="30"/>
      <c r="AHH11" s="30"/>
      <c r="AHI11" s="30"/>
      <c r="AHJ11" s="30"/>
      <c r="AHK11" s="30"/>
      <c r="AHL11" s="30"/>
      <c r="AHM11" s="30"/>
      <c r="AHN11" s="30"/>
      <c r="AHO11" s="30"/>
      <c r="AHP11" s="30"/>
      <c r="AHQ11" s="30"/>
      <c r="AHR11" s="30"/>
      <c r="AHS11" s="30"/>
      <c r="AHT11" s="30"/>
      <c r="AHU11" s="30"/>
      <c r="AHV11" s="30"/>
      <c r="AHW11" s="62"/>
      <c r="AHX11" s="30"/>
      <c r="AHY11" s="30"/>
      <c r="AHZ11" s="30"/>
      <c r="AIA11" s="30"/>
      <c r="AIB11" s="30"/>
      <c r="AIC11" s="30"/>
      <c r="AID11" s="30"/>
      <c r="AIE11" s="30"/>
      <c r="AIF11" s="30"/>
      <c r="AIG11" s="30"/>
      <c r="AIH11" s="30"/>
      <c r="AII11" s="30"/>
      <c r="AIJ11" s="30"/>
      <c r="AIK11" s="30"/>
      <c r="AIL11" s="30"/>
      <c r="AIM11" s="30"/>
      <c r="AIN11" s="30"/>
      <c r="AIO11" s="30"/>
      <c r="AIP11" s="30"/>
      <c r="AIQ11" s="30"/>
      <c r="AIR11" s="30"/>
      <c r="AIS11" s="30"/>
      <c r="AIT11" s="30"/>
      <c r="AIU11" s="30"/>
      <c r="AIV11" s="30"/>
      <c r="AIW11" s="30"/>
      <c r="AIX11" s="30"/>
      <c r="AIY11" s="30"/>
      <c r="AIZ11" s="30"/>
      <c r="AJA11" s="30"/>
      <c r="AJB11" s="30"/>
      <c r="AJC11" s="62"/>
      <c r="AJD11" s="30"/>
      <c r="AJE11" s="30"/>
      <c r="AJF11" s="30"/>
      <c r="AJG11" s="30"/>
      <c r="AJH11" s="30"/>
      <c r="AJI11" s="30"/>
      <c r="AJJ11" s="30"/>
      <c r="AJK11" s="30"/>
      <c r="AJL11" s="30"/>
      <c r="AJM11" s="30"/>
      <c r="AJN11" s="30"/>
      <c r="AJO11" s="30"/>
      <c r="AJP11" s="30"/>
      <c r="AJQ11" s="30"/>
      <c r="AJR11" s="30"/>
      <c r="AJS11" s="30"/>
      <c r="AJT11" s="30"/>
      <c r="AJU11" s="30"/>
      <c r="AJV11" s="30"/>
      <c r="AJW11" s="30"/>
      <c r="AJX11" s="30"/>
      <c r="AJY11" s="30"/>
      <c r="AJZ11" s="30"/>
      <c r="AKA11" s="30"/>
      <c r="AKB11" s="30"/>
      <c r="AKC11" s="30"/>
      <c r="AKD11" s="30"/>
      <c r="AKE11" s="30"/>
      <c r="AKF11" s="30"/>
      <c r="AKG11" s="30"/>
      <c r="AKH11" s="62"/>
      <c r="AKI11" s="30"/>
      <c r="AKJ11" s="30"/>
      <c r="AKK11" s="30"/>
      <c r="AKL11" s="30"/>
      <c r="AKM11" s="30"/>
      <c r="AKN11" s="30"/>
      <c r="AKO11" s="30"/>
      <c r="AKP11" s="30"/>
      <c r="AKQ11" s="30"/>
      <c r="AKR11" s="30"/>
      <c r="AKS11" s="30"/>
      <c r="AKT11" s="30"/>
      <c r="AKU11" s="30"/>
      <c r="AKV11" s="30"/>
      <c r="AKW11" s="30"/>
      <c r="AKX11" s="30"/>
      <c r="AKY11" s="30"/>
      <c r="AKZ11" s="30"/>
      <c r="ALA11" s="30"/>
      <c r="ALB11" s="30"/>
      <c r="ALC11" s="30"/>
      <c r="ALD11" s="30"/>
      <c r="ALE11" s="30"/>
      <c r="ALF11" s="30"/>
      <c r="ALG11" s="30"/>
      <c r="ALH11" s="30"/>
      <c r="ALI11" s="30"/>
      <c r="ALJ11" s="30"/>
      <c r="ALK11" s="30"/>
      <c r="ALL11" s="30"/>
      <c r="ALM11" s="30"/>
      <c r="ALN11" s="62"/>
    </row>
    <row r="12" spans="1:1002" s="81" customFormat="1" ht="3" customHeight="1">
      <c r="A12" s="540"/>
      <c r="B12" s="540"/>
      <c r="C12" s="80"/>
      <c r="D12" s="585"/>
      <c r="E12" s="585"/>
      <c r="F12" s="100"/>
      <c r="G12" s="102"/>
      <c r="H12" s="562"/>
      <c r="I12" s="74"/>
      <c r="J12" s="76"/>
      <c r="K12" s="565"/>
      <c r="M12" s="34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62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62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62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62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62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62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89"/>
      <c r="HH12" s="62"/>
      <c r="HI12" s="89"/>
      <c r="HJ12" s="89"/>
      <c r="HK12" s="89"/>
      <c r="HL12" s="89"/>
      <c r="HM12" s="89"/>
      <c r="HN12" s="89"/>
      <c r="HO12" s="89"/>
      <c r="HP12" s="89"/>
      <c r="HQ12" s="89"/>
      <c r="HR12" s="89"/>
      <c r="HS12" s="89"/>
      <c r="HT12" s="89"/>
      <c r="HU12" s="89"/>
      <c r="HV12" s="89"/>
      <c r="HW12" s="89"/>
      <c r="HX12" s="89"/>
      <c r="HY12" s="89"/>
      <c r="HZ12" s="89"/>
      <c r="IA12" s="89"/>
      <c r="IB12" s="89"/>
      <c r="IC12" s="89"/>
      <c r="ID12" s="89"/>
      <c r="IE12" s="89"/>
      <c r="IF12" s="89"/>
      <c r="IG12" s="89"/>
      <c r="IH12" s="89"/>
      <c r="II12" s="89"/>
      <c r="IJ12" s="89"/>
      <c r="IK12" s="89"/>
      <c r="IL12" s="89"/>
      <c r="IM12" s="89"/>
      <c r="IN12" s="62"/>
      <c r="IO12" s="89"/>
      <c r="IP12" s="89"/>
      <c r="IQ12" s="89"/>
      <c r="IR12" s="89"/>
      <c r="IS12" s="89"/>
      <c r="IT12" s="89"/>
      <c r="IU12" s="89"/>
      <c r="IV12" s="89"/>
      <c r="IW12" s="89"/>
      <c r="IX12" s="89"/>
      <c r="IY12" s="89"/>
      <c r="IZ12" s="89"/>
      <c r="JA12" s="89"/>
      <c r="JB12" s="89"/>
      <c r="JC12" s="89"/>
      <c r="JD12" s="89"/>
      <c r="JE12" s="89"/>
      <c r="JF12" s="89"/>
      <c r="JG12" s="89"/>
      <c r="JH12" s="89"/>
      <c r="JI12" s="89"/>
      <c r="JJ12" s="89"/>
      <c r="JK12" s="89"/>
      <c r="JL12" s="89"/>
      <c r="JM12" s="89"/>
      <c r="JN12" s="89"/>
      <c r="JO12" s="89"/>
      <c r="JP12" s="89"/>
      <c r="JQ12" s="89"/>
      <c r="JR12" s="89"/>
      <c r="JS12" s="89"/>
      <c r="JT12" s="62"/>
      <c r="JU12" s="89"/>
      <c r="JV12" s="89"/>
      <c r="JW12" s="89"/>
      <c r="JX12" s="89"/>
      <c r="JY12" s="89"/>
      <c r="JZ12" s="89"/>
      <c r="KA12" s="89"/>
      <c r="KB12" s="89"/>
      <c r="KC12" s="89"/>
      <c r="KD12" s="89"/>
      <c r="KE12" s="89"/>
      <c r="KF12" s="89"/>
      <c r="KG12" s="89"/>
      <c r="KH12" s="89"/>
      <c r="KI12" s="89"/>
      <c r="KJ12" s="89"/>
      <c r="KK12" s="89"/>
      <c r="KL12" s="89"/>
      <c r="KM12" s="89"/>
      <c r="KN12" s="89"/>
      <c r="KO12" s="89"/>
      <c r="KP12" s="89"/>
      <c r="KQ12" s="89"/>
      <c r="KR12" s="89"/>
      <c r="KS12" s="89"/>
      <c r="KT12" s="89"/>
      <c r="KU12" s="89"/>
      <c r="KV12" s="89"/>
      <c r="KW12" s="62"/>
      <c r="KX12" s="89"/>
      <c r="KY12" s="89"/>
      <c r="KZ12" s="89"/>
      <c r="LA12" s="89"/>
      <c r="LB12" s="89"/>
      <c r="LC12" s="89"/>
      <c r="LD12" s="89"/>
      <c r="LE12" s="89"/>
      <c r="LF12" s="89"/>
      <c r="LG12" s="89"/>
      <c r="LH12" s="89"/>
      <c r="LI12" s="89"/>
      <c r="LJ12" s="89"/>
      <c r="LK12" s="89"/>
      <c r="LL12" s="89"/>
      <c r="LM12" s="89"/>
      <c r="LN12" s="89"/>
      <c r="LO12" s="89"/>
      <c r="LP12" s="89"/>
      <c r="LQ12" s="89"/>
      <c r="LR12" s="89"/>
      <c r="LS12" s="89"/>
      <c r="LT12" s="89"/>
      <c r="LU12" s="89"/>
      <c r="LV12" s="89"/>
      <c r="LW12" s="89"/>
      <c r="LX12" s="89"/>
      <c r="LY12" s="89"/>
      <c r="LZ12" s="89"/>
      <c r="MA12" s="89"/>
      <c r="MB12" s="89"/>
      <c r="MC12" s="62"/>
      <c r="MD12" s="89"/>
      <c r="ME12" s="89"/>
      <c r="MF12" s="89"/>
      <c r="MG12" s="89"/>
      <c r="MH12" s="89"/>
      <c r="MI12" s="89"/>
      <c r="MJ12" s="89"/>
      <c r="MK12" s="89"/>
      <c r="ML12" s="89"/>
      <c r="MM12" s="89"/>
      <c r="MN12" s="89"/>
      <c r="MO12" s="89"/>
      <c r="MP12" s="89"/>
      <c r="MQ12" s="89"/>
      <c r="MR12" s="89"/>
      <c r="MS12" s="89"/>
      <c r="MT12" s="89"/>
      <c r="MU12" s="89"/>
      <c r="MV12" s="89"/>
      <c r="MW12" s="89"/>
      <c r="MX12" s="89"/>
      <c r="MY12" s="89"/>
      <c r="MZ12" s="89"/>
      <c r="NA12" s="89"/>
      <c r="NB12" s="89"/>
      <c r="NC12" s="89"/>
      <c r="ND12" s="89"/>
      <c r="NE12" s="89"/>
      <c r="NF12" s="89"/>
      <c r="NG12" s="89"/>
      <c r="NH12" s="62"/>
      <c r="NI12" s="89"/>
      <c r="NJ12" s="89"/>
      <c r="NK12" s="89"/>
      <c r="NL12" s="89"/>
      <c r="NM12" s="89"/>
      <c r="NN12" s="89"/>
      <c r="NO12" s="89"/>
      <c r="NP12" s="89"/>
      <c r="NQ12" s="89"/>
      <c r="NR12" s="89"/>
      <c r="NS12" s="89"/>
      <c r="NT12" s="89"/>
      <c r="NU12" s="89"/>
      <c r="NV12" s="89"/>
      <c r="NW12" s="89"/>
      <c r="NX12" s="89"/>
      <c r="NY12" s="89"/>
      <c r="NZ12" s="89"/>
      <c r="OA12" s="89"/>
      <c r="OB12" s="89"/>
      <c r="OC12" s="89"/>
      <c r="OD12" s="89"/>
      <c r="OE12" s="89"/>
      <c r="OF12" s="89"/>
      <c r="OG12" s="89"/>
      <c r="OH12" s="89"/>
      <c r="OI12" s="89"/>
      <c r="OJ12" s="89"/>
      <c r="OK12" s="89"/>
      <c r="OL12" s="89"/>
      <c r="OM12" s="89"/>
      <c r="ON12" s="62"/>
      <c r="OO12" s="89"/>
      <c r="OP12" s="89"/>
      <c r="OQ12" s="89"/>
      <c r="OR12" s="89"/>
      <c r="OS12" s="89"/>
      <c r="OT12" s="89"/>
      <c r="OU12" s="89"/>
      <c r="OV12" s="89"/>
      <c r="OW12" s="89"/>
      <c r="OX12" s="89"/>
      <c r="OY12" s="89"/>
      <c r="OZ12" s="89"/>
      <c r="PA12" s="89"/>
      <c r="PB12" s="89"/>
      <c r="PC12" s="89"/>
      <c r="PD12" s="89"/>
      <c r="PE12" s="89"/>
      <c r="PF12" s="89"/>
      <c r="PG12" s="89"/>
      <c r="PH12" s="89"/>
      <c r="PI12" s="89"/>
      <c r="PJ12" s="89"/>
      <c r="PK12" s="89"/>
      <c r="PL12" s="89"/>
      <c r="PM12" s="89"/>
      <c r="PN12" s="89"/>
      <c r="PO12" s="89"/>
      <c r="PP12" s="89"/>
      <c r="PQ12" s="89"/>
      <c r="PR12" s="89"/>
      <c r="PS12" s="62"/>
      <c r="PT12" s="89"/>
      <c r="PU12" s="89"/>
      <c r="PV12" s="89"/>
      <c r="PW12" s="89"/>
      <c r="PX12" s="89"/>
      <c r="PY12" s="89"/>
      <c r="PZ12" s="89"/>
      <c r="QA12" s="89"/>
      <c r="QB12" s="89"/>
      <c r="QC12" s="89"/>
      <c r="QD12" s="89"/>
      <c r="QE12" s="89"/>
      <c r="QF12" s="89"/>
      <c r="QG12" s="89"/>
      <c r="QH12" s="89"/>
      <c r="QI12" s="89"/>
      <c r="QJ12" s="89"/>
      <c r="QK12" s="89"/>
      <c r="QL12" s="89"/>
      <c r="QM12" s="89"/>
      <c r="QN12" s="89"/>
      <c r="QO12" s="89"/>
      <c r="QP12" s="89"/>
      <c r="QQ12" s="89"/>
      <c r="QR12" s="89"/>
      <c r="QS12" s="89"/>
      <c r="QT12" s="89"/>
      <c r="QU12" s="89"/>
      <c r="QV12" s="89"/>
      <c r="QW12" s="89"/>
      <c r="QX12" s="89"/>
      <c r="QY12" s="62"/>
      <c r="QZ12" s="89"/>
      <c r="RA12" s="89"/>
      <c r="RB12" s="89"/>
      <c r="RC12" s="89"/>
      <c r="RD12" s="89"/>
      <c r="RE12" s="89"/>
      <c r="RF12" s="89"/>
      <c r="RG12" s="89"/>
      <c r="RH12" s="89"/>
      <c r="RI12" s="89"/>
      <c r="RJ12" s="89"/>
      <c r="RK12" s="89"/>
      <c r="RL12" s="89"/>
      <c r="RM12" s="89"/>
      <c r="RN12" s="89"/>
      <c r="RO12" s="89"/>
      <c r="RP12" s="89"/>
      <c r="RQ12" s="89"/>
      <c r="RR12" s="89"/>
      <c r="RS12" s="89"/>
      <c r="RT12" s="89"/>
      <c r="RU12" s="89"/>
      <c r="RV12" s="89"/>
      <c r="RW12" s="89"/>
      <c r="RX12" s="89"/>
      <c r="RY12" s="89"/>
      <c r="RZ12" s="89"/>
      <c r="SA12" s="89"/>
      <c r="SB12" s="89"/>
      <c r="SC12" s="89"/>
      <c r="SD12" s="89"/>
      <c r="SE12" s="62"/>
      <c r="SF12" s="89"/>
      <c r="SG12" s="89"/>
      <c r="SH12" s="89"/>
      <c r="SI12" s="89"/>
      <c r="SJ12" s="89"/>
      <c r="SK12" s="89"/>
      <c r="SL12" s="89"/>
      <c r="SM12" s="89"/>
      <c r="SN12" s="89"/>
      <c r="SO12" s="89"/>
      <c r="SP12" s="89"/>
      <c r="SQ12" s="89"/>
      <c r="SR12" s="89"/>
      <c r="SS12" s="89"/>
      <c r="ST12" s="89"/>
      <c r="SU12" s="89"/>
      <c r="SV12" s="89"/>
      <c r="SW12" s="89"/>
      <c r="SX12" s="89"/>
      <c r="SY12" s="89"/>
      <c r="SZ12" s="89"/>
      <c r="TA12" s="89"/>
      <c r="TB12" s="89"/>
      <c r="TC12" s="89"/>
      <c r="TD12" s="89"/>
      <c r="TE12" s="89"/>
      <c r="TF12" s="89"/>
      <c r="TG12" s="89"/>
      <c r="TH12" s="89"/>
      <c r="TI12" s="89"/>
      <c r="TJ12" s="62"/>
      <c r="TK12" s="89"/>
      <c r="TL12" s="89"/>
      <c r="TM12" s="89"/>
      <c r="TN12" s="89"/>
      <c r="TO12" s="89"/>
      <c r="TP12" s="89"/>
      <c r="TQ12" s="89"/>
      <c r="TR12" s="89"/>
      <c r="TS12" s="89"/>
      <c r="TT12" s="89"/>
      <c r="TU12" s="89"/>
      <c r="TV12" s="89"/>
      <c r="TW12" s="89"/>
      <c r="TX12" s="89"/>
      <c r="TY12" s="89"/>
      <c r="TZ12" s="89"/>
      <c r="UA12" s="89"/>
      <c r="UB12" s="89"/>
      <c r="UC12" s="89"/>
      <c r="UD12" s="89"/>
      <c r="UE12" s="89"/>
      <c r="UF12" s="89"/>
      <c r="UG12" s="89"/>
      <c r="UH12" s="89"/>
      <c r="UI12" s="89"/>
      <c r="UJ12" s="89"/>
      <c r="UK12" s="89"/>
      <c r="UL12" s="89"/>
      <c r="UM12" s="89"/>
      <c r="UN12" s="89"/>
      <c r="UO12" s="89"/>
      <c r="UP12" s="62"/>
      <c r="UQ12" s="89"/>
      <c r="UR12" s="89"/>
      <c r="US12" s="89"/>
      <c r="UT12" s="89"/>
      <c r="UU12" s="89"/>
      <c r="UV12" s="89"/>
      <c r="UW12" s="89"/>
      <c r="UX12" s="89"/>
      <c r="UY12" s="89"/>
      <c r="UZ12" s="89"/>
      <c r="VA12" s="89"/>
      <c r="VB12" s="89"/>
      <c r="VC12" s="89"/>
      <c r="VD12" s="89"/>
      <c r="VE12" s="89"/>
      <c r="VF12" s="89"/>
      <c r="VG12" s="89"/>
      <c r="VH12" s="89"/>
      <c r="VI12" s="89"/>
      <c r="VJ12" s="89"/>
      <c r="VK12" s="89"/>
      <c r="VL12" s="89"/>
      <c r="VM12" s="89"/>
      <c r="VN12" s="89"/>
      <c r="VO12" s="89"/>
      <c r="VP12" s="89"/>
      <c r="VQ12" s="89"/>
      <c r="VR12" s="89"/>
      <c r="VS12" s="89"/>
      <c r="VT12" s="89"/>
      <c r="VU12" s="62"/>
      <c r="VV12" s="89"/>
      <c r="VW12" s="89"/>
      <c r="VX12" s="89"/>
      <c r="VY12" s="89"/>
      <c r="VZ12" s="89"/>
      <c r="WA12" s="89"/>
      <c r="WB12" s="89"/>
      <c r="WC12" s="89"/>
      <c r="WD12" s="89"/>
      <c r="WE12" s="89"/>
      <c r="WF12" s="89"/>
      <c r="WG12" s="89"/>
      <c r="WH12" s="89"/>
      <c r="WI12" s="89"/>
      <c r="WJ12" s="89"/>
      <c r="WK12" s="89"/>
      <c r="WL12" s="89"/>
      <c r="WM12" s="89"/>
      <c r="WN12" s="89"/>
      <c r="WO12" s="89"/>
      <c r="WP12" s="89"/>
      <c r="WQ12" s="89"/>
      <c r="WR12" s="89"/>
      <c r="WS12" s="89"/>
      <c r="WT12" s="89"/>
      <c r="WU12" s="89"/>
      <c r="WV12" s="89"/>
      <c r="WW12" s="89"/>
      <c r="WX12" s="89"/>
      <c r="WY12" s="89"/>
      <c r="WZ12" s="42"/>
      <c r="XA12" s="62"/>
      <c r="XB12" s="86"/>
      <c r="XC12" s="86"/>
      <c r="XD12" s="86"/>
      <c r="XE12" s="86"/>
      <c r="XF12" s="86"/>
      <c r="XG12" s="86"/>
      <c r="XH12" s="86"/>
      <c r="XI12" s="86"/>
      <c r="XJ12" s="86"/>
      <c r="XK12" s="86"/>
      <c r="XL12" s="86"/>
      <c r="XM12" s="86"/>
      <c r="XN12" s="86"/>
      <c r="XO12" s="86"/>
      <c r="XP12" s="86"/>
      <c r="XQ12" s="86"/>
      <c r="XR12" s="86"/>
      <c r="XS12" s="86"/>
      <c r="XT12" s="86"/>
      <c r="XU12" s="86"/>
      <c r="XV12" s="86"/>
      <c r="XW12" s="86"/>
      <c r="XX12" s="86"/>
      <c r="XY12" s="86"/>
      <c r="XZ12" s="86"/>
      <c r="YA12" s="86"/>
      <c r="YB12" s="86"/>
      <c r="YC12" s="86"/>
      <c r="YD12" s="86"/>
      <c r="YE12" s="86"/>
      <c r="YF12" s="86"/>
      <c r="YG12" s="62"/>
      <c r="YH12" s="86"/>
      <c r="YI12" s="86"/>
      <c r="YJ12" s="86"/>
      <c r="YK12" s="86"/>
      <c r="YL12" s="86"/>
      <c r="YM12" s="86"/>
      <c r="YN12" s="86"/>
      <c r="YO12" s="86"/>
      <c r="YP12" s="86"/>
      <c r="YQ12" s="86"/>
      <c r="YR12" s="86"/>
      <c r="YS12" s="86"/>
      <c r="YT12" s="86"/>
      <c r="YU12" s="86"/>
      <c r="YV12" s="86"/>
      <c r="YW12" s="86"/>
      <c r="YX12" s="86"/>
      <c r="YY12" s="86"/>
      <c r="YZ12" s="86"/>
      <c r="ZA12" s="86"/>
      <c r="ZB12" s="86"/>
      <c r="ZC12" s="86"/>
      <c r="ZD12" s="86"/>
      <c r="ZE12" s="86"/>
      <c r="ZF12" s="86"/>
      <c r="ZG12" s="86"/>
      <c r="ZH12" s="86"/>
      <c r="ZI12" s="86"/>
      <c r="ZJ12" s="62"/>
      <c r="ZK12" s="86"/>
      <c r="ZL12" s="86"/>
      <c r="ZM12" s="86"/>
      <c r="ZN12" s="86"/>
      <c r="ZO12" s="86"/>
      <c r="ZP12" s="86"/>
      <c r="ZQ12" s="86"/>
      <c r="ZR12" s="86"/>
      <c r="ZS12" s="86"/>
      <c r="ZT12" s="86"/>
      <c r="ZU12" s="86"/>
      <c r="ZV12" s="86"/>
      <c r="ZW12" s="86"/>
      <c r="ZX12" s="86"/>
      <c r="ZY12" s="86"/>
      <c r="ZZ12" s="86"/>
      <c r="AAA12" s="86"/>
      <c r="AAB12" s="86"/>
      <c r="AAC12" s="86"/>
      <c r="AAD12" s="86"/>
      <c r="AAE12" s="86"/>
      <c r="AAF12" s="86"/>
      <c r="AAG12" s="86"/>
      <c r="AAH12" s="86"/>
      <c r="AAI12" s="86"/>
      <c r="AAJ12" s="86"/>
      <c r="AAK12" s="86"/>
      <c r="AAL12" s="86"/>
      <c r="AAM12" s="86"/>
      <c r="AAN12" s="86"/>
      <c r="AAO12" s="86"/>
      <c r="AAP12" s="62"/>
      <c r="AAQ12" s="86"/>
      <c r="AAR12" s="86"/>
      <c r="AAS12" s="86"/>
      <c r="AAT12" s="86"/>
      <c r="AAU12" s="86"/>
      <c r="AAV12" s="86"/>
      <c r="AAW12" s="86"/>
      <c r="AAX12" s="86"/>
      <c r="AAY12" s="86"/>
      <c r="AAZ12" s="86"/>
      <c r="ABA12" s="86"/>
      <c r="ABB12" s="86"/>
      <c r="ABC12" s="86"/>
      <c r="ABD12" s="86"/>
      <c r="ABE12" s="86"/>
      <c r="ABF12" s="86"/>
      <c r="ABG12" s="86"/>
      <c r="ABH12" s="86"/>
      <c r="ABI12" s="86"/>
      <c r="ABJ12" s="86"/>
      <c r="ABK12" s="86"/>
      <c r="ABL12" s="86"/>
      <c r="ABM12" s="86"/>
      <c r="ABN12" s="86"/>
      <c r="ABO12" s="86"/>
      <c r="ABP12" s="86"/>
      <c r="ABQ12" s="86"/>
      <c r="ABR12" s="86"/>
      <c r="ABS12" s="86"/>
      <c r="ABT12" s="86"/>
      <c r="ABU12" s="62"/>
      <c r="ABV12" s="86"/>
      <c r="ABW12" s="86"/>
      <c r="ABX12" s="86"/>
      <c r="ABY12" s="86"/>
      <c r="ABZ12" s="86"/>
      <c r="ACA12" s="86"/>
      <c r="ACB12" s="86"/>
      <c r="ACC12" s="86"/>
      <c r="ACD12" s="86"/>
      <c r="ACE12" s="86"/>
      <c r="ACF12" s="86"/>
      <c r="ACG12" s="86"/>
      <c r="ACH12" s="86"/>
      <c r="ACI12" s="86"/>
      <c r="ACJ12" s="86"/>
      <c r="ACK12" s="86"/>
      <c r="ACL12" s="86"/>
      <c r="ACM12" s="86"/>
      <c r="ACN12" s="86"/>
      <c r="ACO12" s="86"/>
      <c r="ACP12" s="86"/>
      <c r="ACQ12" s="86"/>
      <c r="ACR12" s="86"/>
      <c r="ACS12" s="86"/>
      <c r="ACT12" s="86"/>
      <c r="ACU12" s="86"/>
      <c r="ACV12" s="86"/>
      <c r="ACW12" s="86"/>
      <c r="ACX12" s="86"/>
      <c r="ACY12" s="86"/>
      <c r="ACZ12" s="86"/>
      <c r="ADA12" s="62"/>
      <c r="ADB12" s="86"/>
      <c r="ADC12" s="86"/>
      <c r="ADD12" s="86"/>
      <c r="ADE12" s="86"/>
      <c r="ADF12" s="86"/>
      <c r="ADG12" s="86"/>
      <c r="ADH12" s="86"/>
      <c r="ADI12" s="86"/>
      <c r="ADJ12" s="86"/>
      <c r="ADK12" s="86"/>
      <c r="ADL12" s="86"/>
      <c r="ADM12" s="86"/>
      <c r="ADN12" s="86"/>
      <c r="ADO12" s="86"/>
      <c r="ADP12" s="86"/>
      <c r="ADQ12" s="86"/>
      <c r="ADR12" s="86"/>
      <c r="ADS12" s="86"/>
      <c r="ADT12" s="86"/>
      <c r="ADU12" s="86"/>
      <c r="ADV12" s="86"/>
      <c r="ADW12" s="86"/>
      <c r="ADX12" s="86"/>
      <c r="ADY12" s="86"/>
      <c r="ADZ12" s="86"/>
      <c r="AEA12" s="86"/>
      <c r="AEB12" s="86"/>
      <c r="AEC12" s="86"/>
      <c r="AED12" s="86"/>
      <c r="AEE12" s="86"/>
      <c r="AEF12" s="62"/>
      <c r="AEG12" s="86"/>
      <c r="AEH12" s="86"/>
      <c r="AEI12" s="86"/>
      <c r="AEJ12" s="86"/>
      <c r="AEK12" s="86"/>
      <c r="AEL12" s="86"/>
      <c r="AEM12" s="86"/>
      <c r="AEN12" s="86"/>
      <c r="AEO12" s="86"/>
      <c r="AEP12" s="86"/>
      <c r="AEQ12" s="86"/>
      <c r="AER12" s="86"/>
      <c r="AES12" s="86"/>
      <c r="AET12" s="86"/>
      <c r="AEU12" s="86"/>
      <c r="AEV12" s="86"/>
      <c r="AEW12" s="86"/>
      <c r="AEX12" s="86"/>
      <c r="AEY12" s="86"/>
      <c r="AEZ12" s="86"/>
      <c r="AFA12" s="86"/>
      <c r="AFB12" s="86"/>
      <c r="AFC12" s="86"/>
      <c r="AFD12" s="86"/>
      <c r="AFE12" s="86"/>
      <c r="AFF12" s="86"/>
      <c r="AFG12" s="86"/>
      <c r="AFH12" s="86"/>
      <c r="AFI12" s="86"/>
      <c r="AFJ12" s="86"/>
      <c r="AFK12" s="86"/>
      <c r="AFL12" s="62"/>
      <c r="AFM12" s="86"/>
      <c r="AFN12" s="86"/>
      <c r="AFO12" s="86"/>
      <c r="AFP12" s="86"/>
      <c r="AFQ12" s="86"/>
      <c r="AFR12" s="86"/>
      <c r="AFS12" s="86"/>
      <c r="AFT12" s="86"/>
      <c r="AFU12" s="86"/>
      <c r="AFV12" s="86"/>
      <c r="AFW12" s="86"/>
      <c r="AFX12" s="86"/>
      <c r="AFY12" s="86"/>
      <c r="AFZ12" s="86"/>
      <c r="AGA12" s="86"/>
      <c r="AGB12" s="86"/>
      <c r="AGC12" s="86"/>
      <c r="AGD12" s="86"/>
      <c r="AGE12" s="86"/>
      <c r="AGF12" s="86"/>
      <c r="AGG12" s="86"/>
      <c r="AGH12" s="86"/>
      <c r="AGI12" s="86"/>
      <c r="AGJ12" s="86"/>
      <c r="AGK12" s="86"/>
      <c r="AGL12" s="86"/>
      <c r="AGM12" s="86"/>
      <c r="AGN12" s="86"/>
      <c r="AGO12" s="86"/>
      <c r="AGP12" s="86"/>
      <c r="AGQ12" s="86"/>
      <c r="AGR12" s="62"/>
      <c r="AGS12" s="86"/>
      <c r="AGT12" s="86"/>
      <c r="AGU12" s="86"/>
      <c r="AGV12" s="86"/>
      <c r="AGW12" s="86"/>
      <c r="AGX12" s="86"/>
      <c r="AGY12" s="86"/>
      <c r="AGZ12" s="86"/>
      <c r="AHA12" s="86"/>
      <c r="AHB12" s="86"/>
      <c r="AHC12" s="86"/>
      <c r="AHD12" s="86"/>
      <c r="AHE12" s="86"/>
      <c r="AHF12" s="86"/>
      <c r="AHG12" s="86"/>
      <c r="AHH12" s="86"/>
      <c r="AHI12" s="86"/>
      <c r="AHJ12" s="86"/>
      <c r="AHK12" s="86"/>
      <c r="AHL12" s="86"/>
      <c r="AHM12" s="86"/>
      <c r="AHN12" s="86"/>
      <c r="AHO12" s="86"/>
      <c r="AHP12" s="86"/>
      <c r="AHQ12" s="86"/>
      <c r="AHR12" s="86"/>
      <c r="AHS12" s="86"/>
      <c r="AHT12" s="86"/>
      <c r="AHU12" s="86"/>
      <c r="AHV12" s="86"/>
      <c r="AHW12" s="62"/>
      <c r="AHX12" s="86"/>
      <c r="AHY12" s="86"/>
      <c r="AHZ12" s="86"/>
      <c r="AIA12" s="86"/>
      <c r="AIB12" s="86"/>
      <c r="AIC12" s="86"/>
      <c r="AID12" s="86"/>
      <c r="AIE12" s="86"/>
      <c r="AIF12" s="86"/>
      <c r="AIG12" s="86"/>
      <c r="AIH12" s="86"/>
      <c r="AII12" s="86"/>
      <c r="AIJ12" s="86"/>
      <c r="AIK12" s="86"/>
      <c r="AIL12" s="86"/>
      <c r="AIM12" s="86"/>
      <c r="AIN12" s="86"/>
      <c r="AIO12" s="86"/>
      <c r="AIP12" s="86"/>
      <c r="AIQ12" s="86"/>
      <c r="AIR12" s="86"/>
      <c r="AIS12" s="86"/>
      <c r="AIT12" s="86"/>
      <c r="AIU12" s="86"/>
      <c r="AIV12" s="86"/>
      <c r="AIW12" s="86"/>
      <c r="AIX12" s="86"/>
      <c r="AIY12" s="86"/>
      <c r="AIZ12" s="86"/>
      <c r="AJA12" s="86"/>
      <c r="AJB12" s="86"/>
      <c r="AJC12" s="62"/>
      <c r="AJD12" s="86"/>
      <c r="AJE12" s="86"/>
      <c r="AJF12" s="86"/>
      <c r="AJG12" s="86"/>
      <c r="AJH12" s="86"/>
      <c r="AJI12" s="86"/>
      <c r="AJJ12" s="86"/>
      <c r="AJK12" s="86"/>
      <c r="AJL12" s="86"/>
      <c r="AJM12" s="86"/>
      <c r="AJN12" s="86"/>
      <c r="AJO12" s="86"/>
      <c r="AJP12" s="86"/>
      <c r="AJQ12" s="86"/>
      <c r="AJR12" s="86"/>
      <c r="AJS12" s="86"/>
      <c r="AJT12" s="86"/>
      <c r="AJU12" s="86"/>
      <c r="AJV12" s="86"/>
      <c r="AJW12" s="86"/>
      <c r="AJX12" s="86"/>
      <c r="AJY12" s="86"/>
      <c r="AJZ12" s="86"/>
      <c r="AKA12" s="86"/>
      <c r="AKB12" s="86"/>
      <c r="AKC12" s="86"/>
      <c r="AKD12" s="86"/>
      <c r="AKE12" s="86"/>
      <c r="AKF12" s="86"/>
      <c r="AKG12" s="86"/>
      <c r="AKH12" s="62"/>
      <c r="AKI12" s="86"/>
      <c r="AKJ12" s="86"/>
      <c r="AKK12" s="86"/>
      <c r="AKL12" s="86"/>
      <c r="AKM12" s="86"/>
      <c r="AKN12" s="86"/>
      <c r="AKO12" s="86"/>
      <c r="AKP12" s="86"/>
      <c r="AKQ12" s="86"/>
      <c r="AKR12" s="86"/>
      <c r="AKS12" s="86"/>
      <c r="AKT12" s="86"/>
      <c r="AKU12" s="86"/>
      <c r="AKV12" s="86"/>
      <c r="AKW12" s="86"/>
      <c r="AKX12" s="86"/>
      <c r="AKY12" s="86"/>
      <c r="AKZ12" s="86"/>
      <c r="ALA12" s="86"/>
      <c r="ALB12" s="86"/>
      <c r="ALC12" s="86"/>
      <c r="ALD12" s="86"/>
      <c r="ALE12" s="86"/>
      <c r="ALF12" s="86"/>
      <c r="ALG12" s="86"/>
      <c r="ALH12" s="86"/>
      <c r="ALI12" s="86"/>
      <c r="ALJ12" s="86"/>
      <c r="ALK12" s="86"/>
      <c r="ALL12" s="86"/>
      <c r="ALM12" s="86"/>
      <c r="ALN12" s="62"/>
    </row>
    <row r="13" spans="1:1002" s="39" customFormat="1" ht="3" customHeight="1">
      <c r="A13" s="538" t="s">
        <v>55</v>
      </c>
      <c r="B13" s="538" t="s">
        <v>59</v>
      </c>
      <c r="D13" s="583">
        <v>42917</v>
      </c>
      <c r="E13" s="583">
        <v>42947</v>
      </c>
      <c r="F13" s="99"/>
      <c r="G13" s="97"/>
      <c r="H13" s="560">
        <f ca="1">IFERROR(IF(DATEDIF($D13,TODAY(),"d")/$F14&gt;1,1,DATEDIF($D13,TODAY(),"d")/$F14),"")</f>
        <v>1</v>
      </c>
      <c r="I13" s="72"/>
      <c r="J13" s="14"/>
      <c r="K13" s="563">
        <f ca="1">IFERROR(J14-H13,"")</f>
        <v>0</v>
      </c>
      <c r="L13" s="6"/>
      <c r="M13" s="34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62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62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62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62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62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FX13" s="83"/>
      <c r="FY13" s="83"/>
      <c r="FZ13" s="83"/>
      <c r="GA13" s="83"/>
      <c r="GB13" s="83"/>
      <c r="GC13" s="62"/>
      <c r="GD13" s="83"/>
      <c r="GE13" s="83"/>
      <c r="GF13" s="83"/>
      <c r="GG13" s="83"/>
      <c r="GH13" s="83"/>
      <c r="GI13" s="83"/>
      <c r="GJ13" s="83"/>
      <c r="GK13" s="83"/>
      <c r="GL13" s="83"/>
      <c r="GM13" s="83"/>
      <c r="GN13" s="83"/>
      <c r="GO13" s="83"/>
      <c r="GP13" s="83"/>
      <c r="GQ13" s="83"/>
      <c r="GR13" s="83"/>
      <c r="GS13" s="83"/>
      <c r="GT13" s="83"/>
      <c r="GU13" s="83"/>
      <c r="GV13" s="83"/>
      <c r="GW13" s="83"/>
      <c r="GX13" s="83"/>
      <c r="GY13" s="83"/>
      <c r="GZ13" s="83"/>
      <c r="HA13" s="83"/>
      <c r="HB13" s="83"/>
      <c r="HC13" s="83"/>
      <c r="HD13" s="83"/>
      <c r="HE13" s="83"/>
      <c r="HF13" s="83"/>
      <c r="HG13" s="83"/>
      <c r="HH13" s="62"/>
      <c r="HI13" s="83"/>
      <c r="HJ13" s="83"/>
      <c r="HK13" s="83"/>
      <c r="HL13" s="83"/>
      <c r="HM13" s="83"/>
      <c r="HN13" s="83"/>
      <c r="HO13" s="83"/>
      <c r="HP13" s="83"/>
      <c r="HQ13" s="83"/>
      <c r="HR13" s="83"/>
      <c r="HS13" s="83"/>
      <c r="HT13" s="83"/>
      <c r="HU13" s="83"/>
      <c r="HV13" s="83"/>
      <c r="HW13" s="83"/>
      <c r="HX13" s="83"/>
      <c r="HY13" s="83"/>
      <c r="HZ13" s="83"/>
      <c r="IA13" s="83"/>
      <c r="IB13" s="83"/>
      <c r="IC13" s="83"/>
      <c r="ID13" s="83"/>
      <c r="IE13" s="83"/>
      <c r="IF13" s="83"/>
      <c r="IG13" s="83"/>
      <c r="IH13" s="83"/>
      <c r="II13" s="83"/>
      <c r="IJ13" s="83"/>
      <c r="IK13" s="83"/>
      <c r="IL13" s="83"/>
      <c r="IM13" s="83"/>
      <c r="IN13" s="62"/>
      <c r="IO13" s="83"/>
      <c r="IP13" s="83"/>
      <c r="IQ13" s="83"/>
      <c r="IR13" s="83"/>
      <c r="IS13" s="83"/>
      <c r="IT13" s="83"/>
      <c r="IU13" s="83"/>
      <c r="IV13" s="83"/>
      <c r="IW13" s="83"/>
      <c r="IX13" s="83"/>
      <c r="IY13" s="83"/>
      <c r="IZ13" s="83"/>
      <c r="JA13" s="83"/>
      <c r="JB13" s="83"/>
      <c r="JC13" s="83"/>
      <c r="JD13" s="83"/>
      <c r="JE13" s="83"/>
      <c r="JF13" s="83"/>
      <c r="JG13" s="83"/>
      <c r="JH13" s="83"/>
      <c r="JI13" s="83"/>
      <c r="JJ13" s="83"/>
      <c r="JK13" s="83"/>
      <c r="JL13" s="83"/>
      <c r="JM13" s="83"/>
      <c r="JN13" s="83"/>
      <c r="JO13" s="83"/>
      <c r="JP13" s="83"/>
      <c r="JQ13" s="83"/>
      <c r="JR13" s="83"/>
      <c r="JS13" s="83"/>
      <c r="JT13" s="62"/>
      <c r="JU13" s="83"/>
      <c r="JV13" s="83"/>
      <c r="JW13" s="83"/>
      <c r="JX13" s="83"/>
      <c r="JY13" s="83"/>
      <c r="JZ13" s="83"/>
      <c r="KA13" s="83"/>
      <c r="KB13" s="83"/>
      <c r="KC13" s="83"/>
      <c r="KD13" s="83"/>
      <c r="KE13" s="83"/>
      <c r="KF13" s="83"/>
      <c r="KG13" s="83"/>
      <c r="KH13" s="83"/>
      <c r="KI13" s="83"/>
      <c r="KJ13" s="83"/>
      <c r="KK13" s="83"/>
      <c r="KL13" s="83"/>
      <c r="KM13" s="83"/>
      <c r="KN13" s="83"/>
      <c r="KO13" s="83"/>
      <c r="KP13" s="83"/>
      <c r="KQ13" s="83"/>
      <c r="KR13" s="83"/>
      <c r="KS13" s="83"/>
      <c r="KT13" s="83"/>
      <c r="KU13" s="83"/>
      <c r="KV13" s="83"/>
      <c r="KW13" s="62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62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62"/>
      <c r="NI13" s="83"/>
      <c r="NJ13" s="83"/>
      <c r="NK13" s="83"/>
      <c r="NL13" s="83"/>
      <c r="NM13" s="83"/>
      <c r="NN13" s="83"/>
      <c r="NO13" s="83"/>
      <c r="NP13" s="83"/>
      <c r="NQ13" s="83"/>
      <c r="NR13" s="83"/>
      <c r="NS13" s="83"/>
      <c r="NT13" s="83"/>
      <c r="NU13" s="83"/>
      <c r="NV13" s="83"/>
      <c r="NW13" s="83"/>
      <c r="NX13" s="83"/>
      <c r="NY13" s="83"/>
      <c r="NZ13" s="83"/>
      <c r="OA13" s="83"/>
      <c r="OB13" s="83"/>
      <c r="OC13" s="83"/>
      <c r="OD13" s="83"/>
      <c r="OE13" s="83"/>
      <c r="OF13" s="83"/>
      <c r="OG13" s="83"/>
      <c r="OH13" s="83"/>
      <c r="OI13" s="83"/>
      <c r="OJ13" s="83"/>
      <c r="OK13" s="83"/>
      <c r="OL13" s="83"/>
      <c r="OM13" s="83"/>
      <c r="ON13" s="62"/>
      <c r="OO13" s="83"/>
      <c r="OP13" s="83"/>
      <c r="OQ13" s="83"/>
      <c r="OR13" s="83"/>
      <c r="OS13" s="83"/>
      <c r="OT13" s="83"/>
      <c r="OU13" s="83"/>
      <c r="OV13" s="83"/>
      <c r="OW13" s="83"/>
      <c r="OX13" s="83"/>
      <c r="OY13" s="83"/>
      <c r="OZ13" s="83"/>
      <c r="PA13" s="83"/>
      <c r="PB13" s="83"/>
      <c r="PC13" s="83"/>
      <c r="PD13" s="83"/>
      <c r="PE13" s="83"/>
      <c r="PF13" s="83"/>
      <c r="PG13" s="83"/>
      <c r="PH13" s="83"/>
      <c r="PI13" s="83"/>
      <c r="PJ13" s="83"/>
      <c r="PK13" s="83"/>
      <c r="PL13" s="83"/>
      <c r="PM13" s="83"/>
      <c r="PN13" s="83"/>
      <c r="PO13" s="83"/>
      <c r="PP13" s="83"/>
      <c r="PQ13" s="83"/>
      <c r="PR13" s="83"/>
      <c r="PS13" s="62"/>
      <c r="PT13" s="83"/>
      <c r="PU13" s="83"/>
      <c r="PV13" s="83"/>
      <c r="PW13" s="83"/>
      <c r="PX13" s="83"/>
      <c r="PY13" s="83"/>
      <c r="PZ13" s="83"/>
      <c r="QA13" s="83"/>
      <c r="QB13" s="83"/>
      <c r="QC13" s="83"/>
      <c r="QD13" s="83"/>
      <c r="QE13" s="83"/>
      <c r="QF13" s="83"/>
      <c r="QG13" s="83"/>
      <c r="QH13" s="83"/>
      <c r="QI13" s="83"/>
      <c r="QJ13" s="83"/>
      <c r="QK13" s="83"/>
      <c r="QL13" s="83"/>
      <c r="QM13" s="83"/>
      <c r="QN13" s="83"/>
      <c r="QO13" s="83"/>
      <c r="QP13" s="83"/>
      <c r="QQ13" s="83"/>
      <c r="QR13" s="83"/>
      <c r="QS13" s="83"/>
      <c r="QT13" s="83"/>
      <c r="QU13" s="83"/>
      <c r="QV13" s="83"/>
      <c r="QW13" s="83"/>
      <c r="QX13" s="83"/>
      <c r="QY13" s="62"/>
      <c r="QZ13" s="83"/>
      <c r="RA13" s="83"/>
      <c r="RB13" s="83"/>
      <c r="RC13" s="83"/>
      <c r="RD13" s="83"/>
      <c r="RE13" s="83"/>
      <c r="RF13" s="83"/>
      <c r="RG13" s="83"/>
      <c r="RH13" s="83"/>
      <c r="RI13" s="83"/>
      <c r="RJ13" s="83"/>
      <c r="RK13" s="83"/>
      <c r="RL13" s="83"/>
      <c r="RM13" s="83"/>
      <c r="RN13" s="83"/>
      <c r="RO13" s="83"/>
      <c r="RP13" s="83"/>
      <c r="RQ13" s="83"/>
      <c r="RR13" s="83"/>
      <c r="RS13" s="83"/>
      <c r="RT13" s="83"/>
      <c r="RU13" s="83"/>
      <c r="RV13" s="83"/>
      <c r="RW13" s="83"/>
      <c r="RX13" s="83"/>
      <c r="RY13" s="83"/>
      <c r="RZ13" s="83"/>
      <c r="SA13" s="83"/>
      <c r="SB13" s="83"/>
      <c r="SC13" s="83"/>
      <c r="SD13" s="83"/>
      <c r="SE13" s="62"/>
      <c r="SF13" s="83"/>
      <c r="SG13" s="83"/>
      <c r="SH13" s="83"/>
      <c r="SI13" s="83"/>
      <c r="SJ13" s="83"/>
      <c r="SK13" s="83"/>
      <c r="SL13" s="83"/>
      <c r="SM13" s="83"/>
      <c r="SN13" s="83"/>
      <c r="SO13" s="83"/>
      <c r="SP13" s="83"/>
      <c r="SQ13" s="83"/>
      <c r="SR13" s="83"/>
      <c r="SS13" s="83"/>
      <c r="ST13" s="83"/>
      <c r="SU13" s="83"/>
      <c r="SV13" s="83"/>
      <c r="SW13" s="83"/>
      <c r="SX13" s="83"/>
      <c r="SY13" s="83"/>
      <c r="SZ13" s="83"/>
      <c r="TA13" s="83"/>
      <c r="TB13" s="83"/>
      <c r="TC13" s="83"/>
      <c r="TD13" s="83"/>
      <c r="TE13" s="83"/>
      <c r="TF13" s="83"/>
      <c r="TG13" s="83"/>
      <c r="TH13" s="83"/>
      <c r="TI13" s="83"/>
      <c r="TJ13" s="62"/>
      <c r="TK13" s="83"/>
      <c r="TL13" s="83"/>
      <c r="TM13" s="83"/>
      <c r="TN13" s="83"/>
      <c r="TO13" s="83"/>
      <c r="TP13" s="83"/>
      <c r="TQ13" s="83"/>
      <c r="TR13" s="83"/>
      <c r="TS13" s="83"/>
      <c r="TT13" s="83"/>
      <c r="TU13" s="83"/>
      <c r="TV13" s="83"/>
      <c r="TW13" s="83"/>
      <c r="TX13" s="83"/>
      <c r="TY13" s="83"/>
      <c r="TZ13" s="83"/>
      <c r="UA13" s="83"/>
      <c r="UB13" s="83"/>
      <c r="UC13" s="83"/>
      <c r="UD13" s="83"/>
      <c r="UE13" s="83"/>
      <c r="UF13" s="83"/>
      <c r="UG13" s="83"/>
      <c r="UH13" s="83"/>
      <c r="UI13" s="83"/>
      <c r="UJ13" s="83"/>
      <c r="UK13" s="83"/>
      <c r="UL13" s="83"/>
      <c r="UM13" s="83"/>
      <c r="UN13" s="83"/>
      <c r="UO13" s="83"/>
      <c r="UP13" s="62"/>
      <c r="UQ13" s="83"/>
      <c r="UR13" s="83"/>
      <c r="US13" s="83"/>
      <c r="UT13" s="83"/>
      <c r="UU13" s="83"/>
      <c r="UV13" s="83"/>
      <c r="UW13" s="83"/>
      <c r="UX13" s="83"/>
      <c r="UY13" s="83"/>
      <c r="UZ13" s="83"/>
      <c r="VA13" s="83"/>
      <c r="VB13" s="83"/>
      <c r="VC13" s="83"/>
      <c r="VD13" s="83"/>
      <c r="VE13" s="83"/>
      <c r="VF13" s="83"/>
      <c r="VG13" s="83"/>
      <c r="VH13" s="83"/>
      <c r="VI13" s="83"/>
      <c r="VJ13" s="83"/>
      <c r="VK13" s="83"/>
      <c r="VL13" s="83"/>
      <c r="VM13" s="83"/>
      <c r="VN13" s="83"/>
      <c r="VO13" s="83"/>
      <c r="VP13" s="83"/>
      <c r="VQ13" s="83"/>
      <c r="VR13" s="83"/>
      <c r="VS13" s="83"/>
      <c r="VT13" s="83"/>
      <c r="VU13" s="62"/>
      <c r="VV13" s="83"/>
      <c r="VW13" s="83"/>
      <c r="VX13" s="83"/>
      <c r="VY13" s="83"/>
      <c r="VZ13" s="83"/>
      <c r="WA13" s="83"/>
      <c r="WB13" s="83"/>
      <c r="WC13" s="83"/>
      <c r="WD13" s="83"/>
      <c r="WE13" s="83"/>
      <c r="WF13" s="83"/>
      <c r="WG13" s="83"/>
      <c r="WH13" s="83"/>
      <c r="WI13" s="83"/>
      <c r="WJ13" s="83"/>
      <c r="WK13" s="83"/>
      <c r="WL13" s="83"/>
      <c r="WM13" s="83"/>
      <c r="WN13" s="83"/>
      <c r="WO13" s="83"/>
      <c r="WP13" s="83"/>
      <c r="WQ13" s="83"/>
      <c r="WR13" s="83"/>
      <c r="WS13" s="83"/>
      <c r="WT13" s="83"/>
      <c r="WU13" s="83"/>
      <c r="WV13" s="83"/>
      <c r="WW13" s="83"/>
      <c r="WX13" s="83"/>
      <c r="WY13" s="83"/>
      <c r="WZ13" s="42"/>
      <c r="XA13" s="62"/>
      <c r="XB13" s="42"/>
      <c r="XC13" s="42"/>
      <c r="XD13" s="42"/>
      <c r="XE13" s="42"/>
      <c r="XF13" s="42"/>
      <c r="XG13" s="42"/>
      <c r="XH13" s="42"/>
      <c r="XI13" s="42"/>
      <c r="XJ13" s="42"/>
      <c r="XK13" s="42"/>
      <c r="XL13" s="42"/>
      <c r="XM13" s="42"/>
      <c r="XN13" s="42"/>
      <c r="XO13" s="42"/>
      <c r="XP13" s="42"/>
      <c r="XQ13" s="42"/>
      <c r="XR13" s="42"/>
      <c r="XS13" s="42"/>
      <c r="XT13" s="42"/>
      <c r="XU13" s="42"/>
      <c r="XV13" s="42"/>
      <c r="XW13" s="42"/>
      <c r="XX13" s="42"/>
      <c r="XY13" s="42"/>
      <c r="XZ13" s="42"/>
      <c r="YA13" s="42"/>
      <c r="YB13" s="42"/>
      <c r="YC13" s="42"/>
      <c r="YD13" s="42"/>
      <c r="YE13" s="42"/>
      <c r="YF13" s="42"/>
      <c r="YG13" s="62"/>
      <c r="YH13" s="42"/>
      <c r="YI13" s="42"/>
      <c r="YJ13" s="42"/>
      <c r="YK13" s="42"/>
      <c r="YL13" s="42"/>
      <c r="YM13" s="42"/>
      <c r="YN13" s="42"/>
      <c r="YO13" s="42"/>
      <c r="YP13" s="42"/>
      <c r="YQ13" s="42"/>
      <c r="YR13" s="42"/>
      <c r="YS13" s="42"/>
      <c r="YT13" s="42"/>
      <c r="YU13" s="42"/>
      <c r="YV13" s="42"/>
      <c r="YW13" s="42"/>
      <c r="YX13" s="42"/>
      <c r="YY13" s="42"/>
      <c r="YZ13" s="42"/>
      <c r="ZA13" s="42"/>
      <c r="ZB13" s="42"/>
      <c r="ZC13" s="42"/>
      <c r="ZD13" s="42"/>
      <c r="ZE13" s="42"/>
      <c r="ZF13" s="42"/>
      <c r="ZG13" s="42"/>
      <c r="ZH13" s="42"/>
      <c r="ZI13" s="42"/>
      <c r="ZJ13" s="62"/>
      <c r="ZK13" s="42"/>
      <c r="ZL13" s="42"/>
      <c r="ZM13" s="42"/>
      <c r="ZN13" s="42"/>
      <c r="ZO13" s="42"/>
      <c r="ZP13" s="42"/>
      <c r="ZQ13" s="42"/>
      <c r="ZR13" s="42"/>
      <c r="ZS13" s="42"/>
      <c r="ZT13" s="42"/>
      <c r="ZU13" s="42"/>
      <c r="ZV13" s="42"/>
      <c r="ZW13" s="42"/>
      <c r="ZX13" s="42"/>
      <c r="ZY13" s="42"/>
      <c r="ZZ13" s="42"/>
      <c r="AAA13" s="42"/>
      <c r="AAB13" s="42"/>
      <c r="AAC13" s="42"/>
      <c r="AAD13" s="42"/>
      <c r="AAE13" s="42"/>
      <c r="AAF13" s="42"/>
      <c r="AAG13" s="42"/>
      <c r="AAH13" s="42"/>
      <c r="AAI13" s="42"/>
      <c r="AAJ13" s="42"/>
      <c r="AAK13" s="42"/>
      <c r="AAL13" s="42"/>
      <c r="AAM13" s="42"/>
      <c r="AAN13" s="42"/>
      <c r="AAO13" s="42"/>
      <c r="AAP13" s="62"/>
      <c r="AAQ13" s="42"/>
      <c r="AAR13" s="42"/>
      <c r="AAS13" s="42"/>
      <c r="AAT13" s="42"/>
      <c r="AAU13" s="42"/>
      <c r="AAV13" s="42"/>
      <c r="AAW13" s="42"/>
      <c r="AAX13" s="42"/>
      <c r="AAY13" s="42"/>
      <c r="AAZ13" s="42"/>
      <c r="ABA13" s="42"/>
      <c r="ABB13" s="42"/>
      <c r="ABC13" s="42"/>
      <c r="ABD13" s="42"/>
      <c r="ABE13" s="42"/>
      <c r="ABF13" s="42"/>
      <c r="ABG13" s="42"/>
      <c r="ABH13" s="42"/>
      <c r="ABI13" s="42"/>
      <c r="ABJ13" s="42"/>
      <c r="ABK13" s="42"/>
      <c r="ABL13" s="42"/>
      <c r="ABM13" s="42"/>
      <c r="ABN13" s="42"/>
      <c r="ABO13" s="42"/>
      <c r="ABP13" s="42"/>
      <c r="ABQ13" s="42"/>
      <c r="ABR13" s="42"/>
      <c r="ABS13" s="42"/>
      <c r="ABT13" s="42"/>
      <c r="ABU13" s="62"/>
      <c r="ABV13" s="42"/>
      <c r="ABW13" s="42"/>
      <c r="ABX13" s="42"/>
      <c r="ABY13" s="42"/>
      <c r="ABZ13" s="42"/>
      <c r="ACA13" s="42"/>
      <c r="ACB13" s="42"/>
      <c r="ACC13" s="42"/>
      <c r="ACD13" s="42"/>
      <c r="ACE13" s="42"/>
      <c r="ACF13" s="42"/>
      <c r="ACG13" s="42"/>
      <c r="ACH13" s="42"/>
      <c r="ACI13" s="42"/>
      <c r="ACJ13" s="42"/>
      <c r="ACK13" s="42"/>
      <c r="ACL13" s="42"/>
      <c r="ACM13" s="42"/>
      <c r="ACN13" s="42"/>
      <c r="ACO13" s="42"/>
      <c r="ACP13" s="42"/>
      <c r="ACQ13" s="42"/>
      <c r="ACR13" s="42"/>
      <c r="ACS13" s="42"/>
      <c r="ACT13" s="42"/>
      <c r="ACU13" s="42"/>
      <c r="ACV13" s="42"/>
      <c r="ACW13" s="42"/>
      <c r="ACX13" s="42"/>
      <c r="ACY13" s="42"/>
      <c r="ACZ13" s="42"/>
      <c r="ADA13" s="62"/>
      <c r="ADB13" s="42"/>
      <c r="ADC13" s="42"/>
      <c r="ADD13" s="42"/>
      <c r="ADE13" s="42"/>
      <c r="ADF13" s="42"/>
      <c r="ADG13" s="42"/>
      <c r="ADH13" s="42"/>
      <c r="ADI13" s="42"/>
      <c r="ADJ13" s="42"/>
      <c r="ADK13" s="42"/>
      <c r="ADL13" s="42"/>
      <c r="ADM13" s="42"/>
      <c r="ADN13" s="42"/>
      <c r="ADO13" s="42"/>
      <c r="ADP13" s="42"/>
      <c r="ADQ13" s="42"/>
      <c r="ADR13" s="42"/>
      <c r="ADS13" s="42"/>
      <c r="ADT13" s="42"/>
      <c r="ADU13" s="42"/>
      <c r="ADV13" s="42"/>
      <c r="ADW13" s="42"/>
      <c r="ADX13" s="42"/>
      <c r="ADY13" s="42"/>
      <c r="ADZ13" s="42"/>
      <c r="AEA13" s="42"/>
      <c r="AEB13" s="42"/>
      <c r="AEC13" s="42"/>
      <c r="AED13" s="42"/>
      <c r="AEE13" s="42"/>
      <c r="AEF13" s="62"/>
      <c r="AEG13" s="42"/>
      <c r="AEH13" s="42"/>
      <c r="AEI13" s="42"/>
      <c r="AEJ13" s="42"/>
      <c r="AEK13" s="42"/>
      <c r="AEL13" s="42"/>
      <c r="AEM13" s="42"/>
      <c r="AEN13" s="42"/>
      <c r="AEO13" s="42"/>
      <c r="AEP13" s="42"/>
      <c r="AEQ13" s="42"/>
      <c r="AER13" s="42"/>
      <c r="AES13" s="42"/>
      <c r="AET13" s="42"/>
      <c r="AEU13" s="42"/>
      <c r="AEV13" s="42"/>
      <c r="AEW13" s="42"/>
      <c r="AEX13" s="42"/>
      <c r="AEY13" s="42"/>
      <c r="AEZ13" s="42"/>
      <c r="AFA13" s="42"/>
      <c r="AFB13" s="42"/>
      <c r="AFC13" s="42"/>
      <c r="AFD13" s="42"/>
      <c r="AFE13" s="42"/>
      <c r="AFF13" s="42"/>
      <c r="AFG13" s="42"/>
      <c r="AFH13" s="42"/>
      <c r="AFI13" s="42"/>
      <c r="AFJ13" s="42"/>
      <c r="AFK13" s="42"/>
      <c r="AFL13" s="62"/>
      <c r="AFM13" s="42"/>
      <c r="AFN13" s="42"/>
      <c r="AFO13" s="42"/>
      <c r="AFP13" s="42"/>
      <c r="AFQ13" s="42"/>
      <c r="AFR13" s="42"/>
      <c r="AFS13" s="42"/>
      <c r="AFT13" s="42"/>
      <c r="AFU13" s="42"/>
      <c r="AFV13" s="42"/>
      <c r="AFW13" s="42"/>
      <c r="AFX13" s="42"/>
      <c r="AFY13" s="42"/>
      <c r="AFZ13" s="42"/>
      <c r="AGA13" s="42"/>
      <c r="AGB13" s="42"/>
      <c r="AGC13" s="42"/>
      <c r="AGD13" s="42"/>
      <c r="AGE13" s="42"/>
      <c r="AGF13" s="42"/>
      <c r="AGG13" s="42"/>
      <c r="AGH13" s="42"/>
      <c r="AGI13" s="42"/>
      <c r="AGJ13" s="42"/>
      <c r="AGK13" s="42"/>
      <c r="AGL13" s="42"/>
      <c r="AGM13" s="42"/>
      <c r="AGN13" s="42"/>
      <c r="AGO13" s="42"/>
      <c r="AGP13" s="42"/>
      <c r="AGQ13" s="42"/>
      <c r="AGR13" s="62"/>
      <c r="AGS13" s="42"/>
      <c r="AGT13" s="42"/>
      <c r="AGU13" s="42"/>
      <c r="AGV13" s="42"/>
      <c r="AGW13" s="42"/>
      <c r="AGX13" s="42"/>
      <c r="AGY13" s="42"/>
      <c r="AGZ13" s="42"/>
      <c r="AHA13" s="42"/>
      <c r="AHB13" s="42"/>
      <c r="AHC13" s="42"/>
      <c r="AHD13" s="42"/>
      <c r="AHE13" s="42"/>
      <c r="AHF13" s="42"/>
      <c r="AHG13" s="42"/>
      <c r="AHH13" s="42"/>
      <c r="AHI13" s="42"/>
      <c r="AHJ13" s="42"/>
      <c r="AHK13" s="42"/>
      <c r="AHL13" s="42"/>
      <c r="AHM13" s="42"/>
      <c r="AHN13" s="42"/>
      <c r="AHO13" s="42"/>
      <c r="AHP13" s="42"/>
      <c r="AHQ13" s="42"/>
      <c r="AHR13" s="42"/>
      <c r="AHS13" s="42"/>
      <c r="AHT13" s="42"/>
      <c r="AHU13" s="42"/>
      <c r="AHV13" s="42"/>
      <c r="AHW13" s="62"/>
      <c r="AHX13" s="42"/>
      <c r="AHY13" s="42"/>
      <c r="AHZ13" s="42"/>
      <c r="AIA13" s="42"/>
      <c r="AIB13" s="42"/>
      <c r="AIC13" s="42"/>
      <c r="AID13" s="42"/>
      <c r="AIE13" s="42"/>
      <c r="AIF13" s="42"/>
      <c r="AIG13" s="42"/>
      <c r="AIH13" s="42"/>
      <c r="AII13" s="42"/>
      <c r="AIJ13" s="42"/>
      <c r="AIK13" s="42"/>
      <c r="AIL13" s="42"/>
      <c r="AIM13" s="42"/>
      <c r="AIN13" s="42"/>
      <c r="AIO13" s="42"/>
      <c r="AIP13" s="42"/>
      <c r="AIQ13" s="42"/>
      <c r="AIR13" s="42"/>
      <c r="AIS13" s="42"/>
      <c r="AIT13" s="42"/>
      <c r="AIU13" s="42"/>
      <c r="AIV13" s="42"/>
      <c r="AIW13" s="42"/>
      <c r="AIX13" s="42"/>
      <c r="AIY13" s="42"/>
      <c r="AIZ13" s="42"/>
      <c r="AJA13" s="42"/>
      <c r="AJB13" s="42"/>
      <c r="AJC13" s="62"/>
      <c r="AJD13" s="42"/>
      <c r="AJE13" s="42"/>
      <c r="AJF13" s="42"/>
      <c r="AJG13" s="42"/>
      <c r="AJH13" s="42"/>
      <c r="AJI13" s="42"/>
      <c r="AJJ13" s="42"/>
      <c r="AJK13" s="42"/>
      <c r="AJL13" s="42"/>
      <c r="AJM13" s="42"/>
      <c r="AJN13" s="42"/>
      <c r="AJO13" s="42"/>
      <c r="AJP13" s="42"/>
      <c r="AJQ13" s="42"/>
      <c r="AJR13" s="42"/>
      <c r="AJS13" s="42"/>
      <c r="AJT13" s="42"/>
      <c r="AJU13" s="42"/>
      <c r="AJV13" s="42"/>
      <c r="AJW13" s="42"/>
      <c r="AJX13" s="42"/>
      <c r="AJY13" s="42"/>
      <c r="AJZ13" s="42"/>
      <c r="AKA13" s="42"/>
      <c r="AKB13" s="42"/>
      <c r="AKC13" s="42"/>
      <c r="AKD13" s="42"/>
      <c r="AKE13" s="42"/>
      <c r="AKF13" s="42"/>
      <c r="AKG13" s="42"/>
      <c r="AKH13" s="62"/>
      <c r="AKI13" s="42"/>
      <c r="AKJ13" s="42"/>
      <c r="AKK13" s="42"/>
      <c r="AKL13" s="42"/>
      <c r="AKM13" s="42"/>
      <c r="AKN13" s="42"/>
      <c r="AKO13" s="42"/>
      <c r="AKP13" s="42"/>
      <c r="AKQ13" s="42"/>
      <c r="AKR13" s="42"/>
      <c r="AKS13" s="42"/>
      <c r="AKT13" s="42"/>
      <c r="AKU13" s="42"/>
      <c r="AKV13" s="42"/>
      <c r="AKW13" s="42"/>
      <c r="AKX13" s="42"/>
      <c r="AKY13" s="42"/>
      <c r="AKZ13" s="42"/>
      <c r="ALA13" s="42"/>
      <c r="ALB13" s="42"/>
      <c r="ALC13" s="42"/>
      <c r="ALD13" s="42"/>
      <c r="ALE13" s="42"/>
      <c r="ALF13" s="42"/>
      <c r="ALG13" s="42"/>
      <c r="ALH13" s="42"/>
      <c r="ALI13" s="42"/>
      <c r="ALJ13" s="42"/>
      <c r="ALK13" s="42"/>
      <c r="ALL13" s="42"/>
      <c r="ALM13" s="42"/>
      <c r="ALN13" s="62"/>
    </row>
    <row r="14" spans="1:1002" s="81" customFormat="1" ht="15" customHeight="1">
      <c r="A14" s="539"/>
      <c r="B14" s="539"/>
      <c r="C14" s="79"/>
      <c r="D14" s="584"/>
      <c r="E14" s="584"/>
      <c r="F14" s="98">
        <f>E13-D13</f>
        <v>30</v>
      </c>
      <c r="G14" s="96">
        <f>NETWORKDAYS(D13,E13,C$165:C$187)</f>
        <v>21</v>
      </c>
      <c r="H14" s="561"/>
      <c r="I14" s="73"/>
      <c r="J14" s="73" t="str">
        <f>IF(I13&gt;1%,"100%","100%")</f>
        <v>100%</v>
      </c>
      <c r="K14" s="56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62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62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62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62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62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62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62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62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62"/>
      <c r="JU14" s="30"/>
      <c r="JV14" s="30"/>
      <c r="JW14" s="30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62"/>
      <c r="KX14" s="30"/>
      <c r="KY14" s="30"/>
      <c r="KZ14" s="30"/>
      <c r="LA14" s="30"/>
      <c r="LB14" s="30"/>
      <c r="LC14" s="30"/>
      <c r="LD14" s="30"/>
      <c r="LE14" s="30"/>
      <c r="LF14" s="30"/>
      <c r="LG14" s="30"/>
      <c r="LH14" s="30"/>
      <c r="LI14" s="30"/>
      <c r="LJ14" s="30"/>
      <c r="LK14" s="30"/>
      <c r="LL14" s="30"/>
      <c r="LM14" s="30"/>
      <c r="LN14" s="30"/>
      <c r="LO14" s="30"/>
      <c r="LP14" s="30"/>
      <c r="LQ14" s="30"/>
      <c r="LR14" s="30"/>
      <c r="LS14" s="30"/>
      <c r="LT14" s="30"/>
      <c r="LU14" s="30"/>
      <c r="LV14" s="30"/>
      <c r="LW14" s="30"/>
      <c r="LX14" s="30"/>
      <c r="LY14" s="30"/>
      <c r="LZ14" s="30"/>
      <c r="MA14" s="30"/>
      <c r="MB14" s="30"/>
      <c r="MC14" s="62"/>
      <c r="MD14" s="30"/>
      <c r="ME14" s="30"/>
      <c r="MF14" s="30"/>
      <c r="MG14" s="30"/>
      <c r="MH14" s="30"/>
      <c r="MI14" s="30"/>
      <c r="MJ14" s="30"/>
      <c r="MK14" s="30"/>
      <c r="ML14" s="30"/>
      <c r="MM14" s="30"/>
      <c r="MN14" s="30"/>
      <c r="MO14" s="30"/>
      <c r="MP14" s="30"/>
      <c r="MQ14" s="30"/>
      <c r="MR14" s="30"/>
      <c r="MS14" s="30"/>
      <c r="MT14" s="30"/>
      <c r="MU14" s="30"/>
      <c r="MV14" s="30"/>
      <c r="MW14" s="30"/>
      <c r="MX14" s="30"/>
      <c r="MY14" s="30"/>
      <c r="MZ14" s="30"/>
      <c r="NA14" s="30"/>
      <c r="NB14" s="30"/>
      <c r="NC14" s="30"/>
      <c r="ND14" s="30"/>
      <c r="NE14" s="30"/>
      <c r="NF14" s="30"/>
      <c r="NG14" s="30"/>
      <c r="NH14" s="62"/>
      <c r="NI14" s="30"/>
      <c r="NJ14" s="30"/>
      <c r="NK14" s="30"/>
      <c r="NL14" s="30"/>
      <c r="NM14" s="30"/>
      <c r="NN14" s="30"/>
      <c r="NO14" s="30"/>
      <c r="NP14" s="30"/>
      <c r="NQ14" s="30"/>
      <c r="NR14" s="30"/>
      <c r="NS14" s="30"/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62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62"/>
      <c r="PT14" s="30"/>
      <c r="PU14" s="30"/>
      <c r="PV14" s="30"/>
      <c r="PW14" s="30"/>
      <c r="PX14" s="30"/>
      <c r="PY14" s="30"/>
      <c r="PZ14" s="30"/>
      <c r="QA14" s="30"/>
      <c r="QB14" s="30"/>
      <c r="QC14" s="30"/>
      <c r="QD14" s="30"/>
      <c r="QE14" s="30"/>
      <c r="QF14" s="30"/>
      <c r="QG14" s="30"/>
      <c r="QH14" s="30"/>
      <c r="QI14" s="30"/>
      <c r="QJ14" s="30"/>
      <c r="QK14" s="30"/>
      <c r="QL14" s="30"/>
      <c r="QM14" s="30"/>
      <c r="QN14" s="30"/>
      <c r="QO14" s="30"/>
      <c r="QP14" s="30"/>
      <c r="QQ14" s="30"/>
      <c r="QR14" s="30"/>
      <c r="QS14" s="30"/>
      <c r="QT14" s="30"/>
      <c r="QU14" s="30"/>
      <c r="QV14" s="30"/>
      <c r="QW14" s="30"/>
      <c r="QX14" s="30"/>
      <c r="QY14" s="62"/>
      <c r="QZ14" s="30"/>
      <c r="RA14" s="30"/>
      <c r="RB14" s="30"/>
      <c r="RC14" s="30"/>
      <c r="RD14" s="30"/>
      <c r="RE14" s="30"/>
      <c r="RF14" s="30"/>
      <c r="RG14" s="30"/>
      <c r="RH14" s="30"/>
      <c r="RI14" s="30"/>
      <c r="RJ14" s="30"/>
      <c r="RK14" s="30"/>
      <c r="RL14" s="30"/>
      <c r="RM14" s="30"/>
      <c r="RN14" s="30"/>
      <c r="RO14" s="30"/>
      <c r="RP14" s="30"/>
      <c r="RQ14" s="30"/>
      <c r="RR14" s="30"/>
      <c r="RS14" s="30"/>
      <c r="RT14" s="30"/>
      <c r="RU14" s="30"/>
      <c r="RV14" s="30"/>
      <c r="RW14" s="30"/>
      <c r="RX14" s="30"/>
      <c r="RY14" s="30"/>
      <c r="RZ14" s="30"/>
      <c r="SA14" s="30"/>
      <c r="SB14" s="30"/>
      <c r="SC14" s="30"/>
      <c r="SD14" s="30"/>
      <c r="SE14" s="62"/>
      <c r="SF14" s="30"/>
      <c r="SG14" s="30"/>
      <c r="SH14" s="30"/>
      <c r="SI14" s="30"/>
      <c r="SJ14" s="30"/>
      <c r="SK14" s="30"/>
      <c r="SL14" s="30"/>
      <c r="SM14" s="30"/>
      <c r="SN14" s="30"/>
      <c r="SO14" s="30"/>
      <c r="SP14" s="30"/>
      <c r="SQ14" s="30"/>
      <c r="SR14" s="30"/>
      <c r="SS14" s="30"/>
      <c r="ST14" s="30"/>
      <c r="SU14" s="30"/>
      <c r="SV14" s="30"/>
      <c r="SW14" s="30"/>
      <c r="SX14" s="30"/>
      <c r="SY14" s="30"/>
      <c r="SZ14" s="30"/>
      <c r="TA14" s="30"/>
      <c r="TB14" s="30"/>
      <c r="TC14" s="30"/>
      <c r="TD14" s="30"/>
      <c r="TE14" s="30"/>
      <c r="TF14" s="30"/>
      <c r="TG14" s="30"/>
      <c r="TH14" s="30"/>
      <c r="TI14" s="30"/>
      <c r="TJ14" s="62"/>
      <c r="TK14" s="30"/>
      <c r="TL14" s="30"/>
      <c r="TM14" s="30"/>
      <c r="TN14" s="30"/>
      <c r="TO14" s="30"/>
      <c r="TP14" s="30"/>
      <c r="TQ14" s="30"/>
      <c r="TR14" s="30"/>
      <c r="TS14" s="30"/>
      <c r="TT14" s="30"/>
      <c r="TU14" s="30"/>
      <c r="TV14" s="30"/>
      <c r="TW14" s="30"/>
      <c r="TX14" s="30"/>
      <c r="TY14" s="30"/>
      <c r="TZ14" s="30"/>
      <c r="UA14" s="30"/>
      <c r="UB14" s="30"/>
      <c r="UC14" s="30"/>
      <c r="UD14" s="30"/>
      <c r="UE14" s="30"/>
      <c r="UF14" s="30"/>
      <c r="UG14" s="30"/>
      <c r="UH14" s="30"/>
      <c r="UI14" s="30"/>
      <c r="UJ14" s="30"/>
      <c r="UK14" s="30"/>
      <c r="UL14" s="30"/>
      <c r="UM14" s="30"/>
      <c r="UN14" s="30"/>
      <c r="UO14" s="30"/>
      <c r="UP14" s="62"/>
      <c r="UQ14" s="30"/>
      <c r="UR14" s="30"/>
      <c r="US14" s="30"/>
      <c r="UT14" s="30"/>
      <c r="UU14" s="30"/>
      <c r="UV14" s="30"/>
      <c r="UW14" s="30"/>
      <c r="UX14" s="30"/>
      <c r="UY14" s="30"/>
      <c r="UZ14" s="30"/>
      <c r="VA14" s="30"/>
      <c r="VB14" s="30"/>
      <c r="VC14" s="30"/>
      <c r="VD14" s="30"/>
      <c r="VE14" s="30"/>
      <c r="VF14" s="30"/>
      <c r="VG14" s="30"/>
      <c r="VH14" s="30"/>
      <c r="VI14" s="30"/>
      <c r="VJ14" s="30"/>
      <c r="VK14" s="30"/>
      <c r="VL14" s="30"/>
      <c r="VM14" s="30"/>
      <c r="VN14" s="30"/>
      <c r="VO14" s="30"/>
      <c r="VP14" s="30"/>
      <c r="VQ14" s="30"/>
      <c r="VR14" s="30"/>
      <c r="VS14" s="30"/>
      <c r="VT14" s="30"/>
      <c r="VU14" s="62"/>
      <c r="VV14" s="30"/>
      <c r="VW14" s="30"/>
      <c r="VX14" s="30"/>
      <c r="VY14" s="30"/>
      <c r="VZ14" s="30"/>
      <c r="WA14" s="30"/>
      <c r="WB14" s="30"/>
      <c r="WC14" s="30"/>
      <c r="WD14" s="30"/>
      <c r="WE14" s="30"/>
      <c r="WF14" s="30"/>
      <c r="WG14" s="30"/>
      <c r="WH14" s="30"/>
      <c r="WI14" s="30"/>
      <c r="WJ14" s="30"/>
      <c r="WK14" s="30"/>
      <c r="WL14" s="30"/>
      <c r="WM14" s="30"/>
      <c r="WN14" s="30"/>
      <c r="WO14" s="30"/>
      <c r="WP14" s="30"/>
      <c r="WQ14" s="30"/>
      <c r="WR14" s="30"/>
      <c r="WS14" s="30"/>
      <c r="WT14" s="30"/>
      <c r="WU14" s="30"/>
      <c r="WV14" s="30"/>
      <c r="WW14" s="30"/>
      <c r="WX14" s="30"/>
      <c r="WY14" s="30"/>
      <c r="WZ14" s="30"/>
      <c r="XA14" s="62"/>
      <c r="XB14" s="30"/>
      <c r="XC14" s="30"/>
      <c r="XD14" s="30"/>
      <c r="XE14" s="30"/>
      <c r="XF14" s="30"/>
      <c r="XG14" s="30"/>
      <c r="XH14" s="30"/>
      <c r="XI14" s="30"/>
      <c r="XJ14" s="30"/>
      <c r="XK14" s="30"/>
      <c r="XL14" s="30"/>
      <c r="XM14" s="30"/>
      <c r="XN14" s="30"/>
      <c r="XO14" s="30"/>
      <c r="XP14" s="30"/>
      <c r="XQ14" s="30"/>
      <c r="XR14" s="30"/>
      <c r="XS14" s="30"/>
      <c r="XT14" s="30"/>
      <c r="XU14" s="30"/>
      <c r="XV14" s="30"/>
      <c r="XW14" s="30"/>
      <c r="XX14" s="30"/>
      <c r="XY14" s="30"/>
      <c r="XZ14" s="30"/>
      <c r="YA14" s="30"/>
      <c r="YB14" s="30"/>
      <c r="YC14" s="30"/>
      <c r="YD14" s="30"/>
      <c r="YE14" s="30"/>
      <c r="YF14" s="30"/>
      <c r="YG14" s="62"/>
      <c r="YH14" s="30"/>
      <c r="YI14" s="30"/>
      <c r="YJ14" s="30"/>
      <c r="YK14" s="30"/>
      <c r="YL14" s="30"/>
      <c r="YM14" s="30"/>
      <c r="YN14" s="30"/>
      <c r="YO14" s="30"/>
      <c r="YP14" s="30"/>
      <c r="YQ14" s="30"/>
      <c r="YR14" s="30"/>
      <c r="YS14" s="30"/>
      <c r="YT14" s="30"/>
      <c r="YU14" s="30"/>
      <c r="YV14" s="30"/>
      <c r="YW14" s="30"/>
      <c r="YX14" s="30"/>
      <c r="YY14" s="30"/>
      <c r="YZ14" s="30"/>
      <c r="ZA14" s="30"/>
      <c r="ZB14" s="30"/>
      <c r="ZC14" s="30"/>
      <c r="ZD14" s="30"/>
      <c r="ZE14" s="30"/>
      <c r="ZF14" s="30"/>
      <c r="ZG14" s="30"/>
      <c r="ZH14" s="30"/>
      <c r="ZI14" s="30"/>
      <c r="ZJ14" s="62"/>
      <c r="ZK14" s="30"/>
      <c r="ZL14" s="30"/>
      <c r="ZM14" s="30"/>
      <c r="ZN14" s="30"/>
      <c r="ZO14" s="30"/>
      <c r="ZP14" s="30"/>
      <c r="ZQ14" s="30"/>
      <c r="ZR14" s="30"/>
      <c r="ZS14" s="30"/>
      <c r="ZT14" s="30"/>
      <c r="ZU14" s="30"/>
      <c r="ZV14" s="30"/>
      <c r="ZW14" s="30"/>
      <c r="ZX14" s="30"/>
      <c r="ZY14" s="30"/>
      <c r="ZZ14" s="30"/>
      <c r="AAA14" s="30"/>
      <c r="AAB14" s="30"/>
      <c r="AAC14" s="30"/>
      <c r="AAD14" s="30"/>
      <c r="AAE14" s="30"/>
      <c r="AAF14" s="30"/>
      <c r="AAG14" s="30"/>
      <c r="AAH14" s="30"/>
      <c r="AAI14" s="30"/>
      <c r="AAJ14" s="30"/>
      <c r="AAK14" s="30"/>
      <c r="AAL14" s="30"/>
      <c r="AAM14" s="30"/>
      <c r="AAN14" s="30"/>
      <c r="AAO14" s="30"/>
      <c r="AAP14" s="62"/>
      <c r="AAQ14" s="30"/>
      <c r="AAR14" s="30"/>
      <c r="AAS14" s="30"/>
      <c r="AAT14" s="30"/>
      <c r="AAU14" s="30"/>
      <c r="AAV14" s="30"/>
      <c r="AAW14" s="30"/>
      <c r="AAX14" s="30"/>
      <c r="AAY14" s="30"/>
      <c r="AAZ14" s="30"/>
      <c r="ABA14" s="30"/>
      <c r="ABB14" s="30"/>
      <c r="ABC14" s="30"/>
      <c r="ABD14" s="30"/>
      <c r="ABE14" s="30"/>
      <c r="ABF14" s="30"/>
      <c r="ABG14" s="30"/>
      <c r="ABH14" s="30"/>
      <c r="ABI14" s="30"/>
      <c r="ABJ14" s="30"/>
      <c r="ABK14" s="30"/>
      <c r="ABL14" s="30"/>
      <c r="ABM14" s="30"/>
      <c r="ABN14" s="30"/>
      <c r="ABO14" s="30"/>
      <c r="ABP14" s="30"/>
      <c r="ABQ14" s="30"/>
      <c r="ABR14" s="30"/>
      <c r="ABS14" s="30"/>
      <c r="ABT14" s="30"/>
      <c r="ABU14" s="62"/>
      <c r="ABV14" s="30"/>
      <c r="ABW14" s="30"/>
      <c r="ABX14" s="30"/>
      <c r="ABY14" s="30"/>
      <c r="ABZ14" s="30"/>
      <c r="ACA14" s="30"/>
      <c r="ACB14" s="30"/>
      <c r="ACC14" s="30"/>
      <c r="ACD14" s="30"/>
      <c r="ACE14" s="30"/>
      <c r="ACF14" s="30"/>
      <c r="ACG14" s="30"/>
      <c r="ACH14" s="30"/>
      <c r="ACI14" s="30"/>
      <c r="ACJ14" s="30"/>
      <c r="ACK14" s="30"/>
      <c r="ACL14" s="30"/>
      <c r="ACM14" s="30"/>
      <c r="ACN14" s="30"/>
      <c r="ACO14" s="30"/>
      <c r="ACP14" s="30"/>
      <c r="ACQ14" s="30"/>
      <c r="ACR14" s="30"/>
      <c r="ACS14" s="30"/>
      <c r="ACT14" s="30"/>
      <c r="ACU14" s="30"/>
      <c r="ACV14" s="30"/>
      <c r="ACW14" s="30"/>
      <c r="ACX14" s="30"/>
      <c r="ACY14" s="30"/>
      <c r="ACZ14" s="30"/>
      <c r="ADA14" s="62"/>
      <c r="ADB14" s="30"/>
      <c r="ADC14" s="30"/>
      <c r="ADD14" s="30"/>
      <c r="ADE14" s="30"/>
      <c r="ADF14" s="30"/>
      <c r="ADG14" s="30"/>
      <c r="ADH14" s="30"/>
      <c r="ADI14" s="30"/>
      <c r="ADJ14" s="30"/>
      <c r="ADK14" s="30"/>
      <c r="ADL14" s="30"/>
      <c r="ADM14" s="30"/>
      <c r="ADN14" s="30"/>
      <c r="ADO14" s="30"/>
      <c r="ADP14" s="30"/>
      <c r="ADQ14" s="30"/>
      <c r="ADR14" s="30"/>
      <c r="ADS14" s="30"/>
      <c r="ADT14" s="30"/>
      <c r="ADU14" s="30"/>
      <c r="ADV14" s="30"/>
      <c r="ADW14" s="30"/>
      <c r="ADX14" s="30"/>
      <c r="ADY14" s="30"/>
      <c r="ADZ14" s="30"/>
      <c r="AEA14" s="30"/>
      <c r="AEB14" s="30"/>
      <c r="AEC14" s="30"/>
      <c r="AED14" s="30"/>
      <c r="AEE14" s="30"/>
      <c r="AEF14" s="62"/>
      <c r="AEG14" s="30"/>
      <c r="AEH14" s="30"/>
      <c r="AEI14" s="30"/>
      <c r="AEJ14" s="30"/>
      <c r="AEK14" s="30"/>
      <c r="AEL14" s="30"/>
      <c r="AEM14" s="30"/>
      <c r="AEN14" s="30"/>
      <c r="AEO14" s="30"/>
      <c r="AEP14" s="30"/>
      <c r="AEQ14" s="30"/>
      <c r="AER14" s="30"/>
      <c r="AES14" s="30"/>
      <c r="AET14" s="30"/>
      <c r="AEU14" s="30"/>
      <c r="AEV14" s="30"/>
      <c r="AEW14" s="30"/>
      <c r="AEX14" s="30"/>
      <c r="AEY14" s="30"/>
      <c r="AEZ14" s="30"/>
      <c r="AFA14" s="30"/>
      <c r="AFB14" s="30"/>
      <c r="AFC14" s="30"/>
      <c r="AFD14" s="30"/>
      <c r="AFE14" s="30"/>
      <c r="AFF14" s="30"/>
      <c r="AFG14" s="30"/>
      <c r="AFH14" s="30"/>
      <c r="AFI14" s="30"/>
      <c r="AFJ14" s="30"/>
      <c r="AFK14" s="30"/>
      <c r="AFL14" s="62"/>
      <c r="AFM14" s="30"/>
      <c r="AFN14" s="30"/>
      <c r="AFO14" s="30"/>
      <c r="AFP14" s="30"/>
      <c r="AFQ14" s="30"/>
      <c r="AFR14" s="30"/>
      <c r="AFS14" s="30"/>
      <c r="AFT14" s="30"/>
      <c r="AFU14" s="30"/>
      <c r="AFV14" s="30"/>
      <c r="AFW14" s="30"/>
      <c r="AFX14" s="30"/>
      <c r="AFY14" s="30"/>
      <c r="AFZ14" s="30"/>
      <c r="AGA14" s="30"/>
      <c r="AGB14" s="30"/>
      <c r="AGC14" s="30"/>
      <c r="AGD14" s="30"/>
      <c r="AGE14" s="30"/>
      <c r="AGF14" s="30"/>
      <c r="AGG14" s="30"/>
      <c r="AGH14" s="30"/>
      <c r="AGI14" s="30"/>
      <c r="AGJ14" s="30"/>
      <c r="AGK14" s="30"/>
      <c r="AGL14" s="30"/>
      <c r="AGM14" s="30"/>
      <c r="AGN14" s="30"/>
      <c r="AGO14" s="30"/>
      <c r="AGP14" s="30"/>
      <c r="AGQ14" s="30"/>
      <c r="AGR14" s="62"/>
      <c r="AGS14" s="30"/>
      <c r="AGT14" s="30"/>
      <c r="AGU14" s="30"/>
      <c r="AGV14" s="30"/>
      <c r="AGW14" s="30"/>
      <c r="AGX14" s="30"/>
      <c r="AGY14" s="30"/>
      <c r="AGZ14" s="30"/>
      <c r="AHA14" s="30"/>
      <c r="AHB14" s="30"/>
      <c r="AHC14" s="30"/>
      <c r="AHD14" s="30"/>
      <c r="AHE14" s="30"/>
      <c r="AHF14" s="30"/>
      <c r="AHG14" s="30"/>
      <c r="AHH14" s="30"/>
      <c r="AHI14" s="30"/>
      <c r="AHJ14" s="30"/>
      <c r="AHK14" s="30"/>
      <c r="AHL14" s="30"/>
      <c r="AHM14" s="30"/>
      <c r="AHN14" s="30"/>
      <c r="AHO14" s="30"/>
      <c r="AHP14" s="30"/>
      <c r="AHQ14" s="30"/>
      <c r="AHR14" s="30"/>
      <c r="AHS14" s="30"/>
      <c r="AHT14" s="30"/>
      <c r="AHU14" s="30"/>
      <c r="AHV14" s="30"/>
      <c r="AHW14" s="62"/>
      <c r="AHX14" s="30"/>
      <c r="AHY14" s="30"/>
      <c r="AHZ14" s="30"/>
      <c r="AIA14" s="30"/>
      <c r="AIB14" s="30"/>
      <c r="AIC14" s="30"/>
      <c r="AID14" s="30"/>
      <c r="AIE14" s="30"/>
      <c r="AIF14" s="30"/>
      <c r="AIG14" s="30"/>
      <c r="AIH14" s="30"/>
      <c r="AII14" s="30"/>
      <c r="AIJ14" s="30"/>
      <c r="AIK14" s="30"/>
      <c r="AIL14" s="30"/>
      <c r="AIM14" s="30"/>
      <c r="AIN14" s="30"/>
      <c r="AIO14" s="30"/>
      <c r="AIP14" s="30"/>
      <c r="AIQ14" s="30"/>
      <c r="AIR14" s="30"/>
      <c r="AIS14" s="30"/>
      <c r="AIT14" s="30"/>
      <c r="AIU14" s="30"/>
      <c r="AIV14" s="30"/>
      <c r="AIW14" s="30"/>
      <c r="AIX14" s="30"/>
      <c r="AIY14" s="30"/>
      <c r="AIZ14" s="30"/>
      <c r="AJA14" s="30"/>
      <c r="AJB14" s="30"/>
      <c r="AJC14" s="62"/>
      <c r="AJD14" s="30"/>
      <c r="AJE14" s="30"/>
      <c r="AJF14" s="30"/>
      <c r="AJG14" s="30"/>
      <c r="AJH14" s="30"/>
      <c r="AJI14" s="30"/>
      <c r="AJJ14" s="30"/>
      <c r="AJK14" s="30"/>
      <c r="AJL14" s="30"/>
      <c r="AJM14" s="30"/>
      <c r="AJN14" s="30"/>
      <c r="AJO14" s="30"/>
      <c r="AJP14" s="30"/>
      <c r="AJQ14" s="30"/>
      <c r="AJR14" s="30"/>
      <c r="AJS14" s="30"/>
      <c r="AJT14" s="30"/>
      <c r="AJU14" s="30"/>
      <c r="AJV14" s="30"/>
      <c r="AJW14" s="30"/>
      <c r="AJX14" s="30"/>
      <c r="AJY14" s="30"/>
      <c r="AJZ14" s="30"/>
      <c r="AKA14" s="30"/>
      <c r="AKB14" s="30"/>
      <c r="AKC14" s="30"/>
      <c r="AKD14" s="30"/>
      <c r="AKE14" s="30"/>
      <c r="AKF14" s="30"/>
      <c r="AKG14" s="30"/>
      <c r="AKH14" s="62"/>
      <c r="AKI14" s="30"/>
      <c r="AKJ14" s="30"/>
      <c r="AKK14" s="30"/>
      <c r="AKL14" s="30"/>
      <c r="AKM14" s="30"/>
      <c r="AKN14" s="30"/>
      <c r="AKO14" s="30"/>
      <c r="AKP14" s="30"/>
      <c r="AKQ14" s="30"/>
      <c r="AKR14" s="30"/>
      <c r="AKS14" s="30"/>
      <c r="AKT14" s="30"/>
      <c r="AKU14" s="30"/>
      <c r="AKV14" s="30"/>
      <c r="AKW14" s="30"/>
      <c r="AKX14" s="30"/>
      <c r="AKY14" s="30"/>
      <c r="AKZ14" s="30"/>
      <c r="ALA14" s="30"/>
      <c r="ALB14" s="30"/>
      <c r="ALC14" s="30"/>
      <c r="ALD14" s="30"/>
      <c r="ALE14" s="30"/>
      <c r="ALF14" s="30"/>
      <c r="ALG14" s="30"/>
      <c r="ALH14" s="30"/>
      <c r="ALI14" s="30"/>
      <c r="ALJ14" s="30"/>
      <c r="ALK14" s="30"/>
      <c r="ALL14" s="30"/>
      <c r="ALM14" s="30"/>
      <c r="ALN14" s="62"/>
    </row>
    <row r="15" spans="1:1002" s="81" customFormat="1" ht="3" customHeight="1">
      <c r="A15" s="540"/>
      <c r="B15" s="540"/>
      <c r="C15" s="80"/>
      <c r="D15" s="585"/>
      <c r="E15" s="585"/>
      <c r="F15" s="100"/>
      <c r="G15" s="102"/>
      <c r="H15" s="562"/>
      <c r="I15" s="74"/>
      <c r="J15" s="76"/>
      <c r="K15" s="565"/>
      <c r="M15" s="34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62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62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62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62"/>
      <c r="DS15" s="89"/>
      <c r="DT15" s="89"/>
      <c r="DU15" s="89"/>
      <c r="DV15" s="89"/>
      <c r="DW15" s="89"/>
      <c r="DX15" s="89"/>
      <c r="DY15" s="89"/>
      <c r="DZ15" s="89"/>
      <c r="EA15" s="89"/>
      <c r="EB15" s="89"/>
      <c r="EC15" s="89"/>
      <c r="ED15" s="89"/>
      <c r="EE15" s="89"/>
      <c r="EF15" s="89"/>
      <c r="EG15" s="89"/>
      <c r="EH15" s="89"/>
      <c r="EI15" s="89"/>
      <c r="EJ15" s="89"/>
      <c r="EK15" s="89"/>
      <c r="EL15" s="89"/>
      <c r="EM15" s="89"/>
      <c r="EN15" s="89"/>
      <c r="EO15" s="89"/>
      <c r="EP15" s="89"/>
      <c r="EQ15" s="89"/>
      <c r="ER15" s="89"/>
      <c r="ES15" s="89"/>
      <c r="ET15" s="89"/>
      <c r="EU15" s="89"/>
      <c r="EV15" s="89"/>
      <c r="EW15" s="62"/>
      <c r="EX15" s="89"/>
      <c r="EY15" s="89"/>
      <c r="EZ15" s="89"/>
      <c r="FA15" s="89"/>
      <c r="FB15" s="89"/>
      <c r="FC15" s="89"/>
      <c r="FD15" s="89"/>
      <c r="FE15" s="89"/>
      <c r="FF15" s="89"/>
      <c r="FG15" s="89"/>
      <c r="FH15" s="89"/>
      <c r="FI15" s="89"/>
      <c r="FJ15" s="89"/>
      <c r="FK15" s="89"/>
      <c r="FL15" s="89"/>
      <c r="FM15" s="89"/>
      <c r="FN15" s="89"/>
      <c r="FO15" s="89"/>
      <c r="FP15" s="89"/>
      <c r="FQ15" s="89"/>
      <c r="FR15" s="89"/>
      <c r="FS15" s="89"/>
      <c r="FT15" s="89"/>
      <c r="FU15" s="89"/>
      <c r="FV15" s="89"/>
      <c r="FW15" s="89"/>
      <c r="FX15" s="89"/>
      <c r="FY15" s="89"/>
      <c r="FZ15" s="89"/>
      <c r="GA15" s="89"/>
      <c r="GB15" s="89"/>
      <c r="GC15" s="62"/>
      <c r="GD15" s="89"/>
      <c r="GE15" s="89"/>
      <c r="GF15" s="89"/>
      <c r="GG15" s="89"/>
      <c r="GH15" s="89"/>
      <c r="GI15" s="89"/>
      <c r="GJ15" s="89"/>
      <c r="GK15" s="89"/>
      <c r="GL15" s="89"/>
      <c r="GM15" s="89"/>
      <c r="GN15" s="89"/>
      <c r="GO15" s="89"/>
      <c r="GP15" s="89"/>
      <c r="GQ15" s="89"/>
      <c r="GR15" s="89"/>
      <c r="GS15" s="89"/>
      <c r="GT15" s="89"/>
      <c r="GU15" s="89"/>
      <c r="GV15" s="89"/>
      <c r="GW15" s="89"/>
      <c r="GX15" s="89"/>
      <c r="GY15" s="89"/>
      <c r="GZ15" s="89"/>
      <c r="HA15" s="89"/>
      <c r="HB15" s="89"/>
      <c r="HC15" s="89"/>
      <c r="HD15" s="89"/>
      <c r="HE15" s="89"/>
      <c r="HF15" s="89"/>
      <c r="HG15" s="89"/>
      <c r="HH15" s="62"/>
      <c r="HI15" s="89"/>
      <c r="HJ15" s="89"/>
      <c r="HK15" s="89"/>
      <c r="HL15" s="89"/>
      <c r="HM15" s="89"/>
      <c r="HN15" s="89"/>
      <c r="HO15" s="89"/>
      <c r="HP15" s="89"/>
      <c r="HQ15" s="89"/>
      <c r="HR15" s="89"/>
      <c r="HS15" s="89"/>
      <c r="HT15" s="89"/>
      <c r="HU15" s="89"/>
      <c r="HV15" s="89"/>
      <c r="HW15" s="89"/>
      <c r="HX15" s="89"/>
      <c r="HY15" s="89"/>
      <c r="HZ15" s="89"/>
      <c r="IA15" s="89"/>
      <c r="IB15" s="89"/>
      <c r="IC15" s="89"/>
      <c r="ID15" s="89"/>
      <c r="IE15" s="89"/>
      <c r="IF15" s="89"/>
      <c r="IG15" s="89"/>
      <c r="IH15" s="89"/>
      <c r="II15" s="89"/>
      <c r="IJ15" s="89"/>
      <c r="IK15" s="89"/>
      <c r="IL15" s="89"/>
      <c r="IM15" s="89"/>
      <c r="IN15" s="62"/>
      <c r="IO15" s="89"/>
      <c r="IP15" s="89"/>
      <c r="IQ15" s="89"/>
      <c r="IR15" s="89"/>
      <c r="IS15" s="89"/>
      <c r="IT15" s="89"/>
      <c r="IU15" s="89"/>
      <c r="IV15" s="89"/>
      <c r="IW15" s="89"/>
      <c r="IX15" s="89"/>
      <c r="IY15" s="89"/>
      <c r="IZ15" s="89"/>
      <c r="JA15" s="89"/>
      <c r="JB15" s="89"/>
      <c r="JC15" s="89"/>
      <c r="JD15" s="89"/>
      <c r="JE15" s="89"/>
      <c r="JF15" s="89"/>
      <c r="JG15" s="89"/>
      <c r="JH15" s="89"/>
      <c r="JI15" s="89"/>
      <c r="JJ15" s="89"/>
      <c r="JK15" s="89"/>
      <c r="JL15" s="89"/>
      <c r="JM15" s="89"/>
      <c r="JN15" s="89"/>
      <c r="JO15" s="89"/>
      <c r="JP15" s="89"/>
      <c r="JQ15" s="89"/>
      <c r="JR15" s="89"/>
      <c r="JS15" s="89"/>
      <c r="JT15" s="62"/>
      <c r="JU15" s="89"/>
      <c r="JV15" s="89"/>
      <c r="JW15" s="89"/>
      <c r="JX15" s="89"/>
      <c r="JY15" s="89"/>
      <c r="JZ15" s="89"/>
      <c r="KA15" s="89"/>
      <c r="KB15" s="89"/>
      <c r="KC15" s="89"/>
      <c r="KD15" s="89"/>
      <c r="KE15" s="89"/>
      <c r="KF15" s="89"/>
      <c r="KG15" s="89"/>
      <c r="KH15" s="89"/>
      <c r="KI15" s="89"/>
      <c r="KJ15" s="89"/>
      <c r="KK15" s="89"/>
      <c r="KL15" s="89"/>
      <c r="KM15" s="89"/>
      <c r="KN15" s="89"/>
      <c r="KO15" s="89"/>
      <c r="KP15" s="89"/>
      <c r="KQ15" s="89"/>
      <c r="KR15" s="89"/>
      <c r="KS15" s="89"/>
      <c r="KT15" s="89"/>
      <c r="KU15" s="89"/>
      <c r="KV15" s="89"/>
      <c r="KW15" s="62"/>
      <c r="KX15" s="89"/>
      <c r="KY15" s="89"/>
      <c r="KZ15" s="89"/>
      <c r="LA15" s="89"/>
      <c r="LB15" s="89"/>
      <c r="LC15" s="89"/>
      <c r="LD15" s="89"/>
      <c r="LE15" s="89"/>
      <c r="LF15" s="89"/>
      <c r="LG15" s="89"/>
      <c r="LH15" s="89"/>
      <c r="LI15" s="89"/>
      <c r="LJ15" s="89"/>
      <c r="LK15" s="89"/>
      <c r="LL15" s="89"/>
      <c r="LM15" s="89"/>
      <c r="LN15" s="89"/>
      <c r="LO15" s="89"/>
      <c r="LP15" s="89"/>
      <c r="LQ15" s="89"/>
      <c r="LR15" s="89"/>
      <c r="LS15" s="89"/>
      <c r="LT15" s="89"/>
      <c r="LU15" s="89"/>
      <c r="LV15" s="89"/>
      <c r="LW15" s="89"/>
      <c r="LX15" s="89"/>
      <c r="LY15" s="89"/>
      <c r="LZ15" s="89"/>
      <c r="MA15" s="89"/>
      <c r="MB15" s="89"/>
      <c r="MC15" s="62"/>
      <c r="MD15" s="89"/>
      <c r="ME15" s="89"/>
      <c r="MF15" s="89"/>
      <c r="MG15" s="89"/>
      <c r="MH15" s="89"/>
      <c r="MI15" s="89"/>
      <c r="MJ15" s="89"/>
      <c r="MK15" s="89"/>
      <c r="ML15" s="89"/>
      <c r="MM15" s="89"/>
      <c r="MN15" s="89"/>
      <c r="MO15" s="89"/>
      <c r="MP15" s="89"/>
      <c r="MQ15" s="89"/>
      <c r="MR15" s="89"/>
      <c r="MS15" s="89"/>
      <c r="MT15" s="89"/>
      <c r="MU15" s="89"/>
      <c r="MV15" s="89"/>
      <c r="MW15" s="89"/>
      <c r="MX15" s="89"/>
      <c r="MY15" s="89"/>
      <c r="MZ15" s="89"/>
      <c r="NA15" s="89"/>
      <c r="NB15" s="89"/>
      <c r="NC15" s="89"/>
      <c r="ND15" s="89"/>
      <c r="NE15" s="89"/>
      <c r="NF15" s="89"/>
      <c r="NG15" s="89"/>
      <c r="NH15" s="62"/>
      <c r="NI15" s="89"/>
      <c r="NJ15" s="89"/>
      <c r="NK15" s="89"/>
      <c r="NL15" s="89"/>
      <c r="NM15" s="89"/>
      <c r="NN15" s="89"/>
      <c r="NO15" s="89"/>
      <c r="NP15" s="89"/>
      <c r="NQ15" s="89"/>
      <c r="NR15" s="89"/>
      <c r="NS15" s="89"/>
      <c r="NT15" s="89"/>
      <c r="NU15" s="89"/>
      <c r="NV15" s="89"/>
      <c r="NW15" s="89"/>
      <c r="NX15" s="89"/>
      <c r="NY15" s="89"/>
      <c r="NZ15" s="89"/>
      <c r="OA15" s="89"/>
      <c r="OB15" s="89"/>
      <c r="OC15" s="89"/>
      <c r="OD15" s="89"/>
      <c r="OE15" s="89"/>
      <c r="OF15" s="89"/>
      <c r="OG15" s="89"/>
      <c r="OH15" s="89"/>
      <c r="OI15" s="89"/>
      <c r="OJ15" s="89"/>
      <c r="OK15" s="89"/>
      <c r="OL15" s="89"/>
      <c r="OM15" s="89"/>
      <c r="ON15" s="62"/>
      <c r="OO15" s="89"/>
      <c r="OP15" s="89"/>
      <c r="OQ15" s="89"/>
      <c r="OR15" s="89"/>
      <c r="OS15" s="89"/>
      <c r="OT15" s="89"/>
      <c r="OU15" s="89"/>
      <c r="OV15" s="89"/>
      <c r="OW15" s="89"/>
      <c r="OX15" s="89"/>
      <c r="OY15" s="89"/>
      <c r="OZ15" s="89"/>
      <c r="PA15" s="89"/>
      <c r="PB15" s="89"/>
      <c r="PC15" s="89"/>
      <c r="PD15" s="89"/>
      <c r="PE15" s="89"/>
      <c r="PF15" s="89"/>
      <c r="PG15" s="89"/>
      <c r="PH15" s="89"/>
      <c r="PI15" s="89"/>
      <c r="PJ15" s="89"/>
      <c r="PK15" s="89"/>
      <c r="PL15" s="89"/>
      <c r="PM15" s="89"/>
      <c r="PN15" s="89"/>
      <c r="PO15" s="89"/>
      <c r="PP15" s="89"/>
      <c r="PQ15" s="89"/>
      <c r="PR15" s="89"/>
      <c r="PS15" s="62"/>
      <c r="PT15" s="89"/>
      <c r="PU15" s="89"/>
      <c r="PV15" s="89"/>
      <c r="PW15" s="89"/>
      <c r="PX15" s="89"/>
      <c r="PY15" s="89"/>
      <c r="PZ15" s="89"/>
      <c r="QA15" s="89"/>
      <c r="QB15" s="89"/>
      <c r="QC15" s="89"/>
      <c r="QD15" s="89"/>
      <c r="QE15" s="89"/>
      <c r="QF15" s="89"/>
      <c r="QG15" s="89"/>
      <c r="QH15" s="89"/>
      <c r="QI15" s="89"/>
      <c r="QJ15" s="89"/>
      <c r="QK15" s="89"/>
      <c r="QL15" s="89"/>
      <c r="QM15" s="89"/>
      <c r="QN15" s="89"/>
      <c r="QO15" s="89"/>
      <c r="QP15" s="89"/>
      <c r="QQ15" s="89"/>
      <c r="QR15" s="89"/>
      <c r="QS15" s="89"/>
      <c r="QT15" s="89"/>
      <c r="QU15" s="89"/>
      <c r="QV15" s="89"/>
      <c r="QW15" s="89"/>
      <c r="QX15" s="89"/>
      <c r="QY15" s="62"/>
      <c r="QZ15" s="89"/>
      <c r="RA15" s="89"/>
      <c r="RB15" s="89"/>
      <c r="RC15" s="89"/>
      <c r="RD15" s="89"/>
      <c r="RE15" s="89"/>
      <c r="RF15" s="89"/>
      <c r="RG15" s="89"/>
      <c r="RH15" s="89"/>
      <c r="RI15" s="89"/>
      <c r="RJ15" s="89"/>
      <c r="RK15" s="89"/>
      <c r="RL15" s="89"/>
      <c r="RM15" s="89"/>
      <c r="RN15" s="89"/>
      <c r="RO15" s="89"/>
      <c r="RP15" s="89"/>
      <c r="RQ15" s="89"/>
      <c r="RR15" s="89"/>
      <c r="RS15" s="89"/>
      <c r="RT15" s="89"/>
      <c r="RU15" s="89"/>
      <c r="RV15" s="89"/>
      <c r="RW15" s="89"/>
      <c r="RX15" s="89"/>
      <c r="RY15" s="89"/>
      <c r="RZ15" s="89"/>
      <c r="SA15" s="89"/>
      <c r="SB15" s="89"/>
      <c r="SC15" s="89"/>
      <c r="SD15" s="89"/>
      <c r="SE15" s="62"/>
      <c r="SF15" s="89"/>
      <c r="SG15" s="89"/>
      <c r="SH15" s="89"/>
      <c r="SI15" s="89"/>
      <c r="SJ15" s="89"/>
      <c r="SK15" s="89"/>
      <c r="SL15" s="89"/>
      <c r="SM15" s="89"/>
      <c r="SN15" s="89"/>
      <c r="SO15" s="89"/>
      <c r="SP15" s="89"/>
      <c r="SQ15" s="89"/>
      <c r="SR15" s="89"/>
      <c r="SS15" s="89"/>
      <c r="ST15" s="89"/>
      <c r="SU15" s="89"/>
      <c r="SV15" s="89"/>
      <c r="SW15" s="89"/>
      <c r="SX15" s="89"/>
      <c r="SY15" s="89"/>
      <c r="SZ15" s="89"/>
      <c r="TA15" s="89"/>
      <c r="TB15" s="89"/>
      <c r="TC15" s="89"/>
      <c r="TD15" s="89"/>
      <c r="TE15" s="89"/>
      <c r="TF15" s="89"/>
      <c r="TG15" s="89"/>
      <c r="TH15" s="89"/>
      <c r="TI15" s="89"/>
      <c r="TJ15" s="62"/>
      <c r="TK15" s="89"/>
      <c r="TL15" s="89"/>
      <c r="TM15" s="89"/>
      <c r="TN15" s="89"/>
      <c r="TO15" s="89"/>
      <c r="TP15" s="89"/>
      <c r="TQ15" s="89"/>
      <c r="TR15" s="89"/>
      <c r="TS15" s="89"/>
      <c r="TT15" s="89"/>
      <c r="TU15" s="89"/>
      <c r="TV15" s="89"/>
      <c r="TW15" s="89"/>
      <c r="TX15" s="89"/>
      <c r="TY15" s="89"/>
      <c r="TZ15" s="89"/>
      <c r="UA15" s="89"/>
      <c r="UB15" s="89"/>
      <c r="UC15" s="89"/>
      <c r="UD15" s="89"/>
      <c r="UE15" s="89"/>
      <c r="UF15" s="89"/>
      <c r="UG15" s="89"/>
      <c r="UH15" s="89"/>
      <c r="UI15" s="89"/>
      <c r="UJ15" s="89"/>
      <c r="UK15" s="89"/>
      <c r="UL15" s="89"/>
      <c r="UM15" s="89"/>
      <c r="UN15" s="89"/>
      <c r="UO15" s="89"/>
      <c r="UP15" s="62"/>
      <c r="UQ15" s="89"/>
      <c r="UR15" s="89"/>
      <c r="US15" s="89"/>
      <c r="UT15" s="89"/>
      <c r="UU15" s="89"/>
      <c r="UV15" s="89"/>
      <c r="UW15" s="89"/>
      <c r="UX15" s="89"/>
      <c r="UY15" s="89"/>
      <c r="UZ15" s="89"/>
      <c r="VA15" s="89"/>
      <c r="VB15" s="89"/>
      <c r="VC15" s="89"/>
      <c r="VD15" s="89"/>
      <c r="VE15" s="89"/>
      <c r="VF15" s="89"/>
      <c r="VG15" s="89"/>
      <c r="VH15" s="89"/>
      <c r="VI15" s="89"/>
      <c r="VJ15" s="89"/>
      <c r="VK15" s="89"/>
      <c r="VL15" s="89"/>
      <c r="VM15" s="89"/>
      <c r="VN15" s="89"/>
      <c r="VO15" s="89"/>
      <c r="VP15" s="89"/>
      <c r="VQ15" s="89"/>
      <c r="VR15" s="89"/>
      <c r="VS15" s="89"/>
      <c r="VT15" s="89"/>
      <c r="VU15" s="62"/>
      <c r="VV15" s="89"/>
      <c r="VW15" s="89"/>
      <c r="VX15" s="89"/>
      <c r="VY15" s="89"/>
      <c r="VZ15" s="89"/>
      <c r="WA15" s="89"/>
      <c r="WB15" s="89"/>
      <c r="WC15" s="89"/>
      <c r="WD15" s="89"/>
      <c r="WE15" s="89"/>
      <c r="WF15" s="89"/>
      <c r="WG15" s="89"/>
      <c r="WH15" s="89"/>
      <c r="WI15" s="89"/>
      <c r="WJ15" s="89"/>
      <c r="WK15" s="89"/>
      <c r="WL15" s="89"/>
      <c r="WM15" s="89"/>
      <c r="WN15" s="89"/>
      <c r="WO15" s="89"/>
      <c r="WP15" s="89"/>
      <c r="WQ15" s="89"/>
      <c r="WR15" s="89"/>
      <c r="WS15" s="89"/>
      <c r="WT15" s="89"/>
      <c r="WU15" s="89"/>
      <c r="WV15" s="89"/>
      <c r="WW15" s="89"/>
      <c r="WX15" s="89"/>
      <c r="WY15" s="89"/>
      <c r="WZ15" s="42"/>
      <c r="XA15" s="62"/>
      <c r="XB15" s="86"/>
      <c r="XC15" s="86"/>
      <c r="XD15" s="86"/>
      <c r="XE15" s="86"/>
      <c r="XF15" s="86"/>
      <c r="XG15" s="86"/>
      <c r="XH15" s="86"/>
      <c r="XI15" s="86"/>
      <c r="XJ15" s="86"/>
      <c r="XK15" s="86"/>
      <c r="XL15" s="86"/>
      <c r="XM15" s="86"/>
      <c r="XN15" s="86"/>
      <c r="XO15" s="86"/>
      <c r="XP15" s="86"/>
      <c r="XQ15" s="86"/>
      <c r="XR15" s="86"/>
      <c r="XS15" s="86"/>
      <c r="XT15" s="86"/>
      <c r="XU15" s="86"/>
      <c r="XV15" s="86"/>
      <c r="XW15" s="86"/>
      <c r="XX15" s="86"/>
      <c r="XY15" s="86"/>
      <c r="XZ15" s="86"/>
      <c r="YA15" s="86"/>
      <c r="YB15" s="86"/>
      <c r="YC15" s="86"/>
      <c r="YD15" s="86"/>
      <c r="YE15" s="86"/>
      <c r="YF15" s="86"/>
      <c r="YG15" s="62"/>
      <c r="YH15" s="86"/>
      <c r="YI15" s="86"/>
      <c r="YJ15" s="86"/>
      <c r="YK15" s="86"/>
      <c r="YL15" s="86"/>
      <c r="YM15" s="86"/>
      <c r="YN15" s="86"/>
      <c r="YO15" s="86"/>
      <c r="YP15" s="86"/>
      <c r="YQ15" s="86"/>
      <c r="YR15" s="86"/>
      <c r="YS15" s="86"/>
      <c r="YT15" s="86"/>
      <c r="YU15" s="86"/>
      <c r="YV15" s="86"/>
      <c r="YW15" s="86"/>
      <c r="YX15" s="86"/>
      <c r="YY15" s="86"/>
      <c r="YZ15" s="86"/>
      <c r="ZA15" s="86"/>
      <c r="ZB15" s="86"/>
      <c r="ZC15" s="86"/>
      <c r="ZD15" s="86"/>
      <c r="ZE15" s="86"/>
      <c r="ZF15" s="86"/>
      <c r="ZG15" s="86"/>
      <c r="ZH15" s="86"/>
      <c r="ZI15" s="86"/>
      <c r="ZJ15" s="62"/>
      <c r="ZK15" s="86"/>
      <c r="ZL15" s="86"/>
      <c r="ZM15" s="86"/>
      <c r="ZN15" s="86"/>
      <c r="ZO15" s="86"/>
      <c r="ZP15" s="86"/>
      <c r="ZQ15" s="86"/>
      <c r="ZR15" s="86"/>
      <c r="ZS15" s="86"/>
      <c r="ZT15" s="86"/>
      <c r="ZU15" s="86"/>
      <c r="ZV15" s="86"/>
      <c r="ZW15" s="86"/>
      <c r="ZX15" s="86"/>
      <c r="ZY15" s="86"/>
      <c r="ZZ15" s="86"/>
      <c r="AAA15" s="86"/>
      <c r="AAB15" s="86"/>
      <c r="AAC15" s="86"/>
      <c r="AAD15" s="86"/>
      <c r="AAE15" s="86"/>
      <c r="AAF15" s="86"/>
      <c r="AAG15" s="86"/>
      <c r="AAH15" s="86"/>
      <c r="AAI15" s="86"/>
      <c r="AAJ15" s="86"/>
      <c r="AAK15" s="86"/>
      <c r="AAL15" s="86"/>
      <c r="AAM15" s="86"/>
      <c r="AAN15" s="86"/>
      <c r="AAO15" s="86"/>
      <c r="AAP15" s="62"/>
      <c r="AAQ15" s="86"/>
      <c r="AAR15" s="86"/>
      <c r="AAS15" s="86"/>
      <c r="AAT15" s="86"/>
      <c r="AAU15" s="86"/>
      <c r="AAV15" s="86"/>
      <c r="AAW15" s="86"/>
      <c r="AAX15" s="86"/>
      <c r="AAY15" s="86"/>
      <c r="AAZ15" s="86"/>
      <c r="ABA15" s="86"/>
      <c r="ABB15" s="86"/>
      <c r="ABC15" s="86"/>
      <c r="ABD15" s="86"/>
      <c r="ABE15" s="86"/>
      <c r="ABF15" s="86"/>
      <c r="ABG15" s="86"/>
      <c r="ABH15" s="86"/>
      <c r="ABI15" s="86"/>
      <c r="ABJ15" s="86"/>
      <c r="ABK15" s="86"/>
      <c r="ABL15" s="86"/>
      <c r="ABM15" s="86"/>
      <c r="ABN15" s="86"/>
      <c r="ABO15" s="86"/>
      <c r="ABP15" s="86"/>
      <c r="ABQ15" s="86"/>
      <c r="ABR15" s="86"/>
      <c r="ABS15" s="86"/>
      <c r="ABT15" s="86"/>
      <c r="ABU15" s="62"/>
      <c r="ABV15" s="86"/>
      <c r="ABW15" s="86"/>
      <c r="ABX15" s="86"/>
      <c r="ABY15" s="86"/>
      <c r="ABZ15" s="86"/>
      <c r="ACA15" s="86"/>
      <c r="ACB15" s="86"/>
      <c r="ACC15" s="86"/>
      <c r="ACD15" s="86"/>
      <c r="ACE15" s="86"/>
      <c r="ACF15" s="86"/>
      <c r="ACG15" s="86"/>
      <c r="ACH15" s="86"/>
      <c r="ACI15" s="86"/>
      <c r="ACJ15" s="86"/>
      <c r="ACK15" s="86"/>
      <c r="ACL15" s="86"/>
      <c r="ACM15" s="86"/>
      <c r="ACN15" s="86"/>
      <c r="ACO15" s="86"/>
      <c r="ACP15" s="86"/>
      <c r="ACQ15" s="86"/>
      <c r="ACR15" s="86"/>
      <c r="ACS15" s="86"/>
      <c r="ACT15" s="86"/>
      <c r="ACU15" s="86"/>
      <c r="ACV15" s="86"/>
      <c r="ACW15" s="86"/>
      <c r="ACX15" s="86"/>
      <c r="ACY15" s="86"/>
      <c r="ACZ15" s="86"/>
      <c r="ADA15" s="62"/>
      <c r="ADB15" s="86"/>
      <c r="ADC15" s="86"/>
      <c r="ADD15" s="86"/>
      <c r="ADE15" s="86"/>
      <c r="ADF15" s="86"/>
      <c r="ADG15" s="86"/>
      <c r="ADH15" s="86"/>
      <c r="ADI15" s="86"/>
      <c r="ADJ15" s="86"/>
      <c r="ADK15" s="86"/>
      <c r="ADL15" s="86"/>
      <c r="ADM15" s="86"/>
      <c r="ADN15" s="86"/>
      <c r="ADO15" s="86"/>
      <c r="ADP15" s="86"/>
      <c r="ADQ15" s="86"/>
      <c r="ADR15" s="86"/>
      <c r="ADS15" s="86"/>
      <c r="ADT15" s="86"/>
      <c r="ADU15" s="86"/>
      <c r="ADV15" s="86"/>
      <c r="ADW15" s="86"/>
      <c r="ADX15" s="86"/>
      <c r="ADY15" s="86"/>
      <c r="ADZ15" s="86"/>
      <c r="AEA15" s="86"/>
      <c r="AEB15" s="86"/>
      <c r="AEC15" s="86"/>
      <c r="AED15" s="86"/>
      <c r="AEE15" s="86"/>
      <c r="AEF15" s="62"/>
      <c r="AEG15" s="86"/>
      <c r="AEH15" s="86"/>
      <c r="AEI15" s="86"/>
      <c r="AEJ15" s="86"/>
      <c r="AEK15" s="86"/>
      <c r="AEL15" s="86"/>
      <c r="AEM15" s="86"/>
      <c r="AEN15" s="86"/>
      <c r="AEO15" s="86"/>
      <c r="AEP15" s="86"/>
      <c r="AEQ15" s="86"/>
      <c r="AER15" s="86"/>
      <c r="AES15" s="86"/>
      <c r="AET15" s="86"/>
      <c r="AEU15" s="86"/>
      <c r="AEV15" s="86"/>
      <c r="AEW15" s="86"/>
      <c r="AEX15" s="86"/>
      <c r="AEY15" s="86"/>
      <c r="AEZ15" s="86"/>
      <c r="AFA15" s="86"/>
      <c r="AFB15" s="86"/>
      <c r="AFC15" s="86"/>
      <c r="AFD15" s="86"/>
      <c r="AFE15" s="86"/>
      <c r="AFF15" s="86"/>
      <c r="AFG15" s="86"/>
      <c r="AFH15" s="86"/>
      <c r="AFI15" s="86"/>
      <c r="AFJ15" s="86"/>
      <c r="AFK15" s="86"/>
      <c r="AFL15" s="62"/>
      <c r="AFM15" s="86"/>
      <c r="AFN15" s="86"/>
      <c r="AFO15" s="86"/>
      <c r="AFP15" s="86"/>
      <c r="AFQ15" s="86"/>
      <c r="AFR15" s="86"/>
      <c r="AFS15" s="86"/>
      <c r="AFT15" s="86"/>
      <c r="AFU15" s="86"/>
      <c r="AFV15" s="86"/>
      <c r="AFW15" s="86"/>
      <c r="AFX15" s="86"/>
      <c r="AFY15" s="86"/>
      <c r="AFZ15" s="86"/>
      <c r="AGA15" s="86"/>
      <c r="AGB15" s="86"/>
      <c r="AGC15" s="86"/>
      <c r="AGD15" s="86"/>
      <c r="AGE15" s="86"/>
      <c r="AGF15" s="86"/>
      <c r="AGG15" s="86"/>
      <c r="AGH15" s="86"/>
      <c r="AGI15" s="86"/>
      <c r="AGJ15" s="86"/>
      <c r="AGK15" s="86"/>
      <c r="AGL15" s="86"/>
      <c r="AGM15" s="86"/>
      <c r="AGN15" s="86"/>
      <c r="AGO15" s="86"/>
      <c r="AGP15" s="86"/>
      <c r="AGQ15" s="86"/>
      <c r="AGR15" s="62"/>
      <c r="AGS15" s="86"/>
      <c r="AGT15" s="86"/>
      <c r="AGU15" s="86"/>
      <c r="AGV15" s="86"/>
      <c r="AGW15" s="86"/>
      <c r="AGX15" s="86"/>
      <c r="AGY15" s="86"/>
      <c r="AGZ15" s="86"/>
      <c r="AHA15" s="86"/>
      <c r="AHB15" s="86"/>
      <c r="AHC15" s="86"/>
      <c r="AHD15" s="86"/>
      <c r="AHE15" s="86"/>
      <c r="AHF15" s="86"/>
      <c r="AHG15" s="86"/>
      <c r="AHH15" s="86"/>
      <c r="AHI15" s="86"/>
      <c r="AHJ15" s="86"/>
      <c r="AHK15" s="86"/>
      <c r="AHL15" s="86"/>
      <c r="AHM15" s="86"/>
      <c r="AHN15" s="86"/>
      <c r="AHO15" s="86"/>
      <c r="AHP15" s="86"/>
      <c r="AHQ15" s="86"/>
      <c r="AHR15" s="86"/>
      <c r="AHS15" s="86"/>
      <c r="AHT15" s="86"/>
      <c r="AHU15" s="86"/>
      <c r="AHV15" s="86"/>
      <c r="AHW15" s="62"/>
      <c r="AHX15" s="86"/>
      <c r="AHY15" s="86"/>
      <c r="AHZ15" s="86"/>
      <c r="AIA15" s="86"/>
      <c r="AIB15" s="86"/>
      <c r="AIC15" s="86"/>
      <c r="AID15" s="86"/>
      <c r="AIE15" s="86"/>
      <c r="AIF15" s="86"/>
      <c r="AIG15" s="86"/>
      <c r="AIH15" s="86"/>
      <c r="AII15" s="86"/>
      <c r="AIJ15" s="86"/>
      <c r="AIK15" s="86"/>
      <c r="AIL15" s="86"/>
      <c r="AIM15" s="86"/>
      <c r="AIN15" s="86"/>
      <c r="AIO15" s="86"/>
      <c r="AIP15" s="86"/>
      <c r="AIQ15" s="86"/>
      <c r="AIR15" s="86"/>
      <c r="AIS15" s="86"/>
      <c r="AIT15" s="86"/>
      <c r="AIU15" s="86"/>
      <c r="AIV15" s="86"/>
      <c r="AIW15" s="86"/>
      <c r="AIX15" s="86"/>
      <c r="AIY15" s="86"/>
      <c r="AIZ15" s="86"/>
      <c r="AJA15" s="86"/>
      <c r="AJB15" s="86"/>
      <c r="AJC15" s="62"/>
      <c r="AJD15" s="86"/>
      <c r="AJE15" s="86"/>
      <c r="AJF15" s="86"/>
      <c r="AJG15" s="86"/>
      <c r="AJH15" s="86"/>
      <c r="AJI15" s="86"/>
      <c r="AJJ15" s="86"/>
      <c r="AJK15" s="86"/>
      <c r="AJL15" s="86"/>
      <c r="AJM15" s="86"/>
      <c r="AJN15" s="86"/>
      <c r="AJO15" s="86"/>
      <c r="AJP15" s="86"/>
      <c r="AJQ15" s="86"/>
      <c r="AJR15" s="86"/>
      <c r="AJS15" s="86"/>
      <c r="AJT15" s="86"/>
      <c r="AJU15" s="86"/>
      <c r="AJV15" s="86"/>
      <c r="AJW15" s="86"/>
      <c r="AJX15" s="86"/>
      <c r="AJY15" s="86"/>
      <c r="AJZ15" s="86"/>
      <c r="AKA15" s="86"/>
      <c r="AKB15" s="86"/>
      <c r="AKC15" s="86"/>
      <c r="AKD15" s="86"/>
      <c r="AKE15" s="86"/>
      <c r="AKF15" s="86"/>
      <c r="AKG15" s="86"/>
      <c r="AKH15" s="62"/>
      <c r="AKI15" s="86"/>
      <c r="AKJ15" s="86"/>
      <c r="AKK15" s="86"/>
      <c r="AKL15" s="86"/>
      <c r="AKM15" s="86"/>
      <c r="AKN15" s="86"/>
      <c r="AKO15" s="86"/>
      <c r="AKP15" s="86"/>
      <c r="AKQ15" s="86"/>
      <c r="AKR15" s="86"/>
      <c r="AKS15" s="86"/>
      <c r="AKT15" s="86"/>
      <c r="AKU15" s="86"/>
      <c r="AKV15" s="86"/>
      <c r="AKW15" s="86"/>
      <c r="AKX15" s="86"/>
      <c r="AKY15" s="86"/>
      <c r="AKZ15" s="86"/>
      <c r="ALA15" s="86"/>
      <c r="ALB15" s="86"/>
      <c r="ALC15" s="86"/>
      <c r="ALD15" s="86"/>
      <c r="ALE15" s="86"/>
      <c r="ALF15" s="86"/>
      <c r="ALG15" s="86"/>
      <c r="ALH15" s="86"/>
      <c r="ALI15" s="86"/>
      <c r="ALJ15" s="86"/>
      <c r="ALK15" s="86"/>
      <c r="ALL15" s="86"/>
      <c r="ALM15" s="86"/>
      <c r="ALN15" s="62"/>
    </row>
    <row r="16" spans="1:1002" s="39" customFormat="1" ht="3" customHeight="1">
      <c r="A16" s="538" t="s">
        <v>56</v>
      </c>
      <c r="B16" s="538" t="s">
        <v>57</v>
      </c>
      <c r="D16" s="583">
        <v>42948</v>
      </c>
      <c r="E16" s="583">
        <v>42978</v>
      </c>
      <c r="F16" s="99"/>
      <c r="G16" s="97"/>
      <c r="H16" s="560">
        <f t="shared" ref="H16" ca="1" si="598">IFERROR(IF(DATEDIF($D16,TODAY(),"d")/$F17&gt;1,1,DATEDIF($D16,TODAY(),"d")/$F17),"")</f>
        <v>1</v>
      </c>
      <c r="I16" s="72"/>
      <c r="J16" s="14"/>
      <c r="K16" s="563">
        <f t="shared" ref="K16" ca="1" si="599">IFERROR(J17-H16,"")</f>
        <v>0</v>
      </c>
      <c r="L16" s="6"/>
      <c r="M16" s="34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62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62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62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62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62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62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62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62"/>
      <c r="IO16" s="83"/>
      <c r="IP16" s="83"/>
      <c r="IQ16" s="83"/>
      <c r="IR16" s="83"/>
      <c r="IS16" s="83"/>
      <c r="IT16" s="83"/>
      <c r="IU16" s="83"/>
      <c r="IV16" s="83"/>
      <c r="IW16" s="83"/>
      <c r="IX16" s="83"/>
      <c r="IY16" s="83"/>
      <c r="IZ16" s="83"/>
      <c r="JA16" s="83"/>
      <c r="JB16" s="83"/>
      <c r="JC16" s="83"/>
      <c r="JD16" s="83"/>
      <c r="JE16" s="83"/>
      <c r="JF16" s="83"/>
      <c r="JG16" s="83"/>
      <c r="JH16" s="83"/>
      <c r="JI16" s="83"/>
      <c r="JJ16" s="83"/>
      <c r="JK16" s="83"/>
      <c r="JL16" s="83"/>
      <c r="JM16" s="83"/>
      <c r="JN16" s="83"/>
      <c r="JO16" s="83"/>
      <c r="JP16" s="83"/>
      <c r="JQ16" s="83"/>
      <c r="JR16" s="83"/>
      <c r="JS16" s="83"/>
      <c r="JT16" s="62"/>
      <c r="JU16" s="83"/>
      <c r="JV16" s="83"/>
      <c r="JW16" s="83"/>
      <c r="JX16" s="83"/>
      <c r="JY16" s="83"/>
      <c r="JZ16" s="83"/>
      <c r="KA16" s="83"/>
      <c r="KB16" s="83"/>
      <c r="KC16" s="83"/>
      <c r="KD16" s="83"/>
      <c r="KE16" s="83"/>
      <c r="KF16" s="83"/>
      <c r="KG16" s="83"/>
      <c r="KH16" s="83"/>
      <c r="KI16" s="83"/>
      <c r="KJ16" s="83"/>
      <c r="KK16" s="83"/>
      <c r="KL16" s="83"/>
      <c r="KM16" s="83"/>
      <c r="KN16" s="83"/>
      <c r="KO16" s="83"/>
      <c r="KP16" s="83"/>
      <c r="KQ16" s="83"/>
      <c r="KR16" s="83"/>
      <c r="KS16" s="83"/>
      <c r="KT16" s="83"/>
      <c r="KU16" s="83"/>
      <c r="KV16" s="83"/>
      <c r="KW16" s="62"/>
      <c r="KX16" s="83"/>
      <c r="KY16" s="83"/>
      <c r="KZ16" s="83"/>
      <c r="LA16" s="83"/>
      <c r="LB16" s="83"/>
      <c r="LC16" s="83"/>
      <c r="LD16" s="83"/>
      <c r="LE16" s="83"/>
      <c r="LF16" s="83"/>
      <c r="LG16" s="83"/>
      <c r="LH16" s="83"/>
      <c r="LI16" s="83"/>
      <c r="LJ16" s="83"/>
      <c r="LK16" s="83"/>
      <c r="LL16" s="83"/>
      <c r="LM16" s="83"/>
      <c r="LN16" s="83"/>
      <c r="LO16" s="83"/>
      <c r="LP16" s="83"/>
      <c r="LQ16" s="83"/>
      <c r="LR16" s="83"/>
      <c r="LS16" s="83"/>
      <c r="LT16" s="83"/>
      <c r="LU16" s="83"/>
      <c r="LV16" s="83"/>
      <c r="LW16" s="83"/>
      <c r="LX16" s="83"/>
      <c r="LY16" s="83"/>
      <c r="LZ16" s="83"/>
      <c r="MA16" s="83"/>
      <c r="MB16" s="83"/>
      <c r="MC16" s="62"/>
      <c r="MD16" s="83"/>
      <c r="ME16" s="83"/>
      <c r="MF16" s="83"/>
      <c r="MG16" s="83"/>
      <c r="MH16" s="83"/>
      <c r="MI16" s="83"/>
      <c r="MJ16" s="83"/>
      <c r="MK16" s="83"/>
      <c r="ML16" s="83"/>
      <c r="MM16" s="83"/>
      <c r="MN16" s="83"/>
      <c r="MO16" s="83"/>
      <c r="MP16" s="83"/>
      <c r="MQ16" s="83"/>
      <c r="MR16" s="83"/>
      <c r="MS16" s="83"/>
      <c r="MT16" s="83"/>
      <c r="MU16" s="83"/>
      <c r="MV16" s="83"/>
      <c r="MW16" s="83"/>
      <c r="MX16" s="83"/>
      <c r="MY16" s="83"/>
      <c r="MZ16" s="83"/>
      <c r="NA16" s="83"/>
      <c r="NB16" s="83"/>
      <c r="NC16" s="83"/>
      <c r="ND16" s="83"/>
      <c r="NE16" s="83"/>
      <c r="NF16" s="83"/>
      <c r="NG16" s="83"/>
      <c r="NH16" s="62"/>
      <c r="NI16" s="83"/>
      <c r="NJ16" s="83"/>
      <c r="NK16" s="83"/>
      <c r="NL16" s="83"/>
      <c r="NM16" s="83"/>
      <c r="NN16" s="83"/>
      <c r="NO16" s="83"/>
      <c r="NP16" s="83"/>
      <c r="NQ16" s="83"/>
      <c r="NR16" s="83"/>
      <c r="NS16" s="83"/>
      <c r="NT16" s="83"/>
      <c r="NU16" s="83"/>
      <c r="NV16" s="83"/>
      <c r="NW16" s="83"/>
      <c r="NX16" s="83"/>
      <c r="NY16" s="83"/>
      <c r="NZ16" s="83"/>
      <c r="OA16" s="83"/>
      <c r="OB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62"/>
      <c r="OO16" s="83"/>
      <c r="OP16" s="83"/>
      <c r="OQ16" s="83"/>
      <c r="OR16" s="83"/>
      <c r="OS16" s="83"/>
      <c r="OT16" s="83"/>
      <c r="OU16" s="83"/>
      <c r="OV16" s="83"/>
      <c r="OW16" s="83"/>
      <c r="OX16" s="83"/>
      <c r="OY16" s="83"/>
      <c r="OZ16" s="83"/>
      <c r="PA16" s="83"/>
      <c r="PB16" s="83"/>
      <c r="PC16" s="83"/>
      <c r="PD16" s="83"/>
      <c r="PE16" s="83"/>
      <c r="PF16" s="83"/>
      <c r="PG16" s="83"/>
      <c r="PH16" s="83"/>
      <c r="PI16" s="83"/>
      <c r="PJ16" s="83"/>
      <c r="PK16" s="83"/>
      <c r="PL16" s="83"/>
      <c r="PM16" s="83"/>
      <c r="PN16" s="83"/>
      <c r="PO16" s="83"/>
      <c r="PP16" s="83"/>
      <c r="PQ16" s="83"/>
      <c r="PR16" s="83"/>
      <c r="PS16" s="62"/>
      <c r="PT16" s="83"/>
      <c r="PU16" s="83"/>
      <c r="PV16" s="83"/>
      <c r="PW16" s="83"/>
      <c r="PX16" s="83"/>
      <c r="PY16" s="83"/>
      <c r="PZ16" s="83"/>
      <c r="QA16" s="83"/>
      <c r="QB16" s="83"/>
      <c r="QC16" s="83"/>
      <c r="QD16" s="83"/>
      <c r="QE16" s="83"/>
      <c r="QF16" s="83"/>
      <c r="QG16" s="83"/>
      <c r="QH16" s="83"/>
      <c r="QI16" s="83"/>
      <c r="QJ16" s="83"/>
      <c r="QK16" s="83"/>
      <c r="QL16" s="83"/>
      <c r="QM16" s="83"/>
      <c r="QN16" s="83"/>
      <c r="QO16" s="83"/>
      <c r="QP16" s="83"/>
      <c r="QQ16" s="83"/>
      <c r="QR16" s="83"/>
      <c r="QS16" s="83"/>
      <c r="QT16" s="83"/>
      <c r="QU16" s="83"/>
      <c r="QV16" s="83"/>
      <c r="QW16" s="83"/>
      <c r="QX16" s="83"/>
      <c r="QY16" s="62"/>
      <c r="QZ16" s="83"/>
      <c r="RA16" s="83"/>
      <c r="RB16" s="83"/>
      <c r="RC16" s="83"/>
      <c r="RD16" s="83"/>
      <c r="RE16" s="83"/>
      <c r="RF16" s="83"/>
      <c r="RG16" s="83"/>
      <c r="RH16" s="83"/>
      <c r="RI16" s="83"/>
      <c r="RJ16" s="83"/>
      <c r="RK16" s="83"/>
      <c r="RL16" s="83"/>
      <c r="RM16" s="83"/>
      <c r="RN16" s="83"/>
      <c r="RO16" s="83"/>
      <c r="RP16" s="83"/>
      <c r="RQ16" s="83"/>
      <c r="RR16" s="83"/>
      <c r="RS16" s="83"/>
      <c r="RT16" s="83"/>
      <c r="RU16" s="83"/>
      <c r="RV16" s="83"/>
      <c r="RW16" s="83"/>
      <c r="RX16" s="83"/>
      <c r="RY16" s="83"/>
      <c r="RZ16" s="83"/>
      <c r="SA16" s="83"/>
      <c r="SB16" s="83"/>
      <c r="SC16" s="83"/>
      <c r="SD16" s="83"/>
      <c r="SE16" s="62"/>
      <c r="SF16" s="83"/>
      <c r="SG16" s="83"/>
      <c r="SH16" s="83"/>
      <c r="SI16" s="83"/>
      <c r="SJ16" s="83"/>
      <c r="SK16" s="83"/>
      <c r="SL16" s="83"/>
      <c r="SM16" s="83"/>
      <c r="SN16" s="83"/>
      <c r="SO16" s="83"/>
      <c r="SP16" s="83"/>
      <c r="SQ16" s="83"/>
      <c r="SR16" s="83"/>
      <c r="SS16" s="83"/>
      <c r="ST16" s="83"/>
      <c r="SU16" s="83"/>
      <c r="SV16" s="83"/>
      <c r="SW16" s="83"/>
      <c r="SX16" s="83"/>
      <c r="SY16" s="83"/>
      <c r="SZ16" s="83"/>
      <c r="TA16" s="83"/>
      <c r="TB16" s="83"/>
      <c r="TC16" s="83"/>
      <c r="TD16" s="83"/>
      <c r="TE16" s="83"/>
      <c r="TF16" s="83"/>
      <c r="TG16" s="83"/>
      <c r="TH16" s="83"/>
      <c r="TI16" s="83"/>
      <c r="TJ16" s="62"/>
      <c r="TK16" s="83"/>
      <c r="TL16" s="83"/>
      <c r="TM16" s="83"/>
      <c r="TN16" s="83"/>
      <c r="TO16" s="83"/>
      <c r="TP16" s="83"/>
      <c r="TQ16" s="83"/>
      <c r="TR16" s="83"/>
      <c r="TS16" s="83"/>
      <c r="TT16" s="83"/>
      <c r="TU16" s="83"/>
      <c r="TV16" s="83"/>
      <c r="TW16" s="83"/>
      <c r="TX16" s="83"/>
      <c r="TY16" s="83"/>
      <c r="TZ16" s="83"/>
      <c r="UA16" s="83"/>
      <c r="UB16" s="83"/>
      <c r="UC16" s="83"/>
      <c r="UD16" s="83"/>
      <c r="UE16" s="83"/>
      <c r="UF16" s="83"/>
      <c r="UG16" s="83"/>
      <c r="UH16" s="83"/>
      <c r="UI16" s="83"/>
      <c r="UJ16" s="83"/>
      <c r="UK16" s="83"/>
      <c r="UL16" s="83"/>
      <c r="UM16" s="83"/>
      <c r="UN16" s="83"/>
      <c r="UO16" s="83"/>
      <c r="UP16" s="62"/>
      <c r="UQ16" s="83"/>
      <c r="UR16" s="83"/>
      <c r="US16" s="83"/>
      <c r="UT16" s="83"/>
      <c r="UU16" s="83"/>
      <c r="UV16" s="83"/>
      <c r="UW16" s="83"/>
      <c r="UX16" s="83"/>
      <c r="UY16" s="83"/>
      <c r="UZ16" s="83"/>
      <c r="VA16" s="83"/>
      <c r="VB16" s="83"/>
      <c r="VC16" s="83"/>
      <c r="VD16" s="83"/>
      <c r="VE16" s="83"/>
      <c r="VF16" s="83"/>
      <c r="VG16" s="83"/>
      <c r="VH16" s="83"/>
      <c r="VI16" s="83"/>
      <c r="VJ16" s="83"/>
      <c r="VK16" s="83"/>
      <c r="VL16" s="83"/>
      <c r="VM16" s="83"/>
      <c r="VN16" s="83"/>
      <c r="VO16" s="83"/>
      <c r="VP16" s="83"/>
      <c r="VQ16" s="83"/>
      <c r="VR16" s="83"/>
      <c r="VS16" s="83"/>
      <c r="VT16" s="83"/>
      <c r="VU16" s="62"/>
      <c r="VV16" s="83"/>
      <c r="VW16" s="83"/>
      <c r="VX16" s="83"/>
      <c r="VY16" s="83"/>
      <c r="VZ16" s="83"/>
      <c r="WA16" s="83"/>
      <c r="WB16" s="83"/>
      <c r="WC16" s="83"/>
      <c r="WD16" s="83"/>
      <c r="WE16" s="83"/>
      <c r="WF16" s="83"/>
      <c r="WG16" s="83"/>
      <c r="WH16" s="83"/>
      <c r="WI16" s="83"/>
      <c r="WJ16" s="83"/>
      <c r="WK16" s="83"/>
      <c r="WL16" s="83"/>
      <c r="WM16" s="83"/>
      <c r="WN16" s="83"/>
      <c r="WO16" s="83"/>
      <c r="WP16" s="83"/>
      <c r="WQ16" s="83"/>
      <c r="WR16" s="83"/>
      <c r="WS16" s="83"/>
      <c r="WT16" s="83"/>
      <c r="WU16" s="83"/>
      <c r="WV16" s="83"/>
      <c r="WW16" s="83"/>
      <c r="WX16" s="83"/>
      <c r="WY16" s="83"/>
      <c r="WZ16" s="42"/>
      <c r="XA16" s="62"/>
      <c r="XB16" s="42"/>
      <c r="XC16" s="42"/>
      <c r="XD16" s="42"/>
      <c r="XE16" s="42"/>
      <c r="XF16" s="42"/>
      <c r="XG16" s="42"/>
      <c r="XH16" s="42"/>
      <c r="XI16" s="42"/>
      <c r="XJ16" s="42"/>
      <c r="XK16" s="42"/>
      <c r="XL16" s="42"/>
      <c r="XM16" s="42"/>
      <c r="XN16" s="42"/>
      <c r="XO16" s="42"/>
      <c r="XP16" s="42"/>
      <c r="XQ16" s="42"/>
      <c r="XR16" s="42"/>
      <c r="XS16" s="42"/>
      <c r="XT16" s="42"/>
      <c r="XU16" s="42"/>
      <c r="XV16" s="42"/>
      <c r="XW16" s="42"/>
      <c r="XX16" s="42"/>
      <c r="XY16" s="42"/>
      <c r="XZ16" s="42"/>
      <c r="YA16" s="42"/>
      <c r="YB16" s="42"/>
      <c r="YC16" s="42"/>
      <c r="YD16" s="42"/>
      <c r="YE16" s="42"/>
      <c r="YF16" s="42"/>
      <c r="YG16" s="62"/>
      <c r="YH16" s="42"/>
      <c r="YI16" s="42"/>
      <c r="YJ16" s="42"/>
      <c r="YK16" s="42"/>
      <c r="YL16" s="42"/>
      <c r="YM16" s="42"/>
      <c r="YN16" s="42"/>
      <c r="YO16" s="42"/>
      <c r="YP16" s="42"/>
      <c r="YQ16" s="42"/>
      <c r="YR16" s="42"/>
      <c r="YS16" s="42"/>
      <c r="YT16" s="42"/>
      <c r="YU16" s="42"/>
      <c r="YV16" s="42"/>
      <c r="YW16" s="42"/>
      <c r="YX16" s="42"/>
      <c r="YY16" s="42"/>
      <c r="YZ16" s="42"/>
      <c r="ZA16" s="42"/>
      <c r="ZB16" s="42"/>
      <c r="ZC16" s="42"/>
      <c r="ZD16" s="42"/>
      <c r="ZE16" s="42"/>
      <c r="ZF16" s="42"/>
      <c r="ZG16" s="42"/>
      <c r="ZH16" s="42"/>
      <c r="ZI16" s="42"/>
      <c r="ZJ16" s="62"/>
      <c r="ZK16" s="42"/>
      <c r="ZL16" s="42"/>
      <c r="ZM16" s="42"/>
      <c r="ZN16" s="42"/>
      <c r="ZO16" s="42"/>
      <c r="ZP16" s="42"/>
      <c r="ZQ16" s="42"/>
      <c r="ZR16" s="42"/>
      <c r="ZS16" s="42"/>
      <c r="ZT16" s="42"/>
      <c r="ZU16" s="42"/>
      <c r="ZV16" s="42"/>
      <c r="ZW16" s="42"/>
      <c r="ZX16" s="42"/>
      <c r="ZY16" s="42"/>
      <c r="ZZ16" s="42"/>
      <c r="AAA16" s="42"/>
      <c r="AAB16" s="42"/>
      <c r="AAC16" s="42"/>
      <c r="AAD16" s="42"/>
      <c r="AAE16" s="42"/>
      <c r="AAF16" s="42"/>
      <c r="AAG16" s="42"/>
      <c r="AAH16" s="42"/>
      <c r="AAI16" s="42"/>
      <c r="AAJ16" s="42"/>
      <c r="AAK16" s="42"/>
      <c r="AAL16" s="42"/>
      <c r="AAM16" s="42"/>
      <c r="AAN16" s="42"/>
      <c r="AAO16" s="42"/>
      <c r="AAP16" s="62"/>
      <c r="AAQ16" s="42"/>
      <c r="AAR16" s="42"/>
      <c r="AAS16" s="42"/>
      <c r="AAT16" s="42"/>
      <c r="AAU16" s="42"/>
      <c r="AAV16" s="42"/>
      <c r="AAW16" s="42"/>
      <c r="AAX16" s="42"/>
      <c r="AAY16" s="42"/>
      <c r="AAZ16" s="42"/>
      <c r="ABA16" s="42"/>
      <c r="ABB16" s="42"/>
      <c r="ABC16" s="42"/>
      <c r="ABD16" s="42"/>
      <c r="ABE16" s="42"/>
      <c r="ABF16" s="42"/>
      <c r="ABG16" s="42"/>
      <c r="ABH16" s="42"/>
      <c r="ABI16" s="42"/>
      <c r="ABJ16" s="42"/>
      <c r="ABK16" s="42"/>
      <c r="ABL16" s="42"/>
      <c r="ABM16" s="42"/>
      <c r="ABN16" s="42"/>
      <c r="ABO16" s="42"/>
      <c r="ABP16" s="42"/>
      <c r="ABQ16" s="42"/>
      <c r="ABR16" s="42"/>
      <c r="ABS16" s="42"/>
      <c r="ABT16" s="42"/>
      <c r="ABU16" s="62"/>
      <c r="ABV16" s="42"/>
      <c r="ABW16" s="42"/>
      <c r="ABX16" s="42"/>
      <c r="ABY16" s="42"/>
      <c r="ABZ16" s="42"/>
      <c r="ACA16" s="42"/>
      <c r="ACB16" s="42"/>
      <c r="ACC16" s="42"/>
      <c r="ACD16" s="42"/>
      <c r="ACE16" s="42"/>
      <c r="ACF16" s="42"/>
      <c r="ACG16" s="42"/>
      <c r="ACH16" s="42"/>
      <c r="ACI16" s="42"/>
      <c r="ACJ16" s="42"/>
      <c r="ACK16" s="42"/>
      <c r="ACL16" s="42"/>
      <c r="ACM16" s="42"/>
      <c r="ACN16" s="42"/>
      <c r="ACO16" s="42"/>
      <c r="ACP16" s="42"/>
      <c r="ACQ16" s="42"/>
      <c r="ACR16" s="42"/>
      <c r="ACS16" s="42"/>
      <c r="ACT16" s="42"/>
      <c r="ACU16" s="42"/>
      <c r="ACV16" s="42"/>
      <c r="ACW16" s="42"/>
      <c r="ACX16" s="42"/>
      <c r="ACY16" s="42"/>
      <c r="ACZ16" s="42"/>
      <c r="ADA16" s="62"/>
      <c r="ADB16" s="42"/>
      <c r="ADC16" s="42"/>
      <c r="ADD16" s="42"/>
      <c r="ADE16" s="42"/>
      <c r="ADF16" s="42"/>
      <c r="ADG16" s="42"/>
      <c r="ADH16" s="42"/>
      <c r="ADI16" s="42"/>
      <c r="ADJ16" s="42"/>
      <c r="ADK16" s="42"/>
      <c r="ADL16" s="42"/>
      <c r="ADM16" s="42"/>
      <c r="ADN16" s="42"/>
      <c r="ADO16" s="42"/>
      <c r="ADP16" s="42"/>
      <c r="ADQ16" s="42"/>
      <c r="ADR16" s="42"/>
      <c r="ADS16" s="42"/>
      <c r="ADT16" s="42"/>
      <c r="ADU16" s="42"/>
      <c r="ADV16" s="42"/>
      <c r="ADW16" s="42"/>
      <c r="ADX16" s="42"/>
      <c r="ADY16" s="42"/>
      <c r="ADZ16" s="42"/>
      <c r="AEA16" s="42"/>
      <c r="AEB16" s="42"/>
      <c r="AEC16" s="42"/>
      <c r="AED16" s="42"/>
      <c r="AEE16" s="42"/>
      <c r="AEF16" s="62"/>
      <c r="AEG16" s="42"/>
      <c r="AEH16" s="42"/>
      <c r="AEI16" s="42"/>
      <c r="AEJ16" s="42"/>
      <c r="AEK16" s="42"/>
      <c r="AEL16" s="42"/>
      <c r="AEM16" s="42"/>
      <c r="AEN16" s="42"/>
      <c r="AEO16" s="42"/>
      <c r="AEP16" s="42"/>
      <c r="AEQ16" s="42"/>
      <c r="AER16" s="42"/>
      <c r="AES16" s="42"/>
      <c r="AET16" s="42"/>
      <c r="AEU16" s="42"/>
      <c r="AEV16" s="42"/>
      <c r="AEW16" s="42"/>
      <c r="AEX16" s="42"/>
      <c r="AEY16" s="42"/>
      <c r="AEZ16" s="42"/>
      <c r="AFA16" s="42"/>
      <c r="AFB16" s="42"/>
      <c r="AFC16" s="42"/>
      <c r="AFD16" s="42"/>
      <c r="AFE16" s="42"/>
      <c r="AFF16" s="42"/>
      <c r="AFG16" s="42"/>
      <c r="AFH16" s="42"/>
      <c r="AFI16" s="42"/>
      <c r="AFJ16" s="42"/>
      <c r="AFK16" s="42"/>
      <c r="AFL16" s="62"/>
      <c r="AFM16" s="42"/>
      <c r="AFN16" s="42"/>
      <c r="AFO16" s="42"/>
      <c r="AFP16" s="42"/>
      <c r="AFQ16" s="42"/>
      <c r="AFR16" s="42"/>
      <c r="AFS16" s="42"/>
      <c r="AFT16" s="42"/>
      <c r="AFU16" s="42"/>
      <c r="AFV16" s="42"/>
      <c r="AFW16" s="42"/>
      <c r="AFX16" s="42"/>
      <c r="AFY16" s="42"/>
      <c r="AFZ16" s="42"/>
      <c r="AGA16" s="42"/>
      <c r="AGB16" s="42"/>
      <c r="AGC16" s="42"/>
      <c r="AGD16" s="42"/>
      <c r="AGE16" s="42"/>
      <c r="AGF16" s="42"/>
      <c r="AGG16" s="42"/>
      <c r="AGH16" s="42"/>
      <c r="AGI16" s="42"/>
      <c r="AGJ16" s="42"/>
      <c r="AGK16" s="42"/>
      <c r="AGL16" s="42"/>
      <c r="AGM16" s="42"/>
      <c r="AGN16" s="42"/>
      <c r="AGO16" s="42"/>
      <c r="AGP16" s="42"/>
      <c r="AGQ16" s="42"/>
      <c r="AGR16" s="62"/>
      <c r="AGS16" s="42"/>
      <c r="AGT16" s="42"/>
      <c r="AGU16" s="42"/>
      <c r="AGV16" s="42"/>
      <c r="AGW16" s="42"/>
      <c r="AGX16" s="42"/>
      <c r="AGY16" s="42"/>
      <c r="AGZ16" s="42"/>
      <c r="AHA16" s="42"/>
      <c r="AHB16" s="42"/>
      <c r="AHC16" s="42"/>
      <c r="AHD16" s="42"/>
      <c r="AHE16" s="42"/>
      <c r="AHF16" s="42"/>
      <c r="AHG16" s="42"/>
      <c r="AHH16" s="42"/>
      <c r="AHI16" s="42"/>
      <c r="AHJ16" s="42"/>
      <c r="AHK16" s="42"/>
      <c r="AHL16" s="42"/>
      <c r="AHM16" s="42"/>
      <c r="AHN16" s="42"/>
      <c r="AHO16" s="42"/>
      <c r="AHP16" s="42"/>
      <c r="AHQ16" s="42"/>
      <c r="AHR16" s="42"/>
      <c r="AHS16" s="42"/>
      <c r="AHT16" s="42"/>
      <c r="AHU16" s="42"/>
      <c r="AHV16" s="42"/>
      <c r="AHW16" s="62"/>
      <c r="AHX16" s="42"/>
      <c r="AHY16" s="42"/>
      <c r="AHZ16" s="42"/>
      <c r="AIA16" s="42"/>
      <c r="AIB16" s="42"/>
      <c r="AIC16" s="42"/>
      <c r="AID16" s="42"/>
      <c r="AIE16" s="42"/>
      <c r="AIF16" s="42"/>
      <c r="AIG16" s="42"/>
      <c r="AIH16" s="42"/>
      <c r="AII16" s="42"/>
      <c r="AIJ16" s="42"/>
      <c r="AIK16" s="42"/>
      <c r="AIL16" s="42"/>
      <c r="AIM16" s="42"/>
      <c r="AIN16" s="42"/>
      <c r="AIO16" s="42"/>
      <c r="AIP16" s="42"/>
      <c r="AIQ16" s="42"/>
      <c r="AIR16" s="42"/>
      <c r="AIS16" s="42"/>
      <c r="AIT16" s="42"/>
      <c r="AIU16" s="42"/>
      <c r="AIV16" s="42"/>
      <c r="AIW16" s="42"/>
      <c r="AIX16" s="42"/>
      <c r="AIY16" s="42"/>
      <c r="AIZ16" s="42"/>
      <c r="AJA16" s="42"/>
      <c r="AJB16" s="42"/>
      <c r="AJC16" s="62"/>
      <c r="AJD16" s="42"/>
      <c r="AJE16" s="42"/>
      <c r="AJF16" s="42"/>
      <c r="AJG16" s="42"/>
      <c r="AJH16" s="42"/>
      <c r="AJI16" s="42"/>
      <c r="AJJ16" s="42"/>
      <c r="AJK16" s="42"/>
      <c r="AJL16" s="42"/>
      <c r="AJM16" s="42"/>
      <c r="AJN16" s="42"/>
      <c r="AJO16" s="42"/>
      <c r="AJP16" s="42"/>
      <c r="AJQ16" s="42"/>
      <c r="AJR16" s="42"/>
      <c r="AJS16" s="42"/>
      <c r="AJT16" s="42"/>
      <c r="AJU16" s="42"/>
      <c r="AJV16" s="42"/>
      <c r="AJW16" s="42"/>
      <c r="AJX16" s="42"/>
      <c r="AJY16" s="42"/>
      <c r="AJZ16" s="42"/>
      <c r="AKA16" s="42"/>
      <c r="AKB16" s="42"/>
      <c r="AKC16" s="42"/>
      <c r="AKD16" s="42"/>
      <c r="AKE16" s="42"/>
      <c r="AKF16" s="42"/>
      <c r="AKG16" s="42"/>
      <c r="AKH16" s="62"/>
      <c r="AKI16" s="42"/>
      <c r="AKJ16" s="42"/>
      <c r="AKK16" s="42"/>
      <c r="AKL16" s="42"/>
      <c r="AKM16" s="42"/>
      <c r="AKN16" s="42"/>
      <c r="AKO16" s="42"/>
      <c r="AKP16" s="42"/>
      <c r="AKQ16" s="42"/>
      <c r="AKR16" s="42"/>
      <c r="AKS16" s="42"/>
      <c r="AKT16" s="42"/>
      <c r="AKU16" s="42"/>
      <c r="AKV16" s="42"/>
      <c r="AKW16" s="42"/>
      <c r="AKX16" s="42"/>
      <c r="AKY16" s="42"/>
      <c r="AKZ16" s="42"/>
      <c r="ALA16" s="42"/>
      <c r="ALB16" s="42"/>
      <c r="ALC16" s="42"/>
      <c r="ALD16" s="42"/>
      <c r="ALE16" s="42"/>
      <c r="ALF16" s="42"/>
      <c r="ALG16" s="42"/>
      <c r="ALH16" s="42"/>
      <c r="ALI16" s="42"/>
      <c r="ALJ16" s="42"/>
      <c r="ALK16" s="42"/>
      <c r="ALL16" s="42"/>
      <c r="ALM16" s="42"/>
      <c r="ALN16" s="62"/>
    </row>
    <row r="17" spans="1:1002" s="81" customFormat="1" ht="15" customHeight="1">
      <c r="A17" s="539"/>
      <c r="B17" s="539"/>
      <c r="C17" s="79"/>
      <c r="D17" s="584"/>
      <c r="E17" s="584"/>
      <c r="F17" s="98">
        <f>E16-D16</f>
        <v>30</v>
      </c>
      <c r="G17" s="96">
        <f>NETWORKDAYS(D16,E16,C$165:C$187)</f>
        <v>23</v>
      </c>
      <c r="H17" s="561"/>
      <c r="I17" s="73"/>
      <c r="J17" s="73" t="str">
        <f>IF(I16&gt;1%,"100%","100%")</f>
        <v>100%</v>
      </c>
      <c r="K17" s="564"/>
      <c r="M17" s="34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62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62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62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62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62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62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62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62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62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62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62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62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62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62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62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62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30"/>
      <c r="SX17" s="30"/>
      <c r="SY17" s="30"/>
      <c r="SZ17" s="30"/>
      <c r="TA17" s="30"/>
      <c r="TB17" s="30"/>
      <c r="TC17" s="30"/>
      <c r="TD17" s="30"/>
      <c r="TE17" s="30"/>
      <c r="TF17" s="30"/>
      <c r="TG17" s="30"/>
      <c r="TH17" s="30"/>
      <c r="TI17" s="30"/>
      <c r="TJ17" s="62"/>
      <c r="TK17" s="30"/>
      <c r="TL17" s="30"/>
      <c r="TM17" s="30"/>
      <c r="TN17" s="30"/>
      <c r="TO17" s="30"/>
      <c r="TP17" s="30"/>
      <c r="TQ17" s="30"/>
      <c r="TR17" s="30"/>
      <c r="TS17" s="30"/>
      <c r="TT17" s="30"/>
      <c r="TU17" s="30"/>
      <c r="TV17" s="30"/>
      <c r="TW17" s="30"/>
      <c r="TX17" s="30"/>
      <c r="TY17" s="30"/>
      <c r="TZ17" s="30"/>
      <c r="UA17" s="30"/>
      <c r="UB17" s="30"/>
      <c r="UC17" s="30"/>
      <c r="UD17" s="30"/>
      <c r="UE17" s="30"/>
      <c r="UF17" s="30"/>
      <c r="UG17" s="30"/>
      <c r="UH17" s="30"/>
      <c r="UI17" s="30"/>
      <c r="UJ17" s="30"/>
      <c r="UK17" s="30"/>
      <c r="UL17" s="30"/>
      <c r="UM17" s="30"/>
      <c r="UN17" s="30"/>
      <c r="UO17" s="30"/>
      <c r="UP17" s="62"/>
      <c r="UQ17" s="30"/>
      <c r="UR17" s="30"/>
      <c r="US17" s="30"/>
      <c r="UT17" s="30"/>
      <c r="UU17" s="30"/>
      <c r="UV17" s="30"/>
      <c r="UW17" s="30"/>
      <c r="UX17" s="30"/>
      <c r="UY17" s="30"/>
      <c r="UZ17" s="30"/>
      <c r="VA17" s="30"/>
      <c r="VB17" s="30"/>
      <c r="VC17" s="30"/>
      <c r="VD17" s="30"/>
      <c r="VE17" s="30"/>
      <c r="VF17" s="30"/>
      <c r="VG17" s="30"/>
      <c r="VH17" s="30"/>
      <c r="VI17" s="30"/>
      <c r="VJ17" s="30"/>
      <c r="VK17" s="30"/>
      <c r="VL17" s="30"/>
      <c r="VM17" s="30"/>
      <c r="VN17" s="30"/>
      <c r="VO17" s="30"/>
      <c r="VP17" s="30"/>
      <c r="VQ17" s="30"/>
      <c r="VR17" s="30"/>
      <c r="VS17" s="30"/>
      <c r="VT17" s="30"/>
      <c r="VU17" s="62"/>
      <c r="VV17" s="30"/>
      <c r="VW17" s="30"/>
      <c r="VX17" s="30"/>
      <c r="VY17" s="30"/>
      <c r="VZ17" s="30"/>
      <c r="WA17" s="30"/>
      <c r="WB17" s="30"/>
      <c r="WC17" s="30"/>
      <c r="WD17" s="30"/>
      <c r="WE17" s="30"/>
      <c r="WF17" s="30"/>
      <c r="WG17" s="30"/>
      <c r="WH17" s="30"/>
      <c r="WI17" s="30"/>
      <c r="WJ17" s="30"/>
      <c r="WK17" s="30"/>
      <c r="WL17" s="30"/>
      <c r="WM17" s="30"/>
      <c r="WN17" s="30"/>
      <c r="WO17" s="30"/>
      <c r="WP17" s="30"/>
      <c r="WQ17" s="30"/>
      <c r="WR17" s="30"/>
      <c r="WS17" s="30"/>
      <c r="WT17" s="30"/>
      <c r="WU17" s="30"/>
      <c r="WV17" s="30"/>
      <c r="WW17" s="30"/>
      <c r="WX17" s="30"/>
      <c r="WY17" s="30"/>
      <c r="WZ17" s="30"/>
      <c r="XA17" s="62"/>
      <c r="XB17" s="30"/>
      <c r="XC17" s="30"/>
      <c r="XD17" s="30"/>
      <c r="XE17" s="30"/>
      <c r="XF17" s="30"/>
      <c r="XG17" s="30"/>
      <c r="XH17" s="30"/>
      <c r="XI17" s="30"/>
      <c r="XJ17" s="30"/>
      <c r="XK17" s="30"/>
      <c r="XL17" s="30"/>
      <c r="XM17" s="30"/>
      <c r="XN17" s="30"/>
      <c r="XO17" s="30"/>
      <c r="XP17" s="30"/>
      <c r="XQ17" s="30"/>
      <c r="XR17" s="30"/>
      <c r="XS17" s="30"/>
      <c r="XT17" s="30"/>
      <c r="XU17" s="30"/>
      <c r="XV17" s="30"/>
      <c r="XW17" s="30"/>
      <c r="XX17" s="30"/>
      <c r="XY17" s="30"/>
      <c r="XZ17" s="30"/>
      <c r="YA17" s="30"/>
      <c r="YB17" s="30"/>
      <c r="YC17" s="30"/>
      <c r="YD17" s="30"/>
      <c r="YE17" s="30"/>
      <c r="YF17" s="30"/>
      <c r="YG17" s="62"/>
      <c r="YH17" s="30"/>
      <c r="YI17" s="30"/>
      <c r="YJ17" s="30"/>
      <c r="YK17" s="30"/>
      <c r="YL17" s="30"/>
      <c r="YM17" s="30"/>
      <c r="YN17" s="30"/>
      <c r="YO17" s="30"/>
      <c r="YP17" s="30"/>
      <c r="YQ17" s="30"/>
      <c r="YR17" s="30"/>
      <c r="YS17" s="30"/>
      <c r="YT17" s="30"/>
      <c r="YU17" s="30"/>
      <c r="YV17" s="30"/>
      <c r="YW17" s="30"/>
      <c r="YX17" s="30"/>
      <c r="YY17" s="30"/>
      <c r="YZ17" s="30"/>
      <c r="ZA17" s="30"/>
      <c r="ZB17" s="30"/>
      <c r="ZC17" s="30"/>
      <c r="ZD17" s="30"/>
      <c r="ZE17" s="30"/>
      <c r="ZF17" s="30"/>
      <c r="ZG17" s="30"/>
      <c r="ZH17" s="30"/>
      <c r="ZI17" s="30"/>
      <c r="ZJ17" s="62"/>
      <c r="ZK17" s="30"/>
      <c r="ZL17" s="30"/>
      <c r="ZM17" s="30"/>
      <c r="ZN17" s="30"/>
      <c r="ZO17" s="30"/>
      <c r="ZP17" s="30"/>
      <c r="ZQ17" s="30"/>
      <c r="ZR17" s="30"/>
      <c r="ZS17" s="30"/>
      <c r="ZT17" s="30"/>
      <c r="ZU17" s="30"/>
      <c r="ZV17" s="30"/>
      <c r="ZW17" s="30"/>
      <c r="ZX17" s="30"/>
      <c r="ZY17" s="30"/>
      <c r="ZZ17" s="30"/>
      <c r="AAA17" s="30"/>
      <c r="AAB17" s="30"/>
      <c r="AAC17" s="30"/>
      <c r="AAD17" s="30"/>
      <c r="AAE17" s="30"/>
      <c r="AAF17" s="30"/>
      <c r="AAG17" s="30"/>
      <c r="AAH17" s="30"/>
      <c r="AAI17" s="30"/>
      <c r="AAJ17" s="30"/>
      <c r="AAK17" s="30"/>
      <c r="AAL17" s="30"/>
      <c r="AAM17" s="30"/>
      <c r="AAN17" s="30"/>
      <c r="AAO17" s="30"/>
      <c r="AAP17" s="62"/>
      <c r="AAQ17" s="30"/>
      <c r="AAR17" s="30"/>
      <c r="AAS17" s="30"/>
      <c r="AAT17" s="30"/>
      <c r="AAU17" s="30"/>
      <c r="AAV17" s="30"/>
      <c r="AAW17" s="30"/>
      <c r="AAX17" s="30"/>
      <c r="AAY17" s="30"/>
      <c r="AAZ17" s="30"/>
      <c r="ABA17" s="30"/>
      <c r="ABB17" s="30"/>
      <c r="ABC17" s="30"/>
      <c r="ABD17" s="30"/>
      <c r="ABE17" s="30"/>
      <c r="ABF17" s="30"/>
      <c r="ABG17" s="30"/>
      <c r="ABH17" s="30"/>
      <c r="ABI17" s="30"/>
      <c r="ABJ17" s="30"/>
      <c r="ABK17" s="30"/>
      <c r="ABL17" s="30"/>
      <c r="ABM17" s="30"/>
      <c r="ABN17" s="30"/>
      <c r="ABO17" s="30"/>
      <c r="ABP17" s="30"/>
      <c r="ABQ17" s="30"/>
      <c r="ABR17" s="30"/>
      <c r="ABS17" s="30"/>
      <c r="ABT17" s="30"/>
      <c r="ABU17" s="62"/>
      <c r="ABV17" s="30"/>
      <c r="ABW17" s="30"/>
      <c r="ABX17" s="30"/>
      <c r="ABY17" s="30"/>
      <c r="ABZ17" s="30"/>
      <c r="ACA17" s="30"/>
      <c r="ACB17" s="30"/>
      <c r="ACC17" s="30"/>
      <c r="ACD17" s="30"/>
      <c r="ACE17" s="30"/>
      <c r="ACF17" s="30"/>
      <c r="ACG17" s="30"/>
      <c r="ACH17" s="30"/>
      <c r="ACI17" s="30"/>
      <c r="ACJ17" s="30"/>
      <c r="ACK17" s="30"/>
      <c r="ACL17" s="30"/>
      <c r="ACM17" s="30"/>
      <c r="ACN17" s="30"/>
      <c r="ACO17" s="30"/>
      <c r="ACP17" s="30"/>
      <c r="ACQ17" s="30"/>
      <c r="ACR17" s="30"/>
      <c r="ACS17" s="30"/>
      <c r="ACT17" s="30"/>
      <c r="ACU17" s="30"/>
      <c r="ACV17" s="30"/>
      <c r="ACW17" s="30"/>
      <c r="ACX17" s="30"/>
      <c r="ACY17" s="30"/>
      <c r="ACZ17" s="30"/>
      <c r="ADA17" s="62"/>
      <c r="ADB17" s="30"/>
      <c r="ADC17" s="30"/>
      <c r="ADD17" s="30"/>
      <c r="ADE17" s="30"/>
      <c r="ADF17" s="30"/>
      <c r="ADG17" s="30"/>
      <c r="ADH17" s="30"/>
      <c r="ADI17" s="30"/>
      <c r="ADJ17" s="30"/>
      <c r="ADK17" s="30"/>
      <c r="ADL17" s="30"/>
      <c r="ADM17" s="30"/>
      <c r="ADN17" s="30"/>
      <c r="ADO17" s="30"/>
      <c r="ADP17" s="30"/>
      <c r="ADQ17" s="30"/>
      <c r="ADR17" s="30"/>
      <c r="ADS17" s="30"/>
      <c r="ADT17" s="30"/>
      <c r="ADU17" s="30"/>
      <c r="ADV17" s="30"/>
      <c r="ADW17" s="30"/>
      <c r="ADX17" s="30"/>
      <c r="ADY17" s="30"/>
      <c r="ADZ17" s="30"/>
      <c r="AEA17" s="30"/>
      <c r="AEB17" s="30"/>
      <c r="AEC17" s="30"/>
      <c r="AED17" s="30"/>
      <c r="AEE17" s="30"/>
      <c r="AEF17" s="62"/>
      <c r="AEG17" s="30"/>
      <c r="AEH17" s="30"/>
      <c r="AEI17" s="30"/>
      <c r="AEJ17" s="30"/>
      <c r="AEK17" s="30"/>
      <c r="AEL17" s="30"/>
      <c r="AEM17" s="30"/>
      <c r="AEN17" s="30"/>
      <c r="AEO17" s="30"/>
      <c r="AEP17" s="30"/>
      <c r="AEQ17" s="30"/>
      <c r="AER17" s="30"/>
      <c r="AES17" s="30"/>
      <c r="AET17" s="30"/>
      <c r="AEU17" s="30"/>
      <c r="AEV17" s="30"/>
      <c r="AEW17" s="30"/>
      <c r="AEX17" s="30"/>
      <c r="AEY17" s="30"/>
      <c r="AEZ17" s="30"/>
      <c r="AFA17" s="30"/>
      <c r="AFB17" s="30"/>
      <c r="AFC17" s="30"/>
      <c r="AFD17" s="30"/>
      <c r="AFE17" s="30"/>
      <c r="AFF17" s="30"/>
      <c r="AFG17" s="30"/>
      <c r="AFH17" s="30"/>
      <c r="AFI17" s="30"/>
      <c r="AFJ17" s="30"/>
      <c r="AFK17" s="30"/>
      <c r="AFL17" s="62"/>
      <c r="AFM17" s="30"/>
      <c r="AFN17" s="30"/>
      <c r="AFO17" s="30"/>
      <c r="AFP17" s="30"/>
      <c r="AFQ17" s="30"/>
      <c r="AFR17" s="30"/>
      <c r="AFS17" s="30"/>
      <c r="AFT17" s="30"/>
      <c r="AFU17" s="30"/>
      <c r="AFV17" s="30"/>
      <c r="AFW17" s="30"/>
      <c r="AFX17" s="30"/>
      <c r="AFY17" s="30"/>
      <c r="AFZ17" s="30"/>
      <c r="AGA17" s="30"/>
      <c r="AGB17" s="30"/>
      <c r="AGC17" s="30"/>
      <c r="AGD17" s="30"/>
      <c r="AGE17" s="30"/>
      <c r="AGF17" s="30"/>
      <c r="AGG17" s="30"/>
      <c r="AGH17" s="30"/>
      <c r="AGI17" s="30"/>
      <c r="AGJ17" s="30"/>
      <c r="AGK17" s="30"/>
      <c r="AGL17" s="30"/>
      <c r="AGM17" s="30"/>
      <c r="AGN17" s="30"/>
      <c r="AGO17" s="30"/>
      <c r="AGP17" s="30"/>
      <c r="AGQ17" s="30"/>
      <c r="AGR17" s="62"/>
      <c r="AGS17" s="30"/>
      <c r="AGT17" s="30"/>
      <c r="AGU17" s="30"/>
      <c r="AGV17" s="30"/>
      <c r="AGW17" s="30"/>
      <c r="AGX17" s="30"/>
      <c r="AGY17" s="30"/>
      <c r="AGZ17" s="30"/>
      <c r="AHA17" s="30"/>
      <c r="AHB17" s="30"/>
      <c r="AHC17" s="30"/>
      <c r="AHD17" s="30"/>
      <c r="AHE17" s="30"/>
      <c r="AHF17" s="30"/>
      <c r="AHG17" s="30"/>
      <c r="AHH17" s="30"/>
      <c r="AHI17" s="30"/>
      <c r="AHJ17" s="30"/>
      <c r="AHK17" s="30"/>
      <c r="AHL17" s="30"/>
      <c r="AHM17" s="30"/>
      <c r="AHN17" s="30"/>
      <c r="AHO17" s="30"/>
      <c r="AHP17" s="30"/>
      <c r="AHQ17" s="30"/>
      <c r="AHR17" s="30"/>
      <c r="AHS17" s="30"/>
      <c r="AHT17" s="30"/>
      <c r="AHU17" s="30"/>
      <c r="AHV17" s="30"/>
      <c r="AHW17" s="62"/>
      <c r="AHX17" s="30"/>
      <c r="AHY17" s="30"/>
      <c r="AHZ17" s="30"/>
      <c r="AIA17" s="30"/>
      <c r="AIB17" s="30"/>
      <c r="AIC17" s="30"/>
      <c r="AID17" s="30"/>
      <c r="AIE17" s="30"/>
      <c r="AIF17" s="30"/>
      <c r="AIG17" s="30"/>
      <c r="AIH17" s="30"/>
      <c r="AII17" s="30"/>
      <c r="AIJ17" s="30"/>
      <c r="AIK17" s="30"/>
      <c r="AIL17" s="30"/>
      <c r="AIM17" s="30"/>
      <c r="AIN17" s="30"/>
      <c r="AIO17" s="30"/>
      <c r="AIP17" s="30"/>
      <c r="AIQ17" s="30"/>
      <c r="AIR17" s="30"/>
      <c r="AIS17" s="30"/>
      <c r="AIT17" s="30"/>
      <c r="AIU17" s="30"/>
      <c r="AIV17" s="30"/>
      <c r="AIW17" s="30"/>
      <c r="AIX17" s="30"/>
      <c r="AIY17" s="30"/>
      <c r="AIZ17" s="30"/>
      <c r="AJA17" s="30"/>
      <c r="AJB17" s="30"/>
      <c r="AJC17" s="62"/>
      <c r="AJD17" s="30"/>
      <c r="AJE17" s="30"/>
      <c r="AJF17" s="30"/>
      <c r="AJG17" s="30"/>
      <c r="AJH17" s="30"/>
      <c r="AJI17" s="30"/>
      <c r="AJJ17" s="30"/>
      <c r="AJK17" s="30"/>
      <c r="AJL17" s="30"/>
      <c r="AJM17" s="30"/>
      <c r="AJN17" s="30"/>
      <c r="AJO17" s="30"/>
      <c r="AJP17" s="30"/>
      <c r="AJQ17" s="30"/>
      <c r="AJR17" s="30"/>
      <c r="AJS17" s="30"/>
      <c r="AJT17" s="30"/>
      <c r="AJU17" s="30"/>
      <c r="AJV17" s="30"/>
      <c r="AJW17" s="30"/>
      <c r="AJX17" s="30"/>
      <c r="AJY17" s="30"/>
      <c r="AJZ17" s="30"/>
      <c r="AKA17" s="30"/>
      <c r="AKB17" s="30"/>
      <c r="AKC17" s="30"/>
      <c r="AKD17" s="30"/>
      <c r="AKE17" s="30"/>
      <c r="AKF17" s="30"/>
      <c r="AKG17" s="30"/>
      <c r="AKH17" s="62"/>
      <c r="AKI17" s="30"/>
      <c r="AKJ17" s="30"/>
      <c r="AKK17" s="30"/>
      <c r="AKL17" s="30"/>
      <c r="AKM17" s="30"/>
      <c r="AKN17" s="30"/>
      <c r="AKO17" s="30"/>
      <c r="AKP17" s="30"/>
      <c r="AKQ17" s="30"/>
      <c r="AKR17" s="30"/>
      <c r="AKS17" s="30"/>
      <c r="AKT17" s="30"/>
      <c r="AKU17" s="30"/>
      <c r="AKV17" s="30"/>
      <c r="AKW17" s="30"/>
      <c r="AKX17" s="30"/>
      <c r="AKY17" s="30"/>
      <c r="AKZ17" s="30"/>
      <c r="ALA17" s="30"/>
      <c r="ALB17" s="30"/>
      <c r="ALC17" s="30"/>
      <c r="ALD17" s="30"/>
      <c r="ALE17" s="30"/>
      <c r="ALF17" s="30"/>
      <c r="ALG17" s="30"/>
      <c r="ALH17" s="30"/>
      <c r="ALI17" s="30"/>
      <c r="ALJ17" s="30"/>
      <c r="ALK17" s="30"/>
      <c r="ALL17" s="30"/>
      <c r="ALM17" s="30"/>
      <c r="ALN17" s="62"/>
    </row>
    <row r="18" spans="1:1002" s="81" customFormat="1" ht="3" customHeight="1">
      <c r="A18" s="540"/>
      <c r="B18" s="540"/>
      <c r="C18" s="80"/>
      <c r="D18" s="585"/>
      <c r="E18" s="585"/>
      <c r="F18" s="100"/>
      <c r="G18" s="102"/>
      <c r="H18" s="562"/>
      <c r="I18" s="74"/>
      <c r="J18" s="76"/>
      <c r="K18" s="565"/>
      <c r="M18" s="34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62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62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62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62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/>
      <c r="ES18" s="89"/>
      <c r="ET18" s="89"/>
      <c r="EU18" s="89"/>
      <c r="EV18" s="89"/>
      <c r="EW18" s="62"/>
      <c r="EX18" s="89"/>
      <c r="EY18" s="89"/>
      <c r="EZ18" s="89"/>
      <c r="FA18" s="89"/>
      <c r="FB18" s="89"/>
      <c r="FC18" s="89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89"/>
      <c r="FQ18" s="89"/>
      <c r="FR18" s="89"/>
      <c r="FS18" s="89"/>
      <c r="FT18" s="89"/>
      <c r="FU18" s="89"/>
      <c r="FV18" s="89"/>
      <c r="FW18" s="89"/>
      <c r="FX18" s="89"/>
      <c r="FY18" s="89"/>
      <c r="FZ18" s="89"/>
      <c r="GA18" s="89"/>
      <c r="GB18" s="89"/>
      <c r="GC18" s="62"/>
      <c r="GD18" s="89"/>
      <c r="GE18" s="89"/>
      <c r="GF18" s="89"/>
      <c r="GG18" s="89"/>
      <c r="GH18" s="89"/>
      <c r="GI18" s="89"/>
      <c r="GJ18" s="89"/>
      <c r="GK18" s="89"/>
      <c r="GL18" s="89"/>
      <c r="GM18" s="89"/>
      <c r="GN18" s="89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89"/>
      <c r="HD18" s="89"/>
      <c r="HE18" s="89"/>
      <c r="HF18" s="89"/>
      <c r="HG18" s="89"/>
      <c r="HH18" s="62"/>
      <c r="HI18" s="89"/>
      <c r="HJ18" s="89"/>
      <c r="HK18" s="89"/>
      <c r="HL18" s="89"/>
      <c r="HM18" s="89"/>
      <c r="HN18" s="89"/>
      <c r="HO18" s="89"/>
      <c r="HP18" s="89"/>
      <c r="HQ18" s="89"/>
      <c r="HR18" s="89"/>
      <c r="HS18" s="89"/>
      <c r="HT18" s="89"/>
      <c r="HU18" s="89"/>
      <c r="HV18" s="89"/>
      <c r="HW18" s="89"/>
      <c r="HX18" s="89"/>
      <c r="HY18" s="89"/>
      <c r="HZ18" s="89"/>
      <c r="IA18" s="89"/>
      <c r="IB18" s="89"/>
      <c r="IC18" s="89"/>
      <c r="ID18" s="89"/>
      <c r="IE18" s="89"/>
      <c r="IF18" s="89"/>
      <c r="IG18" s="89"/>
      <c r="IH18" s="89"/>
      <c r="II18" s="89"/>
      <c r="IJ18" s="89"/>
      <c r="IK18" s="89"/>
      <c r="IL18" s="89"/>
      <c r="IM18" s="89"/>
      <c r="IN18" s="62"/>
      <c r="IO18" s="89"/>
      <c r="IP18" s="89"/>
      <c r="IQ18" s="89"/>
      <c r="IR18" s="89"/>
      <c r="IS18" s="89"/>
      <c r="IT18" s="89"/>
      <c r="IU18" s="89"/>
      <c r="IV18" s="89"/>
      <c r="IW18" s="89"/>
      <c r="IX18" s="89"/>
      <c r="IY18" s="89"/>
      <c r="IZ18" s="89"/>
      <c r="JA18" s="89"/>
      <c r="JB18" s="89"/>
      <c r="JC18" s="89"/>
      <c r="JD18" s="89"/>
      <c r="JE18" s="89"/>
      <c r="JF18" s="89"/>
      <c r="JG18" s="89"/>
      <c r="JH18" s="89"/>
      <c r="JI18" s="89"/>
      <c r="JJ18" s="89"/>
      <c r="JK18" s="89"/>
      <c r="JL18" s="89"/>
      <c r="JM18" s="89"/>
      <c r="JN18" s="89"/>
      <c r="JO18" s="89"/>
      <c r="JP18" s="89"/>
      <c r="JQ18" s="89"/>
      <c r="JR18" s="89"/>
      <c r="JS18" s="89"/>
      <c r="JT18" s="62"/>
      <c r="JU18" s="89"/>
      <c r="JV18" s="89"/>
      <c r="JW18" s="89"/>
      <c r="JX18" s="89"/>
      <c r="JY18" s="89"/>
      <c r="JZ18" s="89"/>
      <c r="KA18" s="89"/>
      <c r="KB18" s="89"/>
      <c r="KC18" s="89"/>
      <c r="KD18" s="89"/>
      <c r="KE18" s="89"/>
      <c r="KF18" s="89"/>
      <c r="KG18" s="89"/>
      <c r="KH18" s="89"/>
      <c r="KI18" s="89"/>
      <c r="KJ18" s="89"/>
      <c r="KK18" s="89"/>
      <c r="KL18" s="89"/>
      <c r="KM18" s="89"/>
      <c r="KN18" s="89"/>
      <c r="KO18" s="89"/>
      <c r="KP18" s="89"/>
      <c r="KQ18" s="89"/>
      <c r="KR18" s="89"/>
      <c r="KS18" s="89"/>
      <c r="KT18" s="89"/>
      <c r="KU18" s="89"/>
      <c r="KV18" s="89"/>
      <c r="KW18" s="62"/>
      <c r="KX18" s="89"/>
      <c r="KY18" s="89"/>
      <c r="KZ18" s="89"/>
      <c r="LA18" s="89"/>
      <c r="LB18" s="89"/>
      <c r="LC18" s="89"/>
      <c r="LD18" s="89"/>
      <c r="LE18" s="89"/>
      <c r="LF18" s="89"/>
      <c r="LG18" s="89"/>
      <c r="LH18" s="89"/>
      <c r="LI18" s="89"/>
      <c r="LJ18" s="89"/>
      <c r="LK18" s="89"/>
      <c r="LL18" s="89"/>
      <c r="LM18" s="89"/>
      <c r="LN18" s="89"/>
      <c r="LO18" s="89"/>
      <c r="LP18" s="89"/>
      <c r="LQ18" s="89"/>
      <c r="LR18" s="89"/>
      <c r="LS18" s="89"/>
      <c r="LT18" s="89"/>
      <c r="LU18" s="89"/>
      <c r="LV18" s="89"/>
      <c r="LW18" s="89"/>
      <c r="LX18" s="89"/>
      <c r="LY18" s="89"/>
      <c r="LZ18" s="89"/>
      <c r="MA18" s="89"/>
      <c r="MB18" s="89"/>
      <c r="MC18" s="62"/>
      <c r="MD18" s="89"/>
      <c r="ME18" s="89"/>
      <c r="MF18" s="89"/>
      <c r="MG18" s="89"/>
      <c r="MH18" s="89"/>
      <c r="MI18" s="89"/>
      <c r="MJ18" s="89"/>
      <c r="MK18" s="89"/>
      <c r="ML18" s="89"/>
      <c r="MM18" s="89"/>
      <c r="MN18" s="89"/>
      <c r="MO18" s="89"/>
      <c r="MP18" s="89"/>
      <c r="MQ18" s="89"/>
      <c r="MR18" s="89"/>
      <c r="MS18" s="89"/>
      <c r="MT18" s="89"/>
      <c r="MU18" s="89"/>
      <c r="MV18" s="89"/>
      <c r="MW18" s="89"/>
      <c r="MX18" s="89"/>
      <c r="MY18" s="89"/>
      <c r="MZ18" s="89"/>
      <c r="NA18" s="89"/>
      <c r="NB18" s="89"/>
      <c r="NC18" s="89"/>
      <c r="ND18" s="89"/>
      <c r="NE18" s="89"/>
      <c r="NF18" s="89"/>
      <c r="NG18" s="89"/>
      <c r="NH18" s="62"/>
      <c r="NI18" s="89"/>
      <c r="NJ18" s="89"/>
      <c r="NK18" s="89"/>
      <c r="NL18" s="89"/>
      <c r="NM18" s="89"/>
      <c r="NN18" s="89"/>
      <c r="NO18" s="89"/>
      <c r="NP18" s="89"/>
      <c r="NQ18" s="89"/>
      <c r="NR18" s="89"/>
      <c r="NS18" s="89"/>
      <c r="NT18" s="89"/>
      <c r="NU18" s="89"/>
      <c r="NV18" s="89"/>
      <c r="NW18" s="89"/>
      <c r="NX18" s="89"/>
      <c r="NY18" s="89"/>
      <c r="NZ18" s="89"/>
      <c r="OA18" s="89"/>
      <c r="OB18" s="89"/>
      <c r="OC18" s="89"/>
      <c r="OD18" s="89"/>
      <c r="OE18" s="89"/>
      <c r="OF18" s="89"/>
      <c r="OG18" s="89"/>
      <c r="OH18" s="89"/>
      <c r="OI18" s="89"/>
      <c r="OJ18" s="89"/>
      <c r="OK18" s="89"/>
      <c r="OL18" s="89"/>
      <c r="OM18" s="89"/>
      <c r="ON18" s="62"/>
      <c r="OO18" s="89"/>
      <c r="OP18" s="89"/>
      <c r="OQ18" s="89"/>
      <c r="OR18" s="89"/>
      <c r="OS18" s="89"/>
      <c r="OT18" s="89"/>
      <c r="OU18" s="89"/>
      <c r="OV18" s="89"/>
      <c r="OW18" s="89"/>
      <c r="OX18" s="89"/>
      <c r="OY18" s="89"/>
      <c r="OZ18" s="89"/>
      <c r="PA18" s="89"/>
      <c r="PB18" s="89"/>
      <c r="PC18" s="89"/>
      <c r="PD18" s="89"/>
      <c r="PE18" s="89"/>
      <c r="PF18" s="89"/>
      <c r="PG18" s="89"/>
      <c r="PH18" s="89"/>
      <c r="PI18" s="89"/>
      <c r="PJ18" s="89"/>
      <c r="PK18" s="89"/>
      <c r="PL18" s="89"/>
      <c r="PM18" s="89"/>
      <c r="PN18" s="89"/>
      <c r="PO18" s="89"/>
      <c r="PP18" s="89"/>
      <c r="PQ18" s="89"/>
      <c r="PR18" s="89"/>
      <c r="PS18" s="62"/>
      <c r="PT18" s="89"/>
      <c r="PU18" s="89"/>
      <c r="PV18" s="89"/>
      <c r="PW18" s="89"/>
      <c r="PX18" s="89"/>
      <c r="PY18" s="89"/>
      <c r="PZ18" s="89"/>
      <c r="QA18" s="89"/>
      <c r="QB18" s="89"/>
      <c r="QC18" s="89"/>
      <c r="QD18" s="89"/>
      <c r="QE18" s="89"/>
      <c r="QF18" s="89"/>
      <c r="QG18" s="89"/>
      <c r="QH18" s="89"/>
      <c r="QI18" s="89"/>
      <c r="QJ18" s="89"/>
      <c r="QK18" s="89"/>
      <c r="QL18" s="89"/>
      <c r="QM18" s="89"/>
      <c r="QN18" s="89"/>
      <c r="QO18" s="89"/>
      <c r="QP18" s="89"/>
      <c r="QQ18" s="89"/>
      <c r="QR18" s="89"/>
      <c r="QS18" s="89"/>
      <c r="QT18" s="89"/>
      <c r="QU18" s="89"/>
      <c r="QV18" s="89"/>
      <c r="QW18" s="89"/>
      <c r="QX18" s="89"/>
      <c r="QY18" s="62"/>
      <c r="QZ18" s="89"/>
      <c r="RA18" s="89"/>
      <c r="RB18" s="89"/>
      <c r="RC18" s="89"/>
      <c r="RD18" s="89"/>
      <c r="RE18" s="89"/>
      <c r="RF18" s="89"/>
      <c r="RG18" s="89"/>
      <c r="RH18" s="89"/>
      <c r="RI18" s="89"/>
      <c r="RJ18" s="89"/>
      <c r="RK18" s="89"/>
      <c r="RL18" s="89"/>
      <c r="RM18" s="89"/>
      <c r="RN18" s="89"/>
      <c r="RO18" s="89"/>
      <c r="RP18" s="89"/>
      <c r="RQ18" s="89"/>
      <c r="RR18" s="89"/>
      <c r="RS18" s="89"/>
      <c r="RT18" s="89"/>
      <c r="RU18" s="89"/>
      <c r="RV18" s="89"/>
      <c r="RW18" s="89"/>
      <c r="RX18" s="89"/>
      <c r="RY18" s="89"/>
      <c r="RZ18" s="89"/>
      <c r="SA18" s="89"/>
      <c r="SB18" s="89"/>
      <c r="SC18" s="89"/>
      <c r="SD18" s="89"/>
      <c r="SE18" s="62"/>
      <c r="SF18" s="89"/>
      <c r="SG18" s="89"/>
      <c r="SH18" s="89"/>
      <c r="SI18" s="89"/>
      <c r="SJ18" s="89"/>
      <c r="SK18" s="89"/>
      <c r="SL18" s="89"/>
      <c r="SM18" s="89"/>
      <c r="SN18" s="89"/>
      <c r="SO18" s="89"/>
      <c r="SP18" s="89"/>
      <c r="SQ18" s="89"/>
      <c r="SR18" s="89"/>
      <c r="SS18" s="89"/>
      <c r="ST18" s="89"/>
      <c r="SU18" s="89"/>
      <c r="SV18" s="89"/>
      <c r="SW18" s="89"/>
      <c r="SX18" s="89"/>
      <c r="SY18" s="89"/>
      <c r="SZ18" s="89"/>
      <c r="TA18" s="89"/>
      <c r="TB18" s="89"/>
      <c r="TC18" s="89"/>
      <c r="TD18" s="89"/>
      <c r="TE18" s="89"/>
      <c r="TF18" s="89"/>
      <c r="TG18" s="89"/>
      <c r="TH18" s="89"/>
      <c r="TI18" s="89"/>
      <c r="TJ18" s="62"/>
      <c r="TK18" s="89"/>
      <c r="TL18" s="89"/>
      <c r="TM18" s="89"/>
      <c r="TN18" s="89"/>
      <c r="TO18" s="89"/>
      <c r="TP18" s="89"/>
      <c r="TQ18" s="89"/>
      <c r="TR18" s="89"/>
      <c r="TS18" s="89"/>
      <c r="TT18" s="89"/>
      <c r="TU18" s="89"/>
      <c r="TV18" s="89"/>
      <c r="TW18" s="89"/>
      <c r="TX18" s="89"/>
      <c r="TY18" s="89"/>
      <c r="TZ18" s="89"/>
      <c r="UA18" s="89"/>
      <c r="UB18" s="89"/>
      <c r="UC18" s="89"/>
      <c r="UD18" s="89"/>
      <c r="UE18" s="89"/>
      <c r="UF18" s="89"/>
      <c r="UG18" s="89"/>
      <c r="UH18" s="89"/>
      <c r="UI18" s="89"/>
      <c r="UJ18" s="89"/>
      <c r="UK18" s="89"/>
      <c r="UL18" s="89"/>
      <c r="UM18" s="89"/>
      <c r="UN18" s="89"/>
      <c r="UO18" s="89"/>
      <c r="UP18" s="62"/>
      <c r="UQ18" s="89"/>
      <c r="UR18" s="89"/>
      <c r="US18" s="89"/>
      <c r="UT18" s="89"/>
      <c r="UU18" s="89"/>
      <c r="UV18" s="89"/>
      <c r="UW18" s="89"/>
      <c r="UX18" s="89"/>
      <c r="UY18" s="89"/>
      <c r="UZ18" s="89"/>
      <c r="VA18" s="89"/>
      <c r="VB18" s="89"/>
      <c r="VC18" s="89"/>
      <c r="VD18" s="89"/>
      <c r="VE18" s="89"/>
      <c r="VF18" s="89"/>
      <c r="VG18" s="89"/>
      <c r="VH18" s="89"/>
      <c r="VI18" s="89"/>
      <c r="VJ18" s="89"/>
      <c r="VK18" s="89"/>
      <c r="VL18" s="89"/>
      <c r="VM18" s="89"/>
      <c r="VN18" s="89"/>
      <c r="VO18" s="89"/>
      <c r="VP18" s="89"/>
      <c r="VQ18" s="89"/>
      <c r="VR18" s="89"/>
      <c r="VS18" s="89"/>
      <c r="VT18" s="89"/>
      <c r="VU18" s="62"/>
      <c r="VV18" s="89"/>
      <c r="VW18" s="89"/>
      <c r="VX18" s="89"/>
      <c r="VY18" s="89"/>
      <c r="VZ18" s="89"/>
      <c r="WA18" s="89"/>
      <c r="WB18" s="89"/>
      <c r="WC18" s="89"/>
      <c r="WD18" s="89"/>
      <c r="WE18" s="89"/>
      <c r="WF18" s="89"/>
      <c r="WG18" s="89"/>
      <c r="WH18" s="89"/>
      <c r="WI18" s="89"/>
      <c r="WJ18" s="89"/>
      <c r="WK18" s="89"/>
      <c r="WL18" s="89"/>
      <c r="WM18" s="89"/>
      <c r="WN18" s="89"/>
      <c r="WO18" s="89"/>
      <c r="WP18" s="89"/>
      <c r="WQ18" s="89"/>
      <c r="WR18" s="89"/>
      <c r="WS18" s="89"/>
      <c r="WT18" s="89"/>
      <c r="WU18" s="89"/>
      <c r="WV18" s="89"/>
      <c r="WW18" s="89"/>
      <c r="WX18" s="89"/>
      <c r="WY18" s="89"/>
      <c r="WZ18" s="42"/>
      <c r="XA18" s="62"/>
      <c r="XB18" s="86"/>
      <c r="XC18" s="86"/>
      <c r="XD18" s="86"/>
      <c r="XE18" s="86"/>
      <c r="XF18" s="86"/>
      <c r="XG18" s="86"/>
      <c r="XH18" s="86"/>
      <c r="XI18" s="86"/>
      <c r="XJ18" s="86"/>
      <c r="XK18" s="86"/>
      <c r="XL18" s="86"/>
      <c r="XM18" s="86"/>
      <c r="XN18" s="86"/>
      <c r="XO18" s="86"/>
      <c r="XP18" s="86"/>
      <c r="XQ18" s="86"/>
      <c r="XR18" s="86"/>
      <c r="XS18" s="86"/>
      <c r="XT18" s="86"/>
      <c r="XU18" s="86"/>
      <c r="XV18" s="86"/>
      <c r="XW18" s="86"/>
      <c r="XX18" s="86"/>
      <c r="XY18" s="86"/>
      <c r="XZ18" s="86"/>
      <c r="YA18" s="86"/>
      <c r="YB18" s="86"/>
      <c r="YC18" s="86"/>
      <c r="YD18" s="86"/>
      <c r="YE18" s="86"/>
      <c r="YF18" s="86"/>
      <c r="YG18" s="62"/>
      <c r="YH18" s="86"/>
      <c r="YI18" s="86"/>
      <c r="YJ18" s="86"/>
      <c r="YK18" s="86"/>
      <c r="YL18" s="86"/>
      <c r="YM18" s="86"/>
      <c r="YN18" s="86"/>
      <c r="YO18" s="86"/>
      <c r="YP18" s="86"/>
      <c r="YQ18" s="86"/>
      <c r="YR18" s="86"/>
      <c r="YS18" s="86"/>
      <c r="YT18" s="86"/>
      <c r="YU18" s="86"/>
      <c r="YV18" s="86"/>
      <c r="YW18" s="86"/>
      <c r="YX18" s="86"/>
      <c r="YY18" s="86"/>
      <c r="YZ18" s="86"/>
      <c r="ZA18" s="86"/>
      <c r="ZB18" s="86"/>
      <c r="ZC18" s="86"/>
      <c r="ZD18" s="86"/>
      <c r="ZE18" s="86"/>
      <c r="ZF18" s="86"/>
      <c r="ZG18" s="86"/>
      <c r="ZH18" s="86"/>
      <c r="ZI18" s="86"/>
      <c r="ZJ18" s="62"/>
      <c r="ZK18" s="86"/>
      <c r="ZL18" s="86"/>
      <c r="ZM18" s="86"/>
      <c r="ZN18" s="86"/>
      <c r="ZO18" s="86"/>
      <c r="ZP18" s="86"/>
      <c r="ZQ18" s="86"/>
      <c r="ZR18" s="86"/>
      <c r="ZS18" s="86"/>
      <c r="ZT18" s="86"/>
      <c r="ZU18" s="86"/>
      <c r="ZV18" s="86"/>
      <c r="ZW18" s="86"/>
      <c r="ZX18" s="86"/>
      <c r="ZY18" s="86"/>
      <c r="ZZ18" s="86"/>
      <c r="AAA18" s="86"/>
      <c r="AAB18" s="86"/>
      <c r="AAC18" s="86"/>
      <c r="AAD18" s="86"/>
      <c r="AAE18" s="86"/>
      <c r="AAF18" s="86"/>
      <c r="AAG18" s="86"/>
      <c r="AAH18" s="86"/>
      <c r="AAI18" s="86"/>
      <c r="AAJ18" s="86"/>
      <c r="AAK18" s="86"/>
      <c r="AAL18" s="86"/>
      <c r="AAM18" s="86"/>
      <c r="AAN18" s="86"/>
      <c r="AAO18" s="86"/>
      <c r="AAP18" s="62"/>
      <c r="AAQ18" s="86"/>
      <c r="AAR18" s="86"/>
      <c r="AAS18" s="86"/>
      <c r="AAT18" s="86"/>
      <c r="AAU18" s="86"/>
      <c r="AAV18" s="86"/>
      <c r="AAW18" s="86"/>
      <c r="AAX18" s="86"/>
      <c r="AAY18" s="86"/>
      <c r="AAZ18" s="86"/>
      <c r="ABA18" s="86"/>
      <c r="ABB18" s="86"/>
      <c r="ABC18" s="86"/>
      <c r="ABD18" s="86"/>
      <c r="ABE18" s="86"/>
      <c r="ABF18" s="86"/>
      <c r="ABG18" s="86"/>
      <c r="ABH18" s="86"/>
      <c r="ABI18" s="86"/>
      <c r="ABJ18" s="86"/>
      <c r="ABK18" s="86"/>
      <c r="ABL18" s="86"/>
      <c r="ABM18" s="86"/>
      <c r="ABN18" s="86"/>
      <c r="ABO18" s="86"/>
      <c r="ABP18" s="86"/>
      <c r="ABQ18" s="86"/>
      <c r="ABR18" s="86"/>
      <c r="ABS18" s="86"/>
      <c r="ABT18" s="86"/>
      <c r="ABU18" s="62"/>
      <c r="ABV18" s="86"/>
      <c r="ABW18" s="86"/>
      <c r="ABX18" s="86"/>
      <c r="ABY18" s="86"/>
      <c r="ABZ18" s="86"/>
      <c r="ACA18" s="86"/>
      <c r="ACB18" s="86"/>
      <c r="ACC18" s="86"/>
      <c r="ACD18" s="86"/>
      <c r="ACE18" s="86"/>
      <c r="ACF18" s="86"/>
      <c r="ACG18" s="86"/>
      <c r="ACH18" s="86"/>
      <c r="ACI18" s="86"/>
      <c r="ACJ18" s="86"/>
      <c r="ACK18" s="86"/>
      <c r="ACL18" s="86"/>
      <c r="ACM18" s="86"/>
      <c r="ACN18" s="86"/>
      <c r="ACO18" s="86"/>
      <c r="ACP18" s="86"/>
      <c r="ACQ18" s="86"/>
      <c r="ACR18" s="86"/>
      <c r="ACS18" s="86"/>
      <c r="ACT18" s="86"/>
      <c r="ACU18" s="86"/>
      <c r="ACV18" s="86"/>
      <c r="ACW18" s="86"/>
      <c r="ACX18" s="86"/>
      <c r="ACY18" s="86"/>
      <c r="ACZ18" s="86"/>
      <c r="ADA18" s="62"/>
      <c r="ADB18" s="86"/>
      <c r="ADC18" s="86"/>
      <c r="ADD18" s="86"/>
      <c r="ADE18" s="86"/>
      <c r="ADF18" s="86"/>
      <c r="ADG18" s="86"/>
      <c r="ADH18" s="86"/>
      <c r="ADI18" s="86"/>
      <c r="ADJ18" s="86"/>
      <c r="ADK18" s="86"/>
      <c r="ADL18" s="86"/>
      <c r="ADM18" s="86"/>
      <c r="ADN18" s="86"/>
      <c r="ADO18" s="86"/>
      <c r="ADP18" s="86"/>
      <c r="ADQ18" s="86"/>
      <c r="ADR18" s="86"/>
      <c r="ADS18" s="86"/>
      <c r="ADT18" s="86"/>
      <c r="ADU18" s="86"/>
      <c r="ADV18" s="86"/>
      <c r="ADW18" s="86"/>
      <c r="ADX18" s="86"/>
      <c r="ADY18" s="86"/>
      <c r="ADZ18" s="86"/>
      <c r="AEA18" s="86"/>
      <c r="AEB18" s="86"/>
      <c r="AEC18" s="86"/>
      <c r="AED18" s="86"/>
      <c r="AEE18" s="86"/>
      <c r="AEF18" s="62"/>
      <c r="AEG18" s="86"/>
      <c r="AEH18" s="86"/>
      <c r="AEI18" s="86"/>
      <c r="AEJ18" s="86"/>
      <c r="AEK18" s="86"/>
      <c r="AEL18" s="86"/>
      <c r="AEM18" s="86"/>
      <c r="AEN18" s="86"/>
      <c r="AEO18" s="86"/>
      <c r="AEP18" s="86"/>
      <c r="AEQ18" s="86"/>
      <c r="AER18" s="86"/>
      <c r="AES18" s="86"/>
      <c r="AET18" s="86"/>
      <c r="AEU18" s="86"/>
      <c r="AEV18" s="86"/>
      <c r="AEW18" s="86"/>
      <c r="AEX18" s="86"/>
      <c r="AEY18" s="86"/>
      <c r="AEZ18" s="86"/>
      <c r="AFA18" s="86"/>
      <c r="AFB18" s="86"/>
      <c r="AFC18" s="86"/>
      <c r="AFD18" s="86"/>
      <c r="AFE18" s="86"/>
      <c r="AFF18" s="86"/>
      <c r="AFG18" s="86"/>
      <c r="AFH18" s="86"/>
      <c r="AFI18" s="86"/>
      <c r="AFJ18" s="86"/>
      <c r="AFK18" s="86"/>
      <c r="AFL18" s="62"/>
      <c r="AFM18" s="86"/>
      <c r="AFN18" s="86"/>
      <c r="AFO18" s="86"/>
      <c r="AFP18" s="86"/>
      <c r="AFQ18" s="86"/>
      <c r="AFR18" s="86"/>
      <c r="AFS18" s="86"/>
      <c r="AFT18" s="86"/>
      <c r="AFU18" s="86"/>
      <c r="AFV18" s="86"/>
      <c r="AFW18" s="86"/>
      <c r="AFX18" s="86"/>
      <c r="AFY18" s="86"/>
      <c r="AFZ18" s="86"/>
      <c r="AGA18" s="86"/>
      <c r="AGB18" s="86"/>
      <c r="AGC18" s="86"/>
      <c r="AGD18" s="86"/>
      <c r="AGE18" s="86"/>
      <c r="AGF18" s="86"/>
      <c r="AGG18" s="86"/>
      <c r="AGH18" s="86"/>
      <c r="AGI18" s="86"/>
      <c r="AGJ18" s="86"/>
      <c r="AGK18" s="86"/>
      <c r="AGL18" s="86"/>
      <c r="AGM18" s="86"/>
      <c r="AGN18" s="86"/>
      <c r="AGO18" s="86"/>
      <c r="AGP18" s="86"/>
      <c r="AGQ18" s="86"/>
      <c r="AGR18" s="62"/>
      <c r="AGS18" s="86"/>
      <c r="AGT18" s="86"/>
      <c r="AGU18" s="86"/>
      <c r="AGV18" s="86"/>
      <c r="AGW18" s="86"/>
      <c r="AGX18" s="86"/>
      <c r="AGY18" s="86"/>
      <c r="AGZ18" s="86"/>
      <c r="AHA18" s="86"/>
      <c r="AHB18" s="86"/>
      <c r="AHC18" s="86"/>
      <c r="AHD18" s="86"/>
      <c r="AHE18" s="86"/>
      <c r="AHF18" s="86"/>
      <c r="AHG18" s="86"/>
      <c r="AHH18" s="86"/>
      <c r="AHI18" s="86"/>
      <c r="AHJ18" s="86"/>
      <c r="AHK18" s="86"/>
      <c r="AHL18" s="86"/>
      <c r="AHM18" s="86"/>
      <c r="AHN18" s="86"/>
      <c r="AHO18" s="86"/>
      <c r="AHP18" s="86"/>
      <c r="AHQ18" s="86"/>
      <c r="AHR18" s="86"/>
      <c r="AHS18" s="86"/>
      <c r="AHT18" s="86"/>
      <c r="AHU18" s="86"/>
      <c r="AHV18" s="86"/>
      <c r="AHW18" s="62"/>
      <c r="AHX18" s="86"/>
      <c r="AHY18" s="86"/>
      <c r="AHZ18" s="86"/>
      <c r="AIA18" s="86"/>
      <c r="AIB18" s="86"/>
      <c r="AIC18" s="86"/>
      <c r="AID18" s="86"/>
      <c r="AIE18" s="86"/>
      <c r="AIF18" s="86"/>
      <c r="AIG18" s="86"/>
      <c r="AIH18" s="86"/>
      <c r="AII18" s="86"/>
      <c r="AIJ18" s="86"/>
      <c r="AIK18" s="86"/>
      <c r="AIL18" s="86"/>
      <c r="AIM18" s="86"/>
      <c r="AIN18" s="86"/>
      <c r="AIO18" s="86"/>
      <c r="AIP18" s="86"/>
      <c r="AIQ18" s="86"/>
      <c r="AIR18" s="86"/>
      <c r="AIS18" s="86"/>
      <c r="AIT18" s="86"/>
      <c r="AIU18" s="86"/>
      <c r="AIV18" s="86"/>
      <c r="AIW18" s="86"/>
      <c r="AIX18" s="86"/>
      <c r="AIY18" s="86"/>
      <c r="AIZ18" s="86"/>
      <c r="AJA18" s="86"/>
      <c r="AJB18" s="86"/>
      <c r="AJC18" s="62"/>
      <c r="AJD18" s="86"/>
      <c r="AJE18" s="86"/>
      <c r="AJF18" s="86"/>
      <c r="AJG18" s="86"/>
      <c r="AJH18" s="86"/>
      <c r="AJI18" s="86"/>
      <c r="AJJ18" s="86"/>
      <c r="AJK18" s="86"/>
      <c r="AJL18" s="86"/>
      <c r="AJM18" s="86"/>
      <c r="AJN18" s="86"/>
      <c r="AJO18" s="86"/>
      <c r="AJP18" s="86"/>
      <c r="AJQ18" s="86"/>
      <c r="AJR18" s="86"/>
      <c r="AJS18" s="86"/>
      <c r="AJT18" s="86"/>
      <c r="AJU18" s="86"/>
      <c r="AJV18" s="86"/>
      <c r="AJW18" s="86"/>
      <c r="AJX18" s="86"/>
      <c r="AJY18" s="86"/>
      <c r="AJZ18" s="86"/>
      <c r="AKA18" s="86"/>
      <c r="AKB18" s="86"/>
      <c r="AKC18" s="86"/>
      <c r="AKD18" s="86"/>
      <c r="AKE18" s="86"/>
      <c r="AKF18" s="86"/>
      <c r="AKG18" s="86"/>
      <c r="AKH18" s="62"/>
      <c r="AKI18" s="86"/>
      <c r="AKJ18" s="86"/>
      <c r="AKK18" s="86"/>
      <c r="AKL18" s="86"/>
      <c r="AKM18" s="86"/>
      <c r="AKN18" s="86"/>
      <c r="AKO18" s="86"/>
      <c r="AKP18" s="86"/>
      <c r="AKQ18" s="86"/>
      <c r="AKR18" s="86"/>
      <c r="AKS18" s="86"/>
      <c r="AKT18" s="86"/>
      <c r="AKU18" s="86"/>
      <c r="AKV18" s="86"/>
      <c r="AKW18" s="86"/>
      <c r="AKX18" s="86"/>
      <c r="AKY18" s="86"/>
      <c r="AKZ18" s="86"/>
      <c r="ALA18" s="86"/>
      <c r="ALB18" s="86"/>
      <c r="ALC18" s="86"/>
      <c r="ALD18" s="86"/>
      <c r="ALE18" s="86"/>
      <c r="ALF18" s="86"/>
      <c r="ALG18" s="86"/>
      <c r="ALH18" s="86"/>
      <c r="ALI18" s="86"/>
      <c r="ALJ18" s="86"/>
      <c r="ALK18" s="86"/>
      <c r="ALL18" s="86"/>
      <c r="ALM18" s="86"/>
      <c r="ALN18" s="62"/>
    </row>
    <row r="19" spans="1:1002" s="39" customFormat="1" ht="3" customHeight="1">
      <c r="A19" s="538" t="s">
        <v>58</v>
      </c>
      <c r="B19" s="538" t="s">
        <v>60</v>
      </c>
      <c r="C19" s="78"/>
      <c r="D19" s="583">
        <v>42979</v>
      </c>
      <c r="E19" s="583">
        <v>42982</v>
      </c>
      <c r="F19" s="99"/>
      <c r="G19" s="97"/>
      <c r="H19" s="560">
        <f t="shared" ref="H19" ca="1" si="600">IFERROR(IF(DATEDIF($D19,TODAY(),"d")/$F20&gt;1,1,DATEDIF($D19,TODAY(),"d")/$F20),"")</f>
        <v>1</v>
      </c>
      <c r="I19" s="72"/>
      <c r="J19" s="14"/>
      <c r="K19" s="563">
        <f t="shared" ref="K19" ca="1" si="601">IFERROR(J20-H19,"")</f>
        <v>0</v>
      </c>
      <c r="L19" s="6"/>
      <c r="M19" s="34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62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62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62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62"/>
      <c r="DS19" s="83"/>
      <c r="DT19" s="83"/>
      <c r="DU19" s="83"/>
      <c r="DV19" s="83"/>
      <c r="DW19" s="83"/>
      <c r="DX19" s="83"/>
      <c r="DY19" s="83"/>
      <c r="DZ19" s="83"/>
      <c r="EA19" s="83"/>
      <c r="EB19" s="83"/>
      <c r="EC19" s="83"/>
      <c r="ED19" s="83"/>
      <c r="EE19" s="83"/>
      <c r="EF19" s="83"/>
      <c r="EG19" s="83"/>
      <c r="EH19" s="83"/>
      <c r="EI19" s="83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62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83"/>
      <c r="GC19" s="62"/>
      <c r="GD19" s="83"/>
      <c r="GE19" s="83"/>
      <c r="GF19" s="83"/>
      <c r="GG19" s="83"/>
      <c r="GH19" s="83"/>
      <c r="GI19" s="83"/>
      <c r="GJ19" s="83"/>
      <c r="GK19" s="83"/>
      <c r="GL19" s="83"/>
      <c r="GM19" s="83"/>
      <c r="GN19" s="83"/>
      <c r="GO19" s="83"/>
      <c r="GP19" s="83"/>
      <c r="GQ19" s="83"/>
      <c r="GR19" s="83"/>
      <c r="GS19" s="83"/>
      <c r="GT19" s="83"/>
      <c r="GU19" s="83"/>
      <c r="GV19" s="83"/>
      <c r="GW19" s="83"/>
      <c r="GX19" s="83"/>
      <c r="GY19" s="83"/>
      <c r="GZ19" s="83"/>
      <c r="HA19" s="83"/>
      <c r="HB19" s="83"/>
      <c r="HC19" s="83"/>
      <c r="HD19" s="83"/>
      <c r="HE19" s="83"/>
      <c r="HF19" s="83"/>
      <c r="HG19" s="83"/>
      <c r="HH19" s="62"/>
      <c r="HI19" s="83"/>
      <c r="HJ19" s="83"/>
      <c r="HK19" s="83"/>
      <c r="HL19" s="83"/>
      <c r="HM19" s="83"/>
      <c r="HN19" s="83"/>
      <c r="HO19" s="83"/>
      <c r="HP19" s="83"/>
      <c r="HQ19" s="83"/>
      <c r="HR19" s="83"/>
      <c r="HS19" s="83"/>
      <c r="HT19" s="83"/>
      <c r="HU19" s="83"/>
      <c r="HV19" s="83"/>
      <c r="HW19" s="83"/>
      <c r="HX19" s="83"/>
      <c r="HY19" s="83"/>
      <c r="HZ19" s="83"/>
      <c r="IA19" s="83"/>
      <c r="IB19" s="83"/>
      <c r="IC19" s="83"/>
      <c r="ID19" s="83"/>
      <c r="IE19" s="83"/>
      <c r="IF19" s="83"/>
      <c r="IG19" s="83"/>
      <c r="IH19" s="83"/>
      <c r="II19" s="83"/>
      <c r="IJ19" s="83"/>
      <c r="IK19" s="83"/>
      <c r="IL19" s="83"/>
      <c r="IM19" s="83"/>
      <c r="IN19" s="62"/>
      <c r="IO19" s="83"/>
      <c r="IP19" s="83"/>
      <c r="IQ19" s="83"/>
      <c r="IR19" s="83"/>
      <c r="IS19" s="83"/>
      <c r="IT19" s="83"/>
      <c r="IU19" s="83"/>
      <c r="IV19" s="83"/>
      <c r="IW19" s="83"/>
      <c r="IX19" s="83"/>
      <c r="IY19" s="83"/>
      <c r="IZ19" s="83"/>
      <c r="JA19" s="83"/>
      <c r="JB19" s="83"/>
      <c r="JC19" s="83"/>
      <c r="JD19" s="83"/>
      <c r="JE19" s="83"/>
      <c r="JF19" s="83"/>
      <c r="JG19" s="83"/>
      <c r="JH19" s="83"/>
      <c r="JI19" s="83"/>
      <c r="JJ19" s="83"/>
      <c r="JK19" s="83"/>
      <c r="JL19" s="83"/>
      <c r="JM19" s="83"/>
      <c r="JN19" s="83"/>
      <c r="JO19" s="83"/>
      <c r="JP19" s="83"/>
      <c r="JQ19" s="83"/>
      <c r="JR19" s="83"/>
      <c r="JS19" s="83"/>
      <c r="JT19" s="62"/>
      <c r="JU19" s="83"/>
      <c r="JV19" s="83"/>
      <c r="JW19" s="83"/>
      <c r="JX19" s="83"/>
      <c r="JY19" s="83"/>
      <c r="JZ19" s="83"/>
      <c r="KA19" s="83"/>
      <c r="KB19" s="83"/>
      <c r="KC19" s="83"/>
      <c r="KD19" s="83"/>
      <c r="KE19" s="83"/>
      <c r="KF19" s="83"/>
      <c r="KG19" s="83"/>
      <c r="KH19" s="83"/>
      <c r="KI19" s="83"/>
      <c r="KJ19" s="83"/>
      <c r="KK19" s="83"/>
      <c r="KL19" s="83"/>
      <c r="KM19" s="83"/>
      <c r="KN19" s="83"/>
      <c r="KO19" s="83"/>
      <c r="KP19" s="83"/>
      <c r="KQ19" s="83"/>
      <c r="KR19" s="83"/>
      <c r="KS19" s="83"/>
      <c r="KT19" s="83"/>
      <c r="KU19" s="83"/>
      <c r="KV19" s="83"/>
      <c r="KW19" s="62"/>
      <c r="KX19" s="83"/>
      <c r="KY19" s="83"/>
      <c r="KZ19" s="83"/>
      <c r="LA19" s="83"/>
      <c r="LB19" s="83"/>
      <c r="LC19" s="83"/>
      <c r="LD19" s="83"/>
      <c r="LE19" s="83"/>
      <c r="LF19" s="83"/>
      <c r="LG19" s="83"/>
      <c r="LH19" s="83"/>
      <c r="LI19" s="83"/>
      <c r="LJ19" s="83"/>
      <c r="LK19" s="83"/>
      <c r="LL19" s="83"/>
      <c r="LM19" s="83"/>
      <c r="LN19" s="83"/>
      <c r="LO19" s="83"/>
      <c r="LP19" s="83"/>
      <c r="LQ19" s="83"/>
      <c r="LR19" s="83"/>
      <c r="LS19" s="83"/>
      <c r="LT19" s="83"/>
      <c r="LU19" s="83"/>
      <c r="LV19" s="83"/>
      <c r="LW19" s="83"/>
      <c r="LX19" s="83"/>
      <c r="LY19" s="83"/>
      <c r="LZ19" s="83"/>
      <c r="MA19" s="83"/>
      <c r="MB19" s="83"/>
      <c r="MC19" s="62"/>
      <c r="MD19" s="83"/>
      <c r="ME19" s="83"/>
      <c r="MF19" s="83"/>
      <c r="MG19" s="83"/>
      <c r="MH19" s="83"/>
      <c r="MI19" s="83"/>
      <c r="MJ19" s="83"/>
      <c r="MK19" s="83"/>
      <c r="ML19" s="83"/>
      <c r="MM19" s="83"/>
      <c r="MN19" s="83"/>
      <c r="MO19" s="83"/>
      <c r="MP19" s="83"/>
      <c r="MQ19" s="83"/>
      <c r="MR19" s="83"/>
      <c r="MS19" s="83"/>
      <c r="MT19" s="83"/>
      <c r="MU19" s="83"/>
      <c r="MV19" s="83"/>
      <c r="MW19" s="83"/>
      <c r="MX19" s="83"/>
      <c r="MY19" s="83"/>
      <c r="MZ19" s="83"/>
      <c r="NA19" s="83"/>
      <c r="NB19" s="83"/>
      <c r="NC19" s="83"/>
      <c r="ND19" s="83"/>
      <c r="NE19" s="83"/>
      <c r="NF19" s="83"/>
      <c r="NG19" s="83"/>
      <c r="NH19" s="62"/>
      <c r="NI19" s="83"/>
      <c r="NJ19" s="83"/>
      <c r="NK19" s="83"/>
      <c r="NL19" s="83"/>
      <c r="NM19" s="83"/>
      <c r="NN19" s="83"/>
      <c r="NO19" s="83"/>
      <c r="NP19" s="83"/>
      <c r="NQ19" s="83"/>
      <c r="NR19" s="83"/>
      <c r="NS19" s="83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62"/>
      <c r="OO19" s="83"/>
      <c r="OP19" s="83"/>
      <c r="OQ19" s="83"/>
      <c r="OR19" s="83"/>
      <c r="OS19" s="83"/>
      <c r="OT19" s="83"/>
      <c r="OU19" s="83"/>
      <c r="OV19" s="83"/>
      <c r="OW19" s="83"/>
      <c r="OX19" s="83"/>
      <c r="OY19" s="83"/>
      <c r="OZ19" s="83"/>
      <c r="PA19" s="83"/>
      <c r="PB19" s="83"/>
      <c r="PC19" s="83"/>
      <c r="PD19" s="83"/>
      <c r="PE19" s="83"/>
      <c r="PF19" s="83"/>
      <c r="PG19" s="83"/>
      <c r="PH19" s="83"/>
      <c r="PI19" s="83"/>
      <c r="PJ19" s="83"/>
      <c r="PK19" s="83"/>
      <c r="PL19" s="83"/>
      <c r="PM19" s="83"/>
      <c r="PN19" s="83"/>
      <c r="PO19" s="83"/>
      <c r="PP19" s="83"/>
      <c r="PQ19" s="83"/>
      <c r="PR19" s="83"/>
      <c r="PS19" s="62"/>
      <c r="PT19" s="83"/>
      <c r="PU19" s="83"/>
      <c r="PV19" s="83"/>
      <c r="PW19" s="83"/>
      <c r="PX19" s="83"/>
      <c r="PY19" s="83"/>
      <c r="PZ19" s="83"/>
      <c r="QA19" s="83"/>
      <c r="QB19" s="83"/>
      <c r="QC19" s="83"/>
      <c r="QD19" s="83"/>
      <c r="QE19" s="83"/>
      <c r="QF19" s="83"/>
      <c r="QG19" s="83"/>
      <c r="QH19" s="83"/>
      <c r="QI19" s="83"/>
      <c r="QJ19" s="83"/>
      <c r="QK19" s="83"/>
      <c r="QL19" s="83"/>
      <c r="QM19" s="83"/>
      <c r="QN19" s="83"/>
      <c r="QO19" s="83"/>
      <c r="QP19" s="83"/>
      <c r="QQ19" s="83"/>
      <c r="QR19" s="83"/>
      <c r="QS19" s="83"/>
      <c r="QT19" s="83"/>
      <c r="QU19" s="83"/>
      <c r="QV19" s="83"/>
      <c r="QW19" s="83"/>
      <c r="QX19" s="83"/>
      <c r="QY19" s="62"/>
      <c r="QZ19" s="83"/>
      <c r="RA19" s="83"/>
      <c r="RB19" s="83"/>
      <c r="RC19" s="83"/>
      <c r="RD19" s="83"/>
      <c r="RE19" s="83"/>
      <c r="RF19" s="83"/>
      <c r="RG19" s="83"/>
      <c r="RH19" s="83"/>
      <c r="RI19" s="83"/>
      <c r="RJ19" s="83"/>
      <c r="RK19" s="83"/>
      <c r="RL19" s="83"/>
      <c r="RM19" s="83"/>
      <c r="RN19" s="83"/>
      <c r="RO19" s="83"/>
      <c r="RP19" s="83"/>
      <c r="RQ19" s="83"/>
      <c r="RR19" s="83"/>
      <c r="RS19" s="83"/>
      <c r="RT19" s="83"/>
      <c r="RU19" s="83"/>
      <c r="RV19" s="83"/>
      <c r="RW19" s="83"/>
      <c r="RX19" s="83"/>
      <c r="RY19" s="83"/>
      <c r="RZ19" s="83"/>
      <c r="SA19" s="83"/>
      <c r="SB19" s="83"/>
      <c r="SC19" s="83"/>
      <c r="SD19" s="83"/>
      <c r="SE19" s="62"/>
      <c r="SF19" s="83"/>
      <c r="SG19" s="83"/>
      <c r="SH19" s="83"/>
      <c r="SI19" s="83"/>
      <c r="SJ19" s="83"/>
      <c r="SK19" s="83"/>
      <c r="SL19" s="83"/>
      <c r="SM19" s="83"/>
      <c r="SN19" s="83"/>
      <c r="SO19" s="83"/>
      <c r="SP19" s="83"/>
      <c r="SQ19" s="83"/>
      <c r="SR19" s="83"/>
      <c r="SS19" s="83"/>
      <c r="ST19" s="83"/>
      <c r="SU19" s="83"/>
      <c r="SV19" s="83"/>
      <c r="SW19" s="83"/>
      <c r="SX19" s="83"/>
      <c r="SY19" s="83"/>
      <c r="SZ19" s="83"/>
      <c r="TA19" s="83"/>
      <c r="TB19" s="83"/>
      <c r="TC19" s="83"/>
      <c r="TD19" s="83"/>
      <c r="TE19" s="83"/>
      <c r="TF19" s="83"/>
      <c r="TG19" s="83"/>
      <c r="TH19" s="83"/>
      <c r="TI19" s="83"/>
      <c r="TJ19" s="62"/>
      <c r="TK19" s="83"/>
      <c r="TL19" s="83"/>
      <c r="TM19" s="83"/>
      <c r="TN19" s="83"/>
      <c r="TO19" s="83"/>
      <c r="TP19" s="83"/>
      <c r="TQ19" s="83"/>
      <c r="TR19" s="83"/>
      <c r="TS19" s="83"/>
      <c r="TT19" s="83"/>
      <c r="TU19" s="83"/>
      <c r="TV19" s="83"/>
      <c r="TW19" s="83"/>
      <c r="TX19" s="83"/>
      <c r="TY19" s="83"/>
      <c r="TZ19" s="83"/>
      <c r="UA19" s="83"/>
      <c r="UB19" s="83"/>
      <c r="UC19" s="83"/>
      <c r="UD19" s="83"/>
      <c r="UE19" s="83"/>
      <c r="UF19" s="83"/>
      <c r="UG19" s="83"/>
      <c r="UH19" s="83"/>
      <c r="UI19" s="83"/>
      <c r="UJ19" s="83"/>
      <c r="UK19" s="83"/>
      <c r="UL19" s="83"/>
      <c r="UM19" s="83"/>
      <c r="UN19" s="83"/>
      <c r="UO19" s="83"/>
      <c r="UP19" s="62"/>
      <c r="UQ19" s="83"/>
      <c r="UR19" s="83"/>
      <c r="US19" s="83"/>
      <c r="UT19" s="83"/>
      <c r="UU19" s="83"/>
      <c r="UV19" s="83"/>
      <c r="UW19" s="83"/>
      <c r="UX19" s="83"/>
      <c r="UY19" s="83"/>
      <c r="UZ19" s="83"/>
      <c r="VA19" s="83"/>
      <c r="VB19" s="83"/>
      <c r="VC19" s="83"/>
      <c r="VD19" s="83"/>
      <c r="VE19" s="83"/>
      <c r="VF19" s="83"/>
      <c r="VG19" s="83"/>
      <c r="VH19" s="83"/>
      <c r="VI19" s="83"/>
      <c r="VJ19" s="83"/>
      <c r="VK19" s="83"/>
      <c r="VL19" s="83"/>
      <c r="VM19" s="83"/>
      <c r="VN19" s="83"/>
      <c r="VO19" s="83"/>
      <c r="VP19" s="83"/>
      <c r="VQ19" s="83"/>
      <c r="VR19" s="83"/>
      <c r="VS19" s="83"/>
      <c r="VT19" s="83"/>
      <c r="VU19" s="62"/>
      <c r="VV19" s="83"/>
      <c r="VW19" s="83"/>
      <c r="VX19" s="83"/>
      <c r="VY19" s="83"/>
      <c r="VZ19" s="83"/>
      <c r="WA19" s="83"/>
      <c r="WB19" s="83"/>
      <c r="WC19" s="83"/>
      <c r="WD19" s="83"/>
      <c r="WE19" s="83"/>
      <c r="WF19" s="83"/>
      <c r="WG19" s="83"/>
      <c r="WH19" s="83"/>
      <c r="WI19" s="83"/>
      <c r="WJ19" s="83"/>
      <c r="WK19" s="83"/>
      <c r="WL19" s="83"/>
      <c r="WM19" s="83"/>
      <c r="WN19" s="83"/>
      <c r="WO19" s="83"/>
      <c r="WP19" s="83"/>
      <c r="WQ19" s="83"/>
      <c r="WR19" s="83"/>
      <c r="WS19" s="83"/>
      <c r="WT19" s="83"/>
      <c r="WU19" s="83"/>
      <c r="WV19" s="83"/>
      <c r="WW19" s="83"/>
      <c r="WX19" s="83"/>
      <c r="WY19" s="83"/>
      <c r="WZ19" s="42"/>
      <c r="XA19" s="62"/>
      <c r="XB19" s="42"/>
      <c r="XC19" s="42"/>
      <c r="XD19" s="42"/>
      <c r="XE19" s="42"/>
      <c r="XF19" s="42"/>
      <c r="XG19" s="42"/>
      <c r="XH19" s="42"/>
      <c r="XI19" s="42"/>
      <c r="XJ19" s="42"/>
      <c r="XK19" s="42"/>
      <c r="XL19" s="42"/>
      <c r="XM19" s="42"/>
      <c r="XN19" s="42"/>
      <c r="XO19" s="42"/>
      <c r="XP19" s="42"/>
      <c r="XQ19" s="42"/>
      <c r="XR19" s="42"/>
      <c r="XS19" s="42"/>
      <c r="XT19" s="42"/>
      <c r="XU19" s="42"/>
      <c r="XV19" s="42"/>
      <c r="XW19" s="42"/>
      <c r="XX19" s="42"/>
      <c r="XY19" s="42"/>
      <c r="XZ19" s="42"/>
      <c r="YA19" s="42"/>
      <c r="YB19" s="42"/>
      <c r="YC19" s="42"/>
      <c r="YD19" s="42"/>
      <c r="YE19" s="42"/>
      <c r="YF19" s="42"/>
      <c r="YG19" s="62"/>
      <c r="YH19" s="42"/>
      <c r="YI19" s="42"/>
      <c r="YJ19" s="42"/>
      <c r="YK19" s="42"/>
      <c r="YL19" s="42"/>
      <c r="YM19" s="42"/>
      <c r="YN19" s="42"/>
      <c r="YO19" s="42"/>
      <c r="YP19" s="42"/>
      <c r="YQ19" s="42"/>
      <c r="YR19" s="42"/>
      <c r="YS19" s="42"/>
      <c r="YT19" s="42"/>
      <c r="YU19" s="42"/>
      <c r="YV19" s="42"/>
      <c r="YW19" s="42"/>
      <c r="YX19" s="42"/>
      <c r="YY19" s="42"/>
      <c r="YZ19" s="42"/>
      <c r="ZA19" s="42"/>
      <c r="ZB19" s="42"/>
      <c r="ZC19" s="42"/>
      <c r="ZD19" s="42"/>
      <c r="ZE19" s="42"/>
      <c r="ZF19" s="42"/>
      <c r="ZG19" s="42"/>
      <c r="ZH19" s="42"/>
      <c r="ZI19" s="42"/>
      <c r="ZJ19" s="62"/>
      <c r="ZK19" s="42"/>
      <c r="ZL19" s="42"/>
      <c r="ZM19" s="42"/>
      <c r="ZN19" s="42"/>
      <c r="ZO19" s="42"/>
      <c r="ZP19" s="42"/>
      <c r="ZQ19" s="42"/>
      <c r="ZR19" s="42"/>
      <c r="ZS19" s="42"/>
      <c r="ZT19" s="42"/>
      <c r="ZU19" s="42"/>
      <c r="ZV19" s="42"/>
      <c r="ZW19" s="42"/>
      <c r="ZX19" s="42"/>
      <c r="ZY19" s="42"/>
      <c r="ZZ19" s="42"/>
      <c r="AAA19" s="42"/>
      <c r="AAB19" s="42"/>
      <c r="AAC19" s="42"/>
      <c r="AAD19" s="42"/>
      <c r="AAE19" s="42"/>
      <c r="AAF19" s="42"/>
      <c r="AAG19" s="42"/>
      <c r="AAH19" s="42"/>
      <c r="AAI19" s="42"/>
      <c r="AAJ19" s="42"/>
      <c r="AAK19" s="42"/>
      <c r="AAL19" s="42"/>
      <c r="AAM19" s="42"/>
      <c r="AAN19" s="42"/>
      <c r="AAO19" s="42"/>
      <c r="AAP19" s="62"/>
      <c r="AAQ19" s="42"/>
      <c r="AAR19" s="42"/>
      <c r="AAS19" s="42"/>
      <c r="AAT19" s="42"/>
      <c r="AAU19" s="42"/>
      <c r="AAV19" s="42"/>
      <c r="AAW19" s="42"/>
      <c r="AAX19" s="42"/>
      <c r="AAY19" s="42"/>
      <c r="AAZ19" s="42"/>
      <c r="ABA19" s="42"/>
      <c r="ABB19" s="42"/>
      <c r="ABC19" s="42"/>
      <c r="ABD19" s="42"/>
      <c r="ABE19" s="42"/>
      <c r="ABF19" s="42"/>
      <c r="ABG19" s="42"/>
      <c r="ABH19" s="42"/>
      <c r="ABI19" s="42"/>
      <c r="ABJ19" s="42"/>
      <c r="ABK19" s="42"/>
      <c r="ABL19" s="42"/>
      <c r="ABM19" s="42"/>
      <c r="ABN19" s="42"/>
      <c r="ABO19" s="42"/>
      <c r="ABP19" s="42"/>
      <c r="ABQ19" s="42"/>
      <c r="ABR19" s="42"/>
      <c r="ABS19" s="42"/>
      <c r="ABT19" s="42"/>
      <c r="ABU19" s="62"/>
      <c r="ABV19" s="42"/>
      <c r="ABW19" s="42"/>
      <c r="ABX19" s="42"/>
      <c r="ABY19" s="42"/>
      <c r="ABZ19" s="42"/>
      <c r="ACA19" s="42"/>
      <c r="ACB19" s="42"/>
      <c r="ACC19" s="42"/>
      <c r="ACD19" s="42"/>
      <c r="ACE19" s="42"/>
      <c r="ACF19" s="42"/>
      <c r="ACG19" s="42"/>
      <c r="ACH19" s="42"/>
      <c r="ACI19" s="42"/>
      <c r="ACJ19" s="42"/>
      <c r="ACK19" s="42"/>
      <c r="ACL19" s="42"/>
      <c r="ACM19" s="42"/>
      <c r="ACN19" s="42"/>
      <c r="ACO19" s="42"/>
      <c r="ACP19" s="42"/>
      <c r="ACQ19" s="42"/>
      <c r="ACR19" s="42"/>
      <c r="ACS19" s="42"/>
      <c r="ACT19" s="42"/>
      <c r="ACU19" s="42"/>
      <c r="ACV19" s="42"/>
      <c r="ACW19" s="42"/>
      <c r="ACX19" s="42"/>
      <c r="ACY19" s="42"/>
      <c r="ACZ19" s="42"/>
      <c r="ADA19" s="62"/>
      <c r="ADB19" s="42"/>
      <c r="ADC19" s="42"/>
      <c r="ADD19" s="42"/>
      <c r="ADE19" s="42"/>
      <c r="ADF19" s="42"/>
      <c r="ADG19" s="42"/>
      <c r="ADH19" s="42"/>
      <c r="ADI19" s="42"/>
      <c r="ADJ19" s="42"/>
      <c r="ADK19" s="42"/>
      <c r="ADL19" s="42"/>
      <c r="ADM19" s="42"/>
      <c r="ADN19" s="42"/>
      <c r="ADO19" s="42"/>
      <c r="ADP19" s="42"/>
      <c r="ADQ19" s="42"/>
      <c r="ADR19" s="42"/>
      <c r="ADS19" s="42"/>
      <c r="ADT19" s="42"/>
      <c r="ADU19" s="42"/>
      <c r="ADV19" s="42"/>
      <c r="ADW19" s="42"/>
      <c r="ADX19" s="42"/>
      <c r="ADY19" s="42"/>
      <c r="ADZ19" s="42"/>
      <c r="AEA19" s="42"/>
      <c r="AEB19" s="42"/>
      <c r="AEC19" s="42"/>
      <c r="AED19" s="42"/>
      <c r="AEE19" s="42"/>
      <c r="AEF19" s="62"/>
      <c r="AEG19" s="42"/>
      <c r="AEH19" s="42"/>
      <c r="AEI19" s="42"/>
      <c r="AEJ19" s="42"/>
      <c r="AEK19" s="42"/>
      <c r="AEL19" s="42"/>
      <c r="AEM19" s="42"/>
      <c r="AEN19" s="42"/>
      <c r="AEO19" s="42"/>
      <c r="AEP19" s="42"/>
      <c r="AEQ19" s="42"/>
      <c r="AER19" s="42"/>
      <c r="AES19" s="42"/>
      <c r="AET19" s="42"/>
      <c r="AEU19" s="42"/>
      <c r="AEV19" s="42"/>
      <c r="AEW19" s="42"/>
      <c r="AEX19" s="42"/>
      <c r="AEY19" s="42"/>
      <c r="AEZ19" s="42"/>
      <c r="AFA19" s="42"/>
      <c r="AFB19" s="42"/>
      <c r="AFC19" s="42"/>
      <c r="AFD19" s="42"/>
      <c r="AFE19" s="42"/>
      <c r="AFF19" s="42"/>
      <c r="AFG19" s="42"/>
      <c r="AFH19" s="42"/>
      <c r="AFI19" s="42"/>
      <c r="AFJ19" s="42"/>
      <c r="AFK19" s="42"/>
      <c r="AFL19" s="62"/>
      <c r="AFM19" s="42"/>
      <c r="AFN19" s="42"/>
      <c r="AFO19" s="42"/>
      <c r="AFP19" s="42"/>
      <c r="AFQ19" s="42"/>
      <c r="AFR19" s="42"/>
      <c r="AFS19" s="42"/>
      <c r="AFT19" s="42"/>
      <c r="AFU19" s="42"/>
      <c r="AFV19" s="42"/>
      <c r="AFW19" s="42"/>
      <c r="AFX19" s="42"/>
      <c r="AFY19" s="42"/>
      <c r="AFZ19" s="42"/>
      <c r="AGA19" s="42"/>
      <c r="AGB19" s="42"/>
      <c r="AGC19" s="42"/>
      <c r="AGD19" s="42"/>
      <c r="AGE19" s="42"/>
      <c r="AGF19" s="42"/>
      <c r="AGG19" s="42"/>
      <c r="AGH19" s="42"/>
      <c r="AGI19" s="42"/>
      <c r="AGJ19" s="42"/>
      <c r="AGK19" s="42"/>
      <c r="AGL19" s="42"/>
      <c r="AGM19" s="42"/>
      <c r="AGN19" s="42"/>
      <c r="AGO19" s="42"/>
      <c r="AGP19" s="42"/>
      <c r="AGQ19" s="42"/>
      <c r="AGR19" s="62"/>
      <c r="AGS19" s="42"/>
      <c r="AGT19" s="42"/>
      <c r="AGU19" s="42"/>
      <c r="AGV19" s="42"/>
      <c r="AGW19" s="42"/>
      <c r="AGX19" s="42"/>
      <c r="AGY19" s="42"/>
      <c r="AGZ19" s="42"/>
      <c r="AHA19" s="42"/>
      <c r="AHB19" s="42"/>
      <c r="AHC19" s="42"/>
      <c r="AHD19" s="42"/>
      <c r="AHE19" s="42"/>
      <c r="AHF19" s="42"/>
      <c r="AHG19" s="42"/>
      <c r="AHH19" s="42"/>
      <c r="AHI19" s="42"/>
      <c r="AHJ19" s="42"/>
      <c r="AHK19" s="42"/>
      <c r="AHL19" s="42"/>
      <c r="AHM19" s="42"/>
      <c r="AHN19" s="42"/>
      <c r="AHO19" s="42"/>
      <c r="AHP19" s="42"/>
      <c r="AHQ19" s="42"/>
      <c r="AHR19" s="42"/>
      <c r="AHS19" s="42"/>
      <c r="AHT19" s="42"/>
      <c r="AHU19" s="42"/>
      <c r="AHV19" s="42"/>
      <c r="AHW19" s="62"/>
      <c r="AHX19" s="42"/>
      <c r="AHY19" s="42"/>
      <c r="AHZ19" s="42"/>
      <c r="AIA19" s="42"/>
      <c r="AIB19" s="42"/>
      <c r="AIC19" s="42"/>
      <c r="AID19" s="42"/>
      <c r="AIE19" s="42"/>
      <c r="AIF19" s="42"/>
      <c r="AIG19" s="42"/>
      <c r="AIH19" s="42"/>
      <c r="AII19" s="42"/>
      <c r="AIJ19" s="42"/>
      <c r="AIK19" s="42"/>
      <c r="AIL19" s="42"/>
      <c r="AIM19" s="42"/>
      <c r="AIN19" s="42"/>
      <c r="AIO19" s="42"/>
      <c r="AIP19" s="42"/>
      <c r="AIQ19" s="42"/>
      <c r="AIR19" s="42"/>
      <c r="AIS19" s="42"/>
      <c r="AIT19" s="42"/>
      <c r="AIU19" s="42"/>
      <c r="AIV19" s="42"/>
      <c r="AIW19" s="42"/>
      <c r="AIX19" s="42"/>
      <c r="AIY19" s="42"/>
      <c r="AIZ19" s="42"/>
      <c r="AJA19" s="42"/>
      <c r="AJB19" s="42"/>
      <c r="AJC19" s="62"/>
      <c r="AJD19" s="42"/>
      <c r="AJE19" s="42"/>
      <c r="AJF19" s="42"/>
      <c r="AJG19" s="42"/>
      <c r="AJH19" s="42"/>
      <c r="AJI19" s="42"/>
      <c r="AJJ19" s="42"/>
      <c r="AJK19" s="42"/>
      <c r="AJL19" s="42"/>
      <c r="AJM19" s="42"/>
      <c r="AJN19" s="42"/>
      <c r="AJO19" s="42"/>
      <c r="AJP19" s="42"/>
      <c r="AJQ19" s="42"/>
      <c r="AJR19" s="42"/>
      <c r="AJS19" s="42"/>
      <c r="AJT19" s="42"/>
      <c r="AJU19" s="42"/>
      <c r="AJV19" s="42"/>
      <c r="AJW19" s="42"/>
      <c r="AJX19" s="42"/>
      <c r="AJY19" s="42"/>
      <c r="AJZ19" s="42"/>
      <c r="AKA19" s="42"/>
      <c r="AKB19" s="42"/>
      <c r="AKC19" s="42"/>
      <c r="AKD19" s="42"/>
      <c r="AKE19" s="42"/>
      <c r="AKF19" s="42"/>
      <c r="AKG19" s="42"/>
      <c r="AKH19" s="62"/>
      <c r="AKI19" s="42"/>
      <c r="AKJ19" s="42"/>
      <c r="AKK19" s="42"/>
      <c r="AKL19" s="42"/>
      <c r="AKM19" s="42"/>
      <c r="AKN19" s="42"/>
      <c r="AKO19" s="42"/>
      <c r="AKP19" s="42"/>
      <c r="AKQ19" s="42"/>
      <c r="AKR19" s="42"/>
      <c r="AKS19" s="42"/>
      <c r="AKT19" s="42"/>
      <c r="AKU19" s="42"/>
      <c r="AKV19" s="42"/>
      <c r="AKW19" s="42"/>
      <c r="AKX19" s="42"/>
      <c r="AKY19" s="42"/>
      <c r="AKZ19" s="42"/>
      <c r="ALA19" s="42"/>
      <c r="ALB19" s="42"/>
      <c r="ALC19" s="42"/>
      <c r="ALD19" s="42"/>
      <c r="ALE19" s="42"/>
      <c r="ALF19" s="42"/>
      <c r="ALG19" s="42"/>
      <c r="ALH19" s="42"/>
      <c r="ALI19" s="42"/>
      <c r="ALJ19" s="42"/>
      <c r="ALK19" s="42"/>
      <c r="ALL19" s="42"/>
      <c r="ALM19" s="42"/>
      <c r="ALN19" s="62"/>
    </row>
    <row r="20" spans="1:1002" s="77" customFormat="1" ht="15" customHeight="1">
      <c r="A20" s="539"/>
      <c r="B20" s="539"/>
      <c r="C20" s="80"/>
      <c r="D20" s="584"/>
      <c r="E20" s="584"/>
      <c r="F20" s="102">
        <f>E19-D19</f>
        <v>3</v>
      </c>
      <c r="G20" s="96">
        <f>NETWORKDAYS(D19,E19,C$165:C$187)</f>
        <v>2</v>
      </c>
      <c r="H20" s="561"/>
      <c r="I20" s="74"/>
      <c r="J20" s="74" t="str">
        <f>IF(I19&gt;1%,"100%","100%")</f>
        <v>100%</v>
      </c>
      <c r="K20" s="564"/>
      <c r="M20" s="34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62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62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62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62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62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62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62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62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62"/>
      <c r="JU20" s="30"/>
      <c r="JV20" s="30"/>
      <c r="JW20" s="30"/>
      <c r="JX20" s="30"/>
      <c r="JY20" s="30"/>
      <c r="JZ20" s="30"/>
      <c r="KA20" s="30"/>
      <c r="KB20" s="30"/>
      <c r="KC20" s="30"/>
      <c r="KD20" s="30"/>
      <c r="KE20" s="30"/>
      <c r="KF20" s="30"/>
      <c r="KG20" s="30"/>
      <c r="KH20" s="30"/>
      <c r="KI20" s="30"/>
      <c r="KJ20" s="30"/>
      <c r="KK20" s="30"/>
      <c r="KL20" s="30"/>
      <c r="KM20" s="30"/>
      <c r="KN20" s="30"/>
      <c r="KO20" s="30"/>
      <c r="KP20" s="30"/>
      <c r="KQ20" s="30"/>
      <c r="KR20" s="30"/>
      <c r="KS20" s="30"/>
      <c r="KT20" s="30"/>
      <c r="KU20" s="30"/>
      <c r="KV20" s="30"/>
      <c r="KW20" s="62"/>
      <c r="KX20" s="30"/>
      <c r="KY20" s="30"/>
      <c r="KZ20" s="30"/>
      <c r="LA20" s="30"/>
      <c r="LB20" s="30"/>
      <c r="LC20" s="30"/>
      <c r="LD20" s="30"/>
      <c r="LE20" s="30"/>
      <c r="LF20" s="30"/>
      <c r="LG20" s="30"/>
      <c r="LH20" s="30"/>
      <c r="LI20" s="30"/>
      <c r="LJ20" s="30"/>
      <c r="LK20" s="30"/>
      <c r="LL20" s="30"/>
      <c r="LM20" s="30"/>
      <c r="LN20" s="30"/>
      <c r="LO20" s="30"/>
      <c r="LP20" s="30"/>
      <c r="LQ20" s="30"/>
      <c r="LR20" s="30"/>
      <c r="LS20" s="30"/>
      <c r="LT20" s="30"/>
      <c r="LU20" s="30"/>
      <c r="LV20" s="30"/>
      <c r="LW20" s="30"/>
      <c r="LX20" s="30"/>
      <c r="LY20" s="30"/>
      <c r="LZ20" s="30"/>
      <c r="MA20" s="30"/>
      <c r="MB20" s="30"/>
      <c r="MC20" s="62"/>
      <c r="MD20" s="30"/>
      <c r="ME20" s="30"/>
      <c r="MF20" s="30"/>
      <c r="MG20" s="30"/>
      <c r="MH20" s="30"/>
      <c r="MI20" s="30"/>
      <c r="MJ20" s="30"/>
      <c r="MK20" s="30"/>
      <c r="ML20" s="30"/>
      <c r="MM20" s="30"/>
      <c r="MN20" s="30"/>
      <c r="MO20" s="30"/>
      <c r="MP20" s="30"/>
      <c r="MQ20" s="30"/>
      <c r="MR20" s="30"/>
      <c r="MS20" s="30"/>
      <c r="MT20" s="30"/>
      <c r="MU20" s="30"/>
      <c r="MV20" s="30"/>
      <c r="MW20" s="30"/>
      <c r="MX20" s="30"/>
      <c r="MY20" s="30"/>
      <c r="MZ20" s="30"/>
      <c r="NA20" s="30"/>
      <c r="NB20" s="30"/>
      <c r="NC20" s="30"/>
      <c r="ND20" s="30"/>
      <c r="NE20" s="30"/>
      <c r="NF20" s="30"/>
      <c r="NG20" s="30"/>
      <c r="NH20" s="62"/>
      <c r="NI20" s="30"/>
      <c r="NJ20" s="30"/>
      <c r="NK20" s="30"/>
      <c r="NL20" s="30"/>
      <c r="NM20" s="30"/>
      <c r="NN20" s="30"/>
      <c r="NO20" s="30"/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/>
      <c r="OD20" s="30"/>
      <c r="OE20" s="30"/>
      <c r="OF20" s="30"/>
      <c r="OG20" s="30"/>
      <c r="OH20" s="30"/>
      <c r="OI20" s="30"/>
      <c r="OJ20" s="30"/>
      <c r="OK20" s="30"/>
      <c r="OL20" s="30"/>
      <c r="OM20" s="30"/>
      <c r="ON20" s="62"/>
      <c r="OO20" s="30"/>
      <c r="OP20" s="30"/>
      <c r="OQ20" s="30"/>
      <c r="OR20" s="30"/>
      <c r="OS20" s="30"/>
      <c r="OT20" s="30"/>
      <c r="OU20" s="30"/>
      <c r="OV20" s="30"/>
      <c r="OW20" s="30"/>
      <c r="OX20" s="30"/>
      <c r="OY20" s="30"/>
      <c r="OZ20" s="30"/>
      <c r="PA20" s="30"/>
      <c r="PB20" s="30"/>
      <c r="PC20" s="30"/>
      <c r="PD20" s="30"/>
      <c r="PE20" s="30"/>
      <c r="PF20" s="30"/>
      <c r="PG20" s="30"/>
      <c r="PH20" s="30"/>
      <c r="PI20" s="30"/>
      <c r="PJ20" s="30"/>
      <c r="PK20" s="30"/>
      <c r="PL20" s="30"/>
      <c r="PM20" s="30"/>
      <c r="PN20" s="30"/>
      <c r="PO20" s="30"/>
      <c r="PP20" s="30"/>
      <c r="PQ20" s="30"/>
      <c r="PR20" s="30"/>
      <c r="PS20" s="62"/>
      <c r="PT20" s="30"/>
      <c r="PU20" s="30"/>
      <c r="PV20" s="30"/>
      <c r="PW20" s="30"/>
      <c r="PX20" s="30"/>
      <c r="PY20" s="30"/>
      <c r="PZ20" s="30"/>
      <c r="QA20" s="30"/>
      <c r="QB20" s="30"/>
      <c r="QC20" s="30"/>
      <c r="QD20" s="30"/>
      <c r="QE20" s="30"/>
      <c r="QF20" s="30"/>
      <c r="QG20" s="30"/>
      <c r="QH20" s="30"/>
      <c r="QI20" s="30"/>
      <c r="QJ20" s="30"/>
      <c r="QK20" s="30"/>
      <c r="QL20" s="30"/>
      <c r="QM20" s="30"/>
      <c r="QN20" s="30"/>
      <c r="QO20" s="30"/>
      <c r="QP20" s="30"/>
      <c r="QQ20" s="30"/>
      <c r="QR20" s="30"/>
      <c r="QS20" s="30"/>
      <c r="QT20" s="30"/>
      <c r="QU20" s="30"/>
      <c r="QV20" s="30"/>
      <c r="QW20" s="30"/>
      <c r="QX20" s="30"/>
      <c r="QY20" s="62"/>
      <c r="QZ20" s="30"/>
      <c r="RA20" s="30"/>
      <c r="RB20" s="30"/>
      <c r="RC20" s="30"/>
      <c r="RD20" s="30"/>
      <c r="RE20" s="30"/>
      <c r="RF20" s="30"/>
      <c r="RG20" s="30"/>
      <c r="RH20" s="30"/>
      <c r="RI20" s="30"/>
      <c r="RJ20" s="30"/>
      <c r="RK20" s="30"/>
      <c r="RL20" s="30"/>
      <c r="RM20" s="30"/>
      <c r="RN20" s="30"/>
      <c r="RO20" s="30"/>
      <c r="RP20" s="30"/>
      <c r="RQ20" s="30"/>
      <c r="RR20" s="30"/>
      <c r="RS20" s="30"/>
      <c r="RT20" s="30"/>
      <c r="RU20" s="30"/>
      <c r="RV20" s="30"/>
      <c r="RW20" s="30"/>
      <c r="RX20" s="30"/>
      <c r="RY20" s="30"/>
      <c r="RZ20" s="30"/>
      <c r="SA20" s="30"/>
      <c r="SB20" s="30"/>
      <c r="SC20" s="30"/>
      <c r="SD20" s="30"/>
      <c r="SE20" s="62"/>
      <c r="SF20" s="30"/>
      <c r="SG20" s="30"/>
      <c r="SH20" s="30"/>
      <c r="SI20" s="30"/>
      <c r="SJ20" s="30"/>
      <c r="SK20" s="30"/>
      <c r="SL20" s="30"/>
      <c r="SM20" s="30"/>
      <c r="SN20" s="30"/>
      <c r="SO20" s="30"/>
      <c r="SP20" s="30"/>
      <c r="SQ20" s="30"/>
      <c r="SR20" s="30"/>
      <c r="SS20" s="30"/>
      <c r="ST20" s="30"/>
      <c r="SU20" s="30"/>
      <c r="SV20" s="30"/>
      <c r="SW20" s="30"/>
      <c r="SX20" s="30"/>
      <c r="SY20" s="30"/>
      <c r="SZ20" s="30"/>
      <c r="TA20" s="30"/>
      <c r="TB20" s="30"/>
      <c r="TC20" s="30"/>
      <c r="TD20" s="30"/>
      <c r="TE20" s="30"/>
      <c r="TF20" s="30"/>
      <c r="TG20" s="30"/>
      <c r="TH20" s="30"/>
      <c r="TI20" s="30"/>
      <c r="TJ20" s="62"/>
      <c r="TK20" s="30"/>
      <c r="TL20" s="30"/>
      <c r="TM20" s="30"/>
      <c r="TN20" s="30"/>
      <c r="TO20" s="30"/>
      <c r="TP20" s="30"/>
      <c r="TQ20" s="30"/>
      <c r="TR20" s="30"/>
      <c r="TS20" s="30"/>
      <c r="TT20" s="30"/>
      <c r="TU20" s="30"/>
      <c r="TV20" s="30"/>
      <c r="TW20" s="30"/>
      <c r="TX20" s="30"/>
      <c r="TY20" s="30"/>
      <c r="TZ20" s="30"/>
      <c r="UA20" s="30"/>
      <c r="UB20" s="30"/>
      <c r="UC20" s="30"/>
      <c r="UD20" s="30"/>
      <c r="UE20" s="30"/>
      <c r="UF20" s="30"/>
      <c r="UG20" s="30"/>
      <c r="UH20" s="30"/>
      <c r="UI20" s="30"/>
      <c r="UJ20" s="30"/>
      <c r="UK20" s="30"/>
      <c r="UL20" s="30"/>
      <c r="UM20" s="30"/>
      <c r="UN20" s="30"/>
      <c r="UO20" s="30"/>
      <c r="UP20" s="62"/>
      <c r="UQ20" s="30"/>
      <c r="UR20" s="30"/>
      <c r="US20" s="30"/>
      <c r="UT20" s="30"/>
      <c r="UU20" s="30"/>
      <c r="UV20" s="30"/>
      <c r="UW20" s="30"/>
      <c r="UX20" s="30"/>
      <c r="UY20" s="30"/>
      <c r="UZ20" s="30"/>
      <c r="VA20" s="30"/>
      <c r="VB20" s="30"/>
      <c r="VC20" s="30"/>
      <c r="VD20" s="30"/>
      <c r="VE20" s="30"/>
      <c r="VF20" s="30"/>
      <c r="VG20" s="30"/>
      <c r="VH20" s="30"/>
      <c r="VI20" s="30"/>
      <c r="VJ20" s="30"/>
      <c r="VK20" s="30"/>
      <c r="VL20" s="30"/>
      <c r="VM20" s="30"/>
      <c r="VN20" s="30"/>
      <c r="VO20" s="30"/>
      <c r="VP20" s="30"/>
      <c r="VQ20" s="30"/>
      <c r="VR20" s="30"/>
      <c r="VS20" s="30"/>
      <c r="VT20" s="30"/>
      <c r="VU20" s="62"/>
      <c r="VV20" s="30"/>
      <c r="VW20" s="30"/>
      <c r="VX20" s="30"/>
      <c r="VY20" s="30"/>
      <c r="VZ20" s="30"/>
      <c r="WA20" s="30"/>
      <c r="WB20" s="30"/>
      <c r="WC20" s="30"/>
      <c r="WD20" s="30"/>
      <c r="WE20" s="30"/>
      <c r="WF20" s="30"/>
      <c r="WG20" s="30"/>
      <c r="WH20" s="30"/>
      <c r="WI20" s="30"/>
      <c r="WJ20" s="30"/>
      <c r="WK20" s="30"/>
      <c r="WL20" s="30"/>
      <c r="WM20" s="30"/>
      <c r="WN20" s="30"/>
      <c r="WO20" s="30"/>
      <c r="WP20" s="30"/>
      <c r="WQ20" s="30"/>
      <c r="WR20" s="30"/>
      <c r="WS20" s="30"/>
      <c r="WT20" s="30"/>
      <c r="WU20" s="30"/>
      <c r="WV20" s="30"/>
      <c r="WW20" s="30"/>
      <c r="WX20" s="30"/>
      <c r="WY20" s="30"/>
      <c r="WZ20" s="30"/>
      <c r="XA20" s="62"/>
      <c r="XB20" s="30"/>
      <c r="XC20" s="30"/>
      <c r="XD20" s="30"/>
      <c r="XE20" s="30"/>
      <c r="XF20" s="30"/>
      <c r="XG20" s="30"/>
      <c r="XH20" s="30"/>
      <c r="XI20" s="30"/>
      <c r="XJ20" s="30"/>
      <c r="XK20" s="30"/>
      <c r="XL20" s="30"/>
      <c r="XM20" s="30"/>
      <c r="XN20" s="30"/>
      <c r="XO20" s="30"/>
      <c r="XP20" s="30"/>
      <c r="XQ20" s="30"/>
      <c r="XR20" s="30"/>
      <c r="XS20" s="30"/>
      <c r="XT20" s="30"/>
      <c r="XU20" s="30"/>
      <c r="XV20" s="30"/>
      <c r="XW20" s="30"/>
      <c r="XX20" s="30"/>
      <c r="XY20" s="30"/>
      <c r="XZ20" s="30"/>
      <c r="YA20" s="30"/>
      <c r="YB20" s="30"/>
      <c r="YC20" s="30"/>
      <c r="YD20" s="30"/>
      <c r="YE20" s="30"/>
      <c r="YF20" s="30"/>
      <c r="YG20" s="62"/>
      <c r="YH20" s="30"/>
      <c r="YI20" s="30"/>
      <c r="YJ20" s="30"/>
      <c r="YK20" s="30"/>
      <c r="YL20" s="30"/>
      <c r="YM20" s="30"/>
      <c r="YN20" s="30"/>
      <c r="YO20" s="30"/>
      <c r="YP20" s="30"/>
      <c r="YQ20" s="30"/>
      <c r="YR20" s="30"/>
      <c r="YS20" s="30"/>
      <c r="YT20" s="30"/>
      <c r="YU20" s="30"/>
      <c r="YV20" s="30"/>
      <c r="YW20" s="30"/>
      <c r="YX20" s="30"/>
      <c r="YY20" s="30"/>
      <c r="YZ20" s="30"/>
      <c r="ZA20" s="30"/>
      <c r="ZB20" s="30"/>
      <c r="ZC20" s="30"/>
      <c r="ZD20" s="30"/>
      <c r="ZE20" s="30"/>
      <c r="ZF20" s="30"/>
      <c r="ZG20" s="30"/>
      <c r="ZH20" s="30"/>
      <c r="ZI20" s="30"/>
      <c r="ZJ20" s="62"/>
      <c r="ZK20" s="30"/>
      <c r="ZL20" s="30"/>
      <c r="ZM20" s="30"/>
      <c r="ZN20" s="30"/>
      <c r="ZO20" s="30"/>
      <c r="ZP20" s="30"/>
      <c r="ZQ20" s="30"/>
      <c r="ZR20" s="30"/>
      <c r="ZS20" s="30"/>
      <c r="ZT20" s="30"/>
      <c r="ZU20" s="30"/>
      <c r="ZV20" s="30"/>
      <c r="ZW20" s="30"/>
      <c r="ZX20" s="30"/>
      <c r="ZY20" s="30"/>
      <c r="ZZ20" s="30"/>
      <c r="AAA20" s="30"/>
      <c r="AAB20" s="30"/>
      <c r="AAC20" s="30"/>
      <c r="AAD20" s="30"/>
      <c r="AAE20" s="30"/>
      <c r="AAF20" s="30"/>
      <c r="AAG20" s="30"/>
      <c r="AAH20" s="30"/>
      <c r="AAI20" s="30"/>
      <c r="AAJ20" s="30"/>
      <c r="AAK20" s="30"/>
      <c r="AAL20" s="30"/>
      <c r="AAM20" s="30"/>
      <c r="AAN20" s="30"/>
      <c r="AAO20" s="30"/>
      <c r="AAP20" s="62"/>
      <c r="AAQ20" s="30"/>
      <c r="AAR20" s="30"/>
      <c r="AAS20" s="30"/>
      <c r="AAT20" s="30"/>
      <c r="AAU20" s="30"/>
      <c r="AAV20" s="30"/>
      <c r="AAW20" s="30"/>
      <c r="AAX20" s="30"/>
      <c r="AAY20" s="30"/>
      <c r="AAZ20" s="30"/>
      <c r="ABA20" s="30"/>
      <c r="ABB20" s="30"/>
      <c r="ABC20" s="30"/>
      <c r="ABD20" s="30"/>
      <c r="ABE20" s="30"/>
      <c r="ABF20" s="30"/>
      <c r="ABG20" s="30"/>
      <c r="ABH20" s="30"/>
      <c r="ABI20" s="30"/>
      <c r="ABJ20" s="30"/>
      <c r="ABK20" s="30"/>
      <c r="ABL20" s="30"/>
      <c r="ABM20" s="30"/>
      <c r="ABN20" s="30"/>
      <c r="ABO20" s="30"/>
      <c r="ABP20" s="30"/>
      <c r="ABQ20" s="30"/>
      <c r="ABR20" s="30"/>
      <c r="ABS20" s="30"/>
      <c r="ABT20" s="30"/>
      <c r="ABU20" s="62"/>
      <c r="ABV20" s="30"/>
      <c r="ABW20" s="30"/>
      <c r="ABX20" s="30"/>
      <c r="ABY20" s="30"/>
      <c r="ABZ20" s="30"/>
      <c r="ACA20" s="30"/>
      <c r="ACB20" s="30"/>
      <c r="ACC20" s="30"/>
      <c r="ACD20" s="30"/>
      <c r="ACE20" s="30"/>
      <c r="ACF20" s="30"/>
      <c r="ACG20" s="30"/>
      <c r="ACH20" s="30"/>
      <c r="ACI20" s="30"/>
      <c r="ACJ20" s="30"/>
      <c r="ACK20" s="30"/>
      <c r="ACL20" s="30"/>
      <c r="ACM20" s="30"/>
      <c r="ACN20" s="30"/>
      <c r="ACO20" s="30"/>
      <c r="ACP20" s="30"/>
      <c r="ACQ20" s="30"/>
      <c r="ACR20" s="30"/>
      <c r="ACS20" s="30"/>
      <c r="ACT20" s="30"/>
      <c r="ACU20" s="30"/>
      <c r="ACV20" s="30"/>
      <c r="ACW20" s="30"/>
      <c r="ACX20" s="30"/>
      <c r="ACY20" s="30"/>
      <c r="ACZ20" s="30"/>
      <c r="ADA20" s="62"/>
      <c r="ADB20" s="30"/>
      <c r="ADC20" s="30"/>
      <c r="ADD20" s="30"/>
      <c r="ADE20" s="30"/>
      <c r="ADF20" s="30"/>
      <c r="ADG20" s="30"/>
      <c r="ADH20" s="30"/>
      <c r="ADI20" s="30"/>
      <c r="ADJ20" s="30"/>
      <c r="ADK20" s="30"/>
      <c r="ADL20" s="30"/>
      <c r="ADM20" s="30"/>
      <c r="ADN20" s="30"/>
      <c r="ADO20" s="30"/>
      <c r="ADP20" s="30"/>
      <c r="ADQ20" s="30"/>
      <c r="ADR20" s="30"/>
      <c r="ADS20" s="30"/>
      <c r="ADT20" s="30"/>
      <c r="ADU20" s="30"/>
      <c r="ADV20" s="30"/>
      <c r="ADW20" s="30"/>
      <c r="ADX20" s="30"/>
      <c r="ADY20" s="30"/>
      <c r="ADZ20" s="30"/>
      <c r="AEA20" s="30"/>
      <c r="AEB20" s="30"/>
      <c r="AEC20" s="30"/>
      <c r="AED20" s="30"/>
      <c r="AEE20" s="30"/>
      <c r="AEF20" s="62"/>
      <c r="AEG20" s="30"/>
      <c r="AEH20" s="30"/>
      <c r="AEI20" s="30"/>
      <c r="AEJ20" s="30"/>
      <c r="AEK20" s="30"/>
      <c r="AEL20" s="30"/>
      <c r="AEM20" s="30"/>
      <c r="AEN20" s="30"/>
      <c r="AEO20" s="30"/>
      <c r="AEP20" s="30"/>
      <c r="AEQ20" s="30"/>
      <c r="AER20" s="30"/>
      <c r="AES20" s="30"/>
      <c r="AET20" s="30"/>
      <c r="AEU20" s="30"/>
      <c r="AEV20" s="30"/>
      <c r="AEW20" s="30"/>
      <c r="AEX20" s="30"/>
      <c r="AEY20" s="30"/>
      <c r="AEZ20" s="30"/>
      <c r="AFA20" s="30"/>
      <c r="AFB20" s="30"/>
      <c r="AFC20" s="30"/>
      <c r="AFD20" s="30"/>
      <c r="AFE20" s="30"/>
      <c r="AFF20" s="30"/>
      <c r="AFG20" s="30"/>
      <c r="AFH20" s="30"/>
      <c r="AFI20" s="30"/>
      <c r="AFJ20" s="30"/>
      <c r="AFK20" s="30"/>
      <c r="AFL20" s="62"/>
      <c r="AFM20" s="30"/>
      <c r="AFN20" s="30"/>
      <c r="AFO20" s="30"/>
      <c r="AFP20" s="30"/>
      <c r="AFQ20" s="30"/>
      <c r="AFR20" s="30"/>
      <c r="AFS20" s="30"/>
      <c r="AFT20" s="30"/>
      <c r="AFU20" s="30"/>
      <c r="AFV20" s="30"/>
      <c r="AFW20" s="30"/>
      <c r="AFX20" s="30"/>
      <c r="AFY20" s="30"/>
      <c r="AFZ20" s="30"/>
      <c r="AGA20" s="30"/>
      <c r="AGB20" s="30"/>
      <c r="AGC20" s="30"/>
      <c r="AGD20" s="30"/>
      <c r="AGE20" s="30"/>
      <c r="AGF20" s="30"/>
      <c r="AGG20" s="30"/>
      <c r="AGH20" s="30"/>
      <c r="AGI20" s="30"/>
      <c r="AGJ20" s="30"/>
      <c r="AGK20" s="30"/>
      <c r="AGL20" s="30"/>
      <c r="AGM20" s="30"/>
      <c r="AGN20" s="30"/>
      <c r="AGO20" s="30"/>
      <c r="AGP20" s="30"/>
      <c r="AGQ20" s="30"/>
      <c r="AGR20" s="62"/>
      <c r="AGS20" s="30"/>
      <c r="AGT20" s="30"/>
      <c r="AGU20" s="30"/>
      <c r="AGV20" s="30"/>
      <c r="AGW20" s="30"/>
      <c r="AGX20" s="30"/>
      <c r="AGY20" s="30"/>
      <c r="AGZ20" s="30"/>
      <c r="AHA20" s="30"/>
      <c r="AHB20" s="30"/>
      <c r="AHC20" s="30"/>
      <c r="AHD20" s="30"/>
      <c r="AHE20" s="30"/>
      <c r="AHF20" s="30"/>
      <c r="AHG20" s="30"/>
      <c r="AHH20" s="30"/>
      <c r="AHI20" s="30"/>
      <c r="AHJ20" s="30"/>
      <c r="AHK20" s="30"/>
      <c r="AHL20" s="30"/>
      <c r="AHM20" s="30"/>
      <c r="AHN20" s="30"/>
      <c r="AHO20" s="30"/>
      <c r="AHP20" s="30"/>
      <c r="AHQ20" s="30"/>
      <c r="AHR20" s="30"/>
      <c r="AHS20" s="30"/>
      <c r="AHT20" s="30"/>
      <c r="AHU20" s="30"/>
      <c r="AHV20" s="30"/>
      <c r="AHW20" s="62"/>
      <c r="AHX20" s="30"/>
      <c r="AHY20" s="30"/>
      <c r="AHZ20" s="30"/>
      <c r="AIA20" s="30"/>
      <c r="AIB20" s="30"/>
      <c r="AIC20" s="30"/>
      <c r="AID20" s="30"/>
      <c r="AIE20" s="30"/>
      <c r="AIF20" s="30"/>
      <c r="AIG20" s="30"/>
      <c r="AIH20" s="30"/>
      <c r="AII20" s="30"/>
      <c r="AIJ20" s="30"/>
      <c r="AIK20" s="30"/>
      <c r="AIL20" s="30"/>
      <c r="AIM20" s="30"/>
      <c r="AIN20" s="30"/>
      <c r="AIO20" s="30"/>
      <c r="AIP20" s="30"/>
      <c r="AIQ20" s="30"/>
      <c r="AIR20" s="30"/>
      <c r="AIS20" s="30"/>
      <c r="AIT20" s="30"/>
      <c r="AIU20" s="30"/>
      <c r="AIV20" s="30"/>
      <c r="AIW20" s="30"/>
      <c r="AIX20" s="30"/>
      <c r="AIY20" s="30"/>
      <c r="AIZ20" s="30"/>
      <c r="AJA20" s="30"/>
      <c r="AJB20" s="30"/>
      <c r="AJC20" s="62"/>
      <c r="AJD20" s="30"/>
      <c r="AJE20" s="30"/>
      <c r="AJF20" s="30"/>
      <c r="AJG20" s="30"/>
      <c r="AJH20" s="30"/>
      <c r="AJI20" s="30"/>
      <c r="AJJ20" s="30"/>
      <c r="AJK20" s="30"/>
      <c r="AJL20" s="30"/>
      <c r="AJM20" s="30"/>
      <c r="AJN20" s="30"/>
      <c r="AJO20" s="30"/>
      <c r="AJP20" s="30"/>
      <c r="AJQ20" s="30"/>
      <c r="AJR20" s="30"/>
      <c r="AJS20" s="30"/>
      <c r="AJT20" s="30"/>
      <c r="AJU20" s="30"/>
      <c r="AJV20" s="30"/>
      <c r="AJW20" s="30"/>
      <c r="AJX20" s="30"/>
      <c r="AJY20" s="30"/>
      <c r="AJZ20" s="30"/>
      <c r="AKA20" s="30"/>
      <c r="AKB20" s="30"/>
      <c r="AKC20" s="30"/>
      <c r="AKD20" s="30"/>
      <c r="AKE20" s="30"/>
      <c r="AKF20" s="30"/>
      <c r="AKG20" s="30"/>
      <c r="AKH20" s="62"/>
      <c r="AKI20" s="30"/>
      <c r="AKJ20" s="30"/>
      <c r="AKK20" s="30"/>
      <c r="AKL20" s="30"/>
      <c r="AKM20" s="30"/>
      <c r="AKN20" s="30"/>
      <c r="AKO20" s="30"/>
      <c r="AKP20" s="30"/>
      <c r="AKQ20" s="30"/>
      <c r="AKR20" s="30"/>
      <c r="AKS20" s="30"/>
      <c r="AKT20" s="30"/>
      <c r="AKU20" s="30"/>
      <c r="AKV20" s="30"/>
      <c r="AKW20" s="30"/>
      <c r="AKX20" s="30"/>
      <c r="AKY20" s="30"/>
      <c r="AKZ20" s="30"/>
      <c r="ALA20" s="30"/>
      <c r="ALB20" s="30"/>
      <c r="ALC20" s="30"/>
      <c r="ALD20" s="30"/>
      <c r="ALE20" s="30"/>
      <c r="ALF20" s="30"/>
      <c r="ALG20" s="30"/>
      <c r="ALH20" s="30"/>
      <c r="ALI20" s="30"/>
      <c r="ALJ20" s="30"/>
      <c r="ALK20" s="30"/>
      <c r="ALL20" s="30"/>
      <c r="ALM20" s="30"/>
      <c r="ALN20" s="62"/>
    </row>
    <row r="21" spans="1:1002" s="81" customFormat="1" ht="3" customHeight="1">
      <c r="A21" s="540"/>
      <c r="B21" s="540"/>
      <c r="C21" s="80"/>
      <c r="D21" s="585"/>
      <c r="E21" s="585"/>
      <c r="F21" s="100"/>
      <c r="G21" s="102"/>
      <c r="H21" s="562"/>
      <c r="I21" s="74"/>
      <c r="J21" s="76"/>
      <c r="K21" s="565"/>
      <c r="M21" s="3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62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62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62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62"/>
      <c r="DS21" s="94"/>
      <c r="DT21" s="94"/>
      <c r="DU21" s="94"/>
      <c r="DV21" s="94"/>
      <c r="DW21" s="94"/>
      <c r="DX21" s="94"/>
      <c r="DY21" s="94"/>
      <c r="DZ21" s="94"/>
      <c r="EA21" s="94"/>
      <c r="EB21" s="94"/>
      <c r="EC21" s="94"/>
      <c r="ED21" s="94"/>
      <c r="EE21" s="94"/>
      <c r="EF21" s="94"/>
      <c r="EG21" s="94"/>
      <c r="EH21" s="94"/>
      <c r="EI21" s="94"/>
      <c r="EJ21" s="94"/>
      <c r="EK21" s="94"/>
      <c r="EL21" s="94"/>
      <c r="EM21" s="94"/>
      <c r="EN21" s="94"/>
      <c r="EO21" s="94"/>
      <c r="EP21" s="94"/>
      <c r="EQ21" s="94"/>
      <c r="ER21" s="94"/>
      <c r="ES21" s="94"/>
      <c r="ET21" s="94"/>
      <c r="EU21" s="94"/>
      <c r="EV21" s="94"/>
      <c r="EW21" s="62"/>
      <c r="EX21" s="94"/>
      <c r="EY21" s="94"/>
      <c r="EZ21" s="94"/>
      <c r="FA21" s="94"/>
      <c r="FB21" s="94"/>
      <c r="FC21" s="94"/>
      <c r="FD21" s="94"/>
      <c r="FE21" s="94"/>
      <c r="FF21" s="94"/>
      <c r="FG21" s="94"/>
      <c r="FH21" s="94"/>
      <c r="FI21" s="94"/>
      <c r="FJ21" s="94"/>
      <c r="FK21" s="94"/>
      <c r="FL21" s="94"/>
      <c r="FM21" s="94"/>
      <c r="FN21" s="94"/>
      <c r="FO21" s="94"/>
      <c r="FP21" s="94"/>
      <c r="FQ21" s="94"/>
      <c r="FR21" s="94"/>
      <c r="FS21" s="94"/>
      <c r="FT21" s="94"/>
      <c r="FU21" s="94"/>
      <c r="FV21" s="94"/>
      <c r="FW21" s="94"/>
      <c r="FX21" s="94"/>
      <c r="FY21" s="94"/>
      <c r="FZ21" s="94"/>
      <c r="GA21" s="94"/>
      <c r="GB21" s="94"/>
      <c r="GC21" s="62"/>
      <c r="GD21" s="94"/>
      <c r="GE21" s="94"/>
      <c r="GF21" s="94"/>
      <c r="GG21" s="94"/>
      <c r="GH21" s="94"/>
      <c r="GI21" s="94"/>
      <c r="GJ21" s="94"/>
      <c r="GK21" s="94"/>
      <c r="GL21" s="94"/>
      <c r="GM21" s="94"/>
      <c r="GN21" s="94"/>
      <c r="GO21" s="94"/>
      <c r="GP21" s="94"/>
      <c r="GQ21" s="94"/>
      <c r="GR21" s="94"/>
      <c r="GS21" s="94"/>
      <c r="GT21" s="94"/>
      <c r="GU21" s="94"/>
      <c r="GV21" s="94"/>
      <c r="GW21" s="94"/>
      <c r="GX21" s="94"/>
      <c r="GY21" s="94"/>
      <c r="GZ21" s="94"/>
      <c r="HA21" s="94"/>
      <c r="HB21" s="94"/>
      <c r="HC21" s="94"/>
      <c r="HD21" s="94"/>
      <c r="HE21" s="94"/>
      <c r="HF21" s="94"/>
      <c r="HG21" s="94"/>
      <c r="HH21" s="62"/>
      <c r="HI21" s="94"/>
      <c r="HJ21" s="94"/>
      <c r="HK21" s="94"/>
      <c r="HL21" s="94"/>
      <c r="HM21" s="94"/>
      <c r="HN21" s="94"/>
      <c r="HO21" s="94"/>
      <c r="HP21" s="94"/>
      <c r="HQ21" s="94"/>
      <c r="HR21" s="94"/>
      <c r="HS21" s="94"/>
      <c r="HT21" s="94"/>
      <c r="HU21" s="94"/>
      <c r="HV21" s="94"/>
      <c r="HW21" s="94"/>
      <c r="HX21" s="94"/>
      <c r="HY21" s="94"/>
      <c r="HZ21" s="94"/>
      <c r="IA21" s="94"/>
      <c r="IB21" s="94"/>
      <c r="IC21" s="94"/>
      <c r="ID21" s="94"/>
      <c r="IE21" s="94"/>
      <c r="IF21" s="94"/>
      <c r="IG21" s="94"/>
      <c r="IH21" s="94"/>
      <c r="II21" s="94"/>
      <c r="IJ21" s="94"/>
      <c r="IK21" s="94"/>
      <c r="IL21" s="94"/>
      <c r="IM21" s="94"/>
      <c r="IN21" s="62"/>
      <c r="IO21" s="94"/>
      <c r="IP21" s="94"/>
      <c r="IQ21" s="94"/>
      <c r="IR21" s="94"/>
      <c r="IS21" s="94"/>
      <c r="IT21" s="94"/>
      <c r="IU21" s="94"/>
      <c r="IV21" s="94"/>
      <c r="IW21" s="94"/>
      <c r="IX21" s="94"/>
      <c r="IY21" s="94"/>
      <c r="IZ21" s="94"/>
      <c r="JA21" s="94"/>
      <c r="JB21" s="94"/>
      <c r="JC21" s="94"/>
      <c r="JD21" s="94"/>
      <c r="JE21" s="94"/>
      <c r="JF21" s="94"/>
      <c r="JG21" s="94"/>
      <c r="JH21" s="94"/>
      <c r="JI21" s="94"/>
      <c r="JJ21" s="94"/>
      <c r="JK21" s="94"/>
      <c r="JL21" s="94"/>
      <c r="JM21" s="94"/>
      <c r="JN21" s="94"/>
      <c r="JO21" s="94"/>
      <c r="JP21" s="94"/>
      <c r="JQ21" s="94"/>
      <c r="JR21" s="94"/>
      <c r="JS21" s="94"/>
      <c r="JT21" s="62"/>
      <c r="JU21" s="94"/>
      <c r="JV21" s="94"/>
      <c r="JW21" s="94"/>
      <c r="JX21" s="94"/>
      <c r="JY21" s="94"/>
      <c r="JZ21" s="94"/>
      <c r="KA21" s="94"/>
      <c r="KB21" s="94"/>
      <c r="KC21" s="94"/>
      <c r="KD21" s="94"/>
      <c r="KE21" s="94"/>
      <c r="KF21" s="94"/>
      <c r="KG21" s="94"/>
      <c r="KH21" s="94"/>
      <c r="KI21" s="94"/>
      <c r="KJ21" s="94"/>
      <c r="KK21" s="94"/>
      <c r="KL21" s="94"/>
      <c r="KM21" s="94"/>
      <c r="KN21" s="94"/>
      <c r="KO21" s="94"/>
      <c r="KP21" s="94"/>
      <c r="KQ21" s="94"/>
      <c r="KR21" s="94"/>
      <c r="KS21" s="94"/>
      <c r="KT21" s="94"/>
      <c r="KU21" s="94"/>
      <c r="KV21" s="94"/>
      <c r="KW21" s="62"/>
      <c r="KX21" s="94"/>
      <c r="KY21" s="94"/>
      <c r="KZ21" s="94"/>
      <c r="LA21" s="94"/>
      <c r="LB21" s="94"/>
      <c r="LC21" s="94"/>
      <c r="LD21" s="94"/>
      <c r="LE21" s="94"/>
      <c r="LF21" s="94"/>
      <c r="LG21" s="94"/>
      <c r="LH21" s="94"/>
      <c r="LI21" s="94"/>
      <c r="LJ21" s="94"/>
      <c r="LK21" s="94"/>
      <c r="LL21" s="94"/>
      <c r="LM21" s="94"/>
      <c r="LN21" s="94"/>
      <c r="LO21" s="94"/>
      <c r="LP21" s="94"/>
      <c r="LQ21" s="94"/>
      <c r="LR21" s="94"/>
      <c r="LS21" s="94"/>
      <c r="LT21" s="94"/>
      <c r="LU21" s="94"/>
      <c r="LV21" s="94"/>
      <c r="LW21" s="94"/>
      <c r="LX21" s="94"/>
      <c r="LY21" s="94"/>
      <c r="LZ21" s="94"/>
      <c r="MA21" s="94"/>
      <c r="MB21" s="94"/>
      <c r="MC21" s="62"/>
      <c r="MD21" s="94"/>
      <c r="ME21" s="94"/>
      <c r="MF21" s="94"/>
      <c r="MG21" s="94"/>
      <c r="MH21" s="94"/>
      <c r="MI21" s="94"/>
      <c r="MJ21" s="94"/>
      <c r="MK21" s="94"/>
      <c r="ML21" s="94"/>
      <c r="MM21" s="94"/>
      <c r="MN21" s="94"/>
      <c r="MO21" s="94"/>
      <c r="MP21" s="94"/>
      <c r="MQ21" s="94"/>
      <c r="MR21" s="94"/>
      <c r="MS21" s="94"/>
      <c r="MT21" s="94"/>
      <c r="MU21" s="94"/>
      <c r="MV21" s="94"/>
      <c r="MW21" s="94"/>
      <c r="MX21" s="94"/>
      <c r="MY21" s="94"/>
      <c r="MZ21" s="94"/>
      <c r="NA21" s="94"/>
      <c r="NB21" s="94"/>
      <c r="NC21" s="94"/>
      <c r="ND21" s="94"/>
      <c r="NE21" s="94"/>
      <c r="NF21" s="94"/>
      <c r="NG21" s="94"/>
      <c r="NH21" s="62"/>
      <c r="NI21" s="94"/>
      <c r="NJ21" s="94"/>
      <c r="NK21" s="94"/>
      <c r="NL21" s="94"/>
      <c r="NM21" s="94"/>
      <c r="NN21" s="94"/>
      <c r="NO21" s="94"/>
      <c r="NP21" s="94"/>
      <c r="NQ21" s="94"/>
      <c r="NR21" s="94"/>
      <c r="NS21" s="94"/>
      <c r="NT21" s="94"/>
      <c r="NU21" s="94"/>
      <c r="NV21" s="94"/>
      <c r="NW21" s="94"/>
      <c r="NX21" s="94"/>
      <c r="NY21" s="94"/>
      <c r="NZ21" s="94"/>
      <c r="OA21" s="94"/>
      <c r="OB21" s="94"/>
      <c r="OC21" s="94"/>
      <c r="OD21" s="94"/>
      <c r="OE21" s="94"/>
      <c r="OF21" s="94"/>
      <c r="OG21" s="94"/>
      <c r="OH21" s="94"/>
      <c r="OI21" s="94"/>
      <c r="OJ21" s="94"/>
      <c r="OK21" s="94"/>
      <c r="OL21" s="94"/>
      <c r="OM21" s="94"/>
      <c r="ON21" s="62"/>
      <c r="OO21" s="94"/>
      <c r="OP21" s="94"/>
      <c r="OQ21" s="94"/>
      <c r="OR21" s="94"/>
      <c r="OS21" s="94"/>
      <c r="OT21" s="94"/>
      <c r="OU21" s="94"/>
      <c r="OV21" s="94"/>
      <c r="OW21" s="94"/>
      <c r="OX21" s="94"/>
      <c r="OY21" s="94"/>
      <c r="OZ21" s="94"/>
      <c r="PA21" s="94"/>
      <c r="PB21" s="94"/>
      <c r="PC21" s="94"/>
      <c r="PD21" s="94"/>
      <c r="PE21" s="94"/>
      <c r="PF21" s="94"/>
      <c r="PG21" s="94"/>
      <c r="PH21" s="94"/>
      <c r="PI21" s="94"/>
      <c r="PJ21" s="94"/>
      <c r="PK21" s="94"/>
      <c r="PL21" s="94"/>
      <c r="PM21" s="94"/>
      <c r="PN21" s="94"/>
      <c r="PO21" s="94"/>
      <c r="PP21" s="94"/>
      <c r="PQ21" s="94"/>
      <c r="PR21" s="94"/>
      <c r="PS21" s="62"/>
      <c r="PT21" s="94"/>
      <c r="PU21" s="94"/>
      <c r="PV21" s="94"/>
      <c r="PW21" s="94"/>
      <c r="PX21" s="94"/>
      <c r="PY21" s="94"/>
      <c r="PZ21" s="94"/>
      <c r="QA21" s="94"/>
      <c r="QB21" s="94"/>
      <c r="QC21" s="94"/>
      <c r="QD21" s="94"/>
      <c r="QE21" s="94"/>
      <c r="QF21" s="94"/>
      <c r="QG21" s="94"/>
      <c r="QH21" s="94"/>
      <c r="QI21" s="94"/>
      <c r="QJ21" s="94"/>
      <c r="QK21" s="94"/>
      <c r="QL21" s="94"/>
      <c r="QM21" s="94"/>
      <c r="QN21" s="94"/>
      <c r="QO21" s="94"/>
      <c r="QP21" s="94"/>
      <c r="QQ21" s="94"/>
      <c r="QR21" s="94"/>
      <c r="QS21" s="94"/>
      <c r="QT21" s="94"/>
      <c r="QU21" s="94"/>
      <c r="QV21" s="94"/>
      <c r="QW21" s="94"/>
      <c r="QX21" s="94"/>
      <c r="QY21" s="62"/>
      <c r="QZ21" s="94"/>
      <c r="RA21" s="94"/>
      <c r="RB21" s="94"/>
      <c r="RC21" s="94"/>
      <c r="RD21" s="94"/>
      <c r="RE21" s="94"/>
      <c r="RF21" s="94"/>
      <c r="RG21" s="94"/>
      <c r="RH21" s="94"/>
      <c r="RI21" s="94"/>
      <c r="RJ21" s="94"/>
      <c r="RK21" s="94"/>
      <c r="RL21" s="94"/>
      <c r="RM21" s="94"/>
      <c r="RN21" s="94"/>
      <c r="RO21" s="94"/>
      <c r="RP21" s="94"/>
      <c r="RQ21" s="94"/>
      <c r="RR21" s="94"/>
      <c r="RS21" s="94"/>
      <c r="RT21" s="94"/>
      <c r="RU21" s="94"/>
      <c r="RV21" s="94"/>
      <c r="RW21" s="94"/>
      <c r="RX21" s="94"/>
      <c r="RY21" s="94"/>
      <c r="RZ21" s="94"/>
      <c r="SA21" s="94"/>
      <c r="SB21" s="94"/>
      <c r="SC21" s="94"/>
      <c r="SD21" s="94"/>
      <c r="SE21" s="62"/>
      <c r="SF21" s="94"/>
      <c r="SG21" s="94"/>
      <c r="SH21" s="94"/>
      <c r="SI21" s="94"/>
      <c r="SJ21" s="94"/>
      <c r="SK21" s="94"/>
      <c r="SL21" s="94"/>
      <c r="SM21" s="94"/>
      <c r="SN21" s="94"/>
      <c r="SO21" s="94"/>
      <c r="SP21" s="94"/>
      <c r="SQ21" s="94"/>
      <c r="SR21" s="94"/>
      <c r="SS21" s="94"/>
      <c r="ST21" s="94"/>
      <c r="SU21" s="94"/>
      <c r="SV21" s="94"/>
      <c r="SW21" s="94"/>
      <c r="SX21" s="94"/>
      <c r="SY21" s="94"/>
      <c r="SZ21" s="94"/>
      <c r="TA21" s="94"/>
      <c r="TB21" s="94"/>
      <c r="TC21" s="94"/>
      <c r="TD21" s="94"/>
      <c r="TE21" s="94"/>
      <c r="TF21" s="94"/>
      <c r="TG21" s="94"/>
      <c r="TH21" s="94"/>
      <c r="TI21" s="94"/>
      <c r="TJ21" s="62"/>
      <c r="TK21" s="94"/>
      <c r="TL21" s="94"/>
      <c r="TM21" s="94"/>
      <c r="TN21" s="94"/>
      <c r="TO21" s="94"/>
      <c r="TP21" s="94"/>
      <c r="TQ21" s="94"/>
      <c r="TR21" s="94"/>
      <c r="TS21" s="94"/>
      <c r="TT21" s="94"/>
      <c r="TU21" s="94"/>
      <c r="TV21" s="94"/>
      <c r="TW21" s="94"/>
      <c r="TX21" s="94"/>
      <c r="TY21" s="94"/>
      <c r="TZ21" s="94"/>
      <c r="UA21" s="94"/>
      <c r="UB21" s="94"/>
      <c r="UC21" s="94"/>
      <c r="UD21" s="94"/>
      <c r="UE21" s="94"/>
      <c r="UF21" s="94"/>
      <c r="UG21" s="94"/>
      <c r="UH21" s="94"/>
      <c r="UI21" s="94"/>
      <c r="UJ21" s="94"/>
      <c r="UK21" s="94"/>
      <c r="UL21" s="94"/>
      <c r="UM21" s="94"/>
      <c r="UN21" s="94"/>
      <c r="UO21" s="94"/>
      <c r="UP21" s="62"/>
      <c r="UQ21" s="94"/>
      <c r="UR21" s="94"/>
      <c r="US21" s="94"/>
      <c r="UT21" s="94"/>
      <c r="UU21" s="94"/>
      <c r="UV21" s="94"/>
      <c r="UW21" s="94"/>
      <c r="UX21" s="94"/>
      <c r="UY21" s="94"/>
      <c r="UZ21" s="94"/>
      <c r="VA21" s="94"/>
      <c r="VB21" s="94"/>
      <c r="VC21" s="94"/>
      <c r="VD21" s="94"/>
      <c r="VE21" s="94"/>
      <c r="VF21" s="94"/>
      <c r="VG21" s="94"/>
      <c r="VH21" s="94"/>
      <c r="VI21" s="94"/>
      <c r="VJ21" s="94"/>
      <c r="VK21" s="94"/>
      <c r="VL21" s="94"/>
      <c r="VM21" s="94"/>
      <c r="VN21" s="94"/>
      <c r="VO21" s="94"/>
      <c r="VP21" s="94"/>
      <c r="VQ21" s="94"/>
      <c r="VR21" s="94"/>
      <c r="VS21" s="94"/>
      <c r="VT21" s="94"/>
      <c r="VU21" s="62"/>
      <c r="VV21" s="94"/>
      <c r="VW21" s="94"/>
      <c r="VX21" s="94"/>
      <c r="VY21" s="94"/>
      <c r="VZ21" s="94"/>
      <c r="WA21" s="94"/>
      <c r="WB21" s="94"/>
      <c r="WC21" s="94"/>
      <c r="WD21" s="94"/>
      <c r="WE21" s="94"/>
      <c r="WF21" s="94"/>
      <c r="WG21" s="94"/>
      <c r="WH21" s="94"/>
      <c r="WI21" s="94"/>
      <c r="WJ21" s="94"/>
      <c r="WK21" s="94"/>
      <c r="WL21" s="94"/>
      <c r="WM21" s="94"/>
      <c r="WN21" s="94"/>
      <c r="WO21" s="94"/>
      <c r="WP21" s="94"/>
      <c r="WQ21" s="94"/>
      <c r="WR21" s="94"/>
      <c r="WS21" s="94"/>
      <c r="WT21" s="94"/>
      <c r="WU21" s="94"/>
      <c r="WV21" s="94"/>
      <c r="WW21" s="94"/>
      <c r="WX21" s="94"/>
      <c r="WY21" s="94"/>
      <c r="WZ21" s="82"/>
      <c r="XA21" s="62"/>
      <c r="XB21" s="95"/>
      <c r="XC21" s="95"/>
      <c r="XD21" s="95"/>
      <c r="XE21" s="95"/>
      <c r="XF21" s="95"/>
      <c r="XG21" s="95"/>
      <c r="XH21" s="95"/>
      <c r="XI21" s="95"/>
      <c r="XJ21" s="95"/>
      <c r="XK21" s="95"/>
      <c r="XL21" s="95"/>
      <c r="XM21" s="95"/>
      <c r="XN21" s="95"/>
      <c r="XO21" s="95"/>
      <c r="XP21" s="95"/>
      <c r="XQ21" s="95"/>
      <c r="XR21" s="95"/>
      <c r="XS21" s="95"/>
      <c r="XT21" s="95"/>
      <c r="XU21" s="95"/>
      <c r="XV21" s="95"/>
      <c r="XW21" s="95"/>
      <c r="XX21" s="95"/>
      <c r="XY21" s="95"/>
      <c r="XZ21" s="95"/>
      <c r="YA21" s="95"/>
      <c r="YB21" s="95"/>
      <c r="YC21" s="95"/>
      <c r="YD21" s="95"/>
      <c r="YE21" s="95"/>
      <c r="YF21" s="95"/>
      <c r="YG21" s="62"/>
      <c r="YH21" s="95"/>
      <c r="YI21" s="95"/>
      <c r="YJ21" s="95"/>
      <c r="YK21" s="95"/>
      <c r="YL21" s="95"/>
      <c r="YM21" s="95"/>
      <c r="YN21" s="95"/>
      <c r="YO21" s="95"/>
      <c r="YP21" s="95"/>
      <c r="YQ21" s="95"/>
      <c r="YR21" s="95"/>
      <c r="YS21" s="95"/>
      <c r="YT21" s="95"/>
      <c r="YU21" s="95"/>
      <c r="YV21" s="95"/>
      <c r="YW21" s="95"/>
      <c r="YX21" s="95"/>
      <c r="YY21" s="95"/>
      <c r="YZ21" s="95"/>
      <c r="ZA21" s="95"/>
      <c r="ZB21" s="95"/>
      <c r="ZC21" s="95"/>
      <c r="ZD21" s="95"/>
      <c r="ZE21" s="95"/>
      <c r="ZF21" s="95"/>
      <c r="ZG21" s="95"/>
      <c r="ZH21" s="95"/>
      <c r="ZI21" s="95"/>
      <c r="ZJ21" s="62"/>
      <c r="ZK21" s="95"/>
      <c r="ZL21" s="95"/>
      <c r="ZM21" s="95"/>
      <c r="ZN21" s="95"/>
      <c r="ZO21" s="95"/>
      <c r="ZP21" s="95"/>
      <c r="ZQ21" s="95"/>
      <c r="ZR21" s="95"/>
      <c r="ZS21" s="95"/>
      <c r="ZT21" s="95"/>
      <c r="ZU21" s="95"/>
      <c r="ZV21" s="95"/>
      <c r="ZW21" s="95"/>
      <c r="ZX21" s="95"/>
      <c r="ZY21" s="95"/>
      <c r="ZZ21" s="95"/>
      <c r="AAA21" s="95"/>
      <c r="AAB21" s="95"/>
      <c r="AAC21" s="95"/>
      <c r="AAD21" s="95"/>
      <c r="AAE21" s="95"/>
      <c r="AAF21" s="95"/>
      <c r="AAG21" s="95"/>
      <c r="AAH21" s="95"/>
      <c r="AAI21" s="95"/>
      <c r="AAJ21" s="95"/>
      <c r="AAK21" s="95"/>
      <c r="AAL21" s="95"/>
      <c r="AAM21" s="95"/>
      <c r="AAN21" s="95"/>
      <c r="AAO21" s="95"/>
      <c r="AAP21" s="62"/>
      <c r="AAQ21" s="95"/>
      <c r="AAR21" s="95"/>
      <c r="AAS21" s="95"/>
      <c r="AAT21" s="95"/>
      <c r="AAU21" s="95"/>
      <c r="AAV21" s="95"/>
      <c r="AAW21" s="95"/>
      <c r="AAX21" s="95"/>
      <c r="AAY21" s="95"/>
      <c r="AAZ21" s="95"/>
      <c r="ABA21" s="95"/>
      <c r="ABB21" s="95"/>
      <c r="ABC21" s="95"/>
      <c r="ABD21" s="95"/>
      <c r="ABE21" s="95"/>
      <c r="ABF21" s="95"/>
      <c r="ABG21" s="95"/>
      <c r="ABH21" s="95"/>
      <c r="ABI21" s="95"/>
      <c r="ABJ21" s="95"/>
      <c r="ABK21" s="95"/>
      <c r="ABL21" s="95"/>
      <c r="ABM21" s="95"/>
      <c r="ABN21" s="95"/>
      <c r="ABO21" s="95"/>
      <c r="ABP21" s="95"/>
      <c r="ABQ21" s="95"/>
      <c r="ABR21" s="95"/>
      <c r="ABS21" s="95"/>
      <c r="ABT21" s="95"/>
      <c r="ABU21" s="62"/>
      <c r="ABV21" s="95"/>
      <c r="ABW21" s="95"/>
      <c r="ABX21" s="95"/>
      <c r="ABY21" s="95"/>
      <c r="ABZ21" s="95"/>
      <c r="ACA21" s="95"/>
      <c r="ACB21" s="95"/>
      <c r="ACC21" s="95"/>
      <c r="ACD21" s="95"/>
      <c r="ACE21" s="95"/>
      <c r="ACF21" s="95"/>
      <c r="ACG21" s="95"/>
      <c r="ACH21" s="95"/>
      <c r="ACI21" s="95"/>
      <c r="ACJ21" s="95"/>
      <c r="ACK21" s="95"/>
      <c r="ACL21" s="95"/>
      <c r="ACM21" s="95"/>
      <c r="ACN21" s="95"/>
      <c r="ACO21" s="95"/>
      <c r="ACP21" s="95"/>
      <c r="ACQ21" s="95"/>
      <c r="ACR21" s="95"/>
      <c r="ACS21" s="95"/>
      <c r="ACT21" s="95"/>
      <c r="ACU21" s="95"/>
      <c r="ACV21" s="95"/>
      <c r="ACW21" s="95"/>
      <c r="ACX21" s="95"/>
      <c r="ACY21" s="95"/>
      <c r="ACZ21" s="95"/>
      <c r="ADA21" s="62"/>
      <c r="ADB21" s="95"/>
      <c r="ADC21" s="95"/>
      <c r="ADD21" s="95"/>
      <c r="ADE21" s="95"/>
      <c r="ADF21" s="95"/>
      <c r="ADG21" s="95"/>
      <c r="ADH21" s="95"/>
      <c r="ADI21" s="95"/>
      <c r="ADJ21" s="95"/>
      <c r="ADK21" s="95"/>
      <c r="ADL21" s="95"/>
      <c r="ADM21" s="95"/>
      <c r="ADN21" s="95"/>
      <c r="ADO21" s="95"/>
      <c r="ADP21" s="95"/>
      <c r="ADQ21" s="95"/>
      <c r="ADR21" s="95"/>
      <c r="ADS21" s="95"/>
      <c r="ADT21" s="95"/>
      <c r="ADU21" s="95"/>
      <c r="ADV21" s="95"/>
      <c r="ADW21" s="95"/>
      <c r="ADX21" s="95"/>
      <c r="ADY21" s="95"/>
      <c r="ADZ21" s="95"/>
      <c r="AEA21" s="95"/>
      <c r="AEB21" s="95"/>
      <c r="AEC21" s="95"/>
      <c r="AED21" s="95"/>
      <c r="AEE21" s="95"/>
      <c r="AEF21" s="62"/>
      <c r="AEG21" s="95"/>
      <c r="AEH21" s="95"/>
      <c r="AEI21" s="95"/>
      <c r="AEJ21" s="95"/>
      <c r="AEK21" s="95"/>
      <c r="AEL21" s="95"/>
      <c r="AEM21" s="95"/>
      <c r="AEN21" s="95"/>
      <c r="AEO21" s="95"/>
      <c r="AEP21" s="95"/>
      <c r="AEQ21" s="95"/>
      <c r="AER21" s="95"/>
      <c r="AES21" s="95"/>
      <c r="AET21" s="95"/>
      <c r="AEU21" s="95"/>
      <c r="AEV21" s="95"/>
      <c r="AEW21" s="95"/>
      <c r="AEX21" s="95"/>
      <c r="AEY21" s="95"/>
      <c r="AEZ21" s="95"/>
      <c r="AFA21" s="95"/>
      <c r="AFB21" s="95"/>
      <c r="AFC21" s="95"/>
      <c r="AFD21" s="95"/>
      <c r="AFE21" s="95"/>
      <c r="AFF21" s="95"/>
      <c r="AFG21" s="95"/>
      <c r="AFH21" s="95"/>
      <c r="AFI21" s="95"/>
      <c r="AFJ21" s="95"/>
      <c r="AFK21" s="95"/>
      <c r="AFL21" s="62"/>
      <c r="AFM21" s="95"/>
      <c r="AFN21" s="95"/>
      <c r="AFO21" s="95"/>
      <c r="AFP21" s="95"/>
      <c r="AFQ21" s="95"/>
      <c r="AFR21" s="95"/>
      <c r="AFS21" s="95"/>
      <c r="AFT21" s="95"/>
      <c r="AFU21" s="95"/>
      <c r="AFV21" s="95"/>
      <c r="AFW21" s="95"/>
      <c r="AFX21" s="95"/>
      <c r="AFY21" s="95"/>
      <c r="AFZ21" s="95"/>
      <c r="AGA21" s="95"/>
      <c r="AGB21" s="95"/>
      <c r="AGC21" s="95"/>
      <c r="AGD21" s="95"/>
      <c r="AGE21" s="95"/>
      <c r="AGF21" s="95"/>
      <c r="AGG21" s="95"/>
      <c r="AGH21" s="95"/>
      <c r="AGI21" s="95"/>
      <c r="AGJ21" s="95"/>
      <c r="AGK21" s="95"/>
      <c r="AGL21" s="95"/>
      <c r="AGM21" s="95"/>
      <c r="AGN21" s="95"/>
      <c r="AGO21" s="95"/>
      <c r="AGP21" s="95"/>
      <c r="AGQ21" s="95"/>
      <c r="AGR21" s="62"/>
      <c r="AGS21" s="95"/>
      <c r="AGT21" s="95"/>
      <c r="AGU21" s="95"/>
      <c r="AGV21" s="95"/>
      <c r="AGW21" s="95"/>
      <c r="AGX21" s="95"/>
      <c r="AGY21" s="95"/>
      <c r="AGZ21" s="95"/>
      <c r="AHA21" s="95"/>
      <c r="AHB21" s="95"/>
      <c r="AHC21" s="95"/>
      <c r="AHD21" s="95"/>
      <c r="AHE21" s="95"/>
      <c r="AHF21" s="95"/>
      <c r="AHG21" s="95"/>
      <c r="AHH21" s="95"/>
      <c r="AHI21" s="95"/>
      <c r="AHJ21" s="95"/>
      <c r="AHK21" s="95"/>
      <c r="AHL21" s="95"/>
      <c r="AHM21" s="95"/>
      <c r="AHN21" s="95"/>
      <c r="AHO21" s="95"/>
      <c r="AHP21" s="95"/>
      <c r="AHQ21" s="95"/>
      <c r="AHR21" s="95"/>
      <c r="AHS21" s="95"/>
      <c r="AHT21" s="95"/>
      <c r="AHU21" s="95"/>
      <c r="AHV21" s="95"/>
      <c r="AHW21" s="62"/>
      <c r="AHX21" s="95"/>
      <c r="AHY21" s="95"/>
      <c r="AHZ21" s="95"/>
      <c r="AIA21" s="95"/>
      <c r="AIB21" s="95"/>
      <c r="AIC21" s="95"/>
      <c r="AID21" s="95"/>
      <c r="AIE21" s="95"/>
      <c r="AIF21" s="95"/>
      <c r="AIG21" s="95"/>
      <c r="AIH21" s="95"/>
      <c r="AII21" s="95"/>
      <c r="AIJ21" s="95"/>
      <c r="AIK21" s="95"/>
      <c r="AIL21" s="95"/>
      <c r="AIM21" s="95"/>
      <c r="AIN21" s="95"/>
      <c r="AIO21" s="95"/>
      <c r="AIP21" s="95"/>
      <c r="AIQ21" s="95"/>
      <c r="AIR21" s="95"/>
      <c r="AIS21" s="95"/>
      <c r="AIT21" s="95"/>
      <c r="AIU21" s="95"/>
      <c r="AIV21" s="95"/>
      <c r="AIW21" s="95"/>
      <c r="AIX21" s="95"/>
      <c r="AIY21" s="95"/>
      <c r="AIZ21" s="95"/>
      <c r="AJA21" s="95"/>
      <c r="AJB21" s="95"/>
      <c r="AJC21" s="62"/>
      <c r="AJD21" s="95"/>
      <c r="AJE21" s="95"/>
      <c r="AJF21" s="95"/>
      <c r="AJG21" s="95"/>
      <c r="AJH21" s="95"/>
      <c r="AJI21" s="95"/>
      <c r="AJJ21" s="95"/>
      <c r="AJK21" s="95"/>
      <c r="AJL21" s="95"/>
      <c r="AJM21" s="95"/>
      <c r="AJN21" s="95"/>
      <c r="AJO21" s="95"/>
      <c r="AJP21" s="95"/>
      <c r="AJQ21" s="95"/>
      <c r="AJR21" s="95"/>
      <c r="AJS21" s="95"/>
      <c r="AJT21" s="95"/>
      <c r="AJU21" s="95"/>
      <c r="AJV21" s="95"/>
      <c r="AJW21" s="95"/>
      <c r="AJX21" s="95"/>
      <c r="AJY21" s="95"/>
      <c r="AJZ21" s="95"/>
      <c r="AKA21" s="95"/>
      <c r="AKB21" s="95"/>
      <c r="AKC21" s="95"/>
      <c r="AKD21" s="95"/>
      <c r="AKE21" s="95"/>
      <c r="AKF21" s="95"/>
      <c r="AKG21" s="95"/>
      <c r="AKH21" s="62"/>
      <c r="AKI21" s="95"/>
      <c r="AKJ21" s="95"/>
      <c r="AKK21" s="95"/>
      <c r="AKL21" s="95"/>
      <c r="AKM21" s="95"/>
      <c r="AKN21" s="95"/>
      <c r="AKO21" s="95"/>
      <c r="AKP21" s="95"/>
      <c r="AKQ21" s="95"/>
      <c r="AKR21" s="95"/>
      <c r="AKS21" s="95"/>
      <c r="AKT21" s="95"/>
      <c r="AKU21" s="95"/>
      <c r="AKV21" s="95"/>
      <c r="AKW21" s="95"/>
      <c r="AKX21" s="95"/>
      <c r="AKY21" s="95"/>
      <c r="AKZ21" s="95"/>
      <c r="ALA21" s="95"/>
      <c r="ALB21" s="95"/>
      <c r="ALC21" s="95"/>
      <c r="ALD21" s="95"/>
      <c r="ALE21" s="95"/>
      <c r="ALF21" s="95"/>
      <c r="ALG21" s="95"/>
      <c r="ALH21" s="95"/>
      <c r="ALI21" s="95"/>
      <c r="ALJ21" s="95"/>
      <c r="ALK21" s="95"/>
      <c r="ALL21" s="95"/>
      <c r="ALM21" s="95"/>
      <c r="ALN21" s="62"/>
    </row>
    <row r="22" spans="1:1002" s="92" customFormat="1">
      <c r="A22" s="173"/>
      <c r="B22" s="172" t="s">
        <v>2</v>
      </c>
      <c r="C22" s="173"/>
      <c r="D22" s="174"/>
      <c r="E22" s="174"/>
      <c r="F22" s="243"/>
      <c r="G22" s="244"/>
      <c r="H22" s="245"/>
      <c r="I22" s="175"/>
      <c r="J22" s="175"/>
      <c r="K22" s="175"/>
      <c r="M22" s="34"/>
      <c r="N22" s="259"/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8"/>
      <c r="AA22" s="140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62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62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62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  <c r="EP22" s="105"/>
      <c r="EQ22" s="105"/>
      <c r="ER22" s="105"/>
      <c r="ES22" s="105"/>
      <c r="ET22" s="105"/>
      <c r="EU22" s="105"/>
      <c r="EV22" s="105"/>
      <c r="EW22" s="62"/>
      <c r="EX22" s="105"/>
      <c r="EY22" s="105"/>
      <c r="EZ22" s="105"/>
      <c r="FA22" s="105"/>
      <c r="FB22" s="105"/>
      <c r="FC22" s="105"/>
      <c r="FD22" s="105"/>
      <c r="FE22" s="105"/>
      <c r="FF22" s="105"/>
      <c r="FG22" s="105"/>
      <c r="FH22" s="105"/>
      <c r="FI22" s="105"/>
      <c r="FJ22" s="105"/>
      <c r="FK22" s="105"/>
      <c r="FL22" s="105"/>
      <c r="FM22" s="105"/>
      <c r="FN22" s="105"/>
      <c r="FO22" s="105"/>
      <c r="FP22" s="105"/>
      <c r="FQ22" s="105"/>
      <c r="FR22" s="105"/>
      <c r="FS22" s="105"/>
      <c r="FT22" s="105"/>
      <c r="FU22" s="105"/>
      <c r="FV22" s="105"/>
      <c r="FW22" s="105"/>
      <c r="FX22" s="105"/>
      <c r="FY22" s="105"/>
      <c r="FZ22" s="105"/>
      <c r="GA22" s="105"/>
      <c r="GB22" s="105"/>
      <c r="GC22" s="62"/>
      <c r="GD22" s="105"/>
      <c r="GE22" s="105"/>
      <c r="GF22" s="105"/>
      <c r="GG22" s="105"/>
      <c r="GH22" s="105"/>
      <c r="GI22" s="105"/>
      <c r="GJ22" s="105"/>
      <c r="GK22" s="105"/>
      <c r="GL22" s="105"/>
      <c r="GM22" s="105"/>
      <c r="GN22" s="105"/>
      <c r="GO22" s="105"/>
      <c r="GP22" s="105"/>
      <c r="GQ22" s="105"/>
      <c r="GR22" s="105"/>
      <c r="GS22" s="105"/>
      <c r="GT22" s="105"/>
      <c r="GU22" s="105"/>
      <c r="GV22" s="105"/>
      <c r="GW22" s="105"/>
      <c r="GX22" s="105"/>
      <c r="GY22" s="105"/>
      <c r="GZ22" s="105"/>
      <c r="HA22" s="105"/>
      <c r="HB22" s="105"/>
      <c r="HC22" s="105"/>
      <c r="HD22" s="105"/>
      <c r="HE22" s="105"/>
      <c r="HF22" s="105"/>
      <c r="HG22" s="105"/>
      <c r="HH22" s="62"/>
      <c r="HI22" s="105"/>
      <c r="HJ22" s="105"/>
      <c r="HK22" s="105"/>
      <c r="HL22" s="105"/>
      <c r="HM22" s="105"/>
      <c r="HN22" s="105"/>
      <c r="HO22" s="105"/>
      <c r="HP22" s="105"/>
      <c r="HQ22" s="105"/>
      <c r="HR22" s="105"/>
      <c r="HS22" s="105"/>
      <c r="HT22" s="105"/>
      <c r="HU22" s="105"/>
      <c r="HV22" s="105"/>
      <c r="HW22" s="105"/>
      <c r="HX22" s="105"/>
      <c r="HY22" s="105"/>
      <c r="HZ22" s="105"/>
      <c r="IA22" s="105"/>
      <c r="IB22" s="105"/>
      <c r="IC22" s="105"/>
      <c r="ID22" s="105"/>
      <c r="IE22" s="105"/>
      <c r="IF22" s="105"/>
      <c r="IG22" s="105"/>
      <c r="IH22" s="105"/>
      <c r="II22" s="105"/>
      <c r="IJ22" s="105"/>
      <c r="IK22" s="105"/>
      <c r="IL22" s="105"/>
      <c r="IM22" s="105"/>
      <c r="IN22" s="62"/>
      <c r="IO22" s="105"/>
      <c r="IP22" s="105"/>
      <c r="IQ22" s="105"/>
      <c r="IR22" s="105"/>
      <c r="IS22" s="105"/>
      <c r="IT22" s="105"/>
      <c r="IU22" s="105"/>
      <c r="IV22" s="105"/>
      <c r="IW22" s="105"/>
      <c r="IX22" s="105"/>
      <c r="IY22" s="105"/>
      <c r="IZ22" s="105"/>
      <c r="JA22" s="105"/>
      <c r="JB22" s="105"/>
      <c r="JC22" s="105"/>
      <c r="JD22" s="105"/>
      <c r="JE22" s="105"/>
      <c r="JF22" s="105"/>
      <c r="JG22" s="105"/>
      <c r="JH22" s="105"/>
      <c r="JI22" s="105"/>
      <c r="JJ22" s="105"/>
      <c r="JK22" s="105"/>
      <c r="JL22" s="105"/>
      <c r="JM22" s="105"/>
      <c r="JN22" s="105"/>
      <c r="JO22" s="105"/>
      <c r="JP22" s="105"/>
      <c r="JQ22" s="105"/>
      <c r="JR22" s="105"/>
      <c r="JS22" s="105"/>
      <c r="JT22" s="62"/>
      <c r="JU22" s="105"/>
      <c r="JV22" s="105"/>
      <c r="JW22" s="105"/>
      <c r="JX22" s="105"/>
      <c r="JY22" s="105"/>
      <c r="JZ22" s="105"/>
      <c r="KA22" s="105"/>
      <c r="KB22" s="105"/>
      <c r="KC22" s="105"/>
      <c r="KD22" s="105"/>
      <c r="KE22" s="105"/>
      <c r="KF22" s="105"/>
      <c r="KG22" s="105"/>
      <c r="KH22" s="105"/>
      <c r="KI22" s="105"/>
      <c r="KJ22" s="105"/>
      <c r="KK22" s="105"/>
      <c r="KL22" s="105"/>
      <c r="KM22" s="105"/>
      <c r="KN22" s="105"/>
      <c r="KO22" s="105"/>
      <c r="KP22" s="105"/>
      <c r="KQ22" s="105"/>
      <c r="KR22" s="105"/>
      <c r="KS22" s="105"/>
      <c r="KT22" s="105"/>
      <c r="KU22" s="105"/>
      <c r="KV22" s="105"/>
      <c r="KW22" s="62"/>
      <c r="KX22" s="105"/>
      <c r="KY22" s="105"/>
      <c r="KZ22" s="105"/>
      <c r="LA22" s="105"/>
      <c r="LB22" s="105"/>
      <c r="LC22" s="105"/>
      <c r="LD22" s="105"/>
      <c r="LE22" s="105"/>
      <c r="LF22" s="105"/>
      <c r="LG22" s="105"/>
      <c r="LH22" s="105"/>
      <c r="LI22" s="105"/>
      <c r="LJ22" s="105"/>
      <c r="LK22" s="105"/>
      <c r="LL22" s="105"/>
      <c r="LM22" s="105"/>
      <c r="LN22" s="105"/>
      <c r="LO22" s="105"/>
      <c r="LP22" s="105"/>
      <c r="LQ22" s="105"/>
      <c r="LR22" s="105"/>
      <c r="LS22" s="105"/>
      <c r="LT22" s="105"/>
      <c r="LU22" s="105"/>
      <c r="LV22" s="105"/>
      <c r="LW22" s="105"/>
      <c r="LX22" s="105"/>
      <c r="LY22" s="105"/>
      <c r="LZ22" s="105"/>
      <c r="MA22" s="105"/>
      <c r="MB22" s="105"/>
      <c r="MC22" s="62"/>
      <c r="MD22" s="105"/>
      <c r="ME22" s="105"/>
      <c r="MF22" s="105"/>
      <c r="MG22" s="105"/>
      <c r="MH22" s="105"/>
      <c r="MI22" s="105"/>
      <c r="MJ22" s="105"/>
      <c r="MK22" s="105"/>
      <c r="ML22" s="105"/>
      <c r="MM22" s="105"/>
      <c r="MN22" s="105"/>
      <c r="MO22" s="105"/>
      <c r="MP22" s="105"/>
      <c r="MQ22" s="105"/>
      <c r="MR22" s="105"/>
      <c r="MS22" s="105"/>
      <c r="MT22" s="105"/>
      <c r="MU22" s="105"/>
      <c r="MV22" s="105"/>
      <c r="MW22" s="105"/>
      <c r="MX22" s="105"/>
      <c r="MY22" s="105"/>
      <c r="MZ22" s="105"/>
      <c r="NA22" s="105"/>
      <c r="NB22" s="105"/>
      <c r="NC22" s="105"/>
      <c r="ND22" s="105"/>
      <c r="NE22" s="105"/>
      <c r="NF22" s="105"/>
      <c r="NG22" s="105"/>
      <c r="NH22" s="62"/>
      <c r="NI22" s="105"/>
      <c r="NJ22" s="105"/>
      <c r="NK22" s="105"/>
      <c r="NL22" s="105"/>
      <c r="NM22" s="105"/>
      <c r="NN22" s="105"/>
      <c r="NO22" s="105"/>
      <c r="NP22" s="105"/>
      <c r="NQ22" s="105"/>
      <c r="NR22" s="105"/>
      <c r="NS22" s="105"/>
      <c r="NT22" s="105"/>
      <c r="NU22" s="105"/>
      <c r="NV22" s="105"/>
      <c r="NW22" s="105"/>
      <c r="NX22" s="105"/>
      <c r="NY22" s="105"/>
      <c r="NZ22" s="105"/>
      <c r="OA22" s="105"/>
      <c r="OB22" s="105"/>
      <c r="OC22" s="105"/>
      <c r="OD22" s="105"/>
      <c r="OE22" s="105"/>
      <c r="OF22" s="105"/>
      <c r="OG22" s="105"/>
      <c r="OH22" s="105"/>
      <c r="OI22" s="105"/>
      <c r="OJ22" s="105"/>
      <c r="OK22" s="105"/>
      <c r="OL22" s="105"/>
      <c r="OM22" s="105"/>
      <c r="ON22" s="62"/>
      <c r="OO22" s="105"/>
      <c r="OP22" s="105"/>
      <c r="OQ22" s="105"/>
      <c r="OR22" s="105"/>
      <c r="OS22" s="105"/>
      <c r="OT22" s="105"/>
      <c r="OU22" s="105"/>
      <c r="OV22" s="105"/>
      <c r="OW22" s="105"/>
      <c r="OX22" s="105"/>
      <c r="OY22" s="105"/>
      <c r="OZ22" s="105"/>
      <c r="PA22" s="105"/>
      <c r="PB22" s="105"/>
      <c r="PC22" s="105"/>
      <c r="PD22" s="105"/>
      <c r="PE22" s="105"/>
      <c r="PF22" s="105"/>
      <c r="PG22" s="105"/>
      <c r="PH22" s="105"/>
      <c r="PI22" s="105"/>
      <c r="PJ22" s="105"/>
      <c r="PK22" s="105"/>
      <c r="PL22" s="105"/>
      <c r="PM22" s="105"/>
      <c r="PN22" s="105"/>
      <c r="PO22" s="105"/>
      <c r="PP22" s="105"/>
      <c r="PQ22" s="105"/>
      <c r="PR22" s="105"/>
      <c r="PS22" s="62"/>
      <c r="PT22" s="105"/>
      <c r="PU22" s="105"/>
      <c r="PV22" s="105"/>
      <c r="PW22" s="105"/>
      <c r="PX22" s="105"/>
      <c r="PY22" s="105"/>
      <c r="PZ22" s="105"/>
      <c r="QA22" s="105"/>
      <c r="QB22" s="105"/>
      <c r="QC22" s="105"/>
      <c r="QD22" s="105"/>
      <c r="QE22" s="105"/>
      <c r="QF22" s="105"/>
      <c r="QG22" s="105"/>
      <c r="QH22" s="105"/>
      <c r="QI22" s="105"/>
      <c r="QJ22" s="105"/>
      <c r="QK22" s="105"/>
      <c r="QL22" s="105"/>
      <c r="QM22" s="105"/>
      <c r="QN22" s="105"/>
      <c r="QO22" s="105"/>
      <c r="QP22" s="105"/>
      <c r="QQ22" s="105"/>
      <c r="QR22" s="105"/>
      <c r="QS22" s="105"/>
      <c r="QT22" s="105"/>
      <c r="QU22" s="105"/>
      <c r="QV22" s="105"/>
      <c r="QW22" s="105"/>
      <c r="QX22" s="105"/>
      <c r="QY22" s="62"/>
      <c r="QZ22" s="105"/>
      <c r="RA22" s="105"/>
      <c r="RB22" s="105"/>
      <c r="RC22" s="105"/>
      <c r="RD22" s="105"/>
      <c r="RE22" s="105"/>
      <c r="RF22" s="105"/>
      <c r="RG22" s="105"/>
      <c r="RH22" s="105"/>
      <c r="RI22" s="105"/>
      <c r="RJ22" s="105"/>
      <c r="RK22" s="105"/>
      <c r="RL22" s="105"/>
      <c r="RM22" s="105"/>
      <c r="RN22" s="105"/>
      <c r="RO22" s="105"/>
      <c r="RP22" s="105"/>
      <c r="RQ22" s="105"/>
      <c r="RR22" s="105"/>
      <c r="RS22" s="105"/>
      <c r="RT22" s="105"/>
      <c r="RU22" s="105"/>
      <c r="RV22" s="105"/>
      <c r="RW22" s="105"/>
      <c r="RX22" s="105"/>
      <c r="RY22" s="105"/>
      <c r="RZ22" s="105"/>
      <c r="SA22" s="105"/>
      <c r="SB22" s="105"/>
      <c r="SC22" s="105"/>
      <c r="SD22" s="105"/>
      <c r="SE22" s="62"/>
      <c r="SF22" s="105"/>
      <c r="SG22" s="105"/>
      <c r="SH22" s="105"/>
      <c r="SI22" s="105"/>
      <c r="SJ22" s="105"/>
      <c r="SK22" s="105"/>
      <c r="SL22" s="105"/>
      <c r="SM22" s="105"/>
      <c r="SN22" s="105"/>
      <c r="SO22" s="105"/>
      <c r="SP22" s="105"/>
      <c r="SQ22" s="105"/>
      <c r="SR22" s="105"/>
      <c r="SS22" s="105"/>
      <c r="ST22" s="105"/>
      <c r="SU22" s="105"/>
      <c r="SV22" s="105"/>
      <c r="SW22" s="105"/>
      <c r="SX22" s="105"/>
      <c r="SY22" s="105"/>
      <c r="SZ22" s="105"/>
      <c r="TA22" s="105"/>
      <c r="TB22" s="105"/>
      <c r="TC22" s="105"/>
      <c r="TD22" s="105"/>
      <c r="TE22" s="105"/>
      <c r="TF22" s="105"/>
      <c r="TG22" s="105"/>
      <c r="TH22" s="105"/>
      <c r="TI22" s="105"/>
      <c r="TJ22" s="62"/>
      <c r="TK22" s="105"/>
      <c r="TL22" s="105"/>
      <c r="TM22" s="105"/>
      <c r="TN22" s="105"/>
      <c r="TO22" s="105"/>
      <c r="TP22" s="105"/>
      <c r="TQ22" s="105"/>
      <c r="TR22" s="105"/>
      <c r="TS22" s="105"/>
      <c r="TT22" s="105"/>
      <c r="TU22" s="105"/>
      <c r="TV22" s="105"/>
      <c r="TW22" s="105"/>
      <c r="TX22" s="105"/>
      <c r="TY22" s="105"/>
      <c r="TZ22" s="105"/>
      <c r="UA22" s="105"/>
      <c r="UB22" s="105"/>
      <c r="UC22" s="105"/>
      <c r="UD22" s="105"/>
      <c r="UE22" s="105"/>
      <c r="UF22" s="105"/>
      <c r="UG22" s="105"/>
      <c r="UH22" s="105"/>
      <c r="UI22" s="105"/>
      <c r="UJ22" s="105"/>
      <c r="UK22" s="105"/>
      <c r="UL22" s="105"/>
      <c r="UM22" s="105"/>
      <c r="UN22" s="105"/>
      <c r="UO22" s="105"/>
      <c r="UP22" s="62"/>
      <c r="UQ22" s="105"/>
      <c r="UR22" s="105"/>
      <c r="US22" s="105"/>
      <c r="UT22" s="105"/>
      <c r="UU22" s="105"/>
      <c r="UV22" s="105"/>
      <c r="UW22" s="105"/>
      <c r="UX22" s="105"/>
      <c r="UY22" s="105"/>
      <c r="UZ22" s="105"/>
      <c r="VA22" s="105"/>
      <c r="VB22" s="105"/>
      <c r="VC22" s="105"/>
      <c r="VD22" s="105"/>
      <c r="VE22" s="105"/>
      <c r="VF22" s="105"/>
      <c r="VG22" s="105"/>
      <c r="VH22" s="105"/>
      <c r="VI22" s="105"/>
      <c r="VJ22" s="105"/>
      <c r="VK22" s="105"/>
      <c r="VL22" s="105"/>
      <c r="VM22" s="105"/>
      <c r="VN22" s="105"/>
      <c r="VO22" s="105"/>
      <c r="VP22" s="105"/>
      <c r="VQ22" s="105"/>
      <c r="VR22" s="105"/>
      <c r="VS22" s="105"/>
      <c r="VT22" s="105"/>
      <c r="VU22" s="62"/>
      <c r="VV22" s="105"/>
      <c r="VW22" s="105"/>
      <c r="VX22" s="105"/>
      <c r="VY22" s="105"/>
      <c r="VZ22" s="105"/>
      <c r="WA22" s="105"/>
      <c r="WB22" s="105"/>
      <c r="WC22" s="105"/>
      <c r="WD22" s="105"/>
      <c r="WE22" s="105"/>
      <c r="WF22" s="105"/>
      <c r="WG22" s="105"/>
      <c r="WH22" s="105"/>
      <c r="WI22" s="105"/>
      <c r="WJ22" s="105"/>
      <c r="WK22" s="105"/>
      <c r="WL22" s="105"/>
      <c r="WM22" s="105"/>
      <c r="WN22" s="105"/>
      <c r="WO22" s="105"/>
      <c r="WP22" s="105"/>
      <c r="WQ22" s="105"/>
      <c r="WR22" s="105"/>
      <c r="WS22" s="105"/>
      <c r="WT22" s="105"/>
      <c r="WU22" s="105"/>
      <c r="WV22" s="105"/>
      <c r="WW22" s="105"/>
      <c r="WX22" s="105"/>
      <c r="WY22" s="105"/>
      <c r="WZ22" s="106"/>
      <c r="XA22" s="62"/>
      <c r="XB22" s="106"/>
      <c r="XC22" s="106"/>
      <c r="XD22" s="106"/>
      <c r="XE22" s="106"/>
      <c r="XF22" s="106"/>
      <c r="XG22" s="106"/>
      <c r="XH22" s="106"/>
      <c r="XI22" s="106"/>
      <c r="XJ22" s="106"/>
      <c r="XK22" s="106"/>
      <c r="XL22" s="106"/>
      <c r="XM22" s="106"/>
      <c r="XN22" s="106"/>
      <c r="XO22" s="106"/>
      <c r="XP22" s="106"/>
      <c r="XQ22" s="106"/>
      <c r="XR22" s="106"/>
      <c r="XS22" s="106"/>
      <c r="XT22" s="106"/>
      <c r="XU22" s="106"/>
      <c r="XV22" s="106"/>
      <c r="XW22" s="106"/>
      <c r="XX22" s="106"/>
      <c r="XY22" s="106"/>
      <c r="XZ22" s="106"/>
      <c r="YA22" s="106"/>
      <c r="YB22" s="106"/>
      <c r="YC22" s="106"/>
      <c r="YD22" s="106"/>
      <c r="YE22" s="106"/>
      <c r="YF22" s="106"/>
      <c r="YG22" s="62"/>
      <c r="YH22" s="106"/>
      <c r="YI22" s="106"/>
      <c r="YJ22" s="106"/>
      <c r="YK22" s="106"/>
      <c r="YL22" s="106"/>
      <c r="YM22" s="106"/>
      <c r="YN22" s="106"/>
      <c r="YO22" s="106"/>
      <c r="YP22" s="106"/>
      <c r="YQ22" s="106"/>
      <c r="YR22" s="106"/>
      <c r="YS22" s="106"/>
      <c r="YT22" s="106"/>
      <c r="YU22" s="106"/>
      <c r="YV22" s="106"/>
      <c r="YW22" s="106"/>
      <c r="YX22" s="106"/>
      <c r="YY22" s="106"/>
      <c r="YZ22" s="106"/>
      <c r="ZA22" s="106"/>
      <c r="ZB22" s="106"/>
      <c r="ZC22" s="106"/>
      <c r="ZD22" s="106"/>
      <c r="ZE22" s="106"/>
      <c r="ZF22" s="106"/>
      <c r="ZG22" s="106"/>
      <c r="ZH22" s="106"/>
      <c r="ZI22" s="106"/>
      <c r="ZJ22" s="62"/>
      <c r="ZK22" s="106"/>
      <c r="ZL22" s="106"/>
      <c r="ZM22" s="106"/>
      <c r="ZN22" s="106"/>
      <c r="ZO22" s="106"/>
      <c r="ZP22" s="106"/>
      <c r="ZQ22" s="106"/>
      <c r="ZR22" s="106"/>
      <c r="ZS22" s="106"/>
      <c r="ZT22" s="106"/>
      <c r="ZU22" s="106"/>
      <c r="ZV22" s="106"/>
      <c r="ZW22" s="106"/>
      <c r="ZX22" s="106"/>
      <c r="ZY22" s="106"/>
      <c r="ZZ22" s="106"/>
      <c r="AAA22" s="106"/>
      <c r="AAB22" s="106"/>
      <c r="AAC22" s="106"/>
      <c r="AAD22" s="106"/>
      <c r="AAE22" s="106"/>
      <c r="AAF22" s="106"/>
      <c r="AAG22" s="106"/>
      <c r="AAH22" s="106"/>
      <c r="AAI22" s="106"/>
      <c r="AAJ22" s="106"/>
      <c r="AAK22" s="106"/>
      <c r="AAL22" s="106"/>
      <c r="AAM22" s="106"/>
      <c r="AAN22" s="106"/>
      <c r="AAO22" s="106"/>
      <c r="AAP22" s="62"/>
      <c r="AAQ22" s="106"/>
      <c r="AAR22" s="106"/>
      <c r="AAS22" s="106"/>
      <c r="AAT22" s="106"/>
      <c r="AAU22" s="106"/>
      <c r="AAV22" s="106"/>
      <c r="AAW22" s="106"/>
      <c r="AAX22" s="106"/>
      <c r="AAY22" s="106"/>
      <c r="AAZ22" s="106"/>
      <c r="ABA22" s="106"/>
      <c r="ABB22" s="106"/>
      <c r="ABC22" s="106"/>
      <c r="ABD22" s="106"/>
      <c r="ABE22" s="106"/>
      <c r="ABF22" s="106"/>
      <c r="ABG22" s="106"/>
      <c r="ABH22" s="106"/>
      <c r="ABI22" s="106"/>
      <c r="ABJ22" s="106"/>
      <c r="ABK22" s="106"/>
      <c r="ABL22" s="106"/>
      <c r="ABM22" s="106"/>
      <c r="ABN22" s="106"/>
      <c r="ABO22" s="106"/>
      <c r="ABP22" s="106"/>
      <c r="ABQ22" s="106"/>
      <c r="ABR22" s="106"/>
      <c r="ABS22" s="106"/>
      <c r="ABT22" s="106"/>
      <c r="ABU22" s="62"/>
      <c r="ABV22" s="106"/>
      <c r="ABW22" s="106"/>
      <c r="ABX22" s="106"/>
      <c r="ABY22" s="106"/>
      <c r="ABZ22" s="106"/>
      <c r="ACA22" s="106"/>
      <c r="ACB22" s="106"/>
      <c r="ACC22" s="106"/>
      <c r="ACD22" s="106"/>
      <c r="ACE22" s="106"/>
      <c r="ACF22" s="106"/>
      <c r="ACG22" s="106"/>
      <c r="ACH22" s="106"/>
      <c r="ACI22" s="106"/>
      <c r="ACJ22" s="106"/>
      <c r="ACK22" s="106"/>
      <c r="ACL22" s="106"/>
      <c r="ACM22" s="106"/>
      <c r="ACN22" s="106"/>
      <c r="ACO22" s="106"/>
      <c r="ACP22" s="106"/>
      <c r="ACQ22" s="106"/>
      <c r="ACR22" s="106"/>
      <c r="ACS22" s="106"/>
      <c r="ACT22" s="106"/>
      <c r="ACU22" s="106"/>
      <c r="ACV22" s="106"/>
      <c r="ACW22" s="106"/>
      <c r="ACX22" s="106"/>
      <c r="ACY22" s="106"/>
      <c r="ACZ22" s="106"/>
      <c r="ADA22" s="62"/>
      <c r="ADB22" s="106"/>
      <c r="ADC22" s="106"/>
      <c r="ADD22" s="106"/>
      <c r="ADE22" s="106"/>
      <c r="ADF22" s="106"/>
      <c r="ADG22" s="106"/>
      <c r="ADH22" s="106"/>
      <c r="ADI22" s="106"/>
      <c r="ADJ22" s="106"/>
      <c r="ADK22" s="106"/>
      <c r="ADL22" s="106"/>
      <c r="ADM22" s="106"/>
      <c r="ADN22" s="106"/>
      <c r="ADO22" s="106"/>
      <c r="ADP22" s="106"/>
      <c r="ADQ22" s="106"/>
      <c r="ADR22" s="106"/>
      <c r="ADS22" s="106"/>
      <c r="ADT22" s="106"/>
      <c r="ADU22" s="106"/>
      <c r="ADV22" s="106"/>
      <c r="ADW22" s="106"/>
      <c r="ADX22" s="106"/>
      <c r="ADY22" s="106"/>
      <c r="ADZ22" s="106"/>
      <c r="AEA22" s="106"/>
      <c r="AEB22" s="106"/>
      <c r="AEC22" s="106"/>
      <c r="AED22" s="106"/>
      <c r="AEE22" s="106"/>
      <c r="AEF22" s="62"/>
      <c r="AEG22" s="106"/>
      <c r="AEH22" s="106"/>
      <c r="AEI22" s="106"/>
      <c r="AEJ22" s="106"/>
      <c r="AEK22" s="106"/>
      <c r="AEL22" s="106"/>
      <c r="AEM22" s="106"/>
      <c r="AEN22" s="106"/>
      <c r="AEO22" s="106"/>
      <c r="AEP22" s="106"/>
      <c r="AEQ22" s="106"/>
      <c r="AER22" s="106"/>
      <c r="AES22" s="106"/>
      <c r="AET22" s="106"/>
      <c r="AEU22" s="106"/>
      <c r="AEV22" s="106"/>
      <c r="AEW22" s="106"/>
      <c r="AEX22" s="106"/>
      <c r="AEY22" s="106"/>
      <c r="AEZ22" s="106"/>
      <c r="AFA22" s="106"/>
      <c r="AFB22" s="106"/>
      <c r="AFC22" s="106"/>
      <c r="AFD22" s="106"/>
      <c r="AFE22" s="106"/>
      <c r="AFF22" s="106"/>
      <c r="AFG22" s="106"/>
      <c r="AFH22" s="106"/>
      <c r="AFI22" s="106"/>
      <c r="AFJ22" s="106"/>
      <c r="AFK22" s="106"/>
      <c r="AFL22" s="62"/>
      <c r="AFM22" s="106"/>
      <c r="AFN22" s="106"/>
      <c r="AFO22" s="106"/>
      <c r="AFP22" s="106"/>
      <c r="AFQ22" s="106"/>
      <c r="AFR22" s="106"/>
      <c r="AFS22" s="106"/>
      <c r="AFT22" s="106"/>
      <c r="AFU22" s="106"/>
      <c r="AFV22" s="106"/>
      <c r="AFW22" s="106"/>
      <c r="AFX22" s="106"/>
      <c r="AFY22" s="106"/>
      <c r="AFZ22" s="106"/>
      <c r="AGA22" s="106"/>
      <c r="AGB22" s="106"/>
      <c r="AGC22" s="106"/>
      <c r="AGD22" s="106"/>
      <c r="AGE22" s="106"/>
      <c r="AGF22" s="106"/>
      <c r="AGG22" s="106"/>
      <c r="AGH22" s="106"/>
      <c r="AGI22" s="106"/>
      <c r="AGJ22" s="106"/>
      <c r="AGK22" s="106"/>
      <c r="AGL22" s="106"/>
      <c r="AGM22" s="106"/>
      <c r="AGN22" s="106"/>
      <c r="AGO22" s="106"/>
      <c r="AGP22" s="106"/>
      <c r="AGQ22" s="106"/>
      <c r="AGR22" s="62"/>
      <c r="AGS22" s="106"/>
      <c r="AGT22" s="106"/>
      <c r="AGU22" s="106"/>
      <c r="AGV22" s="106"/>
      <c r="AGW22" s="106"/>
      <c r="AGX22" s="106"/>
      <c r="AGY22" s="106"/>
      <c r="AGZ22" s="106"/>
      <c r="AHA22" s="106"/>
      <c r="AHB22" s="106"/>
      <c r="AHC22" s="106"/>
      <c r="AHD22" s="106"/>
      <c r="AHE22" s="106"/>
      <c r="AHF22" s="106"/>
      <c r="AHG22" s="106"/>
      <c r="AHH22" s="106"/>
      <c r="AHI22" s="106"/>
      <c r="AHJ22" s="106"/>
      <c r="AHK22" s="106"/>
      <c r="AHL22" s="106"/>
      <c r="AHM22" s="106"/>
      <c r="AHN22" s="106"/>
      <c r="AHO22" s="106"/>
      <c r="AHP22" s="106"/>
      <c r="AHQ22" s="106"/>
      <c r="AHR22" s="106"/>
      <c r="AHS22" s="106"/>
      <c r="AHT22" s="106"/>
      <c r="AHU22" s="106"/>
      <c r="AHV22" s="106"/>
      <c r="AHW22" s="62"/>
      <c r="AHX22" s="106"/>
      <c r="AHY22" s="106"/>
      <c r="AHZ22" s="106"/>
      <c r="AIA22" s="106"/>
      <c r="AIB22" s="106"/>
      <c r="AIC22" s="106"/>
      <c r="AID22" s="106"/>
      <c r="AIE22" s="106"/>
      <c r="AIF22" s="106"/>
      <c r="AIG22" s="106"/>
      <c r="AIH22" s="106"/>
      <c r="AII22" s="106"/>
      <c r="AIJ22" s="106"/>
      <c r="AIK22" s="106"/>
      <c r="AIL22" s="106"/>
      <c r="AIM22" s="106"/>
      <c r="AIN22" s="106"/>
      <c r="AIO22" s="106"/>
      <c r="AIP22" s="106"/>
      <c r="AIQ22" s="106"/>
      <c r="AIR22" s="106"/>
      <c r="AIS22" s="106"/>
      <c r="AIT22" s="106"/>
      <c r="AIU22" s="106"/>
      <c r="AIV22" s="106"/>
      <c r="AIW22" s="106"/>
      <c r="AIX22" s="106"/>
      <c r="AIY22" s="106"/>
      <c r="AIZ22" s="106"/>
      <c r="AJA22" s="106"/>
      <c r="AJB22" s="106"/>
      <c r="AJC22" s="62"/>
      <c r="AJD22" s="106"/>
      <c r="AJE22" s="106"/>
      <c r="AJF22" s="106"/>
      <c r="AJG22" s="106"/>
      <c r="AJH22" s="106"/>
      <c r="AJI22" s="106"/>
      <c r="AJJ22" s="106"/>
      <c r="AJK22" s="106"/>
      <c r="AJL22" s="106"/>
      <c r="AJM22" s="106"/>
      <c r="AJN22" s="106"/>
      <c r="AJO22" s="106"/>
      <c r="AJP22" s="106"/>
      <c r="AJQ22" s="106"/>
      <c r="AJR22" s="106"/>
      <c r="AJS22" s="106"/>
      <c r="AJT22" s="106"/>
      <c r="AJU22" s="106"/>
      <c r="AJV22" s="106"/>
      <c r="AJW22" s="106"/>
      <c r="AJX22" s="106"/>
      <c r="AJY22" s="106"/>
      <c r="AJZ22" s="106"/>
      <c r="AKA22" s="106"/>
      <c r="AKB22" s="106"/>
      <c r="AKC22" s="106"/>
      <c r="AKD22" s="106"/>
      <c r="AKE22" s="106"/>
      <c r="AKF22" s="106"/>
      <c r="AKG22" s="106"/>
      <c r="AKH22" s="62"/>
      <c r="AKI22" s="106"/>
      <c r="AKJ22" s="106"/>
      <c r="AKK22" s="106"/>
      <c r="AKL22" s="106"/>
      <c r="AKM22" s="106"/>
      <c r="AKN22" s="106"/>
      <c r="AKO22" s="106"/>
      <c r="AKP22" s="106"/>
      <c r="AKQ22" s="106"/>
      <c r="AKR22" s="106"/>
      <c r="AKS22" s="106"/>
      <c r="AKT22" s="106"/>
      <c r="AKU22" s="106"/>
      <c r="AKV22" s="106"/>
      <c r="AKW22" s="106"/>
      <c r="AKX22" s="106"/>
      <c r="AKY22" s="106"/>
      <c r="AKZ22" s="106"/>
      <c r="ALA22" s="106"/>
      <c r="ALB22" s="106"/>
      <c r="ALC22" s="106"/>
      <c r="ALD22" s="106"/>
      <c r="ALE22" s="106"/>
      <c r="ALF22" s="106"/>
      <c r="ALG22" s="106"/>
      <c r="ALH22" s="106"/>
      <c r="ALI22" s="106"/>
      <c r="ALJ22" s="106"/>
      <c r="ALK22" s="106"/>
      <c r="ALL22" s="106"/>
      <c r="ALM22" s="106"/>
      <c r="ALN22" s="62"/>
    </row>
    <row r="23" spans="1:1002" s="39" customFormat="1" ht="3" customHeight="1">
      <c r="A23" s="538">
        <v>3</v>
      </c>
      <c r="B23" s="538" t="s">
        <v>39</v>
      </c>
      <c r="D23" s="545">
        <v>42856</v>
      </c>
      <c r="E23" s="545">
        <v>43466</v>
      </c>
      <c r="F23" s="99"/>
      <c r="G23" s="97"/>
      <c r="H23" s="560">
        <f ca="1">IF(DATEDIF($D23,TODAY(),"d")/$F24&gt;1,1,DATEDIF($D23,TODAY(),"d")/$F24)</f>
        <v>0.63770491803278684</v>
      </c>
      <c r="I23" s="541">
        <v>0.4</v>
      </c>
      <c r="J23" s="14"/>
      <c r="K23" s="541">
        <f ca="1">J24-H23</f>
        <v>0.36229508196721316</v>
      </c>
      <c r="L23" s="6"/>
      <c r="M23" s="34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2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62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62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62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62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62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62"/>
      <c r="HI23" s="50"/>
      <c r="HJ23" s="50"/>
      <c r="HK23" s="50"/>
      <c r="HL23" s="50"/>
      <c r="HM23" s="50"/>
      <c r="HN23" s="50"/>
      <c r="HO23" s="50"/>
      <c r="HP23" s="50"/>
      <c r="HQ23" s="50"/>
      <c r="HR23" s="50"/>
      <c r="HS23" s="50"/>
      <c r="HT23" s="50"/>
      <c r="HU23" s="50"/>
      <c r="HV23" s="50"/>
      <c r="HW23" s="50"/>
      <c r="HX23" s="50"/>
      <c r="HY23" s="50"/>
      <c r="HZ23" s="50"/>
      <c r="IA23" s="50"/>
      <c r="IB23" s="50"/>
      <c r="IC23" s="50"/>
      <c r="ID23" s="50"/>
      <c r="IE23" s="50"/>
      <c r="IF23" s="50"/>
      <c r="IG23" s="50"/>
      <c r="IH23" s="50"/>
      <c r="II23" s="50"/>
      <c r="IJ23" s="50"/>
      <c r="IK23" s="50"/>
      <c r="IL23" s="50"/>
      <c r="IM23" s="50"/>
      <c r="IN23" s="62"/>
      <c r="IO23" s="50"/>
      <c r="IP23" s="50"/>
      <c r="IQ23" s="50"/>
      <c r="IR23" s="50"/>
      <c r="IS23" s="50"/>
      <c r="IT23" s="50"/>
      <c r="IU23" s="50"/>
      <c r="IV23" s="50"/>
      <c r="IW23" s="50"/>
      <c r="IX23" s="50"/>
      <c r="IY23" s="50"/>
      <c r="IZ23" s="50"/>
      <c r="JA23" s="50"/>
      <c r="JB23" s="50"/>
      <c r="JC23" s="50"/>
      <c r="JD23" s="50"/>
      <c r="JE23" s="50"/>
      <c r="JF23" s="50"/>
      <c r="JG23" s="50"/>
      <c r="JH23" s="50"/>
      <c r="JI23" s="50"/>
      <c r="JJ23" s="50"/>
      <c r="JK23" s="50"/>
      <c r="JL23" s="50"/>
      <c r="JM23" s="50"/>
      <c r="JN23" s="50"/>
      <c r="JO23" s="50"/>
      <c r="JP23" s="50"/>
      <c r="JQ23" s="50"/>
      <c r="JR23" s="50"/>
      <c r="JS23" s="50"/>
      <c r="JT23" s="62"/>
      <c r="JU23" s="50"/>
      <c r="JV23" s="50"/>
      <c r="JW23" s="50"/>
      <c r="JX23" s="50"/>
      <c r="JY23" s="50"/>
      <c r="JZ23" s="50"/>
      <c r="KA23" s="50"/>
      <c r="KB23" s="50"/>
      <c r="KC23" s="50"/>
      <c r="KD23" s="50"/>
      <c r="KE23" s="50"/>
      <c r="KF23" s="50"/>
      <c r="KG23" s="50"/>
      <c r="KH23" s="50"/>
      <c r="KI23" s="50"/>
      <c r="KJ23" s="50"/>
      <c r="KK23" s="50"/>
      <c r="KL23" s="50"/>
      <c r="KM23" s="50"/>
      <c r="KN23" s="50"/>
      <c r="KO23" s="50"/>
      <c r="KP23" s="50"/>
      <c r="KQ23" s="50"/>
      <c r="KR23" s="50"/>
      <c r="KS23" s="50"/>
      <c r="KT23" s="50"/>
      <c r="KU23" s="50"/>
      <c r="KV23" s="50"/>
      <c r="KW23" s="62"/>
      <c r="KX23" s="50"/>
      <c r="KY23" s="50"/>
      <c r="KZ23" s="50"/>
      <c r="LA23" s="50"/>
      <c r="LB23" s="50"/>
      <c r="LC23" s="50"/>
      <c r="LD23" s="50"/>
      <c r="LE23" s="50"/>
      <c r="LF23" s="50"/>
      <c r="LG23" s="50"/>
      <c r="LH23" s="50"/>
      <c r="LI23" s="50"/>
      <c r="LJ23" s="50"/>
      <c r="LK23" s="50"/>
      <c r="LL23" s="50"/>
      <c r="LM23" s="50"/>
      <c r="LN23" s="50"/>
      <c r="LO23" s="50"/>
      <c r="LP23" s="50"/>
      <c r="LQ23" s="50"/>
      <c r="LR23" s="50"/>
      <c r="LS23" s="50"/>
      <c r="LT23" s="50"/>
      <c r="LU23" s="50"/>
      <c r="LV23" s="50"/>
      <c r="LW23" s="50"/>
      <c r="LX23" s="50"/>
      <c r="LY23" s="50"/>
      <c r="LZ23" s="50"/>
      <c r="MA23" s="50"/>
      <c r="MB23" s="50"/>
      <c r="MC23" s="62"/>
      <c r="MD23" s="50"/>
      <c r="ME23" s="50"/>
      <c r="MF23" s="50"/>
      <c r="MG23" s="50"/>
      <c r="MH23" s="50"/>
      <c r="MI23" s="50"/>
      <c r="MJ23" s="50"/>
      <c r="MK23" s="50"/>
      <c r="ML23" s="50"/>
      <c r="MM23" s="50"/>
      <c r="MN23" s="50"/>
      <c r="MO23" s="50"/>
      <c r="MP23" s="50"/>
      <c r="MQ23" s="50"/>
      <c r="MR23" s="50"/>
      <c r="MS23" s="50"/>
      <c r="MT23" s="50"/>
      <c r="MU23" s="50"/>
      <c r="MV23" s="50"/>
      <c r="MW23" s="50"/>
      <c r="MX23" s="50"/>
      <c r="MY23" s="50"/>
      <c r="MZ23" s="50"/>
      <c r="NA23" s="50"/>
      <c r="NB23" s="50"/>
      <c r="NC23" s="50"/>
      <c r="ND23" s="50"/>
      <c r="NE23" s="50"/>
      <c r="NF23" s="50"/>
      <c r="NG23" s="50"/>
      <c r="NH23" s="62"/>
      <c r="NI23" s="50"/>
      <c r="NJ23" s="50"/>
      <c r="NK23" s="50"/>
      <c r="NL23" s="50"/>
      <c r="NM23" s="50"/>
      <c r="NN23" s="50"/>
      <c r="NO23" s="50"/>
      <c r="NP23" s="50"/>
      <c r="NQ23" s="50"/>
      <c r="NR23" s="50"/>
      <c r="NS23" s="50"/>
      <c r="NT23" s="50"/>
      <c r="NU23" s="50"/>
      <c r="NV23" s="50"/>
      <c r="NW23" s="50"/>
      <c r="NX23" s="50"/>
      <c r="NY23" s="50"/>
      <c r="NZ23" s="50"/>
      <c r="OA23" s="50"/>
      <c r="OB23" s="50"/>
      <c r="OC23" s="50"/>
      <c r="OD23" s="50"/>
      <c r="OE23" s="50"/>
      <c r="OF23" s="50"/>
      <c r="OG23" s="50"/>
      <c r="OH23" s="50"/>
      <c r="OI23" s="50"/>
      <c r="OJ23" s="50"/>
      <c r="OK23" s="50"/>
      <c r="OL23" s="50"/>
      <c r="OM23" s="50"/>
      <c r="ON23" s="62"/>
      <c r="OO23" s="50"/>
      <c r="OP23" s="50"/>
      <c r="OQ23" s="50"/>
      <c r="OR23" s="50"/>
      <c r="OS23" s="50"/>
      <c r="OT23" s="50"/>
      <c r="OU23" s="50"/>
      <c r="OV23" s="50"/>
      <c r="OW23" s="50"/>
      <c r="OX23" s="50"/>
      <c r="OY23" s="50"/>
      <c r="OZ23" s="50"/>
      <c r="PA23" s="50"/>
      <c r="PB23" s="50"/>
      <c r="PC23" s="50"/>
      <c r="PD23" s="50"/>
      <c r="PE23" s="50"/>
      <c r="PF23" s="50"/>
      <c r="PG23" s="50"/>
      <c r="PH23" s="50"/>
      <c r="PI23" s="50"/>
      <c r="PJ23" s="50"/>
      <c r="PK23" s="50"/>
      <c r="PL23" s="50"/>
      <c r="PM23" s="50"/>
      <c r="PN23" s="50"/>
      <c r="PO23" s="50"/>
      <c r="PP23" s="50"/>
      <c r="PQ23" s="50"/>
      <c r="PR23" s="50"/>
      <c r="PS23" s="62"/>
      <c r="PT23" s="50"/>
      <c r="PU23" s="50"/>
      <c r="PV23" s="50"/>
      <c r="PW23" s="50"/>
      <c r="PX23" s="50"/>
      <c r="PY23" s="50"/>
      <c r="PZ23" s="50"/>
      <c r="QA23" s="50"/>
      <c r="QB23" s="50"/>
      <c r="QC23" s="50"/>
      <c r="QD23" s="50"/>
      <c r="QE23" s="50"/>
      <c r="QF23" s="50"/>
      <c r="QG23" s="50"/>
      <c r="QH23" s="50"/>
      <c r="QI23" s="50"/>
      <c r="QJ23" s="50"/>
      <c r="QK23" s="50"/>
      <c r="QL23" s="50"/>
      <c r="QM23" s="50"/>
      <c r="QN23" s="50"/>
      <c r="QO23" s="50"/>
      <c r="QP23" s="50"/>
      <c r="QQ23" s="50"/>
      <c r="QR23" s="50"/>
      <c r="QS23" s="50"/>
      <c r="QT23" s="50"/>
      <c r="QU23" s="50"/>
      <c r="QV23" s="50"/>
      <c r="QW23" s="50"/>
      <c r="QX23" s="50"/>
      <c r="QY23" s="62"/>
      <c r="QZ23" s="50"/>
      <c r="RA23" s="50"/>
      <c r="RB23" s="50"/>
      <c r="RC23" s="50"/>
      <c r="RD23" s="50"/>
      <c r="RE23" s="50"/>
      <c r="RF23" s="50"/>
      <c r="RG23" s="50"/>
      <c r="RH23" s="50"/>
      <c r="RI23" s="50"/>
      <c r="RJ23" s="50"/>
      <c r="RK23" s="50"/>
      <c r="RL23" s="50"/>
      <c r="RM23" s="50"/>
      <c r="RN23" s="50"/>
      <c r="RO23" s="50"/>
      <c r="RP23" s="50"/>
      <c r="RQ23" s="50"/>
      <c r="RR23" s="50"/>
      <c r="RS23" s="50"/>
      <c r="RT23" s="50"/>
      <c r="RU23" s="50"/>
      <c r="RV23" s="50"/>
      <c r="RW23" s="50"/>
      <c r="RX23" s="50"/>
      <c r="RY23" s="50"/>
      <c r="RZ23" s="50"/>
      <c r="SA23" s="50"/>
      <c r="SB23" s="50"/>
      <c r="SC23" s="50"/>
      <c r="SD23" s="50"/>
      <c r="SE23" s="62"/>
      <c r="SF23" s="50"/>
      <c r="SG23" s="50"/>
      <c r="SH23" s="50"/>
      <c r="SI23" s="50"/>
      <c r="SJ23" s="50"/>
      <c r="SK23" s="50"/>
      <c r="SL23" s="50"/>
      <c r="SM23" s="50"/>
      <c r="SN23" s="50"/>
      <c r="SO23" s="50"/>
      <c r="SP23" s="50"/>
      <c r="SQ23" s="50"/>
      <c r="SR23" s="50"/>
      <c r="SS23" s="50"/>
      <c r="ST23" s="50"/>
      <c r="SU23" s="50"/>
      <c r="SV23" s="50"/>
      <c r="SW23" s="50"/>
      <c r="SX23" s="50"/>
      <c r="SY23" s="50"/>
      <c r="SZ23" s="50"/>
      <c r="TA23" s="50"/>
      <c r="TB23" s="50"/>
      <c r="TC23" s="50"/>
      <c r="TD23" s="50"/>
      <c r="TE23" s="50"/>
      <c r="TF23" s="50"/>
      <c r="TG23" s="50"/>
      <c r="TH23" s="50"/>
      <c r="TI23" s="50"/>
      <c r="TJ23" s="62"/>
      <c r="TK23" s="50"/>
      <c r="TL23" s="50"/>
      <c r="TM23" s="50"/>
      <c r="TN23" s="50"/>
      <c r="TO23" s="50"/>
      <c r="TP23" s="50"/>
      <c r="TQ23" s="50"/>
      <c r="TR23" s="50"/>
      <c r="TS23" s="50"/>
      <c r="TT23" s="50"/>
      <c r="TU23" s="50"/>
      <c r="TV23" s="50"/>
      <c r="TW23" s="50"/>
      <c r="TX23" s="50"/>
      <c r="TY23" s="50"/>
      <c r="TZ23" s="50"/>
      <c r="UA23" s="50"/>
      <c r="UB23" s="50"/>
      <c r="UC23" s="50"/>
      <c r="UD23" s="50"/>
      <c r="UE23" s="50"/>
      <c r="UF23" s="50"/>
      <c r="UG23" s="50"/>
      <c r="UH23" s="50"/>
      <c r="UI23" s="50"/>
      <c r="UJ23" s="50"/>
      <c r="UK23" s="50"/>
      <c r="UL23" s="50"/>
      <c r="UM23" s="50"/>
      <c r="UN23" s="50"/>
      <c r="UO23" s="50"/>
      <c r="UP23" s="62"/>
      <c r="UQ23" s="50"/>
      <c r="UR23" s="50"/>
      <c r="US23" s="50"/>
      <c r="UT23" s="50"/>
      <c r="UU23" s="50"/>
      <c r="UV23" s="50"/>
      <c r="UW23" s="50"/>
      <c r="UX23" s="50"/>
      <c r="UY23" s="50"/>
      <c r="UZ23" s="50"/>
      <c r="VA23" s="50"/>
      <c r="VB23" s="50"/>
      <c r="VC23" s="50"/>
      <c r="VD23" s="50"/>
      <c r="VE23" s="50"/>
      <c r="VF23" s="50"/>
      <c r="VG23" s="50"/>
      <c r="VH23" s="50"/>
      <c r="VI23" s="50"/>
      <c r="VJ23" s="50"/>
      <c r="VK23" s="50"/>
      <c r="VL23" s="50"/>
      <c r="VM23" s="50"/>
      <c r="VN23" s="50"/>
      <c r="VO23" s="50"/>
      <c r="VP23" s="50"/>
      <c r="VQ23" s="50"/>
      <c r="VR23" s="50"/>
      <c r="VS23" s="50"/>
      <c r="VT23" s="50"/>
      <c r="VU23" s="62"/>
      <c r="VV23" s="50"/>
      <c r="VW23" s="50"/>
      <c r="VX23" s="50"/>
      <c r="VY23" s="50"/>
      <c r="VZ23" s="50"/>
      <c r="WA23" s="50"/>
      <c r="WB23" s="50"/>
      <c r="WC23" s="50"/>
      <c r="WD23" s="50"/>
      <c r="WE23" s="50"/>
      <c r="WF23" s="50"/>
      <c r="WG23" s="50"/>
      <c r="WH23" s="50"/>
      <c r="WI23" s="50"/>
      <c r="WJ23" s="50"/>
      <c r="WK23" s="50"/>
      <c r="WL23" s="50"/>
      <c r="WM23" s="50"/>
      <c r="WN23" s="50"/>
      <c r="WO23" s="50"/>
      <c r="WP23" s="50"/>
      <c r="WQ23" s="50"/>
      <c r="WR23" s="50"/>
      <c r="WS23" s="50"/>
      <c r="WT23" s="50"/>
      <c r="WU23" s="50"/>
      <c r="WV23" s="50"/>
      <c r="WW23" s="50"/>
      <c r="WX23" s="50"/>
      <c r="WY23" s="50"/>
      <c r="WZ23" s="71"/>
      <c r="XA23" s="62"/>
      <c r="XB23" s="71"/>
      <c r="XC23" s="71"/>
      <c r="XD23" s="71"/>
      <c r="XE23" s="71"/>
      <c r="XF23" s="71"/>
      <c r="XG23" s="71"/>
      <c r="XH23" s="71"/>
      <c r="XI23" s="71"/>
      <c r="XJ23" s="71"/>
      <c r="XK23" s="71"/>
      <c r="XL23" s="71"/>
      <c r="XM23" s="71"/>
      <c r="XN23" s="71"/>
      <c r="XO23" s="71"/>
      <c r="XP23" s="71"/>
      <c r="XQ23" s="71"/>
      <c r="XR23" s="71"/>
      <c r="XS23" s="71"/>
      <c r="XT23" s="71"/>
      <c r="XU23" s="71"/>
      <c r="XV23" s="71"/>
      <c r="XW23" s="71"/>
      <c r="XX23" s="71"/>
      <c r="XY23" s="71"/>
      <c r="XZ23" s="71"/>
      <c r="YA23" s="71"/>
      <c r="YB23" s="71"/>
      <c r="YC23" s="71"/>
      <c r="YD23" s="71"/>
      <c r="YE23" s="71"/>
      <c r="YF23" s="71"/>
      <c r="YG23" s="62"/>
      <c r="YH23" s="71"/>
      <c r="YI23" s="71"/>
      <c r="YJ23" s="71"/>
      <c r="YK23" s="71"/>
      <c r="YL23" s="71"/>
      <c r="YM23" s="71"/>
      <c r="YN23" s="71"/>
      <c r="YO23" s="71"/>
      <c r="YP23" s="71"/>
      <c r="YQ23" s="71"/>
      <c r="YR23" s="71"/>
      <c r="YS23" s="71"/>
      <c r="YT23" s="71"/>
      <c r="YU23" s="71"/>
      <c r="YV23" s="71"/>
      <c r="YW23" s="71"/>
      <c r="YX23" s="71"/>
      <c r="YY23" s="71"/>
      <c r="YZ23" s="71"/>
      <c r="ZA23" s="71"/>
      <c r="ZB23" s="71"/>
      <c r="ZC23" s="71"/>
      <c r="ZD23" s="71"/>
      <c r="ZE23" s="71"/>
      <c r="ZF23" s="71"/>
      <c r="ZG23" s="71"/>
      <c r="ZH23" s="71"/>
      <c r="ZI23" s="71"/>
      <c r="ZJ23" s="62"/>
      <c r="ZK23" s="71"/>
      <c r="ZL23" s="71"/>
      <c r="ZM23" s="71"/>
      <c r="ZN23" s="71"/>
      <c r="ZO23" s="71"/>
      <c r="ZP23" s="71"/>
      <c r="ZQ23" s="71"/>
      <c r="ZR23" s="71"/>
      <c r="ZS23" s="71"/>
      <c r="ZT23" s="71"/>
      <c r="ZU23" s="71"/>
      <c r="ZV23" s="71"/>
      <c r="ZW23" s="71"/>
      <c r="ZX23" s="71"/>
      <c r="ZY23" s="71"/>
      <c r="ZZ23" s="71"/>
      <c r="AAA23" s="71"/>
      <c r="AAB23" s="71"/>
      <c r="AAC23" s="71"/>
      <c r="AAD23" s="71"/>
      <c r="AAE23" s="71"/>
      <c r="AAF23" s="71"/>
      <c r="AAG23" s="71"/>
      <c r="AAH23" s="71"/>
      <c r="AAI23" s="71"/>
      <c r="AAJ23" s="71"/>
      <c r="AAK23" s="71"/>
      <c r="AAL23" s="71"/>
      <c r="AAM23" s="71"/>
      <c r="AAN23" s="71"/>
      <c r="AAO23" s="71"/>
      <c r="AAP23" s="62"/>
      <c r="AAQ23" s="71"/>
      <c r="AAR23" s="71"/>
      <c r="AAS23" s="71"/>
      <c r="AAT23" s="71"/>
      <c r="AAU23" s="71"/>
      <c r="AAV23" s="71"/>
      <c r="AAW23" s="71"/>
      <c r="AAX23" s="71"/>
      <c r="AAY23" s="71"/>
      <c r="AAZ23" s="71"/>
      <c r="ABA23" s="71"/>
      <c r="ABB23" s="71"/>
      <c r="ABC23" s="71"/>
      <c r="ABD23" s="71"/>
      <c r="ABE23" s="71"/>
      <c r="ABF23" s="71"/>
      <c r="ABG23" s="71"/>
      <c r="ABH23" s="71"/>
      <c r="ABI23" s="71"/>
      <c r="ABJ23" s="71"/>
      <c r="ABK23" s="71"/>
      <c r="ABL23" s="71"/>
      <c r="ABM23" s="71"/>
      <c r="ABN23" s="71"/>
      <c r="ABO23" s="71"/>
      <c r="ABP23" s="71"/>
      <c r="ABQ23" s="71"/>
      <c r="ABR23" s="71"/>
      <c r="ABS23" s="71"/>
      <c r="ABT23" s="71"/>
      <c r="ABU23" s="62"/>
      <c r="ABV23" s="71"/>
      <c r="ABW23" s="71"/>
      <c r="ABX23" s="71"/>
      <c r="ABY23" s="71"/>
      <c r="ABZ23" s="71"/>
      <c r="ACA23" s="71"/>
      <c r="ACB23" s="71"/>
      <c r="ACC23" s="71"/>
      <c r="ACD23" s="71"/>
      <c r="ACE23" s="71"/>
      <c r="ACF23" s="71"/>
      <c r="ACG23" s="71"/>
      <c r="ACH23" s="71"/>
      <c r="ACI23" s="71"/>
      <c r="ACJ23" s="71"/>
      <c r="ACK23" s="71"/>
      <c r="ACL23" s="71"/>
      <c r="ACM23" s="71"/>
      <c r="ACN23" s="71"/>
      <c r="ACO23" s="71"/>
      <c r="ACP23" s="71"/>
      <c r="ACQ23" s="71"/>
      <c r="ACR23" s="71"/>
      <c r="ACS23" s="71"/>
      <c r="ACT23" s="71"/>
      <c r="ACU23" s="71"/>
      <c r="ACV23" s="71"/>
      <c r="ACW23" s="71"/>
      <c r="ACX23" s="71"/>
      <c r="ACY23" s="71"/>
      <c r="ACZ23" s="71"/>
      <c r="ADA23" s="62"/>
      <c r="ADB23" s="71"/>
      <c r="ADC23" s="71"/>
      <c r="ADD23" s="71"/>
      <c r="ADE23" s="71"/>
      <c r="ADF23" s="71"/>
      <c r="ADG23" s="71"/>
      <c r="ADH23" s="71"/>
      <c r="ADI23" s="71"/>
      <c r="ADJ23" s="71"/>
      <c r="ADK23" s="71"/>
      <c r="ADL23" s="71"/>
      <c r="ADM23" s="71"/>
      <c r="ADN23" s="71"/>
      <c r="ADO23" s="71"/>
      <c r="ADP23" s="71"/>
      <c r="ADQ23" s="71"/>
      <c r="ADR23" s="71"/>
      <c r="ADS23" s="71"/>
      <c r="ADT23" s="71"/>
      <c r="ADU23" s="71"/>
      <c r="ADV23" s="71"/>
      <c r="ADW23" s="71"/>
      <c r="ADX23" s="71"/>
      <c r="ADY23" s="71"/>
      <c r="ADZ23" s="71"/>
      <c r="AEA23" s="71"/>
      <c r="AEB23" s="71"/>
      <c r="AEC23" s="71"/>
      <c r="AED23" s="71"/>
      <c r="AEE23" s="71"/>
      <c r="AEF23" s="62"/>
      <c r="AEG23" s="71"/>
      <c r="AEH23" s="71"/>
      <c r="AEI23" s="71"/>
      <c r="AEJ23" s="71"/>
      <c r="AEK23" s="71"/>
      <c r="AEL23" s="71"/>
      <c r="AEM23" s="71"/>
      <c r="AEN23" s="71"/>
      <c r="AEO23" s="71"/>
      <c r="AEP23" s="71"/>
      <c r="AEQ23" s="71"/>
      <c r="AER23" s="71"/>
      <c r="AES23" s="71"/>
      <c r="AET23" s="71"/>
      <c r="AEU23" s="71"/>
      <c r="AEV23" s="71"/>
      <c r="AEW23" s="71"/>
      <c r="AEX23" s="71"/>
      <c r="AEY23" s="71"/>
      <c r="AEZ23" s="71"/>
      <c r="AFA23" s="71"/>
      <c r="AFB23" s="71"/>
      <c r="AFC23" s="71"/>
      <c r="AFD23" s="71"/>
      <c r="AFE23" s="71"/>
      <c r="AFF23" s="71"/>
      <c r="AFG23" s="71"/>
      <c r="AFH23" s="71"/>
      <c r="AFI23" s="71"/>
      <c r="AFJ23" s="71"/>
      <c r="AFK23" s="71"/>
      <c r="AFL23" s="62"/>
      <c r="AFM23" s="71"/>
      <c r="AFN23" s="71"/>
      <c r="AFO23" s="71"/>
      <c r="AFP23" s="71"/>
      <c r="AFQ23" s="71"/>
      <c r="AFR23" s="71"/>
      <c r="AFS23" s="71"/>
      <c r="AFT23" s="71"/>
      <c r="AFU23" s="71"/>
      <c r="AFV23" s="71"/>
      <c r="AFW23" s="71"/>
      <c r="AFX23" s="71"/>
      <c r="AFY23" s="71"/>
      <c r="AFZ23" s="71"/>
      <c r="AGA23" s="71"/>
      <c r="AGB23" s="71"/>
      <c r="AGC23" s="71"/>
      <c r="AGD23" s="71"/>
      <c r="AGE23" s="71"/>
      <c r="AGF23" s="71"/>
      <c r="AGG23" s="71"/>
      <c r="AGH23" s="71"/>
      <c r="AGI23" s="71"/>
      <c r="AGJ23" s="71"/>
      <c r="AGK23" s="71"/>
      <c r="AGL23" s="71"/>
      <c r="AGM23" s="71"/>
      <c r="AGN23" s="71"/>
      <c r="AGO23" s="71"/>
      <c r="AGP23" s="71"/>
      <c r="AGQ23" s="71"/>
      <c r="AGR23" s="62"/>
      <c r="AGS23" s="71"/>
      <c r="AGT23" s="71"/>
      <c r="AGU23" s="71"/>
      <c r="AGV23" s="71"/>
      <c r="AGW23" s="71"/>
      <c r="AGX23" s="71"/>
      <c r="AGY23" s="71"/>
      <c r="AGZ23" s="71"/>
      <c r="AHA23" s="71"/>
      <c r="AHB23" s="71"/>
      <c r="AHC23" s="71"/>
      <c r="AHD23" s="71"/>
      <c r="AHE23" s="71"/>
      <c r="AHF23" s="71"/>
      <c r="AHG23" s="71"/>
      <c r="AHH23" s="71"/>
      <c r="AHI23" s="71"/>
      <c r="AHJ23" s="71"/>
      <c r="AHK23" s="71"/>
      <c r="AHL23" s="71"/>
      <c r="AHM23" s="71"/>
      <c r="AHN23" s="71"/>
      <c r="AHO23" s="71"/>
      <c r="AHP23" s="71"/>
      <c r="AHQ23" s="71"/>
      <c r="AHR23" s="71"/>
      <c r="AHS23" s="71"/>
      <c r="AHT23" s="71"/>
      <c r="AHU23" s="71"/>
      <c r="AHV23" s="71"/>
      <c r="AHW23" s="62"/>
      <c r="AHX23" s="71"/>
      <c r="AHY23" s="71"/>
      <c r="AHZ23" s="71"/>
      <c r="AIA23" s="71"/>
      <c r="AIB23" s="71"/>
      <c r="AIC23" s="71"/>
      <c r="AID23" s="71"/>
      <c r="AIE23" s="71"/>
      <c r="AIF23" s="71"/>
      <c r="AIG23" s="71"/>
      <c r="AIH23" s="71"/>
      <c r="AII23" s="71"/>
      <c r="AIJ23" s="71"/>
      <c r="AIK23" s="71"/>
      <c r="AIL23" s="71"/>
      <c r="AIM23" s="71"/>
      <c r="AIN23" s="71"/>
      <c r="AIO23" s="71"/>
      <c r="AIP23" s="71"/>
      <c r="AIQ23" s="71"/>
      <c r="AIR23" s="71"/>
      <c r="AIS23" s="71"/>
      <c r="AIT23" s="71"/>
      <c r="AIU23" s="71"/>
      <c r="AIV23" s="71"/>
      <c r="AIW23" s="71"/>
      <c r="AIX23" s="71"/>
      <c r="AIY23" s="71"/>
      <c r="AIZ23" s="71"/>
      <c r="AJA23" s="71"/>
      <c r="AJB23" s="71"/>
      <c r="AJC23" s="62"/>
      <c r="AJD23" s="71"/>
      <c r="AJE23" s="71"/>
      <c r="AJF23" s="71"/>
      <c r="AJG23" s="71"/>
      <c r="AJH23" s="71"/>
      <c r="AJI23" s="71"/>
      <c r="AJJ23" s="71"/>
      <c r="AJK23" s="71"/>
      <c r="AJL23" s="71"/>
      <c r="AJM23" s="71"/>
      <c r="AJN23" s="71"/>
      <c r="AJO23" s="71"/>
      <c r="AJP23" s="71"/>
      <c r="AJQ23" s="71"/>
      <c r="AJR23" s="71"/>
      <c r="AJS23" s="71"/>
      <c r="AJT23" s="71"/>
      <c r="AJU23" s="71"/>
      <c r="AJV23" s="71"/>
      <c r="AJW23" s="71"/>
      <c r="AJX23" s="71"/>
      <c r="AJY23" s="71"/>
      <c r="AJZ23" s="71"/>
      <c r="AKA23" s="71"/>
      <c r="AKB23" s="71"/>
      <c r="AKC23" s="71"/>
      <c r="AKD23" s="71"/>
      <c r="AKE23" s="71"/>
      <c r="AKF23" s="71"/>
      <c r="AKG23" s="71"/>
      <c r="AKH23" s="62"/>
      <c r="AKI23" s="71"/>
      <c r="AKJ23" s="71"/>
      <c r="AKK23" s="71"/>
      <c r="AKL23" s="71"/>
      <c r="AKM23" s="71"/>
      <c r="AKN23" s="71"/>
      <c r="AKO23" s="71"/>
      <c r="AKP23" s="71"/>
      <c r="AKQ23" s="71"/>
      <c r="AKR23" s="71"/>
      <c r="AKS23" s="71"/>
      <c r="AKT23" s="71"/>
      <c r="AKU23" s="71"/>
      <c r="AKV23" s="71"/>
      <c r="AKW23" s="71"/>
      <c r="AKX23" s="71"/>
      <c r="AKY23" s="71"/>
      <c r="AKZ23" s="71"/>
      <c r="ALA23" s="71"/>
      <c r="ALB23" s="71"/>
      <c r="ALC23" s="71"/>
      <c r="ALD23" s="71"/>
      <c r="ALE23" s="71"/>
      <c r="ALF23" s="71"/>
      <c r="ALG23" s="71"/>
      <c r="ALH23" s="71"/>
      <c r="ALI23" s="71"/>
      <c r="ALJ23" s="71"/>
      <c r="ALK23" s="71"/>
      <c r="ALL23" s="71"/>
      <c r="ALM23" s="71"/>
      <c r="ALN23" s="62"/>
    </row>
    <row r="24" spans="1:1002" ht="13.5" customHeight="1">
      <c r="A24" s="544"/>
      <c r="B24" s="586"/>
      <c r="D24" s="546"/>
      <c r="E24" s="546"/>
      <c r="F24" s="98">
        <f>E23-D23</f>
        <v>610</v>
      </c>
      <c r="G24" s="96">
        <f>NETWORKDAYS(D23,E23,C$165:C$187)</f>
        <v>420</v>
      </c>
      <c r="H24" s="561"/>
      <c r="I24" s="542"/>
      <c r="J24" s="58" t="str">
        <f>IF(I23&gt;1%,"100%","100%")</f>
        <v>100%</v>
      </c>
      <c r="K24" s="542"/>
      <c r="M24" s="34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62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  <c r="JE24" s="42"/>
      <c r="JF24" s="42"/>
      <c r="JG24" s="42"/>
      <c r="JH24" s="42"/>
      <c r="JI24" s="42"/>
      <c r="JJ24" s="42"/>
      <c r="JK24" s="42"/>
      <c r="JL24" s="42"/>
      <c r="JM24" s="42"/>
      <c r="JN24" s="42"/>
      <c r="JO24" s="42"/>
      <c r="JP24" s="42"/>
      <c r="JQ24" s="42"/>
      <c r="JR24" s="42"/>
      <c r="JS24" s="42"/>
      <c r="JU24" s="42"/>
      <c r="JV24" s="42"/>
      <c r="JW24" s="42"/>
      <c r="JX24" s="42"/>
      <c r="JY24" s="42"/>
      <c r="JZ24" s="42"/>
      <c r="KA24" s="42"/>
      <c r="KB24" s="42"/>
      <c r="KC24" s="42"/>
      <c r="KD24" s="42"/>
      <c r="KE24" s="42"/>
      <c r="KF24" s="42"/>
      <c r="KG24" s="42"/>
      <c r="KH24" s="42"/>
      <c r="KI24" s="42"/>
      <c r="KJ24" s="42"/>
      <c r="KK24" s="42"/>
      <c r="KL24" s="42"/>
      <c r="KM24" s="42"/>
      <c r="KN24" s="42"/>
      <c r="KO24" s="42"/>
      <c r="KP24" s="42"/>
      <c r="KQ24" s="42"/>
      <c r="KR24" s="42"/>
      <c r="KS24" s="42"/>
      <c r="KT24" s="42"/>
      <c r="KU24" s="42"/>
      <c r="KV24" s="42"/>
      <c r="KX24" s="42"/>
      <c r="KY24" s="42"/>
      <c r="KZ24" s="42"/>
      <c r="LA24" s="42"/>
      <c r="LB24" s="42"/>
      <c r="LC24" s="42"/>
      <c r="LD24" s="42"/>
      <c r="LE24" s="42"/>
      <c r="LF24" s="42"/>
      <c r="LG24" s="42"/>
      <c r="LH24" s="42"/>
      <c r="LI24" s="42"/>
      <c r="LJ24" s="42"/>
      <c r="LK24" s="42"/>
      <c r="LL24" s="42"/>
      <c r="LM24" s="42"/>
      <c r="LN24" s="42"/>
      <c r="LO24" s="42"/>
      <c r="LP24" s="42"/>
      <c r="LQ24" s="42"/>
      <c r="LR24" s="42"/>
      <c r="LS24" s="42"/>
      <c r="LT24" s="42"/>
      <c r="LU24" s="42"/>
      <c r="LV24" s="42"/>
      <c r="LW24" s="42"/>
      <c r="LX24" s="42"/>
      <c r="LY24" s="42"/>
      <c r="LZ24" s="42"/>
      <c r="MA24" s="42"/>
      <c r="MB24" s="42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I24" s="42"/>
      <c r="NJ24" s="42"/>
      <c r="NK24" s="42"/>
      <c r="NL24" s="42"/>
      <c r="NM24" s="42"/>
      <c r="NN24" s="42"/>
      <c r="NO24" s="42"/>
      <c r="NP24" s="42"/>
      <c r="NQ24" s="42"/>
      <c r="NR24" s="42"/>
      <c r="NS24" s="42"/>
      <c r="NT24" s="42"/>
      <c r="NU24" s="42"/>
      <c r="NV24" s="42"/>
      <c r="NW24" s="42"/>
      <c r="NX24" s="42"/>
      <c r="NY24" s="42"/>
      <c r="NZ24" s="42"/>
      <c r="OA24" s="42"/>
      <c r="OB24" s="42"/>
      <c r="OC24" s="42"/>
      <c r="OD24" s="42"/>
      <c r="OE24" s="42"/>
      <c r="OF24" s="42"/>
      <c r="OG24" s="42"/>
      <c r="OH24" s="42"/>
      <c r="OI24" s="42"/>
      <c r="OJ24" s="42"/>
      <c r="OK24" s="42"/>
      <c r="OL24" s="42"/>
      <c r="OM24" s="42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T24" s="42"/>
      <c r="PU24" s="42"/>
      <c r="PV24" s="42"/>
      <c r="PW24" s="42"/>
      <c r="PX24" s="42"/>
      <c r="PY24" s="42"/>
      <c r="PZ24" s="42"/>
      <c r="QA24" s="42"/>
      <c r="QB24" s="42"/>
      <c r="QC24" s="42"/>
      <c r="QD24" s="42"/>
      <c r="QE24" s="42"/>
      <c r="QF24" s="42"/>
      <c r="QG24" s="42"/>
      <c r="QH24" s="42"/>
      <c r="QI24" s="42"/>
      <c r="QJ24" s="42"/>
      <c r="QK24" s="42"/>
      <c r="QL24" s="42"/>
      <c r="QM24" s="42"/>
      <c r="QN24" s="42"/>
      <c r="QO24" s="42"/>
      <c r="QP24" s="42"/>
      <c r="QQ24" s="42"/>
      <c r="QR24" s="42"/>
      <c r="QS24" s="42"/>
      <c r="QT24" s="42"/>
      <c r="QU24" s="42"/>
      <c r="QV24" s="42"/>
      <c r="QW24" s="42"/>
      <c r="QX24" s="42"/>
      <c r="QZ24" s="42"/>
      <c r="RA24" s="42"/>
      <c r="RB24" s="42"/>
      <c r="RC24" s="42"/>
      <c r="RD24" s="42"/>
      <c r="RE24" s="42"/>
      <c r="RF24" s="42"/>
      <c r="RG24" s="42"/>
      <c r="RH24" s="42"/>
      <c r="RI24" s="42"/>
      <c r="RJ24" s="42"/>
      <c r="RK24" s="42"/>
      <c r="RL24" s="42"/>
      <c r="RM24" s="42"/>
      <c r="RN24" s="42"/>
      <c r="RO24" s="42"/>
      <c r="RP24" s="42"/>
      <c r="RQ24" s="42"/>
      <c r="RR24" s="42"/>
      <c r="RS24" s="42"/>
      <c r="RT24" s="42"/>
      <c r="RU24" s="42"/>
      <c r="RV24" s="42"/>
      <c r="RW24" s="42"/>
      <c r="RX24" s="42"/>
      <c r="RY24" s="42"/>
      <c r="RZ24" s="42"/>
      <c r="SA24" s="42"/>
      <c r="SB24" s="42"/>
      <c r="SC24" s="42"/>
      <c r="SD24" s="42"/>
      <c r="SF24" s="30"/>
      <c r="SG24" s="30"/>
      <c r="SH24" s="30"/>
      <c r="SI24" s="30"/>
      <c r="SJ24" s="30"/>
      <c r="SK24" s="30"/>
      <c r="SL24" s="30"/>
      <c r="SM24" s="30"/>
      <c r="SN24" s="30"/>
      <c r="SO24" s="30"/>
      <c r="SP24" s="30"/>
      <c r="SQ24" s="30"/>
      <c r="SR24" s="30"/>
      <c r="SS24" s="30"/>
      <c r="ST24" s="30"/>
      <c r="SU24" s="30"/>
      <c r="SV24" s="30"/>
      <c r="SW24" s="30"/>
      <c r="SX24" s="30"/>
      <c r="SY24" s="30"/>
      <c r="SZ24" s="30"/>
      <c r="TA24" s="30"/>
      <c r="TB24" s="30"/>
      <c r="TC24" s="30"/>
      <c r="TD24" s="30"/>
      <c r="TE24" s="30"/>
      <c r="TF24" s="30"/>
      <c r="TG24" s="30"/>
      <c r="TH24" s="30"/>
      <c r="TI24" s="30"/>
      <c r="TK24" s="42"/>
      <c r="TL24" s="42"/>
      <c r="TM24" s="42"/>
      <c r="TN24" s="42"/>
      <c r="TO24" s="42"/>
      <c r="TP24" s="42"/>
      <c r="TQ24" s="42"/>
      <c r="TR24" s="42"/>
      <c r="TS24" s="42"/>
      <c r="TT24" s="42"/>
      <c r="TU24" s="42"/>
      <c r="TV24" s="42"/>
      <c r="TW24" s="42"/>
      <c r="TX24" s="42"/>
      <c r="TY24" s="42"/>
      <c r="TZ24" s="42"/>
      <c r="UA24" s="42"/>
      <c r="UB24" s="42"/>
      <c r="UC24" s="42"/>
      <c r="UD24" s="42"/>
      <c r="UE24" s="42"/>
      <c r="UF24" s="42"/>
      <c r="UG24" s="42"/>
      <c r="UH24" s="42"/>
      <c r="UI24" s="42"/>
      <c r="UJ24" s="42"/>
      <c r="UK24" s="42"/>
      <c r="UL24" s="42"/>
      <c r="UM24" s="42"/>
      <c r="UN24" s="42"/>
      <c r="UO24" s="42"/>
      <c r="UQ24" s="30"/>
      <c r="UR24" s="30"/>
      <c r="US24" s="30"/>
      <c r="UT24" s="30"/>
      <c r="UU24" s="30"/>
      <c r="UV24" s="30"/>
      <c r="UW24" s="30"/>
      <c r="UX24" s="30"/>
      <c r="UY24" s="30"/>
      <c r="UZ24" s="30"/>
      <c r="VA24" s="30"/>
      <c r="VB24" s="30"/>
      <c r="VC24" s="30"/>
      <c r="VD24" s="30"/>
      <c r="VE24" s="30"/>
      <c r="VF24" s="30"/>
      <c r="VG24" s="30"/>
      <c r="VH24" s="30"/>
      <c r="VI24" s="30"/>
      <c r="VJ24" s="30"/>
      <c r="VK24" s="30"/>
      <c r="VL24" s="30"/>
      <c r="VM24" s="30"/>
      <c r="VN24" s="30"/>
      <c r="VO24" s="30"/>
      <c r="VP24" s="30"/>
      <c r="VQ24" s="30"/>
      <c r="VR24" s="30"/>
      <c r="VS24" s="30"/>
      <c r="VT24" s="30"/>
      <c r="VU24" s="62"/>
      <c r="VV24" s="30"/>
      <c r="VW24" s="30"/>
      <c r="VX24" s="30"/>
      <c r="VY24" s="30"/>
      <c r="VZ24" s="30"/>
      <c r="WA24" s="30"/>
      <c r="WB24" s="30"/>
      <c r="WC24" s="30"/>
      <c r="WD24" s="30"/>
      <c r="WE24" s="30"/>
      <c r="WF24" s="30"/>
      <c r="WG24" s="30"/>
      <c r="WH24" s="30"/>
      <c r="WI24" s="30"/>
      <c r="WJ24" s="30"/>
      <c r="WK24" s="30"/>
      <c r="WL24" s="30"/>
      <c r="WM24" s="30"/>
      <c r="WN24" s="30"/>
      <c r="WO24" s="30"/>
      <c r="WP24" s="30"/>
      <c r="WQ24" s="30"/>
      <c r="WR24" s="30"/>
      <c r="WS24" s="30"/>
      <c r="WT24" s="30"/>
      <c r="WU24" s="30"/>
      <c r="WV24" s="30"/>
      <c r="WW24" s="30"/>
      <c r="WX24" s="30"/>
      <c r="WY24" s="30"/>
      <c r="WZ24" s="30"/>
      <c r="XA24" s="62"/>
      <c r="XB24" s="30"/>
      <c r="XC24" s="30"/>
      <c r="XD24" s="30"/>
      <c r="XE24" s="30"/>
      <c r="XF24" s="30"/>
      <c r="XG24" s="30"/>
      <c r="XH24" s="30"/>
      <c r="XI24" s="30"/>
      <c r="XJ24" s="30"/>
      <c r="XK24" s="30"/>
      <c r="XL24" s="30"/>
      <c r="XM24" s="30"/>
      <c r="XN24" s="30"/>
      <c r="XO24" s="30"/>
      <c r="XP24" s="30"/>
      <c r="XQ24" s="30"/>
      <c r="XR24" s="30"/>
      <c r="XS24" s="30"/>
      <c r="XT24" s="30"/>
      <c r="XU24" s="30"/>
      <c r="XV24" s="30"/>
      <c r="XW24" s="30"/>
      <c r="XX24" s="30"/>
      <c r="XY24" s="30"/>
      <c r="XZ24" s="30"/>
      <c r="YA24" s="30"/>
      <c r="YB24" s="30"/>
      <c r="YC24" s="30"/>
      <c r="YD24" s="30"/>
      <c r="YE24" s="30"/>
      <c r="YF24" s="30"/>
      <c r="YG24" s="62"/>
      <c r="YH24" s="30"/>
      <c r="YI24" s="30"/>
      <c r="YJ24" s="30"/>
      <c r="YK24" s="30"/>
      <c r="YL24" s="30"/>
      <c r="YM24" s="30"/>
      <c r="YN24" s="30"/>
      <c r="YO24" s="30"/>
      <c r="YP24" s="30"/>
      <c r="YQ24" s="30"/>
      <c r="YR24" s="30"/>
      <c r="YS24" s="30"/>
      <c r="YT24" s="30"/>
      <c r="YU24" s="30"/>
      <c r="YV24" s="30"/>
      <c r="YW24" s="30"/>
      <c r="YX24" s="30"/>
      <c r="YY24" s="30"/>
      <c r="YZ24" s="30"/>
      <c r="ZA24" s="30"/>
      <c r="ZB24" s="30"/>
      <c r="ZC24" s="30"/>
      <c r="ZD24" s="30"/>
      <c r="ZE24" s="30"/>
      <c r="ZF24" s="30"/>
      <c r="ZG24" s="30"/>
      <c r="ZH24" s="30"/>
      <c r="ZI24" s="30"/>
      <c r="ZJ24" s="62"/>
      <c r="ZK24" s="30"/>
      <c r="ZL24" s="30"/>
      <c r="ZM24" s="30"/>
      <c r="ZN24" s="30"/>
      <c r="ZO24" s="30"/>
      <c r="ZP24" s="30"/>
      <c r="ZQ24" s="30"/>
      <c r="ZR24" s="30"/>
      <c r="ZS24" s="30"/>
      <c r="ZT24" s="30"/>
      <c r="ZU24" s="30"/>
      <c r="ZV24" s="30"/>
      <c r="ZW24" s="30"/>
      <c r="ZX24" s="30"/>
      <c r="ZY24" s="30"/>
      <c r="ZZ24" s="30"/>
      <c r="AAA24" s="30"/>
      <c r="AAB24" s="30"/>
      <c r="AAC24" s="30"/>
      <c r="AAD24" s="30"/>
      <c r="AAE24" s="30"/>
      <c r="AAF24" s="30"/>
      <c r="AAG24" s="30"/>
      <c r="AAH24" s="30"/>
      <c r="AAI24" s="30"/>
      <c r="AAJ24" s="30"/>
      <c r="AAK24" s="30"/>
      <c r="AAL24" s="30"/>
      <c r="AAM24" s="30"/>
      <c r="AAN24" s="30"/>
      <c r="AAO24" s="30"/>
      <c r="AAP24" s="62"/>
      <c r="AAQ24" s="30"/>
      <c r="AAR24" s="30"/>
      <c r="AAS24" s="30"/>
      <c r="AAT24" s="30"/>
      <c r="AAU24" s="30"/>
      <c r="AAV24" s="30"/>
      <c r="AAW24" s="30"/>
      <c r="AAX24" s="30"/>
      <c r="AAY24" s="30"/>
      <c r="AAZ24" s="30"/>
      <c r="ABA24" s="30"/>
      <c r="ABB24" s="30"/>
      <c r="ABC24" s="30"/>
      <c r="ABD24" s="30"/>
      <c r="ABE24" s="30"/>
      <c r="ABF24" s="30"/>
      <c r="ABG24" s="30"/>
      <c r="ABH24" s="30"/>
      <c r="ABI24" s="30"/>
      <c r="ABJ24" s="30"/>
      <c r="ABK24" s="30"/>
      <c r="ABL24" s="30"/>
      <c r="ABM24" s="30"/>
      <c r="ABN24" s="30"/>
      <c r="ABO24" s="30"/>
      <c r="ABP24" s="30"/>
      <c r="ABQ24" s="30"/>
      <c r="ABR24" s="30"/>
      <c r="ABS24" s="30"/>
      <c r="ABT24" s="30"/>
      <c r="ABU24" s="62"/>
      <c r="ABV24" s="30"/>
      <c r="ABW24" s="30"/>
      <c r="ABX24" s="30"/>
      <c r="ABY24" s="30"/>
      <c r="ABZ24" s="30"/>
      <c r="ACA24" s="30"/>
      <c r="ACB24" s="30"/>
      <c r="ACC24" s="30"/>
      <c r="ACD24" s="30"/>
      <c r="ACE24" s="30"/>
      <c r="ACF24" s="30"/>
      <c r="ACG24" s="30"/>
      <c r="ACH24" s="30"/>
      <c r="ACI24" s="30"/>
      <c r="ACJ24" s="30"/>
      <c r="ACK24" s="30"/>
      <c r="ACL24" s="30"/>
      <c r="ACM24" s="30"/>
      <c r="ACN24" s="30"/>
      <c r="ACO24" s="30"/>
      <c r="ACP24" s="30"/>
      <c r="ACQ24" s="30"/>
      <c r="ACR24" s="30"/>
      <c r="ACS24" s="30"/>
      <c r="ACT24" s="30"/>
      <c r="ACU24" s="30"/>
      <c r="ACV24" s="30"/>
      <c r="ACW24" s="30"/>
      <c r="ACX24" s="30"/>
      <c r="ACY24" s="30"/>
      <c r="ACZ24" s="30"/>
      <c r="ADA24" s="62"/>
      <c r="ADB24" s="30"/>
      <c r="ADC24" s="30"/>
      <c r="ADD24" s="30"/>
      <c r="ADE24" s="30"/>
      <c r="ADF24" s="30"/>
      <c r="ADG24" s="30"/>
      <c r="ADH24" s="30"/>
      <c r="ADI24" s="30"/>
      <c r="ADJ24" s="30"/>
      <c r="ADK24" s="30"/>
      <c r="ADL24" s="30"/>
      <c r="ADM24" s="30"/>
      <c r="ADN24" s="30"/>
      <c r="ADO24" s="30"/>
      <c r="ADP24" s="30"/>
      <c r="ADQ24" s="30"/>
      <c r="ADR24" s="30"/>
      <c r="ADS24" s="30"/>
      <c r="ADT24" s="30"/>
      <c r="ADU24" s="30"/>
      <c r="ADV24" s="30"/>
      <c r="ADW24" s="30"/>
      <c r="ADX24" s="30"/>
      <c r="ADY24" s="30"/>
      <c r="ADZ24" s="30"/>
      <c r="AEA24" s="30"/>
      <c r="AEB24" s="30"/>
      <c r="AEC24" s="30"/>
      <c r="AED24" s="30"/>
      <c r="AEE24" s="30"/>
      <c r="AEF24" s="62"/>
      <c r="AEG24" s="30"/>
      <c r="AEH24" s="30"/>
      <c r="AEI24" s="30"/>
      <c r="AEJ24" s="30"/>
      <c r="AEK24" s="30"/>
      <c r="AEL24" s="30"/>
      <c r="AEM24" s="30"/>
      <c r="AEN24" s="30"/>
      <c r="AEO24" s="30"/>
      <c r="AEP24" s="30"/>
      <c r="AEQ24" s="30"/>
      <c r="AER24" s="30"/>
      <c r="AES24" s="30"/>
      <c r="AET24" s="30"/>
      <c r="AEU24" s="30"/>
      <c r="AEV24" s="30"/>
      <c r="AEW24" s="30"/>
      <c r="AEX24" s="30"/>
      <c r="AEY24" s="30"/>
      <c r="AEZ24" s="30"/>
      <c r="AFA24" s="30"/>
      <c r="AFB24" s="30"/>
      <c r="AFC24" s="30"/>
      <c r="AFD24" s="30"/>
      <c r="AFE24" s="30"/>
      <c r="AFF24" s="30"/>
      <c r="AFG24" s="30"/>
      <c r="AFH24" s="30"/>
      <c r="AFI24" s="30"/>
      <c r="AFJ24" s="30"/>
      <c r="AFK24" s="30"/>
      <c r="AFL24" s="62"/>
      <c r="AFM24" s="30"/>
      <c r="AFN24" s="30"/>
      <c r="AFO24" s="30"/>
      <c r="AFP24" s="30"/>
      <c r="AFQ24" s="30"/>
      <c r="AFR24" s="30"/>
      <c r="AFS24" s="30"/>
      <c r="AFT24" s="30"/>
      <c r="AFU24" s="30"/>
      <c r="AFV24" s="30"/>
      <c r="AFW24" s="30"/>
      <c r="AFX24" s="30"/>
      <c r="AFY24" s="30"/>
      <c r="AFZ24" s="30"/>
      <c r="AGA24" s="30"/>
      <c r="AGB24" s="30"/>
      <c r="AGC24" s="30"/>
      <c r="AGD24" s="30"/>
      <c r="AGE24" s="30"/>
      <c r="AGF24" s="30"/>
      <c r="AGG24" s="30"/>
      <c r="AGH24" s="30"/>
      <c r="AGI24" s="30"/>
      <c r="AGJ24" s="30"/>
      <c r="AGK24" s="30"/>
      <c r="AGL24" s="30"/>
      <c r="AGM24" s="30"/>
      <c r="AGN24" s="30"/>
      <c r="AGO24" s="30"/>
      <c r="AGP24" s="30"/>
      <c r="AGQ24" s="30"/>
      <c r="AGR24" s="62"/>
      <c r="AGS24" s="30"/>
      <c r="AGT24" s="30"/>
      <c r="AGU24" s="30"/>
      <c r="AGV24" s="30"/>
      <c r="AGW24" s="30"/>
      <c r="AGX24" s="30"/>
      <c r="AGY24" s="30"/>
      <c r="AGZ24" s="30"/>
      <c r="AHA24" s="30"/>
      <c r="AHB24" s="30"/>
      <c r="AHC24" s="30"/>
      <c r="AHD24" s="30"/>
      <c r="AHE24" s="30"/>
      <c r="AHF24" s="30"/>
      <c r="AHG24" s="30"/>
      <c r="AHH24" s="30"/>
      <c r="AHI24" s="30"/>
      <c r="AHJ24" s="30"/>
      <c r="AHK24" s="30"/>
      <c r="AHL24" s="30"/>
      <c r="AHM24" s="30"/>
      <c r="AHN24" s="30"/>
      <c r="AHO24" s="30"/>
      <c r="AHP24" s="30"/>
      <c r="AHQ24" s="30"/>
      <c r="AHR24" s="30"/>
      <c r="AHS24" s="30"/>
      <c r="AHT24" s="30"/>
      <c r="AHU24" s="30"/>
      <c r="AHV24" s="30"/>
      <c r="AHW24" s="62"/>
      <c r="AHX24" s="30"/>
      <c r="AHY24" s="30"/>
      <c r="AHZ24" s="30"/>
      <c r="AIA24" s="30"/>
      <c r="AIB24" s="30"/>
      <c r="AIC24" s="30"/>
      <c r="AID24" s="30"/>
      <c r="AIE24" s="30"/>
      <c r="AIF24" s="30"/>
      <c r="AIG24" s="30"/>
      <c r="AIH24" s="30"/>
      <c r="AII24" s="30"/>
      <c r="AIJ24" s="30"/>
      <c r="AIK24" s="30"/>
      <c r="AIL24" s="30"/>
      <c r="AIM24" s="30"/>
      <c r="AIN24" s="30"/>
      <c r="AIO24" s="30"/>
      <c r="AIP24" s="30"/>
      <c r="AIQ24" s="30"/>
      <c r="AIR24" s="30"/>
      <c r="AIS24" s="30"/>
      <c r="AIT24" s="30"/>
      <c r="AIU24" s="30"/>
      <c r="AIV24" s="30"/>
      <c r="AIW24" s="30"/>
      <c r="AIX24" s="30"/>
      <c r="AIY24" s="30"/>
      <c r="AIZ24" s="30"/>
      <c r="AJA24" s="30"/>
      <c r="AJB24" s="30"/>
      <c r="AJC24" s="62"/>
      <c r="AJD24" s="30"/>
      <c r="AJE24" s="30"/>
      <c r="AJF24" s="30"/>
      <c r="AJG24" s="30"/>
      <c r="AJH24" s="30"/>
      <c r="AJI24" s="30"/>
      <c r="AJJ24" s="30"/>
      <c r="AJK24" s="30"/>
      <c r="AJL24" s="30"/>
      <c r="AJM24" s="30"/>
      <c r="AJN24" s="30"/>
      <c r="AJO24" s="30"/>
      <c r="AJP24" s="30"/>
      <c r="AJQ24" s="30"/>
      <c r="AJR24" s="30"/>
      <c r="AJS24" s="30"/>
      <c r="AJT24" s="30"/>
      <c r="AJU24" s="30"/>
      <c r="AJV24" s="30"/>
      <c r="AJW24" s="30"/>
      <c r="AJX24" s="30"/>
      <c r="AJY24" s="30"/>
      <c r="AJZ24" s="30"/>
      <c r="AKA24" s="30"/>
      <c r="AKB24" s="30"/>
      <c r="AKC24" s="30"/>
      <c r="AKD24" s="30"/>
      <c r="AKE24" s="30"/>
      <c r="AKF24" s="30"/>
      <c r="AKG24" s="30"/>
      <c r="AKH24" s="62"/>
      <c r="AKI24" s="30"/>
      <c r="AKJ24" s="30"/>
      <c r="AKK24" s="30"/>
      <c r="AKL24" s="30"/>
      <c r="AKM24" s="30"/>
      <c r="AKN24" s="30"/>
      <c r="AKO24" s="30"/>
      <c r="AKP24" s="30"/>
      <c r="AKQ24" s="30"/>
      <c r="AKR24" s="30"/>
      <c r="AKS24" s="30"/>
      <c r="AKT24" s="30"/>
      <c r="AKU24" s="30"/>
      <c r="AKV24" s="30"/>
      <c r="AKW24" s="30"/>
      <c r="AKX24" s="30"/>
      <c r="AKY24" s="30"/>
      <c r="AKZ24" s="30"/>
      <c r="ALA24" s="30"/>
      <c r="ALB24" s="30"/>
      <c r="ALC24" s="30"/>
      <c r="ALD24" s="30"/>
      <c r="ALE24" s="30"/>
      <c r="ALF24" s="30"/>
      <c r="ALG24" s="30"/>
      <c r="ALH24" s="30"/>
      <c r="ALI24" s="30"/>
      <c r="ALJ24" s="30"/>
      <c r="ALK24" s="30"/>
      <c r="ALL24" s="30"/>
      <c r="ALM24" s="30"/>
      <c r="ALN24" s="62"/>
    </row>
    <row r="25" spans="1:1002" s="12" customFormat="1" ht="3" customHeight="1">
      <c r="A25" s="540"/>
      <c r="B25" s="587"/>
      <c r="C25"/>
      <c r="D25" s="547"/>
      <c r="E25" s="547"/>
      <c r="F25" s="100"/>
      <c r="G25" s="102"/>
      <c r="H25" s="562"/>
      <c r="I25" s="543"/>
      <c r="J25" s="59"/>
      <c r="K25" s="543"/>
      <c r="M25" s="3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62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62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62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84"/>
      <c r="DO25" s="84"/>
      <c r="DP25" s="84"/>
      <c r="DQ25" s="84"/>
      <c r="DR25" s="62"/>
      <c r="DS25" s="84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/>
      <c r="EO25" s="84"/>
      <c r="EP25" s="84"/>
      <c r="EQ25" s="84"/>
      <c r="ER25" s="84"/>
      <c r="ES25" s="84"/>
      <c r="ET25" s="84"/>
      <c r="EU25" s="84"/>
      <c r="EV25" s="84"/>
      <c r="EW25" s="62"/>
      <c r="EX25" s="84"/>
      <c r="EY25" s="84"/>
      <c r="EZ25" s="84"/>
      <c r="FA25" s="84"/>
      <c r="FB25" s="84"/>
      <c r="FC25" s="84"/>
      <c r="FD25" s="84"/>
      <c r="FE25" s="84"/>
      <c r="FF25" s="84"/>
      <c r="FG25" s="84"/>
      <c r="FH25" s="84"/>
      <c r="FI25" s="84"/>
      <c r="FJ25" s="84"/>
      <c r="FK25" s="84"/>
      <c r="FL25" s="84"/>
      <c r="FM25" s="84"/>
      <c r="FN25" s="84"/>
      <c r="FO25" s="84"/>
      <c r="FP25" s="84"/>
      <c r="FQ25" s="84"/>
      <c r="FR25" s="84"/>
      <c r="FS25" s="84"/>
      <c r="FT25" s="84"/>
      <c r="FU25" s="84"/>
      <c r="FV25" s="84"/>
      <c r="FW25" s="84"/>
      <c r="FX25" s="84"/>
      <c r="FY25" s="84"/>
      <c r="FZ25" s="84"/>
      <c r="GA25" s="84"/>
      <c r="GB25" s="84"/>
      <c r="GC25" s="62"/>
      <c r="GD25" s="84"/>
      <c r="GE25" s="84"/>
      <c r="GF25" s="84"/>
      <c r="GG25" s="84"/>
      <c r="GH25" s="84"/>
      <c r="GI25" s="84"/>
      <c r="GJ25" s="84"/>
      <c r="GK25" s="84"/>
      <c r="GL25" s="84"/>
      <c r="GM25" s="84"/>
      <c r="GN25" s="84"/>
      <c r="GO25" s="84"/>
      <c r="GP25" s="84"/>
      <c r="GQ25" s="84"/>
      <c r="GR25" s="84"/>
      <c r="GS25" s="84"/>
      <c r="GT25" s="84"/>
      <c r="GU25" s="84"/>
      <c r="GV25" s="84"/>
      <c r="GW25" s="84"/>
      <c r="GX25" s="84"/>
      <c r="GY25" s="84"/>
      <c r="GZ25" s="84"/>
      <c r="HA25" s="84"/>
      <c r="HB25" s="84"/>
      <c r="HC25" s="84"/>
      <c r="HD25" s="84"/>
      <c r="HE25" s="84"/>
      <c r="HF25" s="84"/>
      <c r="HG25" s="84"/>
      <c r="HH25" s="62"/>
      <c r="HI25" s="84"/>
      <c r="HJ25" s="84"/>
      <c r="HK25" s="84"/>
      <c r="HL25" s="84"/>
      <c r="HM25" s="84"/>
      <c r="HN25" s="84"/>
      <c r="HO25" s="84"/>
      <c r="HP25" s="84"/>
      <c r="HQ25" s="84"/>
      <c r="HR25" s="84"/>
      <c r="HS25" s="84"/>
      <c r="HT25" s="84"/>
      <c r="HU25" s="84"/>
      <c r="HV25" s="84"/>
      <c r="HW25" s="84"/>
      <c r="HX25" s="84"/>
      <c r="HY25" s="84"/>
      <c r="HZ25" s="84"/>
      <c r="IA25" s="84"/>
      <c r="IB25" s="84"/>
      <c r="IC25" s="84"/>
      <c r="ID25" s="84"/>
      <c r="IE25" s="84"/>
      <c r="IF25" s="84"/>
      <c r="IG25" s="84"/>
      <c r="IH25" s="84"/>
      <c r="II25" s="84"/>
      <c r="IJ25" s="84"/>
      <c r="IK25" s="84"/>
      <c r="IL25" s="84"/>
      <c r="IM25" s="84"/>
      <c r="IN25" s="62"/>
      <c r="IO25" s="84"/>
      <c r="IP25" s="84"/>
      <c r="IQ25" s="84"/>
      <c r="IR25" s="84"/>
      <c r="IS25" s="84"/>
      <c r="IT25" s="84"/>
      <c r="IU25" s="84"/>
      <c r="IV25" s="84"/>
      <c r="IW25" s="84"/>
      <c r="IX25" s="84"/>
      <c r="IY25" s="84"/>
      <c r="IZ25" s="84"/>
      <c r="JA25" s="84"/>
      <c r="JB25" s="84"/>
      <c r="JC25" s="84"/>
      <c r="JD25" s="84"/>
      <c r="JE25" s="84"/>
      <c r="JF25" s="84"/>
      <c r="JG25" s="84"/>
      <c r="JH25" s="84"/>
      <c r="JI25" s="84"/>
      <c r="JJ25" s="84"/>
      <c r="JK25" s="84"/>
      <c r="JL25" s="84"/>
      <c r="JM25" s="84"/>
      <c r="JN25" s="84"/>
      <c r="JO25" s="84"/>
      <c r="JP25" s="84"/>
      <c r="JQ25" s="84"/>
      <c r="JR25" s="84"/>
      <c r="JS25" s="84"/>
      <c r="JT25" s="62"/>
      <c r="JU25" s="84"/>
      <c r="JV25" s="84"/>
      <c r="JW25" s="84"/>
      <c r="JX25" s="84"/>
      <c r="JY25" s="84"/>
      <c r="JZ25" s="84"/>
      <c r="KA25" s="84"/>
      <c r="KB25" s="84"/>
      <c r="KC25" s="84"/>
      <c r="KD25" s="84"/>
      <c r="KE25" s="84"/>
      <c r="KF25" s="84"/>
      <c r="KG25" s="84"/>
      <c r="KH25" s="84"/>
      <c r="KI25" s="84"/>
      <c r="KJ25" s="84"/>
      <c r="KK25" s="84"/>
      <c r="KL25" s="84"/>
      <c r="KM25" s="84"/>
      <c r="KN25" s="84"/>
      <c r="KO25" s="84"/>
      <c r="KP25" s="84"/>
      <c r="KQ25" s="84"/>
      <c r="KR25" s="84"/>
      <c r="KS25" s="84"/>
      <c r="KT25" s="84"/>
      <c r="KU25" s="84"/>
      <c r="KV25" s="84"/>
      <c r="KW25" s="62"/>
      <c r="KX25" s="84"/>
      <c r="KY25" s="84"/>
      <c r="KZ25" s="84"/>
      <c r="LA25" s="84"/>
      <c r="LB25" s="84"/>
      <c r="LC25" s="84"/>
      <c r="LD25" s="84"/>
      <c r="LE25" s="84"/>
      <c r="LF25" s="84"/>
      <c r="LG25" s="84"/>
      <c r="LH25" s="84"/>
      <c r="LI25" s="84"/>
      <c r="LJ25" s="84"/>
      <c r="LK25" s="84"/>
      <c r="LL25" s="84"/>
      <c r="LM25" s="84"/>
      <c r="LN25" s="84"/>
      <c r="LO25" s="84"/>
      <c r="LP25" s="84"/>
      <c r="LQ25" s="84"/>
      <c r="LR25" s="84"/>
      <c r="LS25" s="84"/>
      <c r="LT25" s="84"/>
      <c r="LU25" s="84"/>
      <c r="LV25" s="84"/>
      <c r="LW25" s="84"/>
      <c r="LX25" s="84"/>
      <c r="LY25" s="84"/>
      <c r="LZ25" s="84"/>
      <c r="MA25" s="84"/>
      <c r="MB25" s="84"/>
      <c r="MC25" s="62"/>
      <c r="MD25" s="84"/>
      <c r="ME25" s="84"/>
      <c r="MF25" s="84"/>
      <c r="MG25" s="84"/>
      <c r="MH25" s="84"/>
      <c r="MI25" s="84"/>
      <c r="MJ25" s="84"/>
      <c r="MK25" s="84"/>
      <c r="ML25" s="84"/>
      <c r="MM25" s="84"/>
      <c r="MN25" s="84"/>
      <c r="MO25" s="84"/>
      <c r="MP25" s="84"/>
      <c r="MQ25" s="84"/>
      <c r="MR25" s="84"/>
      <c r="MS25" s="84"/>
      <c r="MT25" s="84"/>
      <c r="MU25" s="84"/>
      <c r="MV25" s="84"/>
      <c r="MW25" s="84"/>
      <c r="MX25" s="84"/>
      <c r="MY25" s="84"/>
      <c r="MZ25" s="84"/>
      <c r="NA25" s="84"/>
      <c r="NB25" s="84"/>
      <c r="NC25" s="84"/>
      <c r="ND25" s="84"/>
      <c r="NE25" s="84"/>
      <c r="NF25" s="84"/>
      <c r="NG25" s="84"/>
      <c r="NH25" s="62"/>
      <c r="NI25" s="84"/>
      <c r="NJ25" s="84"/>
      <c r="NK25" s="84"/>
      <c r="NL25" s="84"/>
      <c r="NM25" s="84"/>
      <c r="NN25" s="84"/>
      <c r="NO25" s="84"/>
      <c r="NP25" s="84"/>
      <c r="NQ25" s="84"/>
      <c r="NR25" s="84"/>
      <c r="NS25" s="84"/>
      <c r="NT25" s="84"/>
      <c r="NU25" s="84"/>
      <c r="NV25" s="84"/>
      <c r="NW25" s="84"/>
      <c r="NX25" s="84"/>
      <c r="NY25" s="84"/>
      <c r="NZ25" s="84"/>
      <c r="OA25" s="84"/>
      <c r="OB25" s="84"/>
      <c r="OC25" s="84"/>
      <c r="OD25" s="84"/>
      <c r="OE25" s="84"/>
      <c r="OF25" s="84"/>
      <c r="OG25" s="84"/>
      <c r="OH25" s="84"/>
      <c r="OI25" s="84"/>
      <c r="OJ25" s="84"/>
      <c r="OK25" s="84"/>
      <c r="OL25" s="84"/>
      <c r="OM25" s="84"/>
      <c r="ON25" s="62"/>
      <c r="OO25" s="84"/>
      <c r="OP25" s="84"/>
      <c r="OQ25" s="84"/>
      <c r="OR25" s="84"/>
      <c r="OS25" s="84"/>
      <c r="OT25" s="84"/>
      <c r="OU25" s="84"/>
      <c r="OV25" s="84"/>
      <c r="OW25" s="84"/>
      <c r="OX25" s="84"/>
      <c r="OY25" s="84"/>
      <c r="OZ25" s="84"/>
      <c r="PA25" s="84"/>
      <c r="PB25" s="84"/>
      <c r="PC25" s="84"/>
      <c r="PD25" s="84"/>
      <c r="PE25" s="84"/>
      <c r="PF25" s="84"/>
      <c r="PG25" s="84"/>
      <c r="PH25" s="84"/>
      <c r="PI25" s="84"/>
      <c r="PJ25" s="84"/>
      <c r="PK25" s="84"/>
      <c r="PL25" s="84"/>
      <c r="PM25" s="84"/>
      <c r="PN25" s="84"/>
      <c r="PO25" s="84"/>
      <c r="PP25" s="84"/>
      <c r="PQ25" s="84"/>
      <c r="PR25" s="84"/>
      <c r="PS25" s="62"/>
      <c r="PT25" s="84"/>
      <c r="PU25" s="84"/>
      <c r="PV25" s="84"/>
      <c r="PW25" s="84"/>
      <c r="PX25" s="84"/>
      <c r="PY25" s="84"/>
      <c r="PZ25" s="84"/>
      <c r="QA25" s="84"/>
      <c r="QB25" s="84"/>
      <c r="QC25" s="84"/>
      <c r="QD25" s="84"/>
      <c r="QE25" s="84"/>
      <c r="QF25" s="84"/>
      <c r="QG25" s="84"/>
      <c r="QH25" s="84"/>
      <c r="QI25" s="84"/>
      <c r="QJ25" s="84"/>
      <c r="QK25" s="84"/>
      <c r="QL25" s="84"/>
      <c r="QM25" s="84"/>
      <c r="QN25" s="84"/>
      <c r="QO25" s="84"/>
      <c r="QP25" s="84"/>
      <c r="QQ25" s="84"/>
      <c r="QR25" s="84"/>
      <c r="QS25" s="84"/>
      <c r="QT25" s="84"/>
      <c r="QU25" s="84"/>
      <c r="QV25" s="84"/>
      <c r="QW25" s="84"/>
      <c r="QX25" s="84"/>
      <c r="QY25" s="62"/>
      <c r="QZ25" s="84"/>
      <c r="RA25" s="84"/>
      <c r="RB25" s="84"/>
      <c r="RC25" s="84"/>
      <c r="RD25" s="84"/>
      <c r="RE25" s="84"/>
      <c r="RF25" s="84"/>
      <c r="RG25" s="84"/>
      <c r="RH25" s="84"/>
      <c r="RI25" s="84"/>
      <c r="RJ25" s="84"/>
      <c r="RK25" s="84"/>
      <c r="RL25" s="84"/>
      <c r="RM25" s="84"/>
      <c r="RN25" s="84"/>
      <c r="RO25" s="84"/>
      <c r="RP25" s="84"/>
      <c r="RQ25" s="84"/>
      <c r="RR25" s="84"/>
      <c r="RS25" s="84"/>
      <c r="RT25" s="84"/>
      <c r="RU25" s="84"/>
      <c r="RV25" s="84"/>
      <c r="RW25" s="84"/>
      <c r="RX25" s="84"/>
      <c r="RY25" s="84"/>
      <c r="RZ25" s="84"/>
      <c r="SA25" s="84"/>
      <c r="SB25" s="84"/>
      <c r="SC25" s="84"/>
      <c r="SD25" s="84"/>
      <c r="SE25" s="62"/>
      <c r="SF25" s="84"/>
      <c r="SG25" s="84"/>
      <c r="SH25" s="84"/>
      <c r="SI25" s="84"/>
      <c r="SJ25" s="84"/>
      <c r="SK25" s="84"/>
      <c r="SL25" s="84"/>
      <c r="SM25" s="84"/>
      <c r="SN25" s="84"/>
      <c r="SO25" s="84"/>
      <c r="SP25" s="84"/>
      <c r="SQ25" s="84"/>
      <c r="SR25" s="84"/>
      <c r="SS25" s="84"/>
      <c r="ST25" s="84"/>
      <c r="SU25" s="84"/>
      <c r="SV25" s="84"/>
      <c r="SW25" s="84"/>
      <c r="SX25" s="84"/>
      <c r="SY25" s="84"/>
      <c r="SZ25" s="84"/>
      <c r="TA25" s="84"/>
      <c r="TB25" s="84"/>
      <c r="TC25" s="84"/>
      <c r="TD25" s="84"/>
      <c r="TE25" s="84"/>
      <c r="TF25" s="84"/>
      <c r="TG25" s="84"/>
      <c r="TH25" s="84"/>
      <c r="TI25" s="84"/>
      <c r="TJ25" s="62"/>
      <c r="TK25" s="84"/>
      <c r="TL25" s="84"/>
      <c r="TM25" s="84"/>
      <c r="TN25" s="84"/>
      <c r="TO25" s="84"/>
      <c r="TP25" s="84"/>
      <c r="TQ25" s="84"/>
      <c r="TR25" s="84"/>
      <c r="TS25" s="84"/>
      <c r="TT25" s="84"/>
      <c r="TU25" s="84"/>
      <c r="TV25" s="84"/>
      <c r="TW25" s="84"/>
      <c r="TX25" s="84"/>
      <c r="TY25" s="84"/>
      <c r="TZ25" s="84"/>
      <c r="UA25" s="84"/>
      <c r="UB25" s="84"/>
      <c r="UC25" s="84"/>
      <c r="UD25" s="84"/>
      <c r="UE25" s="84"/>
      <c r="UF25" s="84"/>
      <c r="UG25" s="84"/>
      <c r="UH25" s="84"/>
      <c r="UI25" s="84"/>
      <c r="UJ25" s="84"/>
      <c r="UK25" s="84"/>
      <c r="UL25" s="84"/>
      <c r="UM25" s="84"/>
      <c r="UN25" s="84"/>
      <c r="UO25" s="84"/>
      <c r="UP25" s="62"/>
      <c r="UQ25" s="84"/>
      <c r="UR25" s="84"/>
      <c r="US25" s="84"/>
      <c r="UT25" s="84"/>
      <c r="UU25" s="84"/>
      <c r="UV25" s="84"/>
      <c r="UW25" s="84"/>
      <c r="UX25" s="84"/>
      <c r="UY25" s="84"/>
      <c r="UZ25" s="84"/>
      <c r="VA25" s="84"/>
      <c r="VB25" s="84"/>
      <c r="VC25" s="84"/>
      <c r="VD25" s="84"/>
      <c r="VE25" s="84"/>
      <c r="VF25" s="84"/>
      <c r="VG25" s="84"/>
      <c r="VH25" s="84"/>
      <c r="VI25" s="84"/>
      <c r="VJ25" s="84"/>
      <c r="VK25" s="84"/>
      <c r="VL25" s="84"/>
      <c r="VM25" s="84"/>
      <c r="VN25" s="84"/>
      <c r="VO25" s="84"/>
      <c r="VP25" s="84"/>
      <c r="VQ25" s="84"/>
      <c r="VR25" s="84"/>
      <c r="VS25" s="84"/>
      <c r="VT25" s="84"/>
      <c r="VU25" s="62"/>
      <c r="VV25" s="84"/>
      <c r="VW25" s="84"/>
      <c r="VX25" s="84"/>
      <c r="VY25" s="84"/>
      <c r="VZ25" s="84"/>
      <c r="WA25" s="84"/>
      <c r="WB25" s="84"/>
      <c r="WC25" s="84"/>
      <c r="WD25" s="84"/>
      <c r="WE25" s="84"/>
      <c r="WF25" s="84"/>
      <c r="WG25" s="84"/>
      <c r="WH25" s="84"/>
      <c r="WI25" s="84"/>
      <c r="WJ25" s="84"/>
      <c r="WK25" s="84"/>
      <c r="WL25" s="84"/>
      <c r="WM25" s="84"/>
      <c r="WN25" s="84"/>
      <c r="WO25" s="84"/>
      <c r="WP25" s="84"/>
      <c r="WQ25" s="84"/>
      <c r="WR25" s="84"/>
      <c r="WS25" s="84"/>
      <c r="WT25" s="84"/>
      <c r="WU25" s="84"/>
      <c r="WV25" s="84"/>
      <c r="WW25" s="84"/>
      <c r="WX25" s="84"/>
      <c r="WY25" s="84"/>
      <c r="WZ25" s="42"/>
      <c r="XA25" s="62"/>
      <c r="XB25" s="86"/>
      <c r="XC25" s="86"/>
      <c r="XD25" s="86"/>
      <c r="XE25" s="86"/>
      <c r="XF25" s="86"/>
      <c r="XG25" s="86"/>
      <c r="XH25" s="86"/>
      <c r="XI25" s="86"/>
      <c r="XJ25" s="86"/>
      <c r="XK25" s="86"/>
      <c r="XL25" s="86"/>
      <c r="XM25" s="86"/>
      <c r="XN25" s="86"/>
      <c r="XO25" s="86"/>
      <c r="XP25" s="86"/>
      <c r="XQ25" s="86"/>
      <c r="XR25" s="86"/>
      <c r="XS25" s="86"/>
      <c r="XT25" s="86"/>
      <c r="XU25" s="86"/>
      <c r="XV25" s="86"/>
      <c r="XW25" s="86"/>
      <c r="XX25" s="86"/>
      <c r="XY25" s="86"/>
      <c r="XZ25" s="86"/>
      <c r="YA25" s="86"/>
      <c r="YB25" s="86"/>
      <c r="YC25" s="86"/>
      <c r="YD25" s="86"/>
      <c r="YE25" s="86"/>
      <c r="YF25" s="86"/>
      <c r="YG25" s="62"/>
      <c r="YH25" s="86"/>
      <c r="YI25" s="86"/>
      <c r="YJ25" s="86"/>
      <c r="YK25" s="86"/>
      <c r="YL25" s="86"/>
      <c r="YM25" s="86"/>
      <c r="YN25" s="86"/>
      <c r="YO25" s="86"/>
      <c r="YP25" s="86"/>
      <c r="YQ25" s="86"/>
      <c r="YR25" s="86"/>
      <c r="YS25" s="86"/>
      <c r="YT25" s="86"/>
      <c r="YU25" s="86"/>
      <c r="YV25" s="86"/>
      <c r="YW25" s="86"/>
      <c r="YX25" s="86"/>
      <c r="YY25" s="86"/>
      <c r="YZ25" s="86"/>
      <c r="ZA25" s="86"/>
      <c r="ZB25" s="86"/>
      <c r="ZC25" s="86"/>
      <c r="ZD25" s="86"/>
      <c r="ZE25" s="86"/>
      <c r="ZF25" s="86"/>
      <c r="ZG25" s="86"/>
      <c r="ZH25" s="86"/>
      <c r="ZI25" s="86"/>
      <c r="ZJ25" s="62"/>
      <c r="ZK25" s="86"/>
      <c r="ZL25" s="86"/>
      <c r="ZM25" s="86"/>
      <c r="ZN25" s="86"/>
      <c r="ZO25" s="86"/>
      <c r="ZP25" s="86"/>
      <c r="ZQ25" s="86"/>
      <c r="ZR25" s="86"/>
      <c r="ZS25" s="86"/>
      <c r="ZT25" s="86"/>
      <c r="ZU25" s="86"/>
      <c r="ZV25" s="86"/>
      <c r="ZW25" s="86"/>
      <c r="ZX25" s="86"/>
      <c r="ZY25" s="86"/>
      <c r="ZZ25" s="86"/>
      <c r="AAA25" s="86"/>
      <c r="AAB25" s="86"/>
      <c r="AAC25" s="86"/>
      <c r="AAD25" s="86"/>
      <c r="AAE25" s="86"/>
      <c r="AAF25" s="86"/>
      <c r="AAG25" s="86"/>
      <c r="AAH25" s="86"/>
      <c r="AAI25" s="86"/>
      <c r="AAJ25" s="86"/>
      <c r="AAK25" s="86"/>
      <c r="AAL25" s="86"/>
      <c r="AAM25" s="86"/>
      <c r="AAN25" s="86"/>
      <c r="AAO25" s="86"/>
      <c r="AAP25" s="62"/>
      <c r="AAQ25" s="86"/>
      <c r="AAR25" s="86"/>
      <c r="AAS25" s="86"/>
      <c r="AAT25" s="86"/>
      <c r="AAU25" s="86"/>
      <c r="AAV25" s="86"/>
      <c r="AAW25" s="86"/>
      <c r="AAX25" s="86"/>
      <c r="AAY25" s="86"/>
      <c r="AAZ25" s="86"/>
      <c r="ABA25" s="86"/>
      <c r="ABB25" s="86"/>
      <c r="ABC25" s="86"/>
      <c r="ABD25" s="86"/>
      <c r="ABE25" s="86"/>
      <c r="ABF25" s="86"/>
      <c r="ABG25" s="86"/>
      <c r="ABH25" s="86"/>
      <c r="ABI25" s="86"/>
      <c r="ABJ25" s="86"/>
      <c r="ABK25" s="86"/>
      <c r="ABL25" s="86"/>
      <c r="ABM25" s="86"/>
      <c r="ABN25" s="86"/>
      <c r="ABO25" s="86"/>
      <c r="ABP25" s="86"/>
      <c r="ABQ25" s="86"/>
      <c r="ABR25" s="86"/>
      <c r="ABS25" s="86"/>
      <c r="ABT25" s="86"/>
      <c r="ABU25" s="62"/>
      <c r="ABV25" s="86"/>
      <c r="ABW25" s="86"/>
      <c r="ABX25" s="86"/>
      <c r="ABY25" s="86"/>
      <c r="ABZ25" s="86"/>
      <c r="ACA25" s="86"/>
      <c r="ACB25" s="86"/>
      <c r="ACC25" s="86"/>
      <c r="ACD25" s="86"/>
      <c r="ACE25" s="86"/>
      <c r="ACF25" s="86"/>
      <c r="ACG25" s="86"/>
      <c r="ACH25" s="86"/>
      <c r="ACI25" s="86"/>
      <c r="ACJ25" s="86"/>
      <c r="ACK25" s="86"/>
      <c r="ACL25" s="86"/>
      <c r="ACM25" s="86"/>
      <c r="ACN25" s="86"/>
      <c r="ACO25" s="86"/>
      <c r="ACP25" s="86"/>
      <c r="ACQ25" s="86"/>
      <c r="ACR25" s="86"/>
      <c r="ACS25" s="86"/>
      <c r="ACT25" s="86"/>
      <c r="ACU25" s="86"/>
      <c r="ACV25" s="86"/>
      <c r="ACW25" s="86"/>
      <c r="ACX25" s="86"/>
      <c r="ACY25" s="86"/>
      <c r="ACZ25" s="86"/>
      <c r="ADA25" s="62"/>
      <c r="ADB25" s="86"/>
      <c r="ADC25" s="86"/>
      <c r="ADD25" s="86"/>
      <c r="ADE25" s="86"/>
      <c r="ADF25" s="86"/>
      <c r="ADG25" s="86"/>
      <c r="ADH25" s="86"/>
      <c r="ADI25" s="86"/>
      <c r="ADJ25" s="86"/>
      <c r="ADK25" s="86"/>
      <c r="ADL25" s="86"/>
      <c r="ADM25" s="86"/>
      <c r="ADN25" s="86"/>
      <c r="ADO25" s="86"/>
      <c r="ADP25" s="86"/>
      <c r="ADQ25" s="86"/>
      <c r="ADR25" s="86"/>
      <c r="ADS25" s="86"/>
      <c r="ADT25" s="86"/>
      <c r="ADU25" s="86"/>
      <c r="ADV25" s="86"/>
      <c r="ADW25" s="86"/>
      <c r="ADX25" s="86"/>
      <c r="ADY25" s="86"/>
      <c r="ADZ25" s="86"/>
      <c r="AEA25" s="86"/>
      <c r="AEB25" s="86"/>
      <c r="AEC25" s="86"/>
      <c r="AED25" s="86"/>
      <c r="AEE25" s="86"/>
      <c r="AEF25" s="62"/>
      <c r="AEG25" s="86"/>
      <c r="AEH25" s="86"/>
      <c r="AEI25" s="86"/>
      <c r="AEJ25" s="86"/>
      <c r="AEK25" s="86"/>
      <c r="AEL25" s="86"/>
      <c r="AEM25" s="86"/>
      <c r="AEN25" s="86"/>
      <c r="AEO25" s="86"/>
      <c r="AEP25" s="86"/>
      <c r="AEQ25" s="86"/>
      <c r="AER25" s="86"/>
      <c r="AES25" s="86"/>
      <c r="AET25" s="86"/>
      <c r="AEU25" s="86"/>
      <c r="AEV25" s="86"/>
      <c r="AEW25" s="86"/>
      <c r="AEX25" s="86"/>
      <c r="AEY25" s="86"/>
      <c r="AEZ25" s="86"/>
      <c r="AFA25" s="86"/>
      <c r="AFB25" s="86"/>
      <c r="AFC25" s="86"/>
      <c r="AFD25" s="86"/>
      <c r="AFE25" s="86"/>
      <c r="AFF25" s="86"/>
      <c r="AFG25" s="86"/>
      <c r="AFH25" s="86"/>
      <c r="AFI25" s="86"/>
      <c r="AFJ25" s="86"/>
      <c r="AFK25" s="86"/>
      <c r="AFL25" s="62"/>
      <c r="AFM25" s="86"/>
      <c r="AFN25" s="86"/>
      <c r="AFO25" s="86"/>
      <c r="AFP25" s="86"/>
      <c r="AFQ25" s="86"/>
      <c r="AFR25" s="86"/>
      <c r="AFS25" s="86"/>
      <c r="AFT25" s="86"/>
      <c r="AFU25" s="86"/>
      <c r="AFV25" s="86"/>
      <c r="AFW25" s="86"/>
      <c r="AFX25" s="86"/>
      <c r="AFY25" s="86"/>
      <c r="AFZ25" s="86"/>
      <c r="AGA25" s="86"/>
      <c r="AGB25" s="86"/>
      <c r="AGC25" s="86"/>
      <c r="AGD25" s="86"/>
      <c r="AGE25" s="86"/>
      <c r="AGF25" s="86"/>
      <c r="AGG25" s="86"/>
      <c r="AGH25" s="86"/>
      <c r="AGI25" s="86"/>
      <c r="AGJ25" s="86"/>
      <c r="AGK25" s="86"/>
      <c r="AGL25" s="86"/>
      <c r="AGM25" s="86"/>
      <c r="AGN25" s="86"/>
      <c r="AGO25" s="86"/>
      <c r="AGP25" s="86"/>
      <c r="AGQ25" s="86"/>
      <c r="AGR25" s="62"/>
      <c r="AGS25" s="86"/>
      <c r="AGT25" s="86"/>
      <c r="AGU25" s="86"/>
      <c r="AGV25" s="86"/>
      <c r="AGW25" s="86"/>
      <c r="AGX25" s="86"/>
      <c r="AGY25" s="86"/>
      <c r="AGZ25" s="86"/>
      <c r="AHA25" s="86"/>
      <c r="AHB25" s="86"/>
      <c r="AHC25" s="86"/>
      <c r="AHD25" s="86"/>
      <c r="AHE25" s="86"/>
      <c r="AHF25" s="86"/>
      <c r="AHG25" s="86"/>
      <c r="AHH25" s="86"/>
      <c r="AHI25" s="86"/>
      <c r="AHJ25" s="86"/>
      <c r="AHK25" s="86"/>
      <c r="AHL25" s="86"/>
      <c r="AHM25" s="86"/>
      <c r="AHN25" s="86"/>
      <c r="AHO25" s="86"/>
      <c r="AHP25" s="86"/>
      <c r="AHQ25" s="86"/>
      <c r="AHR25" s="86"/>
      <c r="AHS25" s="86"/>
      <c r="AHT25" s="86"/>
      <c r="AHU25" s="86"/>
      <c r="AHV25" s="86"/>
      <c r="AHW25" s="62"/>
      <c r="AHX25" s="86"/>
      <c r="AHY25" s="86"/>
      <c r="AHZ25" s="86"/>
      <c r="AIA25" s="86"/>
      <c r="AIB25" s="86"/>
      <c r="AIC25" s="86"/>
      <c r="AID25" s="86"/>
      <c r="AIE25" s="86"/>
      <c r="AIF25" s="86"/>
      <c r="AIG25" s="86"/>
      <c r="AIH25" s="86"/>
      <c r="AII25" s="86"/>
      <c r="AIJ25" s="86"/>
      <c r="AIK25" s="86"/>
      <c r="AIL25" s="86"/>
      <c r="AIM25" s="86"/>
      <c r="AIN25" s="86"/>
      <c r="AIO25" s="86"/>
      <c r="AIP25" s="86"/>
      <c r="AIQ25" s="86"/>
      <c r="AIR25" s="86"/>
      <c r="AIS25" s="86"/>
      <c r="AIT25" s="86"/>
      <c r="AIU25" s="86"/>
      <c r="AIV25" s="86"/>
      <c r="AIW25" s="86"/>
      <c r="AIX25" s="86"/>
      <c r="AIY25" s="86"/>
      <c r="AIZ25" s="86"/>
      <c r="AJA25" s="86"/>
      <c r="AJB25" s="86"/>
      <c r="AJC25" s="62"/>
      <c r="AJD25" s="86"/>
      <c r="AJE25" s="86"/>
      <c r="AJF25" s="86"/>
      <c r="AJG25" s="86"/>
      <c r="AJH25" s="86"/>
      <c r="AJI25" s="86"/>
      <c r="AJJ25" s="86"/>
      <c r="AJK25" s="86"/>
      <c r="AJL25" s="86"/>
      <c r="AJM25" s="86"/>
      <c r="AJN25" s="86"/>
      <c r="AJO25" s="86"/>
      <c r="AJP25" s="86"/>
      <c r="AJQ25" s="86"/>
      <c r="AJR25" s="86"/>
      <c r="AJS25" s="86"/>
      <c r="AJT25" s="86"/>
      <c r="AJU25" s="86"/>
      <c r="AJV25" s="86"/>
      <c r="AJW25" s="86"/>
      <c r="AJX25" s="86"/>
      <c r="AJY25" s="86"/>
      <c r="AJZ25" s="86"/>
      <c r="AKA25" s="86"/>
      <c r="AKB25" s="86"/>
      <c r="AKC25" s="86"/>
      <c r="AKD25" s="86"/>
      <c r="AKE25" s="86"/>
      <c r="AKF25" s="86"/>
      <c r="AKG25" s="86"/>
      <c r="AKH25" s="62"/>
      <c r="AKI25" s="86"/>
      <c r="AKJ25" s="86"/>
      <c r="AKK25" s="86"/>
      <c r="AKL25" s="86"/>
      <c r="AKM25" s="86"/>
      <c r="AKN25" s="86"/>
      <c r="AKO25" s="86"/>
      <c r="AKP25" s="86"/>
      <c r="AKQ25" s="86"/>
      <c r="AKR25" s="86"/>
      <c r="AKS25" s="86"/>
      <c r="AKT25" s="86"/>
      <c r="AKU25" s="86"/>
      <c r="AKV25" s="86"/>
      <c r="AKW25" s="86"/>
      <c r="AKX25" s="86"/>
      <c r="AKY25" s="86"/>
      <c r="AKZ25" s="86"/>
      <c r="ALA25" s="86"/>
      <c r="ALB25" s="86"/>
      <c r="ALC25" s="86"/>
      <c r="ALD25" s="86"/>
      <c r="ALE25" s="86"/>
      <c r="ALF25" s="86"/>
      <c r="ALG25" s="86"/>
      <c r="ALH25" s="86"/>
      <c r="ALI25" s="86"/>
      <c r="ALJ25" s="86"/>
      <c r="ALK25" s="86"/>
      <c r="ALL25" s="86"/>
      <c r="ALM25" s="86"/>
      <c r="ALN25" s="62"/>
    </row>
    <row r="26" spans="1:1002" s="39" customFormat="1" ht="3" customHeight="1">
      <c r="A26" s="538" t="s">
        <v>50</v>
      </c>
      <c r="B26" s="538" t="s">
        <v>20</v>
      </c>
      <c r="D26" s="545">
        <v>42856</v>
      </c>
      <c r="E26" s="545">
        <v>43466</v>
      </c>
      <c r="F26" s="99"/>
      <c r="G26" s="97"/>
      <c r="H26" s="560">
        <f ca="1">IF(DATEDIF($D26,TODAY(),"d")/$F27&gt;1,1,DATEDIF($D26,TODAY(),"d")/$F27)</f>
        <v>0.63770491803278684</v>
      </c>
      <c r="I26" s="541">
        <v>0</v>
      </c>
      <c r="J26" s="14"/>
      <c r="K26" s="541">
        <f ca="1">J27-H26</f>
        <v>0.36229508196721316</v>
      </c>
      <c r="L26" s="6"/>
      <c r="M26" s="34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62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62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62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62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62"/>
      <c r="EX26" s="83"/>
      <c r="EY26" s="83"/>
      <c r="EZ26" s="83"/>
      <c r="FA26" s="83"/>
      <c r="FB26" s="83"/>
      <c r="FC26" s="83"/>
      <c r="FD26" s="83"/>
      <c r="FE26" s="83"/>
      <c r="FF26" s="83"/>
      <c r="FG26" s="83"/>
      <c r="FH26" s="83"/>
      <c r="FI26" s="83"/>
      <c r="FJ26" s="83"/>
      <c r="FK26" s="83"/>
      <c r="FL26" s="83"/>
      <c r="FM26" s="83"/>
      <c r="FN26" s="83"/>
      <c r="FO26" s="83"/>
      <c r="FP26" s="83"/>
      <c r="FQ26" s="83"/>
      <c r="FR26" s="83"/>
      <c r="FS26" s="83"/>
      <c r="FT26" s="83"/>
      <c r="FU26" s="83"/>
      <c r="FV26" s="83"/>
      <c r="FW26" s="83"/>
      <c r="FX26" s="83"/>
      <c r="FY26" s="83"/>
      <c r="FZ26" s="83"/>
      <c r="GA26" s="83"/>
      <c r="GB26" s="83"/>
      <c r="GC26" s="62"/>
      <c r="GD26" s="83"/>
      <c r="GE26" s="83"/>
      <c r="GF26" s="83"/>
      <c r="GG26" s="83"/>
      <c r="GH26" s="83"/>
      <c r="GI26" s="83"/>
      <c r="GJ26" s="83"/>
      <c r="GK26" s="83"/>
      <c r="GL26" s="83"/>
      <c r="GM26" s="83"/>
      <c r="GN26" s="83"/>
      <c r="GO26" s="83"/>
      <c r="GP26" s="83"/>
      <c r="GQ26" s="83"/>
      <c r="GR26" s="83"/>
      <c r="GS26" s="83"/>
      <c r="GT26" s="83"/>
      <c r="GU26" s="83"/>
      <c r="GV26" s="83"/>
      <c r="GW26" s="83"/>
      <c r="GX26" s="83"/>
      <c r="GY26" s="83"/>
      <c r="GZ26" s="83"/>
      <c r="HA26" s="83"/>
      <c r="HB26" s="83"/>
      <c r="HC26" s="83"/>
      <c r="HD26" s="83"/>
      <c r="HE26" s="83"/>
      <c r="HF26" s="83"/>
      <c r="HG26" s="83"/>
      <c r="HH26" s="62"/>
      <c r="HI26" s="83"/>
      <c r="HJ26" s="83"/>
      <c r="HK26" s="83"/>
      <c r="HL26" s="83"/>
      <c r="HM26" s="83"/>
      <c r="HN26" s="83"/>
      <c r="HO26" s="83"/>
      <c r="HP26" s="83"/>
      <c r="HQ26" s="83"/>
      <c r="HR26" s="83"/>
      <c r="HS26" s="83"/>
      <c r="HT26" s="83"/>
      <c r="HU26" s="83"/>
      <c r="HV26" s="83"/>
      <c r="HW26" s="83"/>
      <c r="HX26" s="83"/>
      <c r="HY26" s="83"/>
      <c r="HZ26" s="83"/>
      <c r="IA26" s="83"/>
      <c r="IB26" s="83"/>
      <c r="IC26" s="83"/>
      <c r="ID26" s="83"/>
      <c r="IE26" s="83"/>
      <c r="IF26" s="83"/>
      <c r="IG26" s="83"/>
      <c r="IH26" s="83"/>
      <c r="II26" s="83"/>
      <c r="IJ26" s="83"/>
      <c r="IK26" s="83"/>
      <c r="IL26" s="83"/>
      <c r="IM26" s="83"/>
      <c r="IN26" s="62"/>
      <c r="IO26" s="83"/>
      <c r="IP26" s="83"/>
      <c r="IQ26" s="83"/>
      <c r="IR26" s="83"/>
      <c r="IS26" s="83"/>
      <c r="IT26" s="83"/>
      <c r="IU26" s="83"/>
      <c r="IV26" s="83"/>
      <c r="IW26" s="83"/>
      <c r="IX26" s="83"/>
      <c r="IY26" s="83"/>
      <c r="IZ26" s="83"/>
      <c r="JA26" s="83"/>
      <c r="JB26" s="83"/>
      <c r="JC26" s="83"/>
      <c r="JD26" s="83"/>
      <c r="JE26" s="83"/>
      <c r="JF26" s="83"/>
      <c r="JG26" s="83"/>
      <c r="JH26" s="83"/>
      <c r="JI26" s="83"/>
      <c r="JJ26" s="83"/>
      <c r="JK26" s="83"/>
      <c r="JL26" s="83"/>
      <c r="JM26" s="83"/>
      <c r="JN26" s="83"/>
      <c r="JO26" s="83"/>
      <c r="JP26" s="83"/>
      <c r="JQ26" s="83"/>
      <c r="JR26" s="83"/>
      <c r="JS26" s="83"/>
      <c r="JT26" s="62"/>
      <c r="JU26" s="83"/>
      <c r="JV26" s="83"/>
      <c r="JW26" s="83"/>
      <c r="JX26" s="83"/>
      <c r="JY26" s="83"/>
      <c r="JZ26" s="83"/>
      <c r="KA26" s="83"/>
      <c r="KB26" s="83"/>
      <c r="KC26" s="83"/>
      <c r="KD26" s="83"/>
      <c r="KE26" s="83"/>
      <c r="KF26" s="83"/>
      <c r="KG26" s="83"/>
      <c r="KH26" s="83"/>
      <c r="KI26" s="83"/>
      <c r="KJ26" s="83"/>
      <c r="KK26" s="83"/>
      <c r="KL26" s="83"/>
      <c r="KM26" s="83"/>
      <c r="KN26" s="83"/>
      <c r="KO26" s="83"/>
      <c r="KP26" s="83"/>
      <c r="KQ26" s="83"/>
      <c r="KR26" s="83"/>
      <c r="KS26" s="83"/>
      <c r="KT26" s="83"/>
      <c r="KU26" s="83"/>
      <c r="KV26" s="83"/>
      <c r="KW26" s="62"/>
      <c r="KX26" s="83"/>
      <c r="KY26" s="83"/>
      <c r="KZ26" s="83"/>
      <c r="LA26" s="83"/>
      <c r="LB26" s="83"/>
      <c r="LC26" s="83"/>
      <c r="LD26" s="83"/>
      <c r="LE26" s="83"/>
      <c r="LF26" s="83"/>
      <c r="LG26" s="83"/>
      <c r="LH26" s="83"/>
      <c r="LI26" s="83"/>
      <c r="LJ26" s="83"/>
      <c r="LK26" s="83"/>
      <c r="LL26" s="83"/>
      <c r="LM26" s="83"/>
      <c r="LN26" s="83"/>
      <c r="LO26" s="83"/>
      <c r="LP26" s="83"/>
      <c r="LQ26" s="83"/>
      <c r="LR26" s="83"/>
      <c r="LS26" s="83"/>
      <c r="LT26" s="83"/>
      <c r="LU26" s="83"/>
      <c r="LV26" s="83"/>
      <c r="LW26" s="83"/>
      <c r="LX26" s="83"/>
      <c r="LY26" s="83"/>
      <c r="LZ26" s="83"/>
      <c r="MA26" s="83"/>
      <c r="MB26" s="83"/>
      <c r="MC26" s="62"/>
      <c r="MD26" s="83"/>
      <c r="ME26" s="83"/>
      <c r="MF26" s="83"/>
      <c r="MG26" s="83"/>
      <c r="MH26" s="83"/>
      <c r="MI26" s="83"/>
      <c r="MJ26" s="83"/>
      <c r="MK26" s="83"/>
      <c r="ML26" s="83"/>
      <c r="MM26" s="83"/>
      <c r="MN26" s="83"/>
      <c r="MO26" s="83"/>
      <c r="MP26" s="83"/>
      <c r="MQ26" s="83"/>
      <c r="MR26" s="83"/>
      <c r="MS26" s="83"/>
      <c r="MT26" s="83"/>
      <c r="MU26" s="83"/>
      <c r="MV26" s="83"/>
      <c r="MW26" s="83"/>
      <c r="MX26" s="83"/>
      <c r="MY26" s="83"/>
      <c r="MZ26" s="83"/>
      <c r="NA26" s="83"/>
      <c r="NB26" s="83"/>
      <c r="NC26" s="83"/>
      <c r="ND26" s="83"/>
      <c r="NE26" s="83"/>
      <c r="NF26" s="83"/>
      <c r="NG26" s="83"/>
      <c r="NH26" s="62"/>
      <c r="NI26" s="83"/>
      <c r="NJ26" s="83"/>
      <c r="NK26" s="83"/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62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62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  <c r="QE26" s="83"/>
      <c r="QF26" s="83"/>
      <c r="QG26" s="83"/>
      <c r="QH26" s="83"/>
      <c r="QI26" s="83"/>
      <c r="QJ26" s="83"/>
      <c r="QK26" s="83"/>
      <c r="QL26" s="83"/>
      <c r="QM26" s="83"/>
      <c r="QN26" s="83"/>
      <c r="QO26" s="83"/>
      <c r="QP26" s="83"/>
      <c r="QQ26" s="83"/>
      <c r="QR26" s="83"/>
      <c r="QS26" s="83"/>
      <c r="QT26" s="83"/>
      <c r="QU26" s="83"/>
      <c r="QV26" s="83"/>
      <c r="QW26" s="83"/>
      <c r="QX26" s="83"/>
      <c r="QY26" s="62"/>
      <c r="QZ26" s="83"/>
      <c r="RA26" s="83"/>
      <c r="RB26" s="83"/>
      <c r="RC26" s="83"/>
      <c r="RD26" s="83"/>
      <c r="RE26" s="83"/>
      <c r="RF26" s="83"/>
      <c r="RG26" s="83"/>
      <c r="RH26" s="83"/>
      <c r="RI26" s="83"/>
      <c r="RJ26" s="83"/>
      <c r="RK26" s="83"/>
      <c r="RL26" s="83"/>
      <c r="RM26" s="83"/>
      <c r="RN26" s="83"/>
      <c r="RO26" s="83"/>
      <c r="RP26" s="83"/>
      <c r="RQ26" s="83"/>
      <c r="RR26" s="83"/>
      <c r="RS26" s="83"/>
      <c r="RT26" s="83"/>
      <c r="RU26" s="83"/>
      <c r="RV26" s="83"/>
      <c r="RW26" s="83"/>
      <c r="RX26" s="83"/>
      <c r="RY26" s="83"/>
      <c r="RZ26" s="83"/>
      <c r="SA26" s="83"/>
      <c r="SB26" s="83"/>
      <c r="SC26" s="83"/>
      <c r="SD26" s="83"/>
      <c r="SE26" s="62"/>
      <c r="SF26" s="83"/>
      <c r="SG26" s="83"/>
      <c r="SH26" s="83"/>
      <c r="SI26" s="83"/>
      <c r="SJ26" s="83"/>
      <c r="SK26" s="83"/>
      <c r="SL26" s="83"/>
      <c r="SM26" s="83"/>
      <c r="SN26" s="83"/>
      <c r="SO26" s="83"/>
      <c r="SP26" s="83"/>
      <c r="SQ26" s="83"/>
      <c r="SR26" s="83"/>
      <c r="SS26" s="83"/>
      <c r="ST26" s="83"/>
      <c r="SU26" s="83"/>
      <c r="SV26" s="83"/>
      <c r="SW26" s="83"/>
      <c r="SX26" s="83"/>
      <c r="SY26" s="83"/>
      <c r="SZ26" s="83"/>
      <c r="TA26" s="83"/>
      <c r="TB26" s="83"/>
      <c r="TC26" s="83"/>
      <c r="TD26" s="83"/>
      <c r="TE26" s="83"/>
      <c r="TF26" s="83"/>
      <c r="TG26" s="83"/>
      <c r="TH26" s="83"/>
      <c r="TI26" s="83"/>
      <c r="TJ26" s="62"/>
      <c r="TK26" s="83"/>
      <c r="TL26" s="83"/>
      <c r="TM26" s="83"/>
      <c r="TN26" s="83"/>
      <c r="TO26" s="83"/>
      <c r="TP26" s="83"/>
      <c r="TQ26" s="83"/>
      <c r="TR26" s="83"/>
      <c r="TS26" s="83"/>
      <c r="TT26" s="83"/>
      <c r="TU26" s="83"/>
      <c r="TV26" s="83"/>
      <c r="TW26" s="83"/>
      <c r="TX26" s="83"/>
      <c r="TY26" s="83"/>
      <c r="TZ26" s="83"/>
      <c r="UA26" s="83"/>
      <c r="UB26" s="83"/>
      <c r="UC26" s="83"/>
      <c r="UD26" s="83"/>
      <c r="UE26" s="83"/>
      <c r="UF26" s="83"/>
      <c r="UG26" s="83"/>
      <c r="UH26" s="83"/>
      <c r="UI26" s="83"/>
      <c r="UJ26" s="83"/>
      <c r="UK26" s="83"/>
      <c r="UL26" s="83"/>
      <c r="UM26" s="83"/>
      <c r="UN26" s="83"/>
      <c r="UO26" s="83"/>
      <c r="UP26" s="62"/>
      <c r="UQ26" s="83"/>
      <c r="UR26" s="83"/>
      <c r="US26" s="83"/>
      <c r="UT26" s="83"/>
      <c r="UU26" s="83"/>
      <c r="UV26" s="83"/>
      <c r="UW26" s="83"/>
      <c r="UX26" s="83"/>
      <c r="UY26" s="83"/>
      <c r="UZ26" s="83"/>
      <c r="VA26" s="83"/>
      <c r="VB26" s="83"/>
      <c r="VC26" s="83"/>
      <c r="VD26" s="83"/>
      <c r="VE26" s="83"/>
      <c r="VF26" s="83"/>
      <c r="VG26" s="83"/>
      <c r="VH26" s="83"/>
      <c r="VI26" s="83"/>
      <c r="VJ26" s="83"/>
      <c r="VK26" s="83"/>
      <c r="VL26" s="83"/>
      <c r="VM26" s="83"/>
      <c r="VN26" s="83"/>
      <c r="VO26" s="83"/>
      <c r="VP26" s="83"/>
      <c r="VQ26" s="83"/>
      <c r="VR26" s="83"/>
      <c r="VS26" s="83"/>
      <c r="VT26" s="83"/>
      <c r="VU26" s="62"/>
      <c r="VV26" s="83"/>
      <c r="VW26" s="83"/>
      <c r="VX26" s="83"/>
      <c r="VY26" s="83"/>
      <c r="VZ26" s="83"/>
      <c r="WA26" s="83"/>
      <c r="WB26" s="83"/>
      <c r="WC26" s="83"/>
      <c r="WD26" s="83"/>
      <c r="WE26" s="83"/>
      <c r="WF26" s="83"/>
      <c r="WG26" s="83"/>
      <c r="WH26" s="83"/>
      <c r="WI26" s="83"/>
      <c r="WJ26" s="83"/>
      <c r="WK26" s="83"/>
      <c r="WL26" s="83"/>
      <c r="WM26" s="83"/>
      <c r="WN26" s="83"/>
      <c r="WO26" s="83"/>
      <c r="WP26" s="83"/>
      <c r="WQ26" s="83"/>
      <c r="WR26" s="83"/>
      <c r="WS26" s="83"/>
      <c r="WT26" s="83"/>
      <c r="WU26" s="83"/>
      <c r="WV26" s="83"/>
      <c r="WW26" s="83"/>
      <c r="WX26" s="83"/>
      <c r="WY26" s="83"/>
      <c r="WZ26" s="42"/>
      <c r="XA26" s="62"/>
      <c r="XB26" s="42"/>
      <c r="XC26" s="42"/>
      <c r="XD26" s="42"/>
      <c r="XE26" s="42"/>
      <c r="XF26" s="42"/>
      <c r="XG26" s="42"/>
      <c r="XH26" s="42"/>
      <c r="XI26" s="42"/>
      <c r="XJ26" s="42"/>
      <c r="XK26" s="42"/>
      <c r="XL26" s="42"/>
      <c r="XM26" s="42"/>
      <c r="XN26" s="42"/>
      <c r="XO26" s="42"/>
      <c r="XP26" s="42"/>
      <c r="XQ26" s="42"/>
      <c r="XR26" s="42"/>
      <c r="XS26" s="42"/>
      <c r="XT26" s="42"/>
      <c r="XU26" s="42"/>
      <c r="XV26" s="42"/>
      <c r="XW26" s="42"/>
      <c r="XX26" s="42"/>
      <c r="XY26" s="42"/>
      <c r="XZ26" s="42"/>
      <c r="YA26" s="42"/>
      <c r="YB26" s="42"/>
      <c r="YC26" s="42"/>
      <c r="YD26" s="42"/>
      <c r="YE26" s="42"/>
      <c r="YF26" s="42"/>
      <c r="YG26" s="62"/>
      <c r="YH26" s="42"/>
      <c r="YI26" s="42"/>
      <c r="YJ26" s="42"/>
      <c r="YK26" s="42"/>
      <c r="YL26" s="42"/>
      <c r="YM26" s="42"/>
      <c r="YN26" s="42"/>
      <c r="YO26" s="42"/>
      <c r="YP26" s="42"/>
      <c r="YQ26" s="42"/>
      <c r="YR26" s="42"/>
      <c r="YS26" s="42"/>
      <c r="YT26" s="42"/>
      <c r="YU26" s="42"/>
      <c r="YV26" s="42"/>
      <c r="YW26" s="42"/>
      <c r="YX26" s="42"/>
      <c r="YY26" s="42"/>
      <c r="YZ26" s="42"/>
      <c r="ZA26" s="42"/>
      <c r="ZB26" s="42"/>
      <c r="ZC26" s="42"/>
      <c r="ZD26" s="42"/>
      <c r="ZE26" s="42"/>
      <c r="ZF26" s="42"/>
      <c r="ZG26" s="42"/>
      <c r="ZH26" s="42"/>
      <c r="ZI26" s="42"/>
      <c r="ZJ26" s="62"/>
      <c r="ZK26" s="42"/>
      <c r="ZL26" s="42"/>
      <c r="ZM26" s="42"/>
      <c r="ZN26" s="42"/>
      <c r="ZO26" s="42"/>
      <c r="ZP26" s="42"/>
      <c r="ZQ26" s="42"/>
      <c r="ZR26" s="42"/>
      <c r="ZS26" s="42"/>
      <c r="ZT26" s="42"/>
      <c r="ZU26" s="42"/>
      <c r="ZV26" s="42"/>
      <c r="ZW26" s="42"/>
      <c r="ZX26" s="42"/>
      <c r="ZY26" s="42"/>
      <c r="ZZ26" s="42"/>
      <c r="AAA26" s="42"/>
      <c r="AAB26" s="42"/>
      <c r="AAC26" s="42"/>
      <c r="AAD26" s="42"/>
      <c r="AAE26" s="42"/>
      <c r="AAF26" s="42"/>
      <c r="AAG26" s="42"/>
      <c r="AAH26" s="42"/>
      <c r="AAI26" s="42"/>
      <c r="AAJ26" s="42"/>
      <c r="AAK26" s="42"/>
      <c r="AAL26" s="42"/>
      <c r="AAM26" s="42"/>
      <c r="AAN26" s="42"/>
      <c r="AAO26" s="42"/>
      <c r="AAP26" s="62"/>
      <c r="AAQ26" s="42"/>
      <c r="AAR26" s="42"/>
      <c r="AAS26" s="42"/>
      <c r="AAT26" s="42"/>
      <c r="AAU26" s="42"/>
      <c r="AAV26" s="42"/>
      <c r="AAW26" s="42"/>
      <c r="AAX26" s="42"/>
      <c r="AAY26" s="42"/>
      <c r="AAZ26" s="42"/>
      <c r="ABA26" s="42"/>
      <c r="ABB26" s="42"/>
      <c r="ABC26" s="42"/>
      <c r="ABD26" s="42"/>
      <c r="ABE26" s="42"/>
      <c r="ABF26" s="42"/>
      <c r="ABG26" s="42"/>
      <c r="ABH26" s="42"/>
      <c r="ABI26" s="42"/>
      <c r="ABJ26" s="42"/>
      <c r="ABK26" s="42"/>
      <c r="ABL26" s="42"/>
      <c r="ABM26" s="42"/>
      <c r="ABN26" s="42"/>
      <c r="ABO26" s="42"/>
      <c r="ABP26" s="42"/>
      <c r="ABQ26" s="42"/>
      <c r="ABR26" s="42"/>
      <c r="ABS26" s="42"/>
      <c r="ABT26" s="42"/>
      <c r="ABU26" s="62"/>
      <c r="ABV26" s="42"/>
      <c r="ABW26" s="42"/>
      <c r="ABX26" s="42"/>
      <c r="ABY26" s="42"/>
      <c r="ABZ26" s="42"/>
      <c r="ACA26" s="42"/>
      <c r="ACB26" s="42"/>
      <c r="ACC26" s="42"/>
      <c r="ACD26" s="42"/>
      <c r="ACE26" s="42"/>
      <c r="ACF26" s="42"/>
      <c r="ACG26" s="42"/>
      <c r="ACH26" s="42"/>
      <c r="ACI26" s="42"/>
      <c r="ACJ26" s="42"/>
      <c r="ACK26" s="42"/>
      <c r="ACL26" s="42"/>
      <c r="ACM26" s="42"/>
      <c r="ACN26" s="42"/>
      <c r="ACO26" s="42"/>
      <c r="ACP26" s="42"/>
      <c r="ACQ26" s="42"/>
      <c r="ACR26" s="42"/>
      <c r="ACS26" s="42"/>
      <c r="ACT26" s="42"/>
      <c r="ACU26" s="42"/>
      <c r="ACV26" s="42"/>
      <c r="ACW26" s="42"/>
      <c r="ACX26" s="42"/>
      <c r="ACY26" s="42"/>
      <c r="ACZ26" s="42"/>
      <c r="ADA26" s="62"/>
      <c r="ADB26" s="42"/>
      <c r="ADC26" s="42"/>
      <c r="ADD26" s="42"/>
      <c r="ADE26" s="42"/>
      <c r="ADF26" s="42"/>
      <c r="ADG26" s="42"/>
      <c r="ADH26" s="42"/>
      <c r="ADI26" s="42"/>
      <c r="ADJ26" s="42"/>
      <c r="ADK26" s="42"/>
      <c r="ADL26" s="42"/>
      <c r="ADM26" s="42"/>
      <c r="ADN26" s="42"/>
      <c r="ADO26" s="42"/>
      <c r="ADP26" s="42"/>
      <c r="ADQ26" s="42"/>
      <c r="ADR26" s="42"/>
      <c r="ADS26" s="42"/>
      <c r="ADT26" s="42"/>
      <c r="ADU26" s="42"/>
      <c r="ADV26" s="42"/>
      <c r="ADW26" s="42"/>
      <c r="ADX26" s="42"/>
      <c r="ADY26" s="42"/>
      <c r="ADZ26" s="42"/>
      <c r="AEA26" s="42"/>
      <c r="AEB26" s="42"/>
      <c r="AEC26" s="42"/>
      <c r="AED26" s="42"/>
      <c r="AEE26" s="42"/>
      <c r="AEF26" s="62"/>
      <c r="AEG26" s="42"/>
      <c r="AEH26" s="42"/>
      <c r="AEI26" s="42"/>
      <c r="AEJ26" s="42"/>
      <c r="AEK26" s="42"/>
      <c r="AEL26" s="42"/>
      <c r="AEM26" s="42"/>
      <c r="AEN26" s="42"/>
      <c r="AEO26" s="42"/>
      <c r="AEP26" s="42"/>
      <c r="AEQ26" s="42"/>
      <c r="AER26" s="42"/>
      <c r="AES26" s="42"/>
      <c r="AET26" s="42"/>
      <c r="AEU26" s="42"/>
      <c r="AEV26" s="42"/>
      <c r="AEW26" s="42"/>
      <c r="AEX26" s="42"/>
      <c r="AEY26" s="42"/>
      <c r="AEZ26" s="42"/>
      <c r="AFA26" s="42"/>
      <c r="AFB26" s="42"/>
      <c r="AFC26" s="42"/>
      <c r="AFD26" s="42"/>
      <c r="AFE26" s="42"/>
      <c r="AFF26" s="42"/>
      <c r="AFG26" s="42"/>
      <c r="AFH26" s="42"/>
      <c r="AFI26" s="42"/>
      <c r="AFJ26" s="42"/>
      <c r="AFK26" s="42"/>
      <c r="AFL26" s="62"/>
      <c r="AFM26" s="42"/>
      <c r="AFN26" s="42"/>
      <c r="AFO26" s="42"/>
      <c r="AFP26" s="42"/>
      <c r="AFQ26" s="42"/>
      <c r="AFR26" s="42"/>
      <c r="AFS26" s="42"/>
      <c r="AFT26" s="42"/>
      <c r="AFU26" s="42"/>
      <c r="AFV26" s="42"/>
      <c r="AFW26" s="42"/>
      <c r="AFX26" s="42"/>
      <c r="AFY26" s="42"/>
      <c r="AFZ26" s="42"/>
      <c r="AGA26" s="42"/>
      <c r="AGB26" s="42"/>
      <c r="AGC26" s="42"/>
      <c r="AGD26" s="42"/>
      <c r="AGE26" s="42"/>
      <c r="AGF26" s="42"/>
      <c r="AGG26" s="42"/>
      <c r="AGH26" s="42"/>
      <c r="AGI26" s="42"/>
      <c r="AGJ26" s="42"/>
      <c r="AGK26" s="42"/>
      <c r="AGL26" s="42"/>
      <c r="AGM26" s="42"/>
      <c r="AGN26" s="42"/>
      <c r="AGO26" s="42"/>
      <c r="AGP26" s="42"/>
      <c r="AGQ26" s="42"/>
      <c r="AGR26" s="62"/>
      <c r="AGS26" s="42"/>
      <c r="AGT26" s="42"/>
      <c r="AGU26" s="42"/>
      <c r="AGV26" s="42"/>
      <c r="AGW26" s="42"/>
      <c r="AGX26" s="42"/>
      <c r="AGY26" s="42"/>
      <c r="AGZ26" s="42"/>
      <c r="AHA26" s="42"/>
      <c r="AHB26" s="42"/>
      <c r="AHC26" s="42"/>
      <c r="AHD26" s="42"/>
      <c r="AHE26" s="42"/>
      <c r="AHF26" s="42"/>
      <c r="AHG26" s="42"/>
      <c r="AHH26" s="42"/>
      <c r="AHI26" s="42"/>
      <c r="AHJ26" s="42"/>
      <c r="AHK26" s="42"/>
      <c r="AHL26" s="42"/>
      <c r="AHM26" s="42"/>
      <c r="AHN26" s="42"/>
      <c r="AHO26" s="42"/>
      <c r="AHP26" s="42"/>
      <c r="AHQ26" s="42"/>
      <c r="AHR26" s="42"/>
      <c r="AHS26" s="42"/>
      <c r="AHT26" s="42"/>
      <c r="AHU26" s="42"/>
      <c r="AHV26" s="42"/>
      <c r="AHW26" s="62"/>
      <c r="AHX26" s="42"/>
      <c r="AHY26" s="42"/>
      <c r="AHZ26" s="42"/>
      <c r="AIA26" s="42"/>
      <c r="AIB26" s="42"/>
      <c r="AIC26" s="42"/>
      <c r="AID26" s="42"/>
      <c r="AIE26" s="42"/>
      <c r="AIF26" s="42"/>
      <c r="AIG26" s="42"/>
      <c r="AIH26" s="42"/>
      <c r="AII26" s="42"/>
      <c r="AIJ26" s="42"/>
      <c r="AIK26" s="42"/>
      <c r="AIL26" s="42"/>
      <c r="AIM26" s="42"/>
      <c r="AIN26" s="42"/>
      <c r="AIO26" s="42"/>
      <c r="AIP26" s="42"/>
      <c r="AIQ26" s="42"/>
      <c r="AIR26" s="42"/>
      <c r="AIS26" s="42"/>
      <c r="AIT26" s="42"/>
      <c r="AIU26" s="42"/>
      <c r="AIV26" s="42"/>
      <c r="AIW26" s="42"/>
      <c r="AIX26" s="42"/>
      <c r="AIY26" s="42"/>
      <c r="AIZ26" s="42"/>
      <c r="AJA26" s="42"/>
      <c r="AJB26" s="42"/>
      <c r="AJC26" s="62"/>
      <c r="AJD26" s="42"/>
      <c r="AJE26" s="42"/>
      <c r="AJF26" s="42"/>
      <c r="AJG26" s="42"/>
      <c r="AJH26" s="42"/>
      <c r="AJI26" s="42"/>
      <c r="AJJ26" s="42"/>
      <c r="AJK26" s="42"/>
      <c r="AJL26" s="42"/>
      <c r="AJM26" s="42"/>
      <c r="AJN26" s="42"/>
      <c r="AJO26" s="42"/>
      <c r="AJP26" s="42"/>
      <c r="AJQ26" s="42"/>
      <c r="AJR26" s="42"/>
      <c r="AJS26" s="42"/>
      <c r="AJT26" s="42"/>
      <c r="AJU26" s="42"/>
      <c r="AJV26" s="42"/>
      <c r="AJW26" s="42"/>
      <c r="AJX26" s="42"/>
      <c r="AJY26" s="42"/>
      <c r="AJZ26" s="42"/>
      <c r="AKA26" s="42"/>
      <c r="AKB26" s="42"/>
      <c r="AKC26" s="42"/>
      <c r="AKD26" s="42"/>
      <c r="AKE26" s="42"/>
      <c r="AKF26" s="42"/>
      <c r="AKG26" s="42"/>
      <c r="AKH26" s="62"/>
      <c r="AKI26" s="42"/>
      <c r="AKJ26" s="42"/>
      <c r="AKK26" s="42"/>
      <c r="AKL26" s="42"/>
      <c r="AKM26" s="42"/>
      <c r="AKN26" s="42"/>
      <c r="AKO26" s="42"/>
      <c r="AKP26" s="42"/>
      <c r="AKQ26" s="42"/>
      <c r="AKR26" s="42"/>
      <c r="AKS26" s="42"/>
      <c r="AKT26" s="42"/>
      <c r="AKU26" s="42"/>
      <c r="AKV26" s="42"/>
      <c r="AKW26" s="42"/>
      <c r="AKX26" s="42"/>
      <c r="AKY26" s="42"/>
      <c r="AKZ26" s="42"/>
      <c r="ALA26" s="42"/>
      <c r="ALB26" s="42"/>
      <c r="ALC26" s="42"/>
      <c r="ALD26" s="42"/>
      <c r="ALE26" s="42"/>
      <c r="ALF26" s="42"/>
      <c r="ALG26" s="42"/>
      <c r="ALH26" s="42"/>
      <c r="ALI26" s="42"/>
      <c r="ALJ26" s="42"/>
      <c r="ALK26" s="42"/>
      <c r="ALL26" s="42"/>
      <c r="ALM26" s="42"/>
      <c r="ALN26" s="62"/>
    </row>
    <row r="27" spans="1:1002">
      <c r="A27" s="544"/>
      <c r="B27" s="539"/>
      <c r="D27" s="546"/>
      <c r="E27" s="546"/>
      <c r="F27" s="98">
        <f>E26-D26</f>
        <v>610</v>
      </c>
      <c r="G27" s="96">
        <f>NETWORKDAYS(D26,E26,C$165:C$187)</f>
        <v>420</v>
      </c>
      <c r="H27" s="561"/>
      <c r="I27" s="542"/>
      <c r="J27" s="51" t="str">
        <f>IF(I26&gt;1%,"100%","100%")</f>
        <v>100%</v>
      </c>
      <c r="K27" s="542"/>
      <c r="M27" s="34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62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U27" s="42"/>
      <c r="JV27" s="42"/>
      <c r="JW27" s="42"/>
      <c r="JX27" s="42"/>
      <c r="JY27" s="42"/>
      <c r="JZ27" s="42"/>
      <c r="KA27" s="42"/>
      <c r="KB27" s="42"/>
      <c r="KC27" s="42"/>
      <c r="KD27" s="42"/>
      <c r="KE27" s="42"/>
      <c r="KF27" s="42"/>
      <c r="KG27" s="42"/>
      <c r="KH27" s="42"/>
      <c r="KI27" s="42"/>
      <c r="KJ27" s="42"/>
      <c r="KK27" s="42"/>
      <c r="KL27" s="42"/>
      <c r="KM27" s="42"/>
      <c r="KN27" s="42"/>
      <c r="KO27" s="42"/>
      <c r="KP27" s="42"/>
      <c r="KQ27" s="42"/>
      <c r="KR27" s="42"/>
      <c r="KS27" s="42"/>
      <c r="KT27" s="42"/>
      <c r="KU27" s="42"/>
      <c r="KV27" s="42"/>
      <c r="KX27" s="42"/>
      <c r="KY27" s="42"/>
      <c r="KZ27" s="42"/>
      <c r="LA27" s="42"/>
      <c r="LB27" s="42"/>
      <c r="LC27" s="42"/>
      <c r="LD27" s="42"/>
      <c r="LE27" s="42"/>
      <c r="LF27" s="42"/>
      <c r="LG27" s="42"/>
      <c r="LH27" s="42"/>
      <c r="LI27" s="42"/>
      <c r="LJ27" s="42"/>
      <c r="LK27" s="42"/>
      <c r="LL27" s="42"/>
      <c r="LM27" s="42"/>
      <c r="LN27" s="42"/>
      <c r="LO27" s="42"/>
      <c r="LP27" s="42"/>
      <c r="LQ27" s="42"/>
      <c r="LR27" s="42"/>
      <c r="LS27" s="42"/>
      <c r="LT27" s="42"/>
      <c r="LU27" s="42"/>
      <c r="LV27" s="42"/>
      <c r="LW27" s="42"/>
      <c r="LX27" s="42"/>
      <c r="LY27" s="42"/>
      <c r="LZ27" s="42"/>
      <c r="MA27" s="42"/>
      <c r="MB27" s="42"/>
      <c r="MD27" s="30"/>
      <c r="ME27" s="30"/>
      <c r="MF27" s="30"/>
      <c r="MG27" s="30"/>
      <c r="MH27" s="30"/>
      <c r="MI27" s="30"/>
      <c r="MJ27" s="30"/>
      <c r="MK27" s="30"/>
      <c r="ML27" s="30"/>
      <c r="MM27" s="30"/>
      <c r="MN27" s="30"/>
      <c r="MO27" s="30"/>
      <c r="MP27" s="30"/>
      <c r="MQ27" s="30"/>
      <c r="MR27" s="30"/>
      <c r="MS27" s="30"/>
      <c r="MT27" s="30"/>
      <c r="MU27" s="30"/>
      <c r="MV27" s="30"/>
      <c r="MW27" s="30"/>
      <c r="MX27" s="30"/>
      <c r="MY27" s="30"/>
      <c r="MZ27" s="30"/>
      <c r="NA27" s="30"/>
      <c r="NB27" s="30"/>
      <c r="NC27" s="30"/>
      <c r="ND27" s="30"/>
      <c r="NE27" s="30"/>
      <c r="NF27" s="30"/>
      <c r="NG27" s="30"/>
      <c r="NI27" s="42"/>
      <c r="NJ27" s="42"/>
      <c r="NK27" s="42"/>
      <c r="NL27" s="42"/>
      <c r="NM27" s="42"/>
      <c r="NN27" s="42"/>
      <c r="NO27" s="42"/>
      <c r="NP27" s="42"/>
      <c r="NQ27" s="42"/>
      <c r="NR27" s="42"/>
      <c r="NS27" s="42"/>
      <c r="NT27" s="42"/>
      <c r="NU27" s="42"/>
      <c r="NV27" s="42"/>
      <c r="NW27" s="42"/>
      <c r="NX27" s="42"/>
      <c r="NY27" s="42"/>
      <c r="NZ27" s="42"/>
      <c r="OA27" s="42"/>
      <c r="OB27" s="42"/>
      <c r="OC27" s="42"/>
      <c r="OD27" s="42"/>
      <c r="OE27" s="42"/>
      <c r="OF27" s="42"/>
      <c r="OG27" s="42"/>
      <c r="OH27" s="42"/>
      <c r="OI27" s="42"/>
      <c r="OJ27" s="42"/>
      <c r="OK27" s="42"/>
      <c r="OL27" s="42"/>
      <c r="OM27" s="42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T27" s="42"/>
      <c r="PU27" s="42"/>
      <c r="PV27" s="42"/>
      <c r="PW27" s="42"/>
      <c r="PX27" s="42"/>
      <c r="PY27" s="42"/>
      <c r="PZ27" s="42"/>
      <c r="QA27" s="42"/>
      <c r="QB27" s="42"/>
      <c r="QC27" s="42"/>
      <c r="QD27" s="42"/>
      <c r="QE27" s="42"/>
      <c r="QF27" s="42"/>
      <c r="QG27" s="42"/>
      <c r="QH27" s="42"/>
      <c r="QI27" s="42"/>
      <c r="QJ27" s="42"/>
      <c r="QK27" s="42"/>
      <c r="QL27" s="42"/>
      <c r="QM27" s="42"/>
      <c r="QN27" s="42"/>
      <c r="QO27" s="42"/>
      <c r="QP27" s="42"/>
      <c r="QQ27" s="42"/>
      <c r="QR27" s="42"/>
      <c r="QS27" s="42"/>
      <c r="QT27" s="42"/>
      <c r="QU27" s="42"/>
      <c r="QV27" s="42"/>
      <c r="QW27" s="42"/>
      <c r="QX27" s="42"/>
      <c r="QZ27" s="42"/>
      <c r="RA27" s="42"/>
      <c r="RB27" s="42"/>
      <c r="RC27" s="42"/>
      <c r="RD27" s="42"/>
      <c r="RE27" s="42"/>
      <c r="RF27" s="42"/>
      <c r="RG27" s="42"/>
      <c r="RH27" s="42"/>
      <c r="RI27" s="42"/>
      <c r="RJ27" s="42"/>
      <c r="RK27" s="42"/>
      <c r="RL27" s="42"/>
      <c r="RM27" s="42"/>
      <c r="RN27" s="42"/>
      <c r="RO27" s="42"/>
      <c r="RP27" s="42"/>
      <c r="RQ27" s="42"/>
      <c r="RR27" s="42"/>
      <c r="RS27" s="42"/>
      <c r="RT27" s="42"/>
      <c r="RU27" s="42"/>
      <c r="RV27" s="42"/>
      <c r="RW27" s="42"/>
      <c r="RX27" s="42"/>
      <c r="RY27" s="42"/>
      <c r="RZ27" s="42"/>
      <c r="SA27" s="42"/>
      <c r="SB27" s="42"/>
      <c r="SC27" s="42"/>
      <c r="SD27" s="42"/>
      <c r="SF27" s="30"/>
      <c r="SG27" s="30"/>
      <c r="SH27" s="30"/>
      <c r="SI27" s="30"/>
      <c r="SJ27" s="30"/>
      <c r="SK27" s="30"/>
      <c r="SL27" s="30"/>
      <c r="SM27" s="30"/>
      <c r="SN27" s="30"/>
      <c r="SO27" s="30"/>
      <c r="SP27" s="30"/>
      <c r="SQ27" s="30"/>
      <c r="SR27" s="30"/>
      <c r="SS27" s="30"/>
      <c r="ST27" s="30"/>
      <c r="SU27" s="30"/>
      <c r="SV27" s="30"/>
      <c r="SW27" s="30"/>
      <c r="SX27" s="30"/>
      <c r="SY27" s="30"/>
      <c r="SZ27" s="30"/>
      <c r="TA27" s="30"/>
      <c r="TB27" s="30"/>
      <c r="TC27" s="30"/>
      <c r="TD27" s="30"/>
      <c r="TE27" s="30"/>
      <c r="TF27" s="30"/>
      <c r="TG27" s="30"/>
      <c r="TH27" s="30"/>
      <c r="TI27" s="30"/>
      <c r="TK27" s="42"/>
      <c r="TL27" s="42"/>
      <c r="TM27" s="42"/>
      <c r="TN27" s="42"/>
      <c r="TO27" s="42"/>
      <c r="TP27" s="42"/>
      <c r="TQ27" s="42"/>
      <c r="TR27" s="42"/>
      <c r="TS27" s="42"/>
      <c r="TT27" s="42"/>
      <c r="TU27" s="42"/>
      <c r="TV27" s="42"/>
      <c r="TW27" s="42"/>
      <c r="TX27" s="42"/>
      <c r="TY27" s="42"/>
      <c r="TZ27" s="42"/>
      <c r="UA27" s="42"/>
      <c r="UB27" s="42"/>
      <c r="UC27" s="42"/>
      <c r="UD27" s="42"/>
      <c r="UE27" s="42"/>
      <c r="UF27" s="42"/>
      <c r="UG27" s="42"/>
      <c r="UH27" s="42"/>
      <c r="UI27" s="42"/>
      <c r="UJ27" s="42"/>
      <c r="UK27" s="42"/>
      <c r="UL27" s="42"/>
      <c r="UM27" s="42"/>
      <c r="UN27" s="42"/>
      <c r="UO27" s="42"/>
      <c r="UQ27" s="30"/>
      <c r="UR27" s="30"/>
      <c r="US27" s="30"/>
      <c r="UT27" s="30"/>
      <c r="UU27" s="30"/>
      <c r="UV27" s="30"/>
      <c r="UW27" s="30"/>
      <c r="UX27" s="30"/>
      <c r="UY27" s="30"/>
      <c r="UZ27" s="30"/>
      <c r="VA27" s="30"/>
      <c r="VB27" s="30"/>
      <c r="VC27" s="30"/>
      <c r="VD27" s="30"/>
      <c r="VE27" s="30"/>
      <c r="VF27" s="30"/>
      <c r="VG27" s="30"/>
      <c r="VH27" s="30"/>
      <c r="VI27" s="30"/>
      <c r="VJ27" s="30"/>
      <c r="VK27" s="30"/>
      <c r="VL27" s="30"/>
      <c r="VM27" s="30"/>
      <c r="VN27" s="30"/>
      <c r="VO27" s="30"/>
      <c r="VP27" s="30"/>
      <c r="VQ27" s="30"/>
      <c r="VR27" s="30"/>
      <c r="VS27" s="30"/>
      <c r="VT27" s="30"/>
      <c r="VU27" s="62"/>
      <c r="VV27" s="30"/>
      <c r="VW27" s="30"/>
      <c r="VX27" s="30"/>
      <c r="VY27" s="30"/>
      <c r="VZ27" s="30"/>
      <c r="WA27" s="30"/>
      <c r="WB27" s="30"/>
      <c r="WC27" s="30"/>
      <c r="WD27" s="30"/>
      <c r="WE27" s="30"/>
      <c r="WF27" s="30"/>
      <c r="WG27" s="30"/>
      <c r="WH27" s="30"/>
      <c r="WI27" s="30"/>
      <c r="WJ27" s="30"/>
      <c r="WK27" s="30"/>
      <c r="WL27" s="30"/>
      <c r="WM27" s="30"/>
      <c r="WN27" s="30"/>
      <c r="WO27" s="30"/>
      <c r="WP27" s="30"/>
      <c r="WQ27" s="30"/>
      <c r="WR27" s="30"/>
      <c r="WS27" s="30"/>
      <c r="WT27" s="30"/>
      <c r="WU27" s="30"/>
      <c r="WV27" s="30"/>
      <c r="WW27" s="30"/>
      <c r="WX27" s="30"/>
      <c r="WY27" s="30"/>
      <c r="WZ27" s="30"/>
      <c r="XA27" s="62"/>
      <c r="XB27" s="30"/>
      <c r="XC27" s="30"/>
      <c r="XD27" s="30"/>
      <c r="XE27" s="30"/>
      <c r="XF27" s="30"/>
      <c r="XG27" s="30"/>
      <c r="XH27" s="30"/>
      <c r="XI27" s="30"/>
      <c r="XJ27" s="30"/>
      <c r="XK27" s="30"/>
      <c r="XL27" s="30"/>
      <c r="XM27" s="30"/>
      <c r="XN27" s="30"/>
      <c r="XO27" s="30"/>
      <c r="XP27" s="30"/>
      <c r="XQ27" s="30"/>
      <c r="XR27" s="30"/>
      <c r="XS27" s="30"/>
      <c r="XT27" s="30"/>
      <c r="XU27" s="30"/>
      <c r="XV27" s="30"/>
      <c r="XW27" s="30"/>
      <c r="XX27" s="30"/>
      <c r="XY27" s="30"/>
      <c r="XZ27" s="30"/>
      <c r="YA27" s="30"/>
      <c r="YB27" s="30"/>
      <c r="YC27" s="30"/>
      <c r="YD27" s="30"/>
      <c r="YE27" s="30"/>
      <c r="YF27" s="30"/>
      <c r="YG27" s="62"/>
      <c r="YH27" s="30"/>
      <c r="YI27" s="30"/>
      <c r="YJ27" s="30"/>
      <c r="YK27" s="30"/>
      <c r="YL27" s="30"/>
      <c r="YM27" s="30"/>
      <c r="YN27" s="30"/>
      <c r="YO27" s="30"/>
      <c r="YP27" s="30"/>
      <c r="YQ27" s="30"/>
      <c r="YR27" s="30"/>
      <c r="YS27" s="30"/>
      <c r="YT27" s="30"/>
      <c r="YU27" s="30"/>
      <c r="YV27" s="30"/>
      <c r="YW27" s="30"/>
      <c r="YX27" s="30"/>
      <c r="YY27" s="30"/>
      <c r="YZ27" s="30"/>
      <c r="ZA27" s="30"/>
      <c r="ZB27" s="30"/>
      <c r="ZC27" s="30"/>
      <c r="ZD27" s="30"/>
      <c r="ZE27" s="30"/>
      <c r="ZF27" s="30"/>
      <c r="ZG27" s="30"/>
      <c r="ZH27" s="30"/>
      <c r="ZI27" s="30"/>
      <c r="ZJ27" s="62"/>
      <c r="ZK27" s="30"/>
      <c r="ZL27" s="30"/>
      <c r="ZM27" s="30"/>
      <c r="ZN27" s="30"/>
      <c r="ZO27" s="30"/>
      <c r="ZP27" s="30"/>
      <c r="ZQ27" s="30"/>
      <c r="ZR27" s="30"/>
      <c r="ZS27" s="30"/>
      <c r="ZT27" s="30"/>
      <c r="ZU27" s="30"/>
      <c r="ZV27" s="30"/>
      <c r="ZW27" s="30"/>
      <c r="ZX27" s="30"/>
      <c r="ZY27" s="30"/>
      <c r="ZZ27" s="30"/>
      <c r="AAA27" s="30"/>
      <c r="AAB27" s="30"/>
      <c r="AAC27" s="30"/>
      <c r="AAD27" s="30"/>
      <c r="AAE27" s="30"/>
      <c r="AAF27" s="30"/>
      <c r="AAG27" s="30"/>
      <c r="AAH27" s="30"/>
      <c r="AAI27" s="30"/>
      <c r="AAJ27" s="30"/>
      <c r="AAK27" s="30"/>
      <c r="AAL27" s="30"/>
      <c r="AAM27" s="30"/>
      <c r="AAN27" s="30"/>
      <c r="AAO27" s="30"/>
      <c r="AAP27" s="62"/>
      <c r="AAQ27" s="30"/>
      <c r="AAR27" s="30"/>
      <c r="AAS27" s="30"/>
      <c r="AAT27" s="30"/>
      <c r="AAU27" s="30"/>
      <c r="AAV27" s="30"/>
      <c r="AAW27" s="30"/>
      <c r="AAX27" s="30"/>
      <c r="AAY27" s="30"/>
      <c r="AAZ27" s="30"/>
      <c r="ABA27" s="30"/>
      <c r="ABB27" s="30"/>
      <c r="ABC27" s="30"/>
      <c r="ABD27" s="30"/>
      <c r="ABE27" s="30"/>
      <c r="ABF27" s="30"/>
      <c r="ABG27" s="30"/>
      <c r="ABH27" s="30"/>
      <c r="ABI27" s="30"/>
      <c r="ABJ27" s="30"/>
      <c r="ABK27" s="30"/>
      <c r="ABL27" s="30"/>
      <c r="ABM27" s="30"/>
      <c r="ABN27" s="30"/>
      <c r="ABO27" s="30"/>
      <c r="ABP27" s="30"/>
      <c r="ABQ27" s="30"/>
      <c r="ABR27" s="30"/>
      <c r="ABS27" s="30"/>
      <c r="ABT27" s="30"/>
      <c r="ABU27" s="62"/>
      <c r="ABV27" s="30"/>
      <c r="ABW27" s="30"/>
      <c r="ABX27" s="30"/>
      <c r="ABY27" s="30"/>
      <c r="ABZ27" s="30"/>
      <c r="ACA27" s="30"/>
      <c r="ACB27" s="30"/>
      <c r="ACC27" s="30"/>
      <c r="ACD27" s="30"/>
      <c r="ACE27" s="30"/>
      <c r="ACF27" s="30"/>
      <c r="ACG27" s="30"/>
      <c r="ACH27" s="30"/>
      <c r="ACI27" s="30"/>
      <c r="ACJ27" s="30"/>
      <c r="ACK27" s="30"/>
      <c r="ACL27" s="30"/>
      <c r="ACM27" s="30"/>
      <c r="ACN27" s="30"/>
      <c r="ACO27" s="30"/>
      <c r="ACP27" s="30"/>
      <c r="ACQ27" s="30"/>
      <c r="ACR27" s="30"/>
      <c r="ACS27" s="30"/>
      <c r="ACT27" s="30"/>
      <c r="ACU27" s="30"/>
      <c r="ACV27" s="30"/>
      <c r="ACW27" s="30"/>
      <c r="ACX27" s="30"/>
      <c r="ACY27" s="30"/>
      <c r="ACZ27" s="30"/>
      <c r="ADA27" s="62"/>
      <c r="ADB27" s="30"/>
      <c r="ADC27" s="30"/>
      <c r="ADD27" s="30"/>
      <c r="ADE27" s="30"/>
      <c r="ADF27" s="30"/>
      <c r="ADG27" s="30"/>
      <c r="ADH27" s="30"/>
      <c r="ADI27" s="30"/>
      <c r="ADJ27" s="30"/>
      <c r="ADK27" s="30"/>
      <c r="ADL27" s="30"/>
      <c r="ADM27" s="30"/>
      <c r="ADN27" s="30"/>
      <c r="ADO27" s="30"/>
      <c r="ADP27" s="30"/>
      <c r="ADQ27" s="30"/>
      <c r="ADR27" s="30"/>
      <c r="ADS27" s="30"/>
      <c r="ADT27" s="30"/>
      <c r="ADU27" s="30"/>
      <c r="ADV27" s="30"/>
      <c r="ADW27" s="30"/>
      <c r="ADX27" s="30"/>
      <c r="ADY27" s="30"/>
      <c r="ADZ27" s="30"/>
      <c r="AEA27" s="30"/>
      <c r="AEB27" s="30"/>
      <c r="AEC27" s="30"/>
      <c r="AED27" s="30"/>
      <c r="AEE27" s="30"/>
      <c r="AEF27" s="62"/>
      <c r="AEG27" s="30"/>
      <c r="AEH27" s="30"/>
      <c r="AEI27" s="30"/>
      <c r="AEJ27" s="30"/>
      <c r="AEK27" s="30"/>
      <c r="AEL27" s="30"/>
      <c r="AEM27" s="30"/>
      <c r="AEN27" s="30"/>
      <c r="AEO27" s="30"/>
      <c r="AEP27" s="30"/>
      <c r="AEQ27" s="30"/>
      <c r="AER27" s="30"/>
      <c r="AES27" s="30"/>
      <c r="AET27" s="30"/>
      <c r="AEU27" s="30"/>
      <c r="AEV27" s="30"/>
      <c r="AEW27" s="30"/>
      <c r="AEX27" s="30"/>
      <c r="AEY27" s="30"/>
      <c r="AEZ27" s="30"/>
      <c r="AFA27" s="30"/>
      <c r="AFB27" s="30"/>
      <c r="AFC27" s="30"/>
      <c r="AFD27" s="30"/>
      <c r="AFE27" s="30"/>
      <c r="AFF27" s="30"/>
      <c r="AFG27" s="30"/>
      <c r="AFH27" s="30"/>
      <c r="AFI27" s="30"/>
      <c r="AFJ27" s="30"/>
      <c r="AFK27" s="30"/>
      <c r="AFL27" s="62"/>
      <c r="AFM27" s="30"/>
      <c r="AFN27" s="30"/>
      <c r="AFO27" s="30"/>
      <c r="AFP27" s="30"/>
      <c r="AFQ27" s="30"/>
      <c r="AFR27" s="30"/>
      <c r="AFS27" s="30"/>
      <c r="AFT27" s="30"/>
      <c r="AFU27" s="30"/>
      <c r="AFV27" s="30"/>
      <c r="AFW27" s="30"/>
      <c r="AFX27" s="30"/>
      <c r="AFY27" s="30"/>
      <c r="AFZ27" s="30"/>
      <c r="AGA27" s="30"/>
      <c r="AGB27" s="30"/>
      <c r="AGC27" s="30"/>
      <c r="AGD27" s="30"/>
      <c r="AGE27" s="30"/>
      <c r="AGF27" s="30"/>
      <c r="AGG27" s="30"/>
      <c r="AGH27" s="30"/>
      <c r="AGI27" s="30"/>
      <c r="AGJ27" s="30"/>
      <c r="AGK27" s="30"/>
      <c r="AGL27" s="30"/>
      <c r="AGM27" s="30"/>
      <c r="AGN27" s="30"/>
      <c r="AGO27" s="30"/>
      <c r="AGP27" s="30"/>
      <c r="AGQ27" s="30"/>
      <c r="AGR27" s="62"/>
      <c r="AGS27" s="30"/>
      <c r="AGT27" s="30"/>
      <c r="AGU27" s="30"/>
      <c r="AGV27" s="30"/>
      <c r="AGW27" s="30"/>
      <c r="AGX27" s="30"/>
      <c r="AGY27" s="30"/>
      <c r="AGZ27" s="30"/>
      <c r="AHA27" s="30"/>
      <c r="AHB27" s="30"/>
      <c r="AHC27" s="30"/>
      <c r="AHD27" s="30"/>
      <c r="AHE27" s="30"/>
      <c r="AHF27" s="30"/>
      <c r="AHG27" s="30"/>
      <c r="AHH27" s="30"/>
      <c r="AHI27" s="30"/>
      <c r="AHJ27" s="30"/>
      <c r="AHK27" s="30"/>
      <c r="AHL27" s="30"/>
      <c r="AHM27" s="30"/>
      <c r="AHN27" s="30"/>
      <c r="AHO27" s="30"/>
      <c r="AHP27" s="30"/>
      <c r="AHQ27" s="30"/>
      <c r="AHR27" s="30"/>
      <c r="AHS27" s="30"/>
      <c r="AHT27" s="30"/>
      <c r="AHU27" s="30"/>
      <c r="AHV27" s="30"/>
      <c r="AHW27" s="62"/>
      <c r="AHX27" s="30"/>
      <c r="AHY27" s="30"/>
      <c r="AHZ27" s="30"/>
      <c r="AIA27" s="30"/>
      <c r="AIB27" s="30"/>
      <c r="AIC27" s="30"/>
      <c r="AID27" s="30"/>
      <c r="AIE27" s="30"/>
      <c r="AIF27" s="30"/>
      <c r="AIG27" s="30"/>
      <c r="AIH27" s="30"/>
      <c r="AII27" s="30"/>
      <c r="AIJ27" s="30"/>
      <c r="AIK27" s="30"/>
      <c r="AIL27" s="30"/>
      <c r="AIM27" s="30"/>
      <c r="AIN27" s="30"/>
      <c r="AIO27" s="30"/>
      <c r="AIP27" s="30"/>
      <c r="AIQ27" s="30"/>
      <c r="AIR27" s="30"/>
      <c r="AIS27" s="30"/>
      <c r="AIT27" s="30"/>
      <c r="AIU27" s="30"/>
      <c r="AIV27" s="30"/>
      <c r="AIW27" s="30"/>
      <c r="AIX27" s="30"/>
      <c r="AIY27" s="30"/>
      <c r="AIZ27" s="30"/>
      <c r="AJA27" s="30"/>
      <c r="AJB27" s="30"/>
      <c r="AJC27" s="62"/>
      <c r="AJD27" s="30"/>
      <c r="AJE27" s="30"/>
      <c r="AJF27" s="30"/>
      <c r="AJG27" s="30"/>
      <c r="AJH27" s="30"/>
      <c r="AJI27" s="30"/>
      <c r="AJJ27" s="30"/>
      <c r="AJK27" s="30"/>
      <c r="AJL27" s="30"/>
      <c r="AJM27" s="30"/>
      <c r="AJN27" s="30"/>
      <c r="AJO27" s="30"/>
      <c r="AJP27" s="30"/>
      <c r="AJQ27" s="30"/>
      <c r="AJR27" s="30"/>
      <c r="AJS27" s="30"/>
      <c r="AJT27" s="30"/>
      <c r="AJU27" s="30"/>
      <c r="AJV27" s="30"/>
      <c r="AJW27" s="30"/>
      <c r="AJX27" s="30"/>
      <c r="AJY27" s="30"/>
      <c r="AJZ27" s="30"/>
      <c r="AKA27" s="30"/>
      <c r="AKB27" s="30"/>
      <c r="AKC27" s="30"/>
      <c r="AKD27" s="30"/>
      <c r="AKE27" s="30"/>
      <c r="AKF27" s="30"/>
      <c r="AKG27" s="30"/>
      <c r="AKH27" s="62"/>
      <c r="AKI27" s="30"/>
      <c r="AKJ27" s="30"/>
      <c r="AKK27" s="30"/>
      <c r="AKL27" s="30"/>
      <c r="AKM27" s="30"/>
      <c r="AKN27" s="30"/>
      <c r="AKO27" s="30"/>
      <c r="AKP27" s="30"/>
      <c r="AKQ27" s="30"/>
      <c r="AKR27" s="30"/>
      <c r="AKS27" s="30"/>
      <c r="AKT27" s="30"/>
      <c r="AKU27" s="30"/>
      <c r="AKV27" s="30"/>
      <c r="AKW27" s="30"/>
      <c r="AKX27" s="30"/>
      <c r="AKY27" s="30"/>
      <c r="AKZ27" s="30"/>
      <c r="ALA27" s="30"/>
      <c r="ALB27" s="30"/>
      <c r="ALC27" s="30"/>
      <c r="ALD27" s="30"/>
      <c r="ALE27" s="30"/>
      <c r="ALF27" s="30"/>
      <c r="ALG27" s="30"/>
      <c r="ALH27" s="30"/>
      <c r="ALI27" s="30"/>
      <c r="ALJ27" s="30"/>
      <c r="ALK27" s="30"/>
      <c r="ALL27" s="30"/>
      <c r="ALM27" s="30"/>
      <c r="ALN27" s="62"/>
    </row>
    <row r="28" spans="1:1002" s="12" customFormat="1" ht="3" customHeight="1">
      <c r="A28" s="540"/>
      <c r="B28" s="540"/>
      <c r="C28"/>
      <c r="D28" s="547"/>
      <c r="E28" s="547"/>
      <c r="F28" s="100"/>
      <c r="G28" s="102"/>
      <c r="H28" s="562"/>
      <c r="I28" s="543"/>
      <c r="J28" s="52"/>
      <c r="K28" s="543"/>
      <c r="M28" s="3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62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62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62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DR28" s="62"/>
      <c r="DS28" s="84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84"/>
      <c r="EH28" s="84"/>
      <c r="EI28" s="84"/>
      <c r="EJ28" s="84"/>
      <c r="EK28" s="84"/>
      <c r="EL28" s="84"/>
      <c r="EM28" s="84"/>
      <c r="EN28" s="84"/>
      <c r="EO28" s="84"/>
      <c r="EP28" s="84"/>
      <c r="EQ28" s="84"/>
      <c r="ER28" s="84"/>
      <c r="ES28" s="84"/>
      <c r="ET28" s="84"/>
      <c r="EU28" s="84"/>
      <c r="EV28" s="84"/>
      <c r="EW28" s="62"/>
      <c r="EX28" s="84"/>
      <c r="EY28" s="84"/>
      <c r="EZ28" s="84"/>
      <c r="FA28" s="84"/>
      <c r="FB28" s="84"/>
      <c r="FC28" s="84"/>
      <c r="FD28" s="84"/>
      <c r="FE28" s="84"/>
      <c r="FF28" s="84"/>
      <c r="FG28" s="84"/>
      <c r="FH28" s="84"/>
      <c r="FI28" s="84"/>
      <c r="FJ28" s="84"/>
      <c r="FK28" s="84"/>
      <c r="FL28" s="84"/>
      <c r="FM28" s="84"/>
      <c r="FN28" s="84"/>
      <c r="FO28" s="84"/>
      <c r="FP28" s="84"/>
      <c r="FQ28" s="84"/>
      <c r="FR28" s="84"/>
      <c r="FS28" s="84"/>
      <c r="FT28" s="84"/>
      <c r="FU28" s="84"/>
      <c r="FV28" s="84"/>
      <c r="FW28" s="84"/>
      <c r="FX28" s="84"/>
      <c r="FY28" s="84"/>
      <c r="FZ28" s="84"/>
      <c r="GA28" s="84"/>
      <c r="GB28" s="84"/>
      <c r="GC28" s="62"/>
      <c r="GD28" s="84"/>
      <c r="GE28" s="84"/>
      <c r="GF28" s="84"/>
      <c r="GG28" s="84"/>
      <c r="GH28" s="84"/>
      <c r="GI28" s="84"/>
      <c r="GJ28" s="84"/>
      <c r="GK28" s="84"/>
      <c r="GL28" s="84"/>
      <c r="GM28" s="84"/>
      <c r="GN28" s="84"/>
      <c r="GO28" s="84"/>
      <c r="GP28" s="84"/>
      <c r="GQ28" s="84"/>
      <c r="GR28" s="84"/>
      <c r="GS28" s="84"/>
      <c r="GT28" s="84"/>
      <c r="GU28" s="84"/>
      <c r="GV28" s="84"/>
      <c r="GW28" s="84"/>
      <c r="GX28" s="84"/>
      <c r="GY28" s="84"/>
      <c r="GZ28" s="84"/>
      <c r="HA28" s="84"/>
      <c r="HB28" s="84"/>
      <c r="HC28" s="84"/>
      <c r="HD28" s="84"/>
      <c r="HE28" s="84"/>
      <c r="HF28" s="84"/>
      <c r="HG28" s="84"/>
      <c r="HH28" s="62"/>
      <c r="HI28" s="84"/>
      <c r="HJ28" s="84"/>
      <c r="HK28" s="84"/>
      <c r="HL28" s="84"/>
      <c r="HM28" s="84"/>
      <c r="HN28" s="84"/>
      <c r="HO28" s="84"/>
      <c r="HP28" s="84"/>
      <c r="HQ28" s="84"/>
      <c r="HR28" s="84"/>
      <c r="HS28" s="84"/>
      <c r="HT28" s="84"/>
      <c r="HU28" s="84"/>
      <c r="HV28" s="84"/>
      <c r="HW28" s="84"/>
      <c r="HX28" s="84"/>
      <c r="HY28" s="84"/>
      <c r="HZ28" s="84"/>
      <c r="IA28" s="84"/>
      <c r="IB28" s="84"/>
      <c r="IC28" s="84"/>
      <c r="ID28" s="84"/>
      <c r="IE28" s="84"/>
      <c r="IF28" s="84"/>
      <c r="IG28" s="84"/>
      <c r="IH28" s="84"/>
      <c r="II28" s="84"/>
      <c r="IJ28" s="84"/>
      <c r="IK28" s="84"/>
      <c r="IL28" s="84"/>
      <c r="IM28" s="84"/>
      <c r="IN28" s="62"/>
      <c r="IO28" s="84"/>
      <c r="IP28" s="84"/>
      <c r="IQ28" s="84"/>
      <c r="IR28" s="84"/>
      <c r="IS28" s="84"/>
      <c r="IT28" s="84"/>
      <c r="IU28" s="84"/>
      <c r="IV28" s="84"/>
      <c r="IW28" s="84"/>
      <c r="IX28" s="84"/>
      <c r="IY28" s="84"/>
      <c r="IZ28" s="84"/>
      <c r="JA28" s="84"/>
      <c r="JB28" s="84"/>
      <c r="JC28" s="84"/>
      <c r="JD28" s="84"/>
      <c r="JE28" s="84"/>
      <c r="JF28" s="84"/>
      <c r="JG28" s="84"/>
      <c r="JH28" s="84"/>
      <c r="JI28" s="84"/>
      <c r="JJ28" s="84"/>
      <c r="JK28" s="84"/>
      <c r="JL28" s="84"/>
      <c r="JM28" s="84"/>
      <c r="JN28" s="84"/>
      <c r="JO28" s="84"/>
      <c r="JP28" s="84"/>
      <c r="JQ28" s="84"/>
      <c r="JR28" s="84"/>
      <c r="JS28" s="84"/>
      <c r="JT28" s="62"/>
      <c r="JU28" s="84"/>
      <c r="JV28" s="84"/>
      <c r="JW28" s="84"/>
      <c r="JX28" s="84"/>
      <c r="JY28" s="84"/>
      <c r="JZ28" s="84"/>
      <c r="KA28" s="84"/>
      <c r="KB28" s="84"/>
      <c r="KC28" s="84"/>
      <c r="KD28" s="84"/>
      <c r="KE28" s="84"/>
      <c r="KF28" s="84"/>
      <c r="KG28" s="84"/>
      <c r="KH28" s="84"/>
      <c r="KI28" s="84"/>
      <c r="KJ28" s="84"/>
      <c r="KK28" s="84"/>
      <c r="KL28" s="84"/>
      <c r="KM28" s="84"/>
      <c r="KN28" s="84"/>
      <c r="KO28" s="84"/>
      <c r="KP28" s="84"/>
      <c r="KQ28" s="84"/>
      <c r="KR28" s="84"/>
      <c r="KS28" s="84"/>
      <c r="KT28" s="84"/>
      <c r="KU28" s="84"/>
      <c r="KV28" s="84"/>
      <c r="KW28" s="62"/>
      <c r="KX28" s="84"/>
      <c r="KY28" s="84"/>
      <c r="KZ28" s="84"/>
      <c r="LA28" s="84"/>
      <c r="LB28" s="84"/>
      <c r="LC28" s="84"/>
      <c r="LD28" s="84"/>
      <c r="LE28" s="84"/>
      <c r="LF28" s="84"/>
      <c r="LG28" s="84"/>
      <c r="LH28" s="84"/>
      <c r="LI28" s="84"/>
      <c r="LJ28" s="84"/>
      <c r="LK28" s="84"/>
      <c r="LL28" s="84"/>
      <c r="LM28" s="84"/>
      <c r="LN28" s="84"/>
      <c r="LO28" s="84"/>
      <c r="LP28" s="84"/>
      <c r="LQ28" s="84"/>
      <c r="LR28" s="84"/>
      <c r="LS28" s="84"/>
      <c r="LT28" s="84"/>
      <c r="LU28" s="84"/>
      <c r="LV28" s="84"/>
      <c r="LW28" s="84"/>
      <c r="LX28" s="84"/>
      <c r="LY28" s="84"/>
      <c r="LZ28" s="84"/>
      <c r="MA28" s="84"/>
      <c r="MB28" s="84"/>
      <c r="MC28" s="62"/>
      <c r="MD28" s="84"/>
      <c r="ME28" s="84"/>
      <c r="MF28" s="84"/>
      <c r="MG28" s="84"/>
      <c r="MH28" s="84"/>
      <c r="MI28" s="84"/>
      <c r="MJ28" s="84"/>
      <c r="MK28" s="84"/>
      <c r="ML28" s="84"/>
      <c r="MM28" s="84"/>
      <c r="MN28" s="84"/>
      <c r="MO28" s="84"/>
      <c r="MP28" s="84"/>
      <c r="MQ28" s="84"/>
      <c r="MR28" s="84"/>
      <c r="MS28" s="84"/>
      <c r="MT28" s="84"/>
      <c r="MU28" s="84"/>
      <c r="MV28" s="84"/>
      <c r="MW28" s="84"/>
      <c r="MX28" s="84"/>
      <c r="MY28" s="84"/>
      <c r="MZ28" s="84"/>
      <c r="NA28" s="84"/>
      <c r="NB28" s="84"/>
      <c r="NC28" s="84"/>
      <c r="ND28" s="84"/>
      <c r="NE28" s="84"/>
      <c r="NF28" s="84"/>
      <c r="NG28" s="84"/>
      <c r="NH28" s="62"/>
      <c r="NI28" s="84"/>
      <c r="NJ28" s="84"/>
      <c r="NK28" s="84"/>
      <c r="NL28" s="84"/>
      <c r="NM28" s="84"/>
      <c r="NN28" s="84"/>
      <c r="NO28" s="84"/>
      <c r="NP28" s="84"/>
      <c r="NQ28" s="84"/>
      <c r="NR28" s="84"/>
      <c r="NS28" s="84"/>
      <c r="NT28" s="84"/>
      <c r="NU28" s="84"/>
      <c r="NV28" s="84"/>
      <c r="NW28" s="84"/>
      <c r="NX28" s="84"/>
      <c r="NY28" s="84"/>
      <c r="NZ28" s="84"/>
      <c r="OA28" s="84"/>
      <c r="OB28" s="84"/>
      <c r="OC28" s="84"/>
      <c r="OD28" s="84"/>
      <c r="OE28" s="84"/>
      <c r="OF28" s="84"/>
      <c r="OG28" s="84"/>
      <c r="OH28" s="84"/>
      <c r="OI28" s="84"/>
      <c r="OJ28" s="84"/>
      <c r="OK28" s="84"/>
      <c r="OL28" s="84"/>
      <c r="OM28" s="84"/>
      <c r="ON28" s="62"/>
      <c r="OO28" s="84"/>
      <c r="OP28" s="84"/>
      <c r="OQ28" s="84"/>
      <c r="OR28" s="84"/>
      <c r="OS28" s="84"/>
      <c r="OT28" s="84"/>
      <c r="OU28" s="84"/>
      <c r="OV28" s="84"/>
      <c r="OW28" s="84"/>
      <c r="OX28" s="84"/>
      <c r="OY28" s="84"/>
      <c r="OZ28" s="84"/>
      <c r="PA28" s="84"/>
      <c r="PB28" s="84"/>
      <c r="PC28" s="84"/>
      <c r="PD28" s="84"/>
      <c r="PE28" s="84"/>
      <c r="PF28" s="84"/>
      <c r="PG28" s="84"/>
      <c r="PH28" s="84"/>
      <c r="PI28" s="84"/>
      <c r="PJ28" s="84"/>
      <c r="PK28" s="84"/>
      <c r="PL28" s="84"/>
      <c r="PM28" s="84"/>
      <c r="PN28" s="84"/>
      <c r="PO28" s="84"/>
      <c r="PP28" s="84"/>
      <c r="PQ28" s="84"/>
      <c r="PR28" s="84"/>
      <c r="PS28" s="62"/>
      <c r="PT28" s="84"/>
      <c r="PU28" s="84"/>
      <c r="PV28" s="84"/>
      <c r="PW28" s="84"/>
      <c r="PX28" s="84"/>
      <c r="PY28" s="84"/>
      <c r="PZ28" s="84"/>
      <c r="QA28" s="84"/>
      <c r="QB28" s="84"/>
      <c r="QC28" s="84"/>
      <c r="QD28" s="84"/>
      <c r="QE28" s="84"/>
      <c r="QF28" s="84"/>
      <c r="QG28" s="84"/>
      <c r="QH28" s="84"/>
      <c r="QI28" s="84"/>
      <c r="QJ28" s="84"/>
      <c r="QK28" s="84"/>
      <c r="QL28" s="84"/>
      <c r="QM28" s="84"/>
      <c r="QN28" s="84"/>
      <c r="QO28" s="84"/>
      <c r="QP28" s="84"/>
      <c r="QQ28" s="84"/>
      <c r="QR28" s="84"/>
      <c r="QS28" s="84"/>
      <c r="QT28" s="84"/>
      <c r="QU28" s="84"/>
      <c r="QV28" s="84"/>
      <c r="QW28" s="84"/>
      <c r="QX28" s="84"/>
      <c r="QY28" s="62"/>
      <c r="QZ28" s="84"/>
      <c r="RA28" s="84"/>
      <c r="RB28" s="84"/>
      <c r="RC28" s="84"/>
      <c r="RD28" s="84"/>
      <c r="RE28" s="84"/>
      <c r="RF28" s="84"/>
      <c r="RG28" s="84"/>
      <c r="RH28" s="84"/>
      <c r="RI28" s="84"/>
      <c r="RJ28" s="84"/>
      <c r="RK28" s="84"/>
      <c r="RL28" s="84"/>
      <c r="RM28" s="84"/>
      <c r="RN28" s="84"/>
      <c r="RO28" s="84"/>
      <c r="RP28" s="84"/>
      <c r="RQ28" s="84"/>
      <c r="RR28" s="84"/>
      <c r="RS28" s="84"/>
      <c r="RT28" s="84"/>
      <c r="RU28" s="84"/>
      <c r="RV28" s="84"/>
      <c r="RW28" s="84"/>
      <c r="RX28" s="84"/>
      <c r="RY28" s="84"/>
      <c r="RZ28" s="84"/>
      <c r="SA28" s="84"/>
      <c r="SB28" s="84"/>
      <c r="SC28" s="84"/>
      <c r="SD28" s="84"/>
      <c r="SE28" s="62"/>
      <c r="SF28" s="84"/>
      <c r="SG28" s="84"/>
      <c r="SH28" s="84"/>
      <c r="SI28" s="84"/>
      <c r="SJ28" s="84"/>
      <c r="SK28" s="84"/>
      <c r="SL28" s="84"/>
      <c r="SM28" s="84"/>
      <c r="SN28" s="84"/>
      <c r="SO28" s="84"/>
      <c r="SP28" s="84"/>
      <c r="SQ28" s="84"/>
      <c r="SR28" s="84"/>
      <c r="SS28" s="84"/>
      <c r="ST28" s="84"/>
      <c r="SU28" s="84"/>
      <c r="SV28" s="84"/>
      <c r="SW28" s="84"/>
      <c r="SX28" s="84"/>
      <c r="SY28" s="84"/>
      <c r="SZ28" s="84"/>
      <c r="TA28" s="84"/>
      <c r="TB28" s="84"/>
      <c r="TC28" s="84"/>
      <c r="TD28" s="84"/>
      <c r="TE28" s="84"/>
      <c r="TF28" s="84"/>
      <c r="TG28" s="84"/>
      <c r="TH28" s="84"/>
      <c r="TI28" s="84"/>
      <c r="TJ28" s="62"/>
      <c r="TK28" s="84"/>
      <c r="TL28" s="84"/>
      <c r="TM28" s="84"/>
      <c r="TN28" s="84"/>
      <c r="TO28" s="84"/>
      <c r="TP28" s="84"/>
      <c r="TQ28" s="84"/>
      <c r="TR28" s="84"/>
      <c r="TS28" s="84"/>
      <c r="TT28" s="84"/>
      <c r="TU28" s="84"/>
      <c r="TV28" s="84"/>
      <c r="TW28" s="84"/>
      <c r="TX28" s="84"/>
      <c r="TY28" s="84"/>
      <c r="TZ28" s="84"/>
      <c r="UA28" s="84"/>
      <c r="UB28" s="84"/>
      <c r="UC28" s="84"/>
      <c r="UD28" s="84"/>
      <c r="UE28" s="84"/>
      <c r="UF28" s="84"/>
      <c r="UG28" s="84"/>
      <c r="UH28" s="84"/>
      <c r="UI28" s="84"/>
      <c r="UJ28" s="84"/>
      <c r="UK28" s="84"/>
      <c r="UL28" s="84"/>
      <c r="UM28" s="84"/>
      <c r="UN28" s="84"/>
      <c r="UO28" s="84"/>
      <c r="UP28" s="62"/>
      <c r="UQ28" s="84"/>
      <c r="UR28" s="84"/>
      <c r="US28" s="84"/>
      <c r="UT28" s="84"/>
      <c r="UU28" s="84"/>
      <c r="UV28" s="84"/>
      <c r="UW28" s="84"/>
      <c r="UX28" s="84"/>
      <c r="UY28" s="84"/>
      <c r="UZ28" s="84"/>
      <c r="VA28" s="84"/>
      <c r="VB28" s="84"/>
      <c r="VC28" s="84"/>
      <c r="VD28" s="84"/>
      <c r="VE28" s="84"/>
      <c r="VF28" s="84"/>
      <c r="VG28" s="84"/>
      <c r="VH28" s="84"/>
      <c r="VI28" s="84"/>
      <c r="VJ28" s="84"/>
      <c r="VK28" s="84"/>
      <c r="VL28" s="84"/>
      <c r="VM28" s="84"/>
      <c r="VN28" s="84"/>
      <c r="VO28" s="84"/>
      <c r="VP28" s="84"/>
      <c r="VQ28" s="84"/>
      <c r="VR28" s="84"/>
      <c r="VS28" s="84"/>
      <c r="VT28" s="84"/>
      <c r="VU28" s="62"/>
      <c r="VV28" s="84"/>
      <c r="VW28" s="84"/>
      <c r="VX28" s="84"/>
      <c r="VY28" s="84"/>
      <c r="VZ28" s="84"/>
      <c r="WA28" s="84"/>
      <c r="WB28" s="84"/>
      <c r="WC28" s="84"/>
      <c r="WD28" s="84"/>
      <c r="WE28" s="84"/>
      <c r="WF28" s="84"/>
      <c r="WG28" s="84"/>
      <c r="WH28" s="84"/>
      <c r="WI28" s="84"/>
      <c r="WJ28" s="84"/>
      <c r="WK28" s="84"/>
      <c r="WL28" s="84"/>
      <c r="WM28" s="84"/>
      <c r="WN28" s="84"/>
      <c r="WO28" s="84"/>
      <c r="WP28" s="84"/>
      <c r="WQ28" s="84"/>
      <c r="WR28" s="84"/>
      <c r="WS28" s="84"/>
      <c r="WT28" s="84"/>
      <c r="WU28" s="84"/>
      <c r="WV28" s="84"/>
      <c r="WW28" s="84"/>
      <c r="WX28" s="84"/>
      <c r="WY28" s="84"/>
      <c r="WZ28" s="42"/>
      <c r="XA28" s="62"/>
      <c r="XB28" s="86"/>
      <c r="XC28" s="86"/>
      <c r="XD28" s="86"/>
      <c r="XE28" s="86"/>
      <c r="XF28" s="86"/>
      <c r="XG28" s="86"/>
      <c r="XH28" s="86"/>
      <c r="XI28" s="86"/>
      <c r="XJ28" s="86"/>
      <c r="XK28" s="86"/>
      <c r="XL28" s="86"/>
      <c r="XM28" s="86"/>
      <c r="XN28" s="86"/>
      <c r="XO28" s="86"/>
      <c r="XP28" s="86"/>
      <c r="XQ28" s="86"/>
      <c r="XR28" s="86"/>
      <c r="XS28" s="86"/>
      <c r="XT28" s="86"/>
      <c r="XU28" s="86"/>
      <c r="XV28" s="86"/>
      <c r="XW28" s="86"/>
      <c r="XX28" s="86"/>
      <c r="XY28" s="86"/>
      <c r="XZ28" s="86"/>
      <c r="YA28" s="86"/>
      <c r="YB28" s="86"/>
      <c r="YC28" s="86"/>
      <c r="YD28" s="86"/>
      <c r="YE28" s="86"/>
      <c r="YF28" s="86"/>
      <c r="YG28" s="62"/>
      <c r="YH28" s="86"/>
      <c r="YI28" s="86"/>
      <c r="YJ28" s="86"/>
      <c r="YK28" s="86"/>
      <c r="YL28" s="86"/>
      <c r="YM28" s="86"/>
      <c r="YN28" s="86"/>
      <c r="YO28" s="86"/>
      <c r="YP28" s="86"/>
      <c r="YQ28" s="86"/>
      <c r="YR28" s="86"/>
      <c r="YS28" s="86"/>
      <c r="YT28" s="86"/>
      <c r="YU28" s="86"/>
      <c r="YV28" s="86"/>
      <c r="YW28" s="86"/>
      <c r="YX28" s="86"/>
      <c r="YY28" s="86"/>
      <c r="YZ28" s="86"/>
      <c r="ZA28" s="86"/>
      <c r="ZB28" s="86"/>
      <c r="ZC28" s="86"/>
      <c r="ZD28" s="86"/>
      <c r="ZE28" s="86"/>
      <c r="ZF28" s="86"/>
      <c r="ZG28" s="86"/>
      <c r="ZH28" s="86"/>
      <c r="ZI28" s="86"/>
      <c r="ZJ28" s="62"/>
      <c r="ZK28" s="86"/>
      <c r="ZL28" s="86"/>
      <c r="ZM28" s="86"/>
      <c r="ZN28" s="86"/>
      <c r="ZO28" s="86"/>
      <c r="ZP28" s="86"/>
      <c r="ZQ28" s="86"/>
      <c r="ZR28" s="86"/>
      <c r="ZS28" s="86"/>
      <c r="ZT28" s="86"/>
      <c r="ZU28" s="86"/>
      <c r="ZV28" s="86"/>
      <c r="ZW28" s="86"/>
      <c r="ZX28" s="86"/>
      <c r="ZY28" s="86"/>
      <c r="ZZ28" s="86"/>
      <c r="AAA28" s="86"/>
      <c r="AAB28" s="86"/>
      <c r="AAC28" s="86"/>
      <c r="AAD28" s="86"/>
      <c r="AAE28" s="86"/>
      <c r="AAF28" s="86"/>
      <c r="AAG28" s="86"/>
      <c r="AAH28" s="86"/>
      <c r="AAI28" s="86"/>
      <c r="AAJ28" s="86"/>
      <c r="AAK28" s="86"/>
      <c r="AAL28" s="86"/>
      <c r="AAM28" s="86"/>
      <c r="AAN28" s="86"/>
      <c r="AAO28" s="86"/>
      <c r="AAP28" s="62"/>
      <c r="AAQ28" s="86"/>
      <c r="AAR28" s="86"/>
      <c r="AAS28" s="86"/>
      <c r="AAT28" s="86"/>
      <c r="AAU28" s="86"/>
      <c r="AAV28" s="86"/>
      <c r="AAW28" s="86"/>
      <c r="AAX28" s="86"/>
      <c r="AAY28" s="86"/>
      <c r="AAZ28" s="86"/>
      <c r="ABA28" s="86"/>
      <c r="ABB28" s="86"/>
      <c r="ABC28" s="86"/>
      <c r="ABD28" s="86"/>
      <c r="ABE28" s="86"/>
      <c r="ABF28" s="86"/>
      <c r="ABG28" s="86"/>
      <c r="ABH28" s="86"/>
      <c r="ABI28" s="86"/>
      <c r="ABJ28" s="86"/>
      <c r="ABK28" s="86"/>
      <c r="ABL28" s="86"/>
      <c r="ABM28" s="86"/>
      <c r="ABN28" s="86"/>
      <c r="ABO28" s="86"/>
      <c r="ABP28" s="86"/>
      <c r="ABQ28" s="86"/>
      <c r="ABR28" s="86"/>
      <c r="ABS28" s="86"/>
      <c r="ABT28" s="86"/>
      <c r="ABU28" s="62"/>
      <c r="ABV28" s="86"/>
      <c r="ABW28" s="86"/>
      <c r="ABX28" s="86"/>
      <c r="ABY28" s="86"/>
      <c r="ABZ28" s="86"/>
      <c r="ACA28" s="86"/>
      <c r="ACB28" s="86"/>
      <c r="ACC28" s="86"/>
      <c r="ACD28" s="86"/>
      <c r="ACE28" s="86"/>
      <c r="ACF28" s="86"/>
      <c r="ACG28" s="86"/>
      <c r="ACH28" s="86"/>
      <c r="ACI28" s="86"/>
      <c r="ACJ28" s="86"/>
      <c r="ACK28" s="86"/>
      <c r="ACL28" s="86"/>
      <c r="ACM28" s="86"/>
      <c r="ACN28" s="86"/>
      <c r="ACO28" s="86"/>
      <c r="ACP28" s="86"/>
      <c r="ACQ28" s="86"/>
      <c r="ACR28" s="86"/>
      <c r="ACS28" s="86"/>
      <c r="ACT28" s="86"/>
      <c r="ACU28" s="86"/>
      <c r="ACV28" s="86"/>
      <c r="ACW28" s="86"/>
      <c r="ACX28" s="86"/>
      <c r="ACY28" s="86"/>
      <c r="ACZ28" s="86"/>
      <c r="ADA28" s="62"/>
      <c r="ADB28" s="86"/>
      <c r="ADC28" s="86"/>
      <c r="ADD28" s="86"/>
      <c r="ADE28" s="86"/>
      <c r="ADF28" s="86"/>
      <c r="ADG28" s="86"/>
      <c r="ADH28" s="86"/>
      <c r="ADI28" s="86"/>
      <c r="ADJ28" s="86"/>
      <c r="ADK28" s="86"/>
      <c r="ADL28" s="86"/>
      <c r="ADM28" s="86"/>
      <c r="ADN28" s="86"/>
      <c r="ADO28" s="86"/>
      <c r="ADP28" s="86"/>
      <c r="ADQ28" s="86"/>
      <c r="ADR28" s="86"/>
      <c r="ADS28" s="86"/>
      <c r="ADT28" s="86"/>
      <c r="ADU28" s="86"/>
      <c r="ADV28" s="86"/>
      <c r="ADW28" s="86"/>
      <c r="ADX28" s="86"/>
      <c r="ADY28" s="86"/>
      <c r="ADZ28" s="86"/>
      <c r="AEA28" s="86"/>
      <c r="AEB28" s="86"/>
      <c r="AEC28" s="86"/>
      <c r="AED28" s="86"/>
      <c r="AEE28" s="86"/>
      <c r="AEF28" s="62"/>
      <c r="AEG28" s="86"/>
      <c r="AEH28" s="86"/>
      <c r="AEI28" s="86"/>
      <c r="AEJ28" s="86"/>
      <c r="AEK28" s="86"/>
      <c r="AEL28" s="86"/>
      <c r="AEM28" s="86"/>
      <c r="AEN28" s="86"/>
      <c r="AEO28" s="86"/>
      <c r="AEP28" s="86"/>
      <c r="AEQ28" s="86"/>
      <c r="AER28" s="86"/>
      <c r="AES28" s="86"/>
      <c r="AET28" s="86"/>
      <c r="AEU28" s="86"/>
      <c r="AEV28" s="86"/>
      <c r="AEW28" s="86"/>
      <c r="AEX28" s="86"/>
      <c r="AEY28" s="86"/>
      <c r="AEZ28" s="86"/>
      <c r="AFA28" s="86"/>
      <c r="AFB28" s="86"/>
      <c r="AFC28" s="86"/>
      <c r="AFD28" s="86"/>
      <c r="AFE28" s="86"/>
      <c r="AFF28" s="86"/>
      <c r="AFG28" s="86"/>
      <c r="AFH28" s="86"/>
      <c r="AFI28" s="86"/>
      <c r="AFJ28" s="86"/>
      <c r="AFK28" s="86"/>
      <c r="AFL28" s="62"/>
      <c r="AFM28" s="86"/>
      <c r="AFN28" s="86"/>
      <c r="AFO28" s="86"/>
      <c r="AFP28" s="86"/>
      <c r="AFQ28" s="86"/>
      <c r="AFR28" s="86"/>
      <c r="AFS28" s="86"/>
      <c r="AFT28" s="86"/>
      <c r="AFU28" s="86"/>
      <c r="AFV28" s="86"/>
      <c r="AFW28" s="86"/>
      <c r="AFX28" s="86"/>
      <c r="AFY28" s="86"/>
      <c r="AFZ28" s="86"/>
      <c r="AGA28" s="86"/>
      <c r="AGB28" s="86"/>
      <c r="AGC28" s="86"/>
      <c r="AGD28" s="86"/>
      <c r="AGE28" s="86"/>
      <c r="AGF28" s="86"/>
      <c r="AGG28" s="86"/>
      <c r="AGH28" s="86"/>
      <c r="AGI28" s="86"/>
      <c r="AGJ28" s="86"/>
      <c r="AGK28" s="86"/>
      <c r="AGL28" s="86"/>
      <c r="AGM28" s="86"/>
      <c r="AGN28" s="86"/>
      <c r="AGO28" s="86"/>
      <c r="AGP28" s="86"/>
      <c r="AGQ28" s="86"/>
      <c r="AGR28" s="62"/>
      <c r="AGS28" s="86"/>
      <c r="AGT28" s="86"/>
      <c r="AGU28" s="86"/>
      <c r="AGV28" s="86"/>
      <c r="AGW28" s="86"/>
      <c r="AGX28" s="86"/>
      <c r="AGY28" s="86"/>
      <c r="AGZ28" s="86"/>
      <c r="AHA28" s="86"/>
      <c r="AHB28" s="86"/>
      <c r="AHC28" s="86"/>
      <c r="AHD28" s="86"/>
      <c r="AHE28" s="86"/>
      <c r="AHF28" s="86"/>
      <c r="AHG28" s="86"/>
      <c r="AHH28" s="86"/>
      <c r="AHI28" s="86"/>
      <c r="AHJ28" s="86"/>
      <c r="AHK28" s="86"/>
      <c r="AHL28" s="86"/>
      <c r="AHM28" s="86"/>
      <c r="AHN28" s="86"/>
      <c r="AHO28" s="86"/>
      <c r="AHP28" s="86"/>
      <c r="AHQ28" s="86"/>
      <c r="AHR28" s="86"/>
      <c r="AHS28" s="86"/>
      <c r="AHT28" s="86"/>
      <c r="AHU28" s="86"/>
      <c r="AHV28" s="86"/>
      <c r="AHW28" s="62"/>
      <c r="AHX28" s="86"/>
      <c r="AHY28" s="86"/>
      <c r="AHZ28" s="86"/>
      <c r="AIA28" s="86"/>
      <c r="AIB28" s="86"/>
      <c r="AIC28" s="86"/>
      <c r="AID28" s="86"/>
      <c r="AIE28" s="86"/>
      <c r="AIF28" s="86"/>
      <c r="AIG28" s="86"/>
      <c r="AIH28" s="86"/>
      <c r="AII28" s="86"/>
      <c r="AIJ28" s="86"/>
      <c r="AIK28" s="86"/>
      <c r="AIL28" s="86"/>
      <c r="AIM28" s="86"/>
      <c r="AIN28" s="86"/>
      <c r="AIO28" s="86"/>
      <c r="AIP28" s="86"/>
      <c r="AIQ28" s="86"/>
      <c r="AIR28" s="86"/>
      <c r="AIS28" s="86"/>
      <c r="AIT28" s="86"/>
      <c r="AIU28" s="86"/>
      <c r="AIV28" s="86"/>
      <c r="AIW28" s="86"/>
      <c r="AIX28" s="86"/>
      <c r="AIY28" s="86"/>
      <c r="AIZ28" s="86"/>
      <c r="AJA28" s="86"/>
      <c r="AJB28" s="86"/>
      <c r="AJC28" s="62"/>
      <c r="AJD28" s="86"/>
      <c r="AJE28" s="86"/>
      <c r="AJF28" s="86"/>
      <c r="AJG28" s="86"/>
      <c r="AJH28" s="86"/>
      <c r="AJI28" s="86"/>
      <c r="AJJ28" s="86"/>
      <c r="AJK28" s="86"/>
      <c r="AJL28" s="86"/>
      <c r="AJM28" s="86"/>
      <c r="AJN28" s="86"/>
      <c r="AJO28" s="86"/>
      <c r="AJP28" s="86"/>
      <c r="AJQ28" s="86"/>
      <c r="AJR28" s="86"/>
      <c r="AJS28" s="86"/>
      <c r="AJT28" s="86"/>
      <c r="AJU28" s="86"/>
      <c r="AJV28" s="86"/>
      <c r="AJW28" s="86"/>
      <c r="AJX28" s="86"/>
      <c r="AJY28" s="86"/>
      <c r="AJZ28" s="86"/>
      <c r="AKA28" s="86"/>
      <c r="AKB28" s="86"/>
      <c r="AKC28" s="86"/>
      <c r="AKD28" s="86"/>
      <c r="AKE28" s="86"/>
      <c r="AKF28" s="86"/>
      <c r="AKG28" s="86"/>
      <c r="AKH28" s="62"/>
      <c r="AKI28" s="86"/>
      <c r="AKJ28" s="86"/>
      <c r="AKK28" s="86"/>
      <c r="AKL28" s="86"/>
      <c r="AKM28" s="86"/>
      <c r="AKN28" s="86"/>
      <c r="AKO28" s="86"/>
      <c r="AKP28" s="86"/>
      <c r="AKQ28" s="86"/>
      <c r="AKR28" s="86"/>
      <c r="AKS28" s="86"/>
      <c r="AKT28" s="86"/>
      <c r="AKU28" s="86"/>
      <c r="AKV28" s="86"/>
      <c r="AKW28" s="86"/>
      <c r="AKX28" s="86"/>
      <c r="AKY28" s="86"/>
      <c r="AKZ28" s="86"/>
      <c r="ALA28" s="86"/>
      <c r="ALB28" s="86"/>
      <c r="ALC28" s="86"/>
      <c r="ALD28" s="86"/>
      <c r="ALE28" s="86"/>
      <c r="ALF28" s="86"/>
      <c r="ALG28" s="86"/>
      <c r="ALH28" s="86"/>
      <c r="ALI28" s="86"/>
      <c r="ALJ28" s="86"/>
      <c r="ALK28" s="86"/>
      <c r="ALL28" s="86"/>
      <c r="ALM28" s="86"/>
      <c r="ALN28" s="62"/>
    </row>
    <row r="29" spans="1:1002" s="39" customFormat="1" ht="3" customHeight="1">
      <c r="A29" s="538" t="s">
        <v>51</v>
      </c>
      <c r="B29" s="538" t="s">
        <v>21</v>
      </c>
      <c r="D29" s="545">
        <v>42856</v>
      </c>
      <c r="E29" s="545">
        <v>43466</v>
      </c>
      <c r="F29" s="99"/>
      <c r="G29" s="97"/>
      <c r="H29" s="560">
        <f ca="1">IF(DATEDIF($D29,TODAY(),"d")/$F30&gt;1,1,DATEDIF($D29,TODAY(),"d")/$F30)</f>
        <v>0.63770491803278684</v>
      </c>
      <c r="I29" s="541">
        <v>0</v>
      </c>
      <c r="J29" s="14"/>
      <c r="K29" s="541">
        <f ca="1">J30-H29</f>
        <v>0.36229508196721316</v>
      </c>
      <c r="L29" s="6"/>
      <c r="M29" s="34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62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62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62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62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62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62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  <c r="GX29" s="83"/>
      <c r="GY29" s="83"/>
      <c r="GZ29" s="83"/>
      <c r="HA29" s="83"/>
      <c r="HB29" s="83"/>
      <c r="HC29" s="83"/>
      <c r="HD29" s="83"/>
      <c r="HE29" s="83"/>
      <c r="HF29" s="83"/>
      <c r="HG29" s="83"/>
      <c r="HH29" s="62"/>
      <c r="HI29" s="83"/>
      <c r="HJ29" s="83"/>
      <c r="HK29" s="83"/>
      <c r="HL29" s="83"/>
      <c r="HM29" s="83"/>
      <c r="HN29" s="83"/>
      <c r="HO29" s="83"/>
      <c r="HP29" s="83"/>
      <c r="HQ29" s="83"/>
      <c r="HR29" s="83"/>
      <c r="HS29" s="83"/>
      <c r="HT29" s="83"/>
      <c r="HU29" s="83"/>
      <c r="HV29" s="83"/>
      <c r="HW29" s="83"/>
      <c r="HX29" s="83"/>
      <c r="HY29" s="83"/>
      <c r="HZ29" s="83"/>
      <c r="IA29" s="83"/>
      <c r="IB29" s="83"/>
      <c r="IC29" s="83"/>
      <c r="ID29" s="83"/>
      <c r="IE29" s="83"/>
      <c r="IF29" s="83"/>
      <c r="IG29" s="83"/>
      <c r="IH29" s="83"/>
      <c r="II29" s="83"/>
      <c r="IJ29" s="83"/>
      <c r="IK29" s="83"/>
      <c r="IL29" s="83"/>
      <c r="IM29" s="83"/>
      <c r="IN29" s="62"/>
      <c r="IO29" s="83"/>
      <c r="IP29" s="83"/>
      <c r="IQ29" s="83"/>
      <c r="IR29" s="83"/>
      <c r="IS29" s="83"/>
      <c r="IT29" s="83"/>
      <c r="IU29" s="83"/>
      <c r="IV29" s="83"/>
      <c r="IW29" s="83"/>
      <c r="IX29" s="83"/>
      <c r="IY29" s="83"/>
      <c r="IZ29" s="83"/>
      <c r="JA29" s="83"/>
      <c r="JB29" s="83"/>
      <c r="JC29" s="83"/>
      <c r="JD29" s="83"/>
      <c r="JE29" s="83"/>
      <c r="JF29" s="83"/>
      <c r="JG29" s="83"/>
      <c r="JH29" s="83"/>
      <c r="JI29" s="83"/>
      <c r="JJ29" s="83"/>
      <c r="JK29" s="83"/>
      <c r="JL29" s="83"/>
      <c r="JM29" s="83"/>
      <c r="JN29" s="83"/>
      <c r="JO29" s="83"/>
      <c r="JP29" s="83"/>
      <c r="JQ29" s="83"/>
      <c r="JR29" s="83"/>
      <c r="JS29" s="83"/>
      <c r="JT29" s="62"/>
      <c r="JU29" s="83"/>
      <c r="JV29" s="83"/>
      <c r="JW29" s="83"/>
      <c r="JX29" s="83"/>
      <c r="JY29" s="83"/>
      <c r="JZ29" s="83"/>
      <c r="KA29" s="83"/>
      <c r="KB29" s="83"/>
      <c r="KC29" s="83"/>
      <c r="KD29" s="83"/>
      <c r="KE29" s="83"/>
      <c r="KF29" s="83"/>
      <c r="KG29" s="83"/>
      <c r="KH29" s="83"/>
      <c r="KI29" s="83"/>
      <c r="KJ29" s="83"/>
      <c r="KK29" s="83"/>
      <c r="KL29" s="83"/>
      <c r="KM29" s="83"/>
      <c r="KN29" s="83"/>
      <c r="KO29" s="83"/>
      <c r="KP29" s="83"/>
      <c r="KQ29" s="83"/>
      <c r="KR29" s="83"/>
      <c r="KS29" s="83"/>
      <c r="KT29" s="83"/>
      <c r="KU29" s="83"/>
      <c r="KV29" s="83"/>
      <c r="KW29" s="62"/>
      <c r="KX29" s="83"/>
      <c r="KY29" s="83"/>
      <c r="KZ29" s="83"/>
      <c r="LA29" s="83"/>
      <c r="LB29" s="83"/>
      <c r="LC29" s="83"/>
      <c r="LD29" s="83"/>
      <c r="LE29" s="83"/>
      <c r="LF29" s="83"/>
      <c r="LG29" s="83"/>
      <c r="LH29" s="83"/>
      <c r="LI29" s="83"/>
      <c r="LJ29" s="83"/>
      <c r="LK29" s="83"/>
      <c r="LL29" s="83"/>
      <c r="LM29" s="83"/>
      <c r="LN29" s="83"/>
      <c r="LO29" s="83"/>
      <c r="LP29" s="83"/>
      <c r="LQ29" s="83"/>
      <c r="LR29" s="83"/>
      <c r="LS29" s="83"/>
      <c r="LT29" s="83"/>
      <c r="LU29" s="83"/>
      <c r="LV29" s="83"/>
      <c r="LW29" s="83"/>
      <c r="LX29" s="83"/>
      <c r="LY29" s="83"/>
      <c r="LZ29" s="83"/>
      <c r="MA29" s="83"/>
      <c r="MB29" s="83"/>
      <c r="MC29" s="62"/>
      <c r="MD29" s="83"/>
      <c r="ME29" s="83"/>
      <c r="MF29" s="83"/>
      <c r="MG29" s="83"/>
      <c r="MH29" s="83"/>
      <c r="MI29" s="83"/>
      <c r="MJ29" s="83"/>
      <c r="MK29" s="83"/>
      <c r="ML29" s="83"/>
      <c r="MM29" s="83"/>
      <c r="MN29" s="83"/>
      <c r="MO29" s="83"/>
      <c r="MP29" s="83"/>
      <c r="MQ29" s="83"/>
      <c r="MR29" s="83"/>
      <c r="MS29" s="83"/>
      <c r="MT29" s="83"/>
      <c r="MU29" s="83"/>
      <c r="MV29" s="83"/>
      <c r="MW29" s="83"/>
      <c r="MX29" s="83"/>
      <c r="MY29" s="83"/>
      <c r="MZ29" s="83"/>
      <c r="NA29" s="83"/>
      <c r="NB29" s="83"/>
      <c r="NC29" s="83"/>
      <c r="ND29" s="83"/>
      <c r="NE29" s="83"/>
      <c r="NF29" s="83"/>
      <c r="NG29" s="83"/>
      <c r="NH29" s="62"/>
      <c r="NI29" s="83"/>
      <c r="NJ29" s="83"/>
      <c r="NK29" s="83"/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62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62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  <c r="QE29" s="83"/>
      <c r="QF29" s="83"/>
      <c r="QG29" s="83"/>
      <c r="QH29" s="83"/>
      <c r="QI29" s="83"/>
      <c r="QJ29" s="83"/>
      <c r="QK29" s="83"/>
      <c r="QL29" s="83"/>
      <c r="QM29" s="83"/>
      <c r="QN29" s="83"/>
      <c r="QO29" s="83"/>
      <c r="QP29" s="83"/>
      <c r="QQ29" s="83"/>
      <c r="QR29" s="83"/>
      <c r="QS29" s="83"/>
      <c r="QT29" s="83"/>
      <c r="QU29" s="83"/>
      <c r="QV29" s="83"/>
      <c r="QW29" s="83"/>
      <c r="QX29" s="83"/>
      <c r="QY29" s="62"/>
      <c r="QZ29" s="83"/>
      <c r="RA29" s="83"/>
      <c r="RB29" s="83"/>
      <c r="RC29" s="83"/>
      <c r="RD29" s="83"/>
      <c r="RE29" s="83"/>
      <c r="RF29" s="83"/>
      <c r="RG29" s="83"/>
      <c r="RH29" s="83"/>
      <c r="RI29" s="83"/>
      <c r="RJ29" s="83"/>
      <c r="RK29" s="83"/>
      <c r="RL29" s="83"/>
      <c r="RM29" s="83"/>
      <c r="RN29" s="83"/>
      <c r="RO29" s="83"/>
      <c r="RP29" s="83"/>
      <c r="RQ29" s="83"/>
      <c r="RR29" s="83"/>
      <c r="RS29" s="83"/>
      <c r="RT29" s="83"/>
      <c r="RU29" s="83"/>
      <c r="RV29" s="83"/>
      <c r="RW29" s="83"/>
      <c r="RX29" s="83"/>
      <c r="RY29" s="83"/>
      <c r="RZ29" s="83"/>
      <c r="SA29" s="83"/>
      <c r="SB29" s="83"/>
      <c r="SC29" s="83"/>
      <c r="SD29" s="83"/>
      <c r="SE29" s="62"/>
      <c r="SF29" s="83"/>
      <c r="SG29" s="83"/>
      <c r="SH29" s="83"/>
      <c r="SI29" s="83"/>
      <c r="SJ29" s="83"/>
      <c r="SK29" s="83"/>
      <c r="SL29" s="83"/>
      <c r="SM29" s="83"/>
      <c r="SN29" s="83"/>
      <c r="SO29" s="83"/>
      <c r="SP29" s="83"/>
      <c r="SQ29" s="83"/>
      <c r="SR29" s="83"/>
      <c r="SS29" s="83"/>
      <c r="ST29" s="83"/>
      <c r="SU29" s="83"/>
      <c r="SV29" s="83"/>
      <c r="SW29" s="83"/>
      <c r="SX29" s="83"/>
      <c r="SY29" s="83"/>
      <c r="SZ29" s="83"/>
      <c r="TA29" s="83"/>
      <c r="TB29" s="83"/>
      <c r="TC29" s="83"/>
      <c r="TD29" s="83"/>
      <c r="TE29" s="83"/>
      <c r="TF29" s="83"/>
      <c r="TG29" s="83"/>
      <c r="TH29" s="83"/>
      <c r="TI29" s="83"/>
      <c r="TJ29" s="62"/>
      <c r="TK29" s="83"/>
      <c r="TL29" s="83"/>
      <c r="TM29" s="83"/>
      <c r="TN29" s="83"/>
      <c r="TO29" s="83"/>
      <c r="TP29" s="83"/>
      <c r="TQ29" s="83"/>
      <c r="TR29" s="83"/>
      <c r="TS29" s="83"/>
      <c r="TT29" s="83"/>
      <c r="TU29" s="83"/>
      <c r="TV29" s="83"/>
      <c r="TW29" s="83"/>
      <c r="TX29" s="83"/>
      <c r="TY29" s="83"/>
      <c r="TZ29" s="83"/>
      <c r="UA29" s="83"/>
      <c r="UB29" s="83"/>
      <c r="UC29" s="83"/>
      <c r="UD29" s="83"/>
      <c r="UE29" s="83"/>
      <c r="UF29" s="83"/>
      <c r="UG29" s="83"/>
      <c r="UH29" s="83"/>
      <c r="UI29" s="83"/>
      <c r="UJ29" s="83"/>
      <c r="UK29" s="83"/>
      <c r="UL29" s="83"/>
      <c r="UM29" s="83"/>
      <c r="UN29" s="83"/>
      <c r="UO29" s="83"/>
      <c r="UP29" s="62"/>
      <c r="UQ29" s="83"/>
      <c r="UR29" s="83"/>
      <c r="US29" s="83"/>
      <c r="UT29" s="83"/>
      <c r="UU29" s="83"/>
      <c r="UV29" s="83"/>
      <c r="UW29" s="83"/>
      <c r="UX29" s="83"/>
      <c r="UY29" s="83"/>
      <c r="UZ29" s="83"/>
      <c r="VA29" s="83"/>
      <c r="VB29" s="83"/>
      <c r="VC29" s="83"/>
      <c r="VD29" s="83"/>
      <c r="VE29" s="83"/>
      <c r="VF29" s="83"/>
      <c r="VG29" s="83"/>
      <c r="VH29" s="83"/>
      <c r="VI29" s="83"/>
      <c r="VJ29" s="83"/>
      <c r="VK29" s="83"/>
      <c r="VL29" s="83"/>
      <c r="VM29" s="83"/>
      <c r="VN29" s="83"/>
      <c r="VO29" s="83"/>
      <c r="VP29" s="83"/>
      <c r="VQ29" s="83"/>
      <c r="VR29" s="83"/>
      <c r="VS29" s="83"/>
      <c r="VT29" s="83"/>
      <c r="VU29" s="62"/>
      <c r="VV29" s="83"/>
      <c r="VW29" s="83"/>
      <c r="VX29" s="83"/>
      <c r="VY29" s="83"/>
      <c r="VZ29" s="83"/>
      <c r="WA29" s="83"/>
      <c r="WB29" s="83"/>
      <c r="WC29" s="83"/>
      <c r="WD29" s="83"/>
      <c r="WE29" s="83"/>
      <c r="WF29" s="83"/>
      <c r="WG29" s="83"/>
      <c r="WH29" s="83"/>
      <c r="WI29" s="83"/>
      <c r="WJ29" s="83"/>
      <c r="WK29" s="83"/>
      <c r="WL29" s="83"/>
      <c r="WM29" s="83"/>
      <c r="WN29" s="83"/>
      <c r="WO29" s="83"/>
      <c r="WP29" s="83"/>
      <c r="WQ29" s="83"/>
      <c r="WR29" s="83"/>
      <c r="WS29" s="83"/>
      <c r="WT29" s="83"/>
      <c r="WU29" s="83"/>
      <c r="WV29" s="83"/>
      <c r="WW29" s="83"/>
      <c r="WX29" s="83"/>
      <c r="WY29" s="83"/>
      <c r="WZ29" s="42"/>
      <c r="XA29" s="62"/>
      <c r="XB29" s="42"/>
      <c r="XC29" s="42"/>
      <c r="XD29" s="42"/>
      <c r="XE29" s="42"/>
      <c r="XF29" s="42"/>
      <c r="XG29" s="42"/>
      <c r="XH29" s="42"/>
      <c r="XI29" s="42"/>
      <c r="XJ29" s="42"/>
      <c r="XK29" s="42"/>
      <c r="XL29" s="42"/>
      <c r="XM29" s="42"/>
      <c r="XN29" s="42"/>
      <c r="XO29" s="42"/>
      <c r="XP29" s="42"/>
      <c r="XQ29" s="42"/>
      <c r="XR29" s="42"/>
      <c r="XS29" s="42"/>
      <c r="XT29" s="42"/>
      <c r="XU29" s="42"/>
      <c r="XV29" s="42"/>
      <c r="XW29" s="42"/>
      <c r="XX29" s="42"/>
      <c r="XY29" s="42"/>
      <c r="XZ29" s="42"/>
      <c r="YA29" s="42"/>
      <c r="YB29" s="42"/>
      <c r="YC29" s="42"/>
      <c r="YD29" s="42"/>
      <c r="YE29" s="42"/>
      <c r="YF29" s="42"/>
      <c r="YG29" s="62"/>
      <c r="YH29" s="42"/>
      <c r="YI29" s="42"/>
      <c r="YJ29" s="42"/>
      <c r="YK29" s="42"/>
      <c r="YL29" s="42"/>
      <c r="YM29" s="42"/>
      <c r="YN29" s="42"/>
      <c r="YO29" s="42"/>
      <c r="YP29" s="42"/>
      <c r="YQ29" s="42"/>
      <c r="YR29" s="42"/>
      <c r="YS29" s="42"/>
      <c r="YT29" s="42"/>
      <c r="YU29" s="42"/>
      <c r="YV29" s="42"/>
      <c r="YW29" s="42"/>
      <c r="YX29" s="42"/>
      <c r="YY29" s="42"/>
      <c r="YZ29" s="42"/>
      <c r="ZA29" s="42"/>
      <c r="ZB29" s="42"/>
      <c r="ZC29" s="42"/>
      <c r="ZD29" s="42"/>
      <c r="ZE29" s="42"/>
      <c r="ZF29" s="42"/>
      <c r="ZG29" s="42"/>
      <c r="ZH29" s="42"/>
      <c r="ZI29" s="42"/>
      <c r="ZJ29" s="62"/>
      <c r="ZK29" s="42"/>
      <c r="ZL29" s="42"/>
      <c r="ZM29" s="42"/>
      <c r="ZN29" s="42"/>
      <c r="ZO29" s="42"/>
      <c r="ZP29" s="42"/>
      <c r="ZQ29" s="42"/>
      <c r="ZR29" s="42"/>
      <c r="ZS29" s="42"/>
      <c r="ZT29" s="42"/>
      <c r="ZU29" s="42"/>
      <c r="ZV29" s="42"/>
      <c r="ZW29" s="42"/>
      <c r="ZX29" s="42"/>
      <c r="ZY29" s="42"/>
      <c r="ZZ29" s="42"/>
      <c r="AAA29" s="42"/>
      <c r="AAB29" s="42"/>
      <c r="AAC29" s="42"/>
      <c r="AAD29" s="42"/>
      <c r="AAE29" s="42"/>
      <c r="AAF29" s="42"/>
      <c r="AAG29" s="42"/>
      <c r="AAH29" s="42"/>
      <c r="AAI29" s="42"/>
      <c r="AAJ29" s="42"/>
      <c r="AAK29" s="42"/>
      <c r="AAL29" s="42"/>
      <c r="AAM29" s="42"/>
      <c r="AAN29" s="42"/>
      <c r="AAO29" s="42"/>
      <c r="AAP29" s="62"/>
      <c r="AAQ29" s="42"/>
      <c r="AAR29" s="42"/>
      <c r="AAS29" s="42"/>
      <c r="AAT29" s="42"/>
      <c r="AAU29" s="42"/>
      <c r="AAV29" s="42"/>
      <c r="AAW29" s="42"/>
      <c r="AAX29" s="42"/>
      <c r="AAY29" s="42"/>
      <c r="AAZ29" s="42"/>
      <c r="ABA29" s="42"/>
      <c r="ABB29" s="42"/>
      <c r="ABC29" s="42"/>
      <c r="ABD29" s="42"/>
      <c r="ABE29" s="42"/>
      <c r="ABF29" s="42"/>
      <c r="ABG29" s="42"/>
      <c r="ABH29" s="42"/>
      <c r="ABI29" s="42"/>
      <c r="ABJ29" s="42"/>
      <c r="ABK29" s="42"/>
      <c r="ABL29" s="42"/>
      <c r="ABM29" s="42"/>
      <c r="ABN29" s="42"/>
      <c r="ABO29" s="42"/>
      <c r="ABP29" s="42"/>
      <c r="ABQ29" s="42"/>
      <c r="ABR29" s="42"/>
      <c r="ABS29" s="42"/>
      <c r="ABT29" s="42"/>
      <c r="ABU29" s="62"/>
      <c r="ABV29" s="42"/>
      <c r="ABW29" s="42"/>
      <c r="ABX29" s="42"/>
      <c r="ABY29" s="42"/>
      <c r="ABZ29" s="42"/>
      <c r="ACA29" s="42"/>
      <c r="ACB29" s="42"/>
      <c r="ACC29" s="42"/>
      <c r="ACD29" s="42"/>
      <c r="ACE29" s="42"/>
      <c r="ACF29" s="42"/>
      <c r="ACG29" s="42"/>
      <c r="ACH29" s="42"/>
      <c r="ACI29" s="42"/>
      <c r="ACJ29" s="42"/>
      <c r="ACK29" s="42"/>
      <c r="ACL29" s="42"/>
      <c r="ACM29" s="42"/>
      <c r="ACN29" s="42"/>
      <c r="ACO29" s="42"/>
      <c r="ACP29" s="42"/>
      <c r="ACQ29" s="42"/>
      <c r="ACR29" s="42"/>
      <c r="ACS29" s="42"/>
      <c r="ACT29" s="42"/>
      <c r="ACU29" s="42"/>
      <c r="ACV29" s="42"/>
      <c r="ACW29" s="42"/>
      <c r="ACX29" s="42"/>
      <c r="ACY29" s="42"/>
      <c r="ACZ29" s="42"/>
      <c r="ADA29" s="62"/>
      <c r="ADB29" s="42"/>
      <c r="ADC29" s="42"/>
      <c r="ADD29" s="42"/>
      <c r="ADE29" s="42"/>
      <c r="ADF29" s="42"/>
      <c r="ADG29" s="42"/>
      <c r="ADH29" s="42"/>
      <c r="ADI29" s="42"/>
      <c r="ADJ29" s="42"/>
      <c r="ADK29" s="42"/>
      <c r="ADL29" s="42"/>
      <c r="ADM29" s="42"/>
      <c r="ADN29" s="42"/>
      <c r="ADO29" s="42"/>
      <c r="ADP29" s="42"/>
      <c r="ADQ29" s="42"/>
      <c r="ADR29" s="42"/>
      <c r="ADS29" s="42"/>
      <c r="ADT29" s="42"/>
      <c r="ADU29" s="42"/>
      <c r="ADV29" s="42"/>
      <c r="ADW29" s="42"/>
      <c r="ADX29" s="42"/>
      <c r="ADY29" s="42"/>
      <c r="ADZ29" s="42"/>
      <c r="AEA29" s="42"/>
      <c r="AEB29" s="42"/>
      <c r="AEC29" s="42"/>
      <c r="AED29" s="42"/>
      <c r="AEE29" s="42"/>
      <c r="AEF29" s="62"/>
      <c r="AEG29" s="42"/>
      <c r="AEH29" s="42"/>
      <c r="AEI29" s="42"/>
      <c r="AEJ29" s="42"/>
      <c r="AEK29" s="42"/>
      <c r="AEL29" s="42"/>
      <c r="AEM29" s="42"/>
      <c r="AEN29" s="42"/>
      <c r="AEO29" s="42"/>
      <c r="AEP29" s="42"/>
      <c r="AEQ29" s="42"/>
      <c r="AER29" s="42"/>
      <c r="AES29" s="42"/>
      <c r="AET29" s="42"/>
      <c r="AEU29" s="42"/>
      <c r="AEV29" s="42"/>
      <c r="AEW29" s="42"/>
      <c r="AEX29" s="42"/>
      <c r="AEY29" s="42"/>
      <c r="AEZ29" s="42"/>
      <c r="AFA29" s="42"/>
      <c r="AFB29" s="42"/>
      <c r="AFC29" s="42"/>
      <c r="AFD29" s="42"/>
      <c r="AFE29" s="42"/>
      <c r="AFF29" s="42"/>
      <c r="AFG29" s="42"/>
      <c r="AFH29" s="42"/>
      <c r="AFI29" s="42"/>
      <c r="AFJ29" s="42"/>
      <c r="AFK29" s="42"/>
      <c r="AFL29" s="62"/>
      <c r="AFM29" s="42"/>
      <c r="AFN29" s="42"/>
      <c r="AFO29" s="42"/>
      <c r="AFP29" s="42"/>
      <c r="AFQ29" s="42"/>
      <c r="AFR29" s="42"/>
      <c r="AFS29" s="42"/>
      <c r="AFT29" s="42"/>
      <c r="AFU29" s="42"/>
      <c r="AFV29" s="42"/>
      <c r="AFW29" s="42"/>
      <c r="AFX29" s="42"/>
      <c r="AFY29" s="42"/>
      <c r="AFZ29" s="42"/>
      <c r="AGA29" s="42"/>
      <c r="AGB29" s="42"/>
      <c r="AGC29" s="42"/>
      <c r="AGD29" s="42"/>
      <c r="AGE29" s="42"/>
      <c r="AGF29" s="42"/>
      <c r="AGG29" s="42"/>
      <c r="AGH29" s="42"/>
      <c r="AGI29" s="42"/>
      <c r="AGJ29" s="42"/>
      <c r="AGK29" s="42"/>
      <c r="AGL29" s="42"/>
      <c r="AGM29" s="42"/>
      <c r="AGN29" s="42"/>
      <c r="AGO29" s="42"/>
      <c r="AGP29" s="42"/>
      <c r="AGQ29" s="42"/>
      <c r="AGR29" s="62"/>
      <c r="AGS29" s="42"/>
      <c r="AGT29" s="42"/>
      <c r="AGU29" s="42"/>
      <c r="AGV29" s="42"/>
      <c r="AGW29" s="42"/>
      <c r="AGX29" s="42"/>
      <c r="AGY29" s="42"/>
      <c r="AGZ29" s="42"/>
      <c r="AHA29" s="42"/>
      <c r="AHB29" s="42"/>
      <c r="AHC29" s="42"/>
      <c r="AHD29" s="42"/>
      <c r="AHE29" s="42"/>
      <c r="AHF29" s="42"/>
      <c r="AHG29" s="42"/>
      <c r="AHH29" s="42"/>
      <c r="AHI29" s="42"/>
      <c r="AHJ29" s="42"/>
      <c r="AHK29" s="42"/>
      <c r="AHL29" s="42"/>
      <c r="AHM29" s="42"/>
      <c r="AHN29" s="42"/>
      <c r="AHO29" s="42"/>
      <c r="AHP29" s="42"/>
      <c r="AHQ29" s="42"/>
      <c r="AHR29" s="42"/>
      <c r="AHS29" s="42"/>
      <c r="AHT29" s="42"/>
      <c r="AHU29" s="42"/>
      <c r="AHV29" s="42"/>
      <c r="AHW29" s="62"/>
      <c r="AHX29" s="42"/>
      <c r="AHY29" s="42"/>
      <c r="AHZ29" s="42"/>
      <c r="AIA29" s="42"/>
      <c r="AIB29" s="42"/>
      <c r="AIC29" s="42"/>
      <c r="AID29" s="42"/>
      <c r="AIE29" s="42"/>
      <c r="AIF29" s="42"/>
      <c r="AIG29" s="42"/>
      <c r="AIH29" s="42"/>
      <c r="AII29" s="42"/>
      <c r="AIJ29" s="42"/>
      <c r="AIK29" s="42"/>
      <c r="AIL29" s="42"/>
      <c r="AIM29" s="42"/>
      <c r="AIN29" s="42"/>
      <c r="AIO29" s="42"/>
      <c r="AIP29" s="42"/>
      <c r="AIQ29" s="42"/>
      <c r="AIR29" s="42"/>
      <c r="AIS29" s="42"/>
      <c r="AIT29" s="42"/>
      <c r="AIU29" s="42"/>
      <c r="AIV29" s="42"/>
      <c r="AIW29" s="42"/>
      <c r="AIX29" s="42"/>
      <c r="AIY29" s="42"/>
      <c r="AIZ29" s="42"/>
      <c r="AJA29" s="42"/>
      <c r="AJB29" s="42"/>
      <c r="AJC29" s="62"/>
      <c r="AJD29" s="42"/>
      <c r="AJE29" s="42"/>
      <c r="AJF29" s="42"/>
      <c r="AJG29" s="42"/>
      <c r="AJH29" s="42"/>
      <c r="AJI29" s="42"/>
      <c r="AJJ29" s="42"/>
      <c r="AJK29" s="42"/>
      <c r="AJL29" s="42"/>
      <c r="AJM29" s="42"/>
      <c r="AJN29" s="42"/>
      <c r="AJO29" s="42"/>
      <c r="AJP29" s="42"/>
      <c r="AJQ29" s="42"/>
      <c r="AJR29" s="42"/>
      <c r="AJS29" s="42"/>
      <c r="AJT29" s="42"/>
      <c r="AJU29" s="42"/>
      <c r="AJV29" s="42"/>
      <c r="AJW29" s="42"/>
      <c r="AJX29" s="42"/>
      <c r="AJY29" s="42"/>
      <c r="AJZ29" s="42"/>
      <c r="AKA29" s="42"/>
      <c r="AKB29" s="42"/>
      <c r="AKC29" s="42"/>
      <c r="AKD29" s="42"/>
      <c r="AKE29" s="42"/>
      <c r="AKF29" s="42"/>
      <c r="AKG29" s="42"/>
      <c r="AKH29" s="62"/>
      <c r="AKI29" s="42"/>
      <c r="AKJ29" s="42"/>
      <c r="AKK29" s="42"/>
      <c r="AKL29" s="42"/>
      <c r="AKM29" s="42"/>
      <c r="AKN29" s="42"/>
      <c r="AKO29" s="42"/>
      <c r="AKP29" s="42"/>
      <c r="AKQ29" s="42"/>
      <c r="AKR29" s="42"/>
      <c r="AKS29" s="42"/>
      <c r="AKT29" s="42"/>
      <c r="AKU29" s="42"/>
      <c r="AKV29" s="42"/>
      <c r="AKW29" s="42"/>
      <c r="AKX29" s="42"/>
      <c r="AKY29" s="42"/>
      <c r="AKZ29" s="42"/>
      <c r="ALA29" s="42"/>
      <c r="ALB29" s="42"/>
      <c r="ALC29" s="42"/>
      <c r="ALD29" s="42"/>
      <c r="ALE29" s="42"/>
      <c r="ALF29" s="42"/>
      <c r="ALG29" s="42"/>
      <c r="ALH29" s="42"/>
      <c r="ALI29" s="42"/>
      <c r="ALJ29" s="42"/>
      <c r="ALK29" s="42"/>
      <c r="ALL29" s="42"/>
      <c r="ALM29" s="42"/>
      <c r="ALN29" s="62"/>
    </row>
    <row r="30" spans="1:1002">
      <c r="A30" s="544"/>
      <c r="B30" s="539"/>
      <c r="D30" s="546"/>
      <c r="E30" s="546"/>
      <c r="F30" s="98">
        <f>E29-D29</f>
        <v>610</v>
      </c>
      <c r="G30" s="96">
        <f>NETWORKDAYS(D29,E29,C$165:C$187)</f>
        <v>420</v>
      </c>
      <c r="H30" s="561"/>
      <c r="I30" s="542"/>
      <c r="J30" s="51" t="str">
        <f>IF(I29&gt;1%,"100%","100%")</f>
        <v>100%</v>
      </c>
      <c r="K30" s="542"/>
      <c r="M30" s="34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62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  <c r="IZ30" s="42"/>
      <c r="JA30" s="42"/>
      <c r="JB30" s="42"/>
      <c r="JC30" s="42"/>
      <c r="JD30" s="42"/>
      <c r="JE30" s="42"/>
      <c r="JF30" s="42"/>
      <c r="JG30" s="42"/>
      <c r="JH30" s="42"/>
      <c r="JI30" s="42"/>
      <c r="JJ30" s="42"/>
      <c r="JK30" s="42"/>
      <c r="JL30" s="42"/>
      <c r="JM30" s="42"/>
      <c r="JN30" s="42"/>
      <c r="JO30" s="42"/>
      <c r="JP30" s="42"/>
      <c r="JQ30" s="42"/>
      <c r="JR30" s="42"/>
      <c r="JS30" s="42"/>
      <c r="JU30" s="42"/>
      <c r="JV30" s="42"/>
      <c r="JW30" s="42"/>
      <c r="JX30" s="42"/>
      <c r="JY30" s="42"/>
      <c r="JZ30" s="42"/>
      <c r="KA30" s="42"/>
      <c r="KB30" s="42"/>
      <c r="KC30" s="42"/>
      <c r="KD30" s="42"/>
      <c r="KE30" s="42"/>
      <c r="KF30" s="42"/>
      <c r="KG30" s="42"/>
      <c r="KH30" s="42"/>
      <c r="KI30" s="42"/>
      <c r="KJ30" s="42"/>
      <c r="KK30" s="42"/>
      <c r="KL30" s="42"/>
      <c r="KM30" s="42"/>
      <c r="KN30" s="42"/>
      <c r="KO30" s="42"/>
      <c r="KP30" s="42"/>
      <c r="KQ30" s="42"/>
      <c r="KR30" s="42"/>
      <c r="KS30" s="42"/>
      <c r="KT30" s="42"/>
      <c r="KU30" s="42"/>
      <c r="KV30" s="42"/>
      <c r="KX30" s="42"/>
      <c r="KY30" s="42"/>
      <c r="KZ30" s="42"/>
      <c r="LA30" s="42"/>
      <c r="LB30" s="42"/>
      <c r="LC30" s="42"/>
      <c r="LD30" s="42"/>
      <c r="LE30" s="42"/>
      <c r="LF30" s="42"/>
      <c r="LG30" s="42"/>
      <c r="LH30" s="42"/>
      <c r="LI30" s="42"/>
      <c r="LJ30" s="42"/>
      <c r="LK30" s="42"/>
      <c r="LL30" s="42"/>
      <c r="LM30" s="42"/>
      <c r="LN30" s="42"/>
      <c r="LO30" s="42"/>
      <c r="LP30" s="42"/>
      <c r="LQ30" s="42"/>
      <c r="LR30" s="42"/>
      <c r="LS30" s="42"/>
      <c r="LT30" s="42"/>
      <c r="LU30" s="42"/>
      <c r="LV30" s="42"/>
      <c r="LW30" s="42"/>
      <c r="LX30" s="42"/>
      <c r="LY30" s="42"/>
      <c r="LZ30" s="42"/>
      <c r="MA30" s="42"/>
      <c r="MB30" s="42"/>
      <c r="MD30" s="30"/>
      <c r="ME30" s="30"/>
      <c r="MF30" s="30"/>
      <c r="MG30" s="30"/>
      <c r="MH30" s="30"/>
      <c r="MI30" s="30"/>
      <c r="MJ30" s="30"/>
      <c r="MK30" s="30"/>
      <c r="ML30" s="30"/>
      <c r="MM30" s="30"/>
      <c r="MN30" s="30"/>
      <c r="MO30" s="30"/>
      <c r="MP30" s="30"/>
      <c r="MQ30" s="30"/>
      <c r="MR30" s="30"/>
      <c r="MS30" s="30"/>
      <c r="MT30" s="30"/>
      <c r="MU30" s="30"/>
      <c r="MV30" s="30"/>
      <c r="MW30" s="30"/>
      <c r="MX30" s="30"/>
      <c r="MY30" s="30"/>
      <c r="MZ30" s="30"/>
      <c r="NA30" s="30"/>
      <c r="NB30" s="30"/>
      <c r="NC30" s="30"/>
      <c r="ND30" s="30"/>
      <c r="NE30" s="30"/>
      <c r="NF30" s="30"/>
      <c r="NG30" s="30"/>
      <c r="NI30" s="42"/>
      <c r="NJ30" s="42"/>
      <c r="NK30" s="42"/>
      <c r="NL30" s="42"/>
      <c r="NM30" s="42"/>
      <c r="NN30" s="42"/>
      <c r="NO30" s="42"/>
      <c r="NP30" s="42"/>
      <c r="NQ30" s="42"/>
      <c r="NR30" s="42"/>
      <c r="NS30" s="42"/>
      <c r="NT30" s="42"/>
      <c r="NU30" s="42"/>
      <c r="NV30" s="42"/>
      <c r="NW30" s="42"/>
      <c r="NX30" s="42"/>
      <c r="NY30" s="42"/>
      <c r="NZ30" s="42"/>
      <c r="OA30" s="42"/>
      <c r="OB30" s="42"/>
      <c r="OC30" s="42"/>
      <c r="OD30" s="42"/>
      <c r="OE30" s="42"/>
      <c r="OF30" s="42"/>
      <c r="OG30" s="42"/>
      <c r="OH30" s="42"/>
      <c r="OI30" s="42"/>
      <c r="OJ30" s="42"/>
      <c r="OK30" s="42"/>
      <c r="OL30" s="42"/>
      <c r="OM30" s="42"/>
      <c r="OO30" s="30"/>
      <c r="OP30" s="30"/>
      <c r="OQ30" s="30"/>
      <c r="OR30" s="30"/>
      <c r="OS30" s="30"/>
      <c r="OT30" s="30"/>
      <c r="OU30" s="30"/>
      <c r="OV30" s="30"/>
      <c r="OW30" s="30"/>
      <c r="OX30" s="30"/>
      <c r="OY30" s="30"/>
      <c r="OZ30" s="30"/>
      <c r="PA30" s="30"/>
      <c r="PB30" s="30"/>
      <c r="PC30" s="30"/>
      <c r="PD30" s="30"/>
      <c r="PE30" s="30"/>
      <c r="PF30" s="30"/>
      <c r="PG30" s="30"/>
      <c r="PH30" s="30"/>
      <c r="PI30" s="30"/>
      <c r="PJ30" s="30"/>
      <c r="PK30" s="30"/>
      <c r="PL30" s="30"/>
      <c r="PM30" s="30"/>
      <c r="PN30" s="30"/>
      <c r="PO30" s="30"/>
      <c r="PP30" s="30"/>
      <c r="PQ30" s="30"/>
      <c r="PR30" s="30"/>
      <c r="PT30" s="42"/>
      <c r="PU30" s="42"/>
      <c r="PV30" s="42"/>
      <c r="PW30" s="42"/>
      <c r="PX30" s="42"/>
      <c r="PY30" s="42"/>
      <c r="PZ30" s="42"/>
      <c r="QA30" s="42"/>
      <c r="QB30" s="42"/>
      <c r="QC30" s="42"/>
      <c r="QD30" s="42"/>
      <c r="QE30" s="42"/>
      <c r="QF30" s="42"/>
      <c r="QG30" s="42"/>
      <c r="QH30" s="42"/>
      <c r="QI30" s="42"/>
      <c r="QJ30" s="42"/>
      <c r="QK30" s="42"/>
      <c r="QL30" s="42"/>
      <c r="QM30" s="42"/>
      <c r="QN30" s="42"/>
      <c r="QO30" s="42"/>
      <c r="QP30" s="42"/>
      <c r="QQ30" s="42"/>
      <c r="QR30" s="42"/>
      <c r="QS30" s="42"/>
      <c r="QT30" s="42"/>
      <c r="QU30" s="42"/>
      <c r="QV30" s="42"/>
      <c r="QW30" s="42"/>
      <c r="QX30" s="42"/>
      <c r="QZ30" s="42"/>
      <c r="RA30" s="42"/>
      <c r="RB30" s="42"/>
      <c r="RC30" s="42"/>
      <c r="RD30" s="42"/>
      <c r="RE30" s="42"/>
      <c r="RF30" s="42"/>
      <c r="RG30" s="42"/>
      <c r="RH30" s="42"/>
      <c r="RI30" s="42"/>
      <c r="RJ30" s="42"/>
      <c r="RK30" s="42"/>
      <c r="RL30" s="42"/>
      <c r="RM30" s="42"/>
      <c r="RN30" s="42"/>
      <c r="RO30" s="42"/>
      <c r="RP30" s="42"/>
      <c r="RQ30" s="42"/>
      <c r="RR30" s="42"/>
      <c r="RS30" s="42"/>
      <c r="RT30" s="42"/>
      <c r="RU30" s="42"/>
      <c r="RV30" s="42"/>
      <c r="RW30" s="42"/>
      <c r="RX30" s="42"/>
      <c r="RY30" s="42"/>
      <c r="RZ30" s="42"/>
      <c r="SA30" s="42"/>
      <c r="SB30" s="42"/>
      <c r="SC30" s="42"/>
      <c r="SD30" s="42"/>
      <c r="SF30" s="30"/>
      <c r="SG30" s="30"/>
      <c r="SH30" s="30"/>
      <c r="SI30" s="30"/>
      <c r="SJ30" s="30"/>
      <c r="SK30" s="30"/>
      <c r="SL30" s="30"/>
      <c r="SM30" s="30"/>
      <c r="SN30" s="30"/>
      <c r="SO30" s="30"/>
      <c r="SP30" s="30"/>
      <c r="SQ30" s="30"/>
      <c r="SR30" s="30"/>
      <c r="SS30" s="30"/>
      <c r="ST30" s="30"/>
      <c r="SU30" s="30"/>
      <c r="SV30" s="30"/>
      <c r="SW30" s="30"/>
      <c r="SX30" s="30"/>
      <c r="SY30" s="30"/>
      <c r="SZ30" s="30"/>
      <c r="TA30" s="30"/>
      <c r="TB30" s="30"/>
      <c r="TC30" s="30"/>
      <c r="TD30" s="30"/>
      <c r="TE30" s="30"/>
      <c r="TF30" s="30"/>
      <c r="TG30" s="30"/>
      <c r="TH30" s="30"/>
      <c r="TI30" s="30"/>
      <c r="TK30" s="42"/>
      <c r="TL30" s="42"/>
      <c r="TM30" s="42"/>
      <c r="TN30" s="42"/>
      <c r="TO30" s="42"/>
      <c r="TP30" s="42"/>
      <c r="TQ30" s="42"/>
      <c r="TR30" s="42"/>
      <c r="TS30" s="42"/>
      <c r="TT30" s="42"/>
      <c r="TU30" s="42"/>
      <c r="TV30" s="42"/>
      <c r="TW30" s="42"/>
      <c r="TX30" s="42"/>
      <c r="TY30" s="42"/>
      <c r="TZ30" s="42"/>
      <c r="UA30" s="42"/>
      <c r="UB30" s="42"/>
      <c r="UC30" s="42"/>
      <c r="UD30" s="42"/>
      <c r="UE30" s="42"/>
      <c r="UF30" s="42"/>
      <c r="UG30" s="42"/>
      <c r="UH30" s="42"/>
      <c r="UI30" s="42"/>
      <c r="UJ30" s="42"/>
      <c r="UK30" s="42"/>
      <c r="UL30" s="42"/>
      <c r="UM30" s="42"/>
      <c r="UN30" s="42"/>
      <c r="UO30" s="42"/>
      <c r="UQ30" s="30"/>
      <c r="UR30" s="30"/>
      <c r="US30" s="30"/>
      <c r="UT30" s="30"/>
      <c r="UU30" s="30"/>
      <c r="UV30" s="30"/>
      <c r="UW30" s="30"/>
      <c r="UX30" s="30"/>
      <c r="UY30" s="30"/>
      <c r="UZ30" s="30"/>
      <c r="VA30" s="30"/>
      <c r="VB30" s="30"/>
      <c r="VC30" s="30"/>
      <c r="VD30" s="30"/>
      <c r="VE30" s="30"/>
      <c r="VF30" s="30"/>
      <c r="VG30" s="30"/>
      <c r="VH30" s="30"/>
      <c r="VI30" s="30"/>
      <c r="VJ30" s="30"/>
      <c r="VK30" s="30"/>
      <c r="VL30" s="30"/>
      <c r="VM30" s="30"/>
      <c r="VN30" s="30"/>
      <c r="VO30" s="30"/>
      <c r="VP30" s="30"/>
      <c r="VQ30" s="30"/>
      <c r="VR30" s="30"/>
      <c r="VS30" s="30"/>
      <c r="VT30" s="30"/>
      <c r="VU30" s="62"/>
      <c r="VV30" s="30"/>
      <c r="VW30" s="30"/>
      <c r="VX30" s="30"/>
      <c r="VY30" s="30"/>
      <c r="VZ30" s="30"/>
      <c r="WA30" s="30"/>
      <c r="WB30" s="30"/>
      <c r="WC30" s="30"/>
      <c r="WD30" s="30"/>
      <c r="WE30" s="30"/>
      <c r="WF30" s="30"/>
      <c r="WG30" s="30"/>
      <c r="WH30" s="30"/>
      <c r="WI30" s="30"/>
      <c r="WJ30" s="30"/>
      <c r="WK30" s="30"/>
      <c r="WL30" s="30"/>
      <c r="WM30" s="30"/>
      <c r="WN30" s="30"/>
      <c r="WO30" s="30"/>
      <c r="WP30" s="30"/>
      <c r="WQ30" s="30"/>
      <c r="WR30" s="30"/>
      <c r="WS30" s="30"/>
      <c r="WT30" s="30"/>
      <c r="WU30" s="30"/>
      <c r="WV30" s="30"/>
      <c r="WW30" s="30"/>
      <c r="WX30" s="30"/>
      <c r="WY30" s="30"/>
      <c r="WZ30" s="30"/>
      <c r="XA30" s="62"/>
      <c r="XB30" s="30"/>
      <c r="XC30" s="30"/>
      <c r="XD30" s="30"/>
      <c r="XE30" s="30"/>
      <c r="XF30" s="30"/>
      <c r="XG30" s="30"/>
      <c r="XH30" s="30"/>
      <c r="XI30" s="30"/>
      <c r="XJ30" s="30"/>
      <c r="XK30" s="30"/>
      <c r="XL30" s="30"/>
      <c r="XM30" s="30"/>
      <c r="XN30" s="30"/>
      <c r="XO30" s="30"/>
      <c r="XP30" s="30"/>
      <c r="XQ30" s="30"/>
      <c r="XR30" s="30"/>
      <c r="XS30" s="30"/>
      <c r="XT30" s="30"/>
      <c r="XU30" s="30"/>
      <c r="XV30" s="30"/>
      <c r="XW30" s="30"/>
      <c r="XX30" s="30"/>
      <c r="XY30" s="30"/>
      <c r="XZ30" s="30"/>
      <c r="YA30" s="30"/>
      <c r="YB30" s="30"/>
      <c r="YC30" s="30"/>
      <c r="YD30" s="30"/>
      <c r="YE30" s="30"/>
      <c r="YF30" s="30"/>
      <c r="YG30" s="62"/>
      <c r="YH30" s="30"/>
      <c r="YI30" s="30"/>
      <c r="YJ30" s="30"/>
      <c r="YK30" s="30"/>
      <c r="YL30" s="30"/>
      <c r="YM30" s="30"/>
      <c r="YN30" s="30"/>
      <c r="YO30" s="30"/>
      <c r="YP30" s="30"/>
      <c r="YQ30" s="30"/>
      <c r="YR30" s="30"/>
      <c r="YS30" s="30"/>
      <c r="YT30" s="30"/>
      <c r="YU30" s="30"/>
      <c r="YV30" s="30"/>
      <c r="YW30" s="30"/>
      <c r="YX30" s="30"/>
      <c r="YY30" s="30"/>
      <c r="YZ30" s="30"/>
      <c r="ZA30" s="30"/>
      <c r="ZB30" s="30"/>
      <c r="ZC30" s="30"/>
      <c r="ZD30" s="30"/>
      <c r="ZE30" s="30"/>
      <c r="ZF30" s="30"/>
      <c r="ZG30" s="30"/>
      <c r="ZH30" s="30"/>
      <c r="ZI30" s="30"/>
      <c r="ZJ30" s="62"/>
      <c r="ZK30" s="30"/>
      <c r="ZL30" s="30"/>
      <c r="ZM30" s="30"/>
      <c r="ZN30" s="30"/>
      <c r="ZO30" s="30"/>
      <c r="ZP30" s="30"/>
      <c r="ZQ30" s="30"/>
      <c r="ZR30" s="30"/>
      <c r="ZS30" s="30"/>
      <c r="ZT30" s="30"/>
      <c r="ZU30" s="30"/>
      <c r="ZV30" s="30"/>
      <c r="ZW30" s="30"/>
      <c r="ZX30" s="30"/>
      <c r="ZY30" s="30"/>
      <c r="ZZ30" s="30"/>
      <c r="AAA30" s="30"/>
      <c r="AAB30" s="30"/>
      <c r="AAC30" s="30"/>
      <c r="AAD30" s="30"/>
      <c r="AAE30" s="30"/>
      <c r="AAF30" s="30"/>
      <c r="AAG30" s="30"/>
      <c r="AAH30" s="30"/>
      <c r="AAI30" s="30"/>
      <c r="AAJ30" s="30"/>
      <c r="AAK30" s="30"/>
      <c r="AAL30" s="30"/>
      <c r="AAM30" s="30"/>
      <c r="AAN30" s="30"/>
      <c r="AAO30" s="30"/>
      <c r="AAP30" s="62"/>
      <c r="AAQ30" s="30"/>
      <c r="AAR30" s="30"/>
      <c r="AAS30" s="30"/>
      <c r="AAT30" s="30"/>
      <c r="AAU30" s="30"/>
      <c r="AAV30" s="30"/>
      <c r="AAW30" s="30"/>
      <c r="AAX30" s="30"/>
      <c r="AAY30" s="30"/>
      <c r="AAZ30" s="30"/>
      <c r="ABA30" s="30"/>
      <c r="ABB30" s="30"/>
      <c r="ABC30" s="30"/>
      <c r="ABD30" s="30"/>
      <c r="ABE30" s="30"/>
      <c r="ABF30" s="30"/>
      <c r="ABG30" s="30"/>
      <c r="ABH30" s="30"/>
      <c r="ABI30" s="30"/>
      <c r="ABJ30" s="30"/>
      <c r="ABK30" s="30"/>
      <c r="ABL30" s="30"/>
      <c r="ABM30" s="30"/>
      <c r="ABN30" s="30"/>
      <c r="ABO30" s="30"/>
      <c r="ABP30" s="30"/>
      <c r="ABQ30" s="30"/>
      <c r="ABR30" s="30"/>
      <c r="ABS30" s="30"/>
      <c r="ABT30" s="30"/>
      <c r="ABU30" s="62"/>
      <c r="ABV30" s="30"/>
      <c r="ABW30" s="30"/>
      <c r="ABX30" s="30"/>
      <c r="ABY30" s="30"/>
      <c r="ABZ30" s="30"/>
      <c r="ACA30" s="30"/>
      <c r="ACB30" s="30"/>
      <c r="ACC30" s="30"/>
      <c r="ACD30" s="30"/>
      <c r="ACE30" s="30"/>
      <c r="ACF30" s="30"/>
      <c r="ACG30" s="30"/>
      <c r="ACH30" s="30"/>
      <c r="ACI30" s="30"/>
      <c r="ACJ30" s="30"/>
      <c r="ACK30" s="30"/>
      <c r="ACL30" s="30"/>
      <c r="ACM30" s="30"/>
      <c r="ACN30" s="30"/>
      <c r="ACO30" s="30"/>
      <c r="ACP30" s="30"/>
      <c r="ACQ30" s="30"/>
      <c r="ACR30" s="30"/>
      <c r="ACS30" s="30"/>
      <c r="ACT30" s="30"/>
      <c r="ACU30" s="30"/>
      <c r="ACV30" s="30"/>
      <c r="ACW30" s="30"/>
      <c r="ACX30" s="30"/>
      <c r="ACY30" s="30"/>
      <c r="ACZ30" s="30"/>
      <c r="ADA30" s="62"/>
      <c r="ADB30" s="30"/>
      <c r="ADC30" s="30"/>
      <c r="ADD30" s="30"/>
      <c r="ADE30" s="30"/>
      <c r="ADF30" s="30"/>
      <c r="ADG30" s="30"/>
      <c r="ADH30" s="30"/>
      <c r="ADI30" s="30"/>
      <c r="ADJ30" s="30"/>
      <c r="ADK30" s="30"/>
      <c r="ADL30" s="30"/>
      <c r="ADM30" s="30"/>
      <c r="ADN30" s="30"/>
      <c r="ADO30" s="30"/>
      <c r="ADP30" s="30"/>
      <c r="ADQ30" s="30"/>
      <c r="ADR30" s="30"/>
      <c r="ADS30" s="30"/>
      <c r="ADT30" s="30"/>
      <c r="ADU30" s="30"/>
      <c r="ADV30" s="30"/>
      <c r="ADW30" s="30"/>
      <c r="ADX30" s="30"/>
      <c r="ADY30" s="30"/>
      <c r="ADZ30" s="30"/>
      <c r="AEA30" s="30"/>
      <c r="AEB30" s="30"/>
      <c r="AEC30" s="30"/>
      <c r="AED30" s="30"/>
      <c r="AEE30" s="30"/>
      <c r="AEF30" s="62"/>
      <c r="AEG30" s="30"/>
      <c r="AEH30" s="30"/>
      <c r="AEI30" s="30"/>
      <c r="AEJ30" s="30"/>
      <c r="AEK30" s="30"/>
      <c r="AEL30" s="30"/>
      <c r="AEM30" s="30"/>
      <c r="AEN30" s="30"/>
      <c r="AEO30" s="30"/>
      <c r="AEP30" s="30"/>
      <c r="AEQ30" s="30"/>
      <c r="AER30" s="30"/>
      <c r="AES30" s="30"/>
      <c r="AET30" s="30"/>
      <c r="AEU30" s="30"/>
      <c r="AEV30" s="30"/>
      <c r="AEW30" s="30"/>
      <c r="AEX30" s="30"/>
      <c r="AEY30" s="30"/>
      <c r="AEZ30" s="30"/>
      <c r="AFA30" s="30"/>
      <c r="AFB30" s="30"/>
      <c r="AFC30" s="30"/>
      <c r="AFD30" s="30"/>
      <c r="AFE30" s="30"/>
      <c r="AFF30" s="30"/>
      <c r="AFG30" s="30"/>
      <c r="AFH30" s="30"/>
      <c r="AFI30" s="30"/>
      <c r="AFJ30" s="30"/>
      <c r="AFK30" s="30"/>
      <c r="AFL30" s="62"/>
      <c r="AFM30" s="30"/>
      <c r="AFN30" s="30"/>
      <c r="AFO30" s="30"/>
      <c r="AFP30" s="30"/>
      <c r="AFQ30" s="30"/>
      <c r="AFR30" s="30"/>
      <c r="AFS30" s="30"/>
      <c r="AFT30" s="30"/>
      <c r="AFU30" s="30"/>
      <c r="AFV30" s="30"/>
      <c r="AFW30" s="30"/>
      <c r="AFX30" s="30"/>
      <c r="AFY30" s="30"/>
      <c r="AFZ30" s="30"/>
      <c r="AGA30" s="30"/>
      <c r="AGB30" s="30"/>
      <c r="AGC30" s="30"/>
      <c r="AGD30" s="30"/>
      <c r="AGE30" s="30"/>
      <c r="AGF30" s="30"/>
      <c r="AGG30" s="30"/>
      <c r="AGH30" s="30"/>
      <c r="AGI30" s="30"/>
      <c r="AGJ30" s="30"/>
      <c r="AGK30" s="30"/>
      <c r="AGL30" s="30"/>
      <c r="AGM30" s="30"/>
      <c r="AGN30" s="30"/>
      <c r="AGO30" s="30"/>
      <c r="AGP30" s="30"/>
      <c r="AGQ30" s="30"/>
      <c r="AGR30" s="62"/>
      <c r="AGS30" s="30"/>
      <c r="AGT30" s="30"/>
      <c r="AGU30" s="30"/>
      <c r="AGV30" s="30"/>
      <c r="AGW30" s="30"/>
      <c r="AGX30" s="30"/>
      <c r="AGY30" s="30"/>
      <c r="AGZ30" s="30"/>
      <c r="AHA30" s="30"/>
      <c r="AHB30" s="30"/>
      <c r="AHC30" s="30"/>
      <c r="AHD30" s="30"/>
      <c r="AHE30" s="30"/>
      <c r="AHF30" s="30"/>
      <c r="AHG30" s="30"/>
      <c r="AHH30" s="30"/>
      <c r="AHI30" s="30"/>
      <c r="AHJ30" s="30"/>
      <c r="AHK30" s="30"/>
      <c r="AHL30" s="30"/>
      <c r="AHM30" s="30"/>
      <c r="AHN30" s="30"/>
      <c r="AHO30" s="30"/>
      <c r="AHP30" s="30"/>
      <c r="AHQ30" s="30"/>
      <c r="AHR30" s="30"/>
      <c r="AHS30" s="30"/>
      <c r="AHT30" s="30"/>
      <c r="AHU30" s="30"/>
      <c r="AHV30" s="30"/>
      <c r="AHW30" s="62"/>
      <c r="AHX30" s="30"/>
      <c r="AHY30" s="30"/>
      <c r="AHZ30" s="30"/>
      <c r="AIA30" s="30"/>
      <c r="AIB30" s="30"/>
      <c r="AIC30" s="30"/>
      <c r="AID30" s="30"/>
      <c r="AIE30" s="30"/>
      <c r="AIF30" s="30"/>
      <c r="AIG30" s="30"/>
      <c r="AIH30" s="30"/>
      <c r="AII30" s="30"/>
      <c r="AIJ30" s="30"/>
      <c r="AIK30" s="30"/>
      <c r="AIL30" s="30"/>
      <c r="AIM30" s="30"/>
      <c r="AIN30" s="30"/>
      <c r="AIO30" s="30"/>
      <c r="AIP30" s="30"/>
      <c r="AIQ30" s="30"/>
      <c r="AIR30" s="30"/>
      <c r="AIS30" s="30"/>
      <c r="AIT30" s="30"/>
      <c r="AIU30" s="30"/>
      <c r="AIV30" s="30"/>
      <c r="AIW30" s="30"/>
      <c r="AIX30" s="30"/>
      <c r="AIY30" s="30"/>
      <c r="AIZ30" s="30"/>
      <c r="AJA30" s="30"/>
      <c r="AJB30" s="30"/>
      <c r="AJC30" s="62"/>
      <c r="AJD30" s="30"/>
      <c r="AJE30" s="30"/>
      <c r="AJF30" s="30"/>
      <c r="AJG30" s="30"/>
      <c r="AJH30" s="30"/>
      <c r="AJI30" s="30"/>
      <c r="AJJ30" s="30"/>
      <c r="AJK30" s="30"/>
      <c r="AJL30" s="30"/>
      <c r="AJM30" s="30"/>
      <c r="AJN30" s="30"/>
      <c r="AJO30" s="30"/>
      <c r="AJP30" s="30"/>
      <c r="AJQ30" s="30"/>
      <c r="AJR30" s="30"/>
      <c r="AJS30" s="30"/>
      <c r="AJT30" s="30"/>
      <c r="AJU30" s="30"/>
      <c r="AJV30" s="30"/>
      <c r="AJW30" s="30"/>
      <c r="AJX30" s="30"/>
      <c r="AJY30" s="30"/>
      <c r="AJZ30" s="30"/>
      <c r="AKA30" s="30"/>
      <c r="AKB30" s="30"/>
      <c r="AKC30" s="30"/>
      <c r="AKD30" s="30"/>
      <c r="AKE30" s="30"/>
      <c r="AKF30" s="30"/>
      <c r="AKG30" s="30"/>
      <c r="AKH30" s="62"/>
      <c r="AKI30" s="30"/>
      <c r="AKJ30" s="30"/>
      <c r="AKK30" s="30"/>
      <c r="AKL30" s="30"/>
      <c r="AKM30" s="30"/>
      <c r="AKN30" s="30"/>
      <c r="AKO30" s="30"/>
      <c r="AKP30" s="30"/>
      <c r="AKQ30" s="30"/>
      <c r="AKR30" s="30"/>
      <c r="AKS30" s="30"/>
      <c r="AKT30" s="30"/>
      <c r="AKU30" s="30"/>
      <c r="AKV30" s="30"/>
      <c r="AKW30" s="30"/>
      <c r="AKX30" s="30"/>
      <c r="AKY30" s="30"/>
      <c r="AKZ30" s="30"/>
      <c r="ALA30" s="30"/>
      <c r="ALB30" s="30"/>
      <c r="ALC30" s="30"/>
      <c r="ALD30" s="30"/>
      <c r="ALE30" s="30"/>
      <c r="ALF30" s="30"/>
      <c r="ALG30" s="30"/>
      <c r="ALH30" s="30"/>
      <c r="ALI30" s="30"/>
      <c r="ALJ30" s="30"/>
      <c r="ALK30" s="30"/>
      <c r="ALL30" s="30"/>
      <c r="ALM30" s="30"/>
      <c r="ALN30" s="62"/>
    </row>
    <row r="31" spans="1:1002" s="12" customFormat="1" ht="3" customHeight="1">
      <c r="A31" s="540"/>
      <c r="B31" s="540"/>
      <c r="C31"/>
      <c r="D31" s="547"/>
      <c r="E31" s="547"/>
      <c r="F31" s="100"/>
      <c r="G31" s="102"/>
      <c r="H31" s="562"/>
      <c r="I31" s="543"/>
      <c r="J31" s="52"/>
      <c r="K31" s="543"/>
      <c r="M31" s="3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62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62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62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84"/>
      <c r="DP31" s="84"/>
      <c r="DQ31" s="84"/>
      <c r="DR31" s="62"/>
      <c r="DS31" s="84"/>
      <c r="DT31" s="84"/>
      <c r="DU31" s="84"/>
      <c r="DV31" s="84"/>
      <c r="DW31" s="84"/>
      <c r="DX31" s="84"/>
      <c r="DY31" s="84"/>
      <c r="DZ31" s="84"/>
      <c r="EA31" s="84"/>
      <c r="EB31" s="84"/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  <c r="ER31" s="84"/>
      <c r="ES31" s="84"/>
      <c r="ET31" s="84"/>
      <c r="EU31" s="84"/>
      <c r="EV31" s="84"/>
      <c r="EW31" s="62"/>
      <c r="EX31" s="84"/>
      <c r="EY31" s="84"/>
      <c r="EZ31" s="84"/>
      <c r="FA31" s="84"/>
      <c r="FB31" s="84"/>
      <c r="FC31" s="84"/>
      <c r="FD31" s="84"/>
      <c r="FE31" s="84"/>
      <c r="FF31" s="84"/>
      <c r="FG31" s="84"/>
      <c r="FH31" s="84"/>
      <c r="FI31" s="84"/>
      <c r="FJ31" s="84"/>
      <c r="FK31" s="84"/>
      <c r="FL31" s="84"/>
      <c r="FM31" s="84"/>
      <c r="FN31" s="84"/>
      <c r="FO31" s="84"/>
      <c r="FP31" s="84"/>
      <c r="FQ31" s="84"/>
      <c r="FR31" s="84"/>
      <c r="FS31" s="84"/>
      <c r="FT31" s="84"/>
      <c r="FU31" s="84"/>
      <c r="FV31" s="84"/>
      <c r="FW31" s="84"/>
      <c r="FX31" s="84"/>
      <c r="FY31" s="84"/>
      <c r="FZ31" s="84"/>
      <c r="GA31" s="84"/>
      <c r="GB31" s="84"/>
      <c r="GC31" s="62"/>
      <c r="GD31" s="84"/>
      <c r="GE31" s="84"/>
      <c r="GF31" s="84"/>
      <c r="GG31" s="84"/>
      <c r="GH31" s="84"/>
      <c r="GI31" s="84"/>
      <c r="GJ31" s="84"/>
      <c r="GK31" s="84"/>
      <c r="GL31" s="84"/>
      <c r="GM31" s="84"/>
      <c r="GN31" s="84"/>
      <c r="GO31" s="84"/>
      <c r="GP31" s="84"/>
      <c r="GQ31" s="84"/>
      <c r="GR31" s="84"/>
      <c r="GS31" s="84"/>
      <c r="GT31" s="84"/>
      <c r="GU31" s="84"/>
      <c r="GV31" s="84"/>
      <c r="GW31" s="84"/>
      <c r="GX31" s="84"/>
      <c r="GY31" s="84"/>
      <c r="GZ31" s="84"/>
      <c r="HA31" s="84"/>
      <c r="HB31" s="84"/>
      <c r="HC31" s="84"/>
      <c r="HD31" s="84"/>
      <c r="HE31" s="84"/>
      <c r="HF31" s="84"/>
      <c r="HG31" s="84"/>
      <c r="HH31" s="62"/>
      <c r="HI31" s="84"/>
      <c r="HJ31" s="84"/>
      <c r="HK31" s="84"/>
      <c r="HL31" s="84"/>
      <c r="HM31" s="84"/>
      <c r="HN31" s="84"/>
      <c r="HO31" s="84"/>
      <c r="HP31" s="84"/>
      <c r="HQ31" s="84"/>
      <c r="HR31" s="84"/>
      <c r="HS31" s="84"/>
      <c r="HT31" s="84"/>
      <c r="HU31" s="84"/>
      <c r="HV31" s="84"/>
      <c r="HW31" s="84"/>
      <c r="HX31" s="84"/>
      <c r="HY31" s="84"/>
      <c r="HZ31" s="84"/>
      <c r="IA31" s="84"/>
      <c r="IB31" s="84"/>
      <c r="IC31" s="84"/>
      <c r="ID31" s="84"/>
      <c r="IE31" s="84"/>
      <c r="IF31" s="84"/>
      <c r="IG31" s="84"/>
      <c r="IH31" s="84"/>
      <c r="II31" s="84"/>
      <c r="IJ31" s="84"/>
      <c r="IK31" s="84"/>
      <c r="IL31" s="84"/>
      <c r="IM31" s="84"/>
      <c r="IN31" s="62"/>
      <c r="IO31" s="84"/>
      <c r="IP31" s="84"/>
      <c r="IQ31" s="84"/>
      <c r="IR31" s="84"/>
      <c r="IS31" s="84"/>
      <c r="IT31" s="84"/>
      <c r="IU31" s="84"/>
      <c r="IV31" s="84"/>
      <c r="IW31" s="84"/>
      <c r="IX31" s="84"/>
      <c r="IY31" s="84"/>
      <c r="IZ31" s="84"/>
      <c r="JA31" s="84"/>
      <c r="JB31" s="84"/>
      <c r="JC31" s="84"/>
      <c r="JD31" s="84"/>
      <c r="JE31" s="84"/>
      <c r="JF31" s="84"/>
      <c r="JG31" s="84"/>
      <c r="JH31" s="84"/>
      <c r="JI31" s="84"/>
      <c r="JJ31" s="84"/>
      <c r="JK31" s="84"/>
      <c r="JL31" s="84"/>
      <c r="JM31" s="84"/>
      <c r="JN31" s="84"/>
      <c r="JO31" s="84"/>
      <c r="JP31" s="84"/>
      <c r="JQ31" s="84"/>
      <c r="JR31" s="84"/>
      <c r="JS31" s="84"/>
      <c r="JT31" s="62"/>
      <c r="JU31" s="84"/>
      <c r="JV31" s="84"/>
      <c r="JW31" s="84"/>
      <c r="JX31" s="84"/>
      <c r="JY31" s="84"/>
      <c r="JZ31" s="84"/>
      <c r="KA31" s="84"/>
      <c r="KB31" s="84"/>
      <c r="KC31" s="84"/>
      <c r="KD31" s="84"/>
      <c r="KE31" s="84"/>
      <c r="KF31" s="84"/>
      <c r="KG31" s="84"/>
      <c r="KH31" s="84"/>
      <c r="KI31" s="84"/>
      <c r="KJ31" s="84"/>
      <c r="KK31" s="84"/>
      <c r="KL31" s="84"/>
      <c r="KM31" s="84"/>
      <c r="KN31" s="84"/>
      <c r="KO31" s="84"/>
      <c r="KP31" s="84"/>
      <c r="KQ31" s="84"/>
      <c r="KR31" s="84"/>
      <c r="KS31" s="84"/>
      <c r="KT31" s="84"/>
      <c r="KU31" s="84"/>
      <c r="KV31" s="84"/>
      <c r="KW31" s="62"/>
      <c r="KX31" s="84"/>
      <c r="KY31" s="84"/>
      <c r="KZ31" s="84"/>
      <c r="LA31" s="84"/>
      <c r="LB31" s="84"/>
      <c r="LC31" s="84"/>
      <c r="LD31" s="84"/>
      <c r="LE31" s="84"/>
      <c r="LF31" s="84"/>
      <c r="LG31" s="84"/>
      <c r="LH31" s="84"/>
      <c r="LI31" s="84"/>
      <c r="LJ31" s="84"/>
      <c r="LK31" s="84"/>
      <c r="LL31" s="84"/>
      <c r="LM31" s="84"/>
      <c r="LN31" s="84"/>
      <c r="LO31" s="84"/>
      <c r="LP31" s="84"/>
      <c r="LQ31" s="84"/>
      <c r="LR31" s="84"/>
      <c r="LS31" s="84"/>
      <c r="LT31" s="84"/>
      <c r="LU31" s="84"/>
      <c r="LV31" s="84"/>
      <c r="LW31" s="84"/>
      <c r="LX31" s="84"/>
      <c r="LY31" s="84"/>
      <c r="LZ31" s="84"/>
      <c r="MA31" s="84"/>
      <c r="MB31" s="84"/>
      <c r="MC31" s="62"/>
      <c r="MD31" s="84"/>
      <c r="ME31" s="84"/>
      <c r="MF31" s="84"/>
      <c r="MG31" s="84"/>
      <c r="MH31" s="84"/>
      <c r="MI31" s="84"/>
      <c r="MJ31" s="84"/>
      <c r="MK31" s="84"/>
      <c r="ML31" s="84"/>
      <c r="MM31" s="84"/>
      <c r="MN31" s="84"/>
      <c r="MO31" s="84"/>
      <c r="MP31" s="84"/>
      <c r="MQ31" s="84"/>
      <c r="MR31" s="84"/>
      <c r="MS31" s="84"/>
      <c r="MT31" s="84"/>
      <c r="MU31" s="84"/>
      <c r="MV31" s="84"/>
      <c r="MW31" s="84"/>
      <c r="MX31" s="84"/>
      <c r="MY31" s="84"/>
      <c r="MZ31" s="84"/>
      <c r="NA31" s="84"/>
      <c r="NB31" s="84"/>
      <c r="NC31" s="84"/>
      <c r="ND31" s="84"/>
      <c r="NE31" s="84"/>
      <c r="NF31" s="84"/>
      <c r="NG31" s="84"/>
      <c r="NH31" s="62"/>
      <c r="NI31" s="84"/>
      <c r="NJ31" s="84"/>
      <c r="NK31" s="84"/>
      <c r="NL31" s="84"/>
      <c r="NM31" s="84"/>
      <c r="NN31" s="84"/>
      <c r="NO31" s="84"/>
      <c r="NP31" s="84"/>
      <c r="NQ31" s="84"/>
      <c r="NR31" s="84"/>
      <c r="NS31" s="84"/>
      <c r="NT31" s="84"/>
      <c r="NU31" s="84"/>
      <c r="NV31" s="84"/>
      <c r="NW31" s="84"/>
      <c r="NX31" s="84"/>
      <c r="NY31" s="84"/>
      <c r="NZ31" s="84"/>
      <c r="OA31" s="84"/>
      <c r="OB31" s="84"/>
      <c r="OC31" s="84"/>
      <c r="OD31" s="84"/>
      <c r="OE31" s="84"/>
      <c r="OF31" s="84"/>
      <c r="OG31" s="84"/>
      <c r="OH31" s="84"/>
      <c r="OI31" s="84"/>
      <c r="OJ31" s="84"/>
      <c r="OK31" s="84"/>
      <c r="OL31" s="84"/>
      <c r="OM31" s="84"/>
      <c r="ON31" s="62"/>
      <c r="OO31" s="84"/>
      <c r="OP31" s="84"/>
      <c r="OQ31" s="84"/>
      <c r="OR31" s="84"/>
      <c r="OS31" s="84"/>
      <c r="OT31" s="84"/>
      <c r="OU31" s="84"/>
      <c r="OV31" s="84"/>
      <c r="OW31" s="84"/>
      <c r="OX31" s="84"/>
      <c r="OY31" s="84"/>
      <c r="OZ31" s="84"/>
      <c r="PA31" s="84"/>
      <c r="PB31" s="84"/>
      <c r="PC31" s="84"/>
      <c r="PD31" s="84"/>
      <c r="PE31" s="84"/>
      <c r="PF31" s="84"/>
      <c r="PG31" s="84"/>
      <c r="PH31" s="84"/>
      <c r="PI31" s="84"/>
      <c r="PJ31" s="84"/>
      <c r="PK31" s="84"/>
      <c r="PL31" s="84"/>
      <c r="PM31" s="84"/>
      <c r="PN31" s="84"/>
      <c r="PO31" s="84"/>
      <c r="PP31" s="84"/>
      <c r="PQ31" s="84"/>
      <c r="PR31" s="84"/>
      <c r="PS31" s="62"/>
      <c r="PT31" s="84"/>
      <c r="PU31" s="84"/>
      <c r="PV31" s="84"/>
      <c r="PW31" s="84"/>
      <c r="PX31" s="84"/>
      <c r="PY31" s="84"/>
      <c r="PZ31" s="84"/>
      <c r="QA31" s="84"/>
      <c r="QB31" s="84"/>
      <c r="QC31" s="84"/>
      <c r="QD31" s="84"/>
      <c r="QE31" s="84"/>
      <c r="QF31" s="84"/>
      <c r="QG31" s="84"/>
      <c r="QH31" s="84"/>
      <c r="QI31" s="84"/>
      <c r="QJ31" s="84"/>
      <c r="QK31" s="84"/>
      <c r="QL31" s="84"/>
      <c r="QM31" s="84"/>
      <c r="QN31" s="84"/>
      <c r="QO31" s="84"/>
      <c r="QP31" s="84"/>
      <c r="QQ31" s="84"/>
      <c r="QR31" s="84"/>
      <c r="QS31" s="84"/>
      <c r="QT31" s="84"/>
      <c r="QU31" s="84"/>
      <c r="QV31" s="84"/>
      <c r="QW31" s="84"/>
      <c r="QX31" s="84"/>
      <c r="QY31" s="62"/>
      <c r="QZ31" s="84"/>
      <c r="RA31" s="84"/>
      <c r="RB31" s="84"/>
      <c r="RC31" s="84"/>
      <c r="RD31" s="84"/>
      <c r="RE31" s="84"/>
      <c r="RF31" s="84"/>
      <c r="RG31" s="84"/>
      <c r="RH31" s="84"/>
      <c r="RI31" s="84"/>
      <c r="RJ31" s="84"/>
      <c r="RK31" s="84"/>
      <c r="RL31" s="84"/>
      <c r="RM31" s="84"/>
      <c r="RN31" s="84"/>
      <c r="RO31" s="84"/>
      <c r="RP31" s="84"/>
      <c r="RQ31" s="84"/>
      <c r="RR31" s="84"/>
      <c r="RS31" s="84"/>
      <c r="RT31" s="84"/>
      <c r="RU31" s="84"/>
      <c r="RV31" s="84"/>
      <c r="RW31" s="84"/>
      <c r="RX31" s="84"/>
      <c r="RY31" s="84"/>
      <c r="RZ31" s="84"/>
      <c r="SA31" s="84"/>
      <c r="SB31" s="84"/>
      <c r="SC31" s="84"/>
      <c r="SD31" s="84"/>
      <c r="SE31" s="62"/>
      <c r="SF31" s="84"/>
      <c r="SG31" s="84"/>
      <c r="SH31" s="84"/>
      <c r="SI31" s="84"/>
      <c r="SJ31" s="84"/>
      <c r="SK31" s="84"/>
      <c r="SL31" s="84"/>
      <c r="SM31" s="84"/>
      <c r="SN31" s="84"/>
      <c r="SO31" s="84"/>
      <c r="SP31" s="84"/>
      <c r="SQ31" s="84"/>
      <c r="SR31" s="84"/>
      <c r="SS31" s="84"/>
      <c r="ST31" s="84"/>
      <c r="SU31" s="84"/>
      <c r="SV31" s="84"/>
      <c r="SW31" s="84"/>
      <c r="SX31" s="84"/>
      <c r="SY31" s="84"/>
      <c r="SZ31" s="84"/>
      <c r="TA31" s="84"/>
      <c r="TB31" s="84"/>
      <c r="TC31" s="84"/>
      <c r="TD31" s="84"/>
      <c r="TE31" s="84"/>
      <c r="TF31" s="84"/>
      <c r="TG31" s="84"/>
      <c r="TH31" s="84"/>
      <c r="TI31" s="84"/>
      <c r="TJ31" s="62"/>
      <c r="TK31" s="84"/>
      <c r="TL31" s="84"/>
      <c r="TM31" s="84"/>
      <c r="TN31" s="84"/>
      <c r="TO31" s="84"/>
      <c r="TP31" s="84"/>
      <c r="TQ31" s="84"/>
      <c r="TR31" s="84"/>
      <c r="TS31" s="84"/>
      <c r="TT31" s="84"/>
      <c r="TU31" s="84"/>
      <c r="TV31" s="84"/>
      <c r="TW31" s="84"/>
      <c r="TX31" s="84"/>
      <c r="TY31" s="84"/>
      <c r="TZ31" s="84"/>
      <c r="UA31" s="84"/>
      <c r="UB31" s="84"/>
      <c r="UC31" s="84"/>
      <c r="UD31" s="84"/>
      <c r="UE31" s="84"/>
      <c r="UF31" s="84"/>
      <c r="UG31" s="84"/>
      <c r="UH31" s="84"/>
      <c r="UI31" s="84"/>
      <c r="UJ31" s="84"/>
      <c r="UK31" s="84"/>
      <c r="UL31" s="84"/>
      <c r="UM31" s="84"/>
      <c r="UN31" s="84"/>
      <c r="UO31" s="84"/>
      <c r="UP31" s="62"/>
      <c r="UQ31" s="84"/>
      <c r="UR31" s="84"/>
      <c r="US31" s="84"/>
      <c r="UT31" s="84"/>
      <c r="UU31" s="84"/>
      <c r="UV31" s="84"/>
      <c r="UW31" s="84"/>
      <c r="UX31" s="84"/>
      <c r="UY31" s="84"/>
      <c r="UZ31" s="84"/>
      <c r="VA31" s="84"/>
      <c r="VB31" s="84"/>
      <c r="VC31" s="84"/>
      <c r="VD31" s="84"/>
      <c r="VE31" s="84"/>
      <c r="VF31" s="84"/>
      <c r="VG31" s="84"/>
      <c r="VH31" s="84"/>
      <c r="VI31" s="84"/>
      <c r="VJ31" s="84"/>
      <c r="VK31" s="84"/>
      <c r="VL31" s="84"/>
      <c r="VM31" s="84"/>
      <c r="VN31" s="84"/>
      <c r="VO31" s="84"/>
      <c r="VP31" s="84"/>
      <c r="VQ31" s="84"/>
      <c r="VR31" s="84"/>
      <c r="VS31" s="84"/>
      <c r="VT31" s="84"/>
      <c r="VU31" s="62"/>
      <c r="VV31" s="84"/>
      <c r="VW31" s="84"/>
      <c r="VX31" s="84"/>
      <c r="VY31" s="84"/>
      <c r="VZ31" s="84"/>
      <c r="WA31" s="84"/>
      <c r="WB31" s="84"/>
      <c r="WC31" s="84"/>
      <c r="WD31" s="84"/>
      <c r="WE31" s="84"/>
      <c r="WF31" s="84"/>
      <c r="WG31" s="84"/>
      <c r="WH31" s="84"/>
      <c r="WI31" s="84"/>
      <c r="WJ31" s="84"/>
      <c r="WK31" s="84"/>
      <c r="WL31" s="84"/>
      <c r="WM31" s="84"/>
      <c r="WN31" s="84"/>
      <c r="WO31" s="84"/>
      <c r="WP31" s="84"/>
      <c r="WQ31" s="84"/>
      <c r="WR31" s="84"/>
      <c r="WS31" s="84"/>
      <c r="WT31" s="84"/>
      <c r="WU31" s="84"/>
      <c r="WV31" s="84"/>
      <c r="WW31" s="84"/>
      <c r="WX31" s="84"/>
      <c r="WY31" s="84"/>
      <c r="WZ31" s="42"/>
      <c r="XA31" s="62"/>
      <c r="XB31" s="86"/>
      <c r="XC31" s="86"/>
      <c r="XD31" s="86"/>
      <c r="XE31" s="86"/>
      <c r="XF31" s="86"/>
      <c r="XG31" s="86"/>
      <c r="XH31" s="86"/>
      <c r="XI31" s="86"/>
      <c r="XJ31" s="86"/>
      <c r="XK31" s="86"/>
      <c r="XL31" s="86"/>
      <c r="XM31" s="86"/>
      <c r="XN31" s="86"/>
      <c r="XO31" s="86"/>
      <c r="XP31" s="86"/>
      <c r="XQ31" s="86"/>
      <c r="XR31" s="86"/>
      <c r="XS31" s="86"/>
      <c r="XT31" s="86"/>
      <c r="XU31" s="86"/>
      <c r="XV31" s="86"/>
      <c r="XW31" s="86"/>
      <c r="XX31" s="86"/>
      <c r="XY31" s="86"/>
      <c r="XZ31" s="86"/>
      <c r="YA31" s="86"/>
      <c r="YB31" s="86"/>
      <c r="YC31" s="86"/>
      <c r="YD31" s="86"/>
      <c r="YE31" s="86"/>
      <c r="YF31" s="86"/>
      <c r="YG31" s="62"/>
      <c r="YH31" s="86"/>
      <c r="YI31" s="86"/>
      <c r="YJ31" s="86"/>
      <c r="YK31" s="86"/>
      <c r="YL31" s="86"/>
      <c r="YM31" s="86"/>
      <c r="YN31" s="86"/>
      <c r="YO31" s="86"/>
      <c r="YP31" s="86"/>
      <c r="YQ31" s="86"/>
      <c r="YR31" s="86"/>
      <c r="YS31" s="86"/>
      <c r="YT31" s="86"/>
      <c r="YU31" s="86"/>
      <c r="YV31" s="86"/>
      <c r="YW31" s="86"/>
      <c r="YX31" s="86"/>
      <c r="YY31" s="86"/>
      <c r="YZ31" s="86"/>
      <c r="ZA31" s="86"/>
      <c r="ZB31" s="86"/>
      <c r="ZC31" s="86"/>
      <c r="ZD31" s="86"/>
      <c r="ZE31" s="86"/>
      <c r="ZF31" s="86"/>
      <c r="ZG31" s="86"/>
      <c r="ZH31" s="86"/>
      <c r="ZI31" s="86"/>
      <c r="ZJ31" s="62"/>
      <c r="ZK31" s="86"/>
      <c r="ZL31" s="86"/>
      <c r="ZM31" s="86"/>
      <c r="ZN31" s="86"/>
      <c r="ZO31" s="86"/>
      <c r="ZP31" s="86"/>
      <c r="ZQ31" s="86"/>
      <c r="ZR31" s="86"/>
      <c r="ZS31" s="86"/>
      <c r="ZT31" s="86"/>
      <c r="ZU31" s="86"/>
      <c r="ZV31" s="86"/>
      <c r="ZW31" s="86"/>
      <c r="ZX31" s="86"/>
      <c r="ZY31" s="86"/>
      <c r="ZZ31" s="86"/>
      <c r="AAA31" s="86"/>
      <c r="AAB31" s="86"/>
      <c r="AAC31" s="86"/>
      <c r="AAD31" s="86"/>
      <c r="AAE31" s="86"/>
      <c r="AAF31" s="86"/>
      <c r="AAG31" s="86"/>
      <c r="AAH31" s="86"/>
      <c r="AAI31" s="86"/>
      <c r="AAJ31" s="86"/>
      <c r="AAK31" s="86"/>
      <c r="AAL31" s="86"/>
      <c r="AAM31" s="86"/>
      <c r="AAN31" s="86"/>
      <c r="AAO31" s="86"/>
      <c r="AAP31" s="62"/>
      <c r="AAQ31" s="86"/>
      <c r="AAR31" s="86"/>
      <c r="AAS31" s="86"/>
      <c r="AAT31" s="86"/>
      <c r="AAU31" s="86"/>
      <c r="AAV31" s="86"/>
      <c r="AAW31" s="86"/>
      <c r="AAX31" s="86"/>
      <c r="AAY31" s="86"/>
      <c r="AAZ31" s="86"/>
      <c r="ABA31" s="86"/>
      <c r="ABB31" s="86"/>
      <c r="ABC31" s="86"/>
      <c r="ABD31" s="86"/>
      <c r="ABE31" s="86"/>
      <c r="ABF31" s="86"/>
      <c r="ABG31" s="86"/>
      <c r="ABH31" s="86"/>
      <c r="ABI31" s="86"/>
      <c r="ABJ31" s="86"/>
      <c r="ABK31" s="86"/>
      <c r="ABL31" s="86"/>
      <c r="ABM31" s="86"/>
      <c r="ABN31" s="86"/>
      <c r="ABO31" s="86"/>
      <c r="ABP31" s="86"/>
      <c r="ABQ31" s="86"/>
      <c r="ABR31" s="86"/>
      <c r="ABS31" s="86"/>
      <c r="ABT31" s="86"/>
      <c r="ABU31" s="62"/>
      <c r="ABV31" s="86"/>
      <c r="ABW31" s="86"/>
      <c r="ABX31" s="86"/>
      <c r="ABY31" s="86"/>
      <c r="ABZ31" s="86"/>
      <c r="ACA31" s="86"/>
      <c r="ACB31" s="86"/>
      <c r="ACC31" s="86"/>
      <c r="ACD31" s="86"/>
      <c r="ACE31" s="86"/>
      <c r="ACF31" s="86"/>
      <c r="ACG31" s="86"/>
      <c r="ACH31" s="86"/>
      <c r="ACI31" s="86"/>
      <c r="ACJ31" s="86"/>
      <c r="ACK31" s="86"/>
      <c r="ACL31" s="86"/>
      <c r="ACM31" s="86"/>
      <c r="ACN31" s="86"/>
      <c r="ACO31" s="86"/>
      <c r="ACP31" s="86"/>
      <c r="ACQ31" s="86"/>
      <c r="ACR31" s="86"/>
      <c r="ACS31" s="86"/>
      <c r="ACT31" s="86"/>
      <c r="ACU31" s="86"/>
      <c r="ACV31" s="86"/>
      <c r="ACW31" s="86"/>
      <c r="ACX31" s="86"/>
      <c r="ACY31" s="86"/>
      <c r="ACZ31" s="86"/>
      <c r="ADA31" s="62"/>
      <c r="ADB31" s="86"/>
      <c r="ADC31" s="86"/>
      <c r="ADD31" s="86"/>
      <c r="ADE31" s="86"/>
      <c r="ADF31" s="86"/>
      <c r="ADG31" s="86"/>
      <c r="ADH31" s="86"/>
      <c r="ADI31" s="86"/>
      <c r="ADJ31" s="86"/>
      <c r="ADK31" s="86"/>
      <c r="ADL31" s="86"/>
      <c r="ADM31" s="86"/>
      <c r="ADN31" s="86"/>
      <c r="ADO31" s="86"/>
      <c r="ADP31" s="86"/>
      <c r="ADQ31" s="86"/>
      <c r="ADR31" s="86"/>
      <c r="ADS31" s="86"/>
      <c r="ADT31" s="86"/>
      <c r="ADU31" s="86"/>
      <c r="ADV31" s="86"/>
      <c r="ADW31" s="86"/>
      <c r="ADX31" s="86"/>
      <c r="ADY31" s="86"/>
      <c r="ADZ31" s="86"/>
      <c r="AEA31" s="86"/>
      <c r="AEB31" s="86"/>
      <c r="AEC31" s="86"/>
      <c r="AED31" s="86"/>
      <c r="AEE31" s="86"/>
      <c r="AEF31" s="62"/>
      <c r="AEG31" s="86"/>
      <c r="AEH31" s="86"/>
      <c r="AEI31" s="86"/>
      <c r="AEJ31" s="86"/>
      <c r="AEK31" s="86"/>
      <c r="AEL31" s="86"/>
      <c r="AEM31" s="86"/>
      <c r="AEN31" s="86"/>
      <c r="AEO31" s="86"/>
      <c r="AEP31" s="86"/>
      <c r="AEQ31" s="86"/>
      <c r="AER31" s="86"/>
      <c r="AES31" s="86"/>
      <c r="AET31" s="86"/>
      <c r="AEU31" s="86"/>
      <c r="AEV31" s="86"/>
      <c r="AEW31" s="86"/>
      <c r="AEX31" s="86"/>
      <c r="AEY31" s="86"/>
      <c r="AEZ31" s="86"/>
      <c r="AFA31" s="86"/>
      <c r="AFB31" s="86"/>
      <c r="AFC31" s="86"/>
      <c r="AFD31" s="86"/>
      <c r="AFE31" s="86"/>
      <c r="AFF31" s="86"/>
      <c r="AFG31" s="86"/>
      <c r="AFH31" s="86"/>
      <c r="AFI31" s="86"/>
      <c r="AFJ31" s="86"/>
      <c r="AFK31" s="86"/>
      <c r="AFL31" s="62"/>
      <c r="AFM31" s="86"/>
      <c r="AFN31" s="86"/>
      <c r="AFO31" s="86"/>
      <c r="AFP31" s="86"/>
      <c r="AFQ31" s="86"/>
      <c r="AFR31" s="86"/>
      <c r="AFS31" s="86"/>
      <c r="AFT31" s="86"/>
      <c r="AFU31" s="86"/>
      <c r="AFV31" s="86"/>
      <c r="AFW31" s="86"/>
      <c r="AFX31" s="86"/>
      <c r="AFY31" s="86"/>
      <c r="AFZ31" s="86"/>
      <c r="AGA31" s="86"/>
      <c r="AGB31" s="86"/>
      <c r="AGC31" s="86"/>
      <c r="AGD31" s="86"/>
      <c r="AGE31" s="86"/>
      <c r="AGF31" s="86"/>
      <c r="AGG31" s="86"/>
      <c r="AGH31" s="86"/>
      <c r="AGI31" s="86"/>
      <c r="AGJ31" s="86"/>
      <c r="AGK31" s="86"/>
      <c r="AGL31" s="86"/>
      <c r="AGM31" s="86"/>
      <c r="AGN31" s="86"/>
      <c r="AGO31" s="86"/>
      <c r="AGP31" s="86"/>
      <c r="AGQ31" s="86"/>
      <c r="AGR31" s="62"/>
      <c r="AGS31" s="86"/>
      <c r="AGT31" s="86"/>
      <c r="AGU31" s="86"/>
      <c r="AGV31" s="86"/>
      <c r="AGW31" s="86"/>
      <c r="AGX31" s="86"/>
      <c r="AGY31" s="86"/>
      <c r="AGZ31" s="86"/>
      <c r="AHA31" s="86"/>
      <c r="AHB31" s="86"/>
      <c r="AHC31" s="86"/>
      <c r="AHD31" s="86"/>
      <c r="AHE31" s="86"/>
      <c r="AHF31" s="86"/>
      <c r="AHG31" s="86"/>
      <c r="AHH31" s="86"/>
      <c r="AHI31" s="86"/>
      <c r="AHJ31" s="86"/>
      <c r="AHK31" s="86"/>
      <c r="AHL31" s="86"/>
      <c r="AHM31" s="86"/>
      <c r="AHN31" s="86"/>
      <c r="AHO31" s="86"/>
      <c r="AHP31" s="86"/>
      <c r="AHQ31" s="86"/>
      <c r="AHR31" s="86"/>
      <c r="AHS31" s="86"/>
      <c r="AHT31" s="86"/>
      <c r="AHU31" s="86"/>
      <c r="AHV31" s="86"/>
      <c r="AHW31" s="62"/>
      <c r="AHX31" s="86"/>
      <c r="AHY31" s="86"/>
      <c r="AHZ31" s="86"/>
      <c r="AIA31" s="86"/>
      <c r="AIB31" s="86"/>
      <c r="AIC31" s="86"/>
      <c r="AID31" s="86"/>
      <c r="AIE31" s="86"/>
      <c r="AIF31" s="86"/>
      <c r="AIG31" s="86"/>
      <c r="AIH31" s="86"/>
      <c r="AII31" s="86"/>
      <c r="AIJ31" s="86"/>
      <c r="AIK31" s="86"/>
      <c r="AIL31" s="86"/>
      <c r="AIM31" s="86"/>
      <c r="AIN31" s="86"/>
      <c r="AIO31" s="86"/>
      <c r="AIP31" s="86"/>
      <c r="AIQ31" s="86"/>
      <c r="AIR31" s="86"/>
      <c r="AIS31" s="86"/>
      <c r="AIT31" s="86"/>
      <c r="AIU31" s="86"/>
      <c r="AIV31" s="86"/>
      <c r="AIW31" s="86"/>
      <c r="AIX31" s="86"/>
      <c r="AIY31" s="86"/>
      <c r="AIZ31" s="86"/>
      <c r="AJA31" s="86"/>
      <c r="AJB31" s="86"/>
      <c r="AJC31" s="62"/>
      <c r="AJD31" s="86"/>
      <c r="AJE31" s="86"/>
      <c r="AJF31" s="86"/>
      <c r="AJG31" s="86"/>
      <c r="AJH31" s="86"/>
      <c r="AJI31" s="86"/>
      <c r="AJJ31" s="86"/>
      <c r="AJK31" s="86"/>
      <c r="AJL31" s="86"/>
      <c r="AJM31" s="86"/>
      <c r="AJN31" s="86"/>
      <c r="AJO31" s="86"/>
      <c r="AJP31" s="86"/>
      <c r="AJQ31" s="86"/>
      <c r="AJR31" s="86"/>
      <c r="AJS31" s="86"/>
      <c r="AJT31" s="86"/>
      <c r="AJU31" s="86"/>
      <c r="AJV31" s="86"/>
      <c r="AJW31" s="86"/>
      <c r="AJX31" s="86"/>
      <c r="AJY31" s="86"/>
      <c r="AJZ31" s="86"/>
      <c r="AKA31" s="86"/>
      <c r="AKB31" s="86"/>
      <c r="AKC31" s="86"/>
      <c r="AKD31" s="86"/>
      <c r="AKE31" s="86"/>
      <c r="AKF31" s="86"/>
      <c r="AKG31" s="86"/>
      <c r="AKH31" s="62"/>
      <c r="AKI31" s="86"/>
      <c r="AKJ31" s="86"/>
      <c r="AKK31" s="86"/>
      <c r="AKL31" s="86"/>
      <c r="AKM31" s="86"/>
      <c r="AKN31" s="86"/>
      <c r="AKO31" s="86"/>
      <c r="AKP31" s="86"/>
      <c r="AKQ31" s="86"/>
      <c r="AKR31" s="86"/>
      <c r="AKS31" s="86"/>
      <c r="AKT31" s="86"/>
      <c r="AKU31" s="86"/>
      <c r="AKV31" s="86"/>
      <c r="AKW31" s="86"/>
      <c r="AKX31" s="86"/>
      <c r="AKY31" s="86"/>
      <c r="AKZ31" s="86"/>
      <c r="ALA31" s="86"/>
      <c r="ALB31" s="86"/>
      <c r="ALC31" s="86"/>
      <c r="ALD31" s="86"/>
      <c r="ALE31" s="86"/>
      <c r="ALF31" s="86"/>
      <c r="ALG31" s="86"/>
      <c r="ALH31" s="86"/>
      <c r="ALI31" s="86"/>
      <c r="ALJ31" s="86"/>
      <c r="ALK31" s="86"/>
      <c r="ALL31" s="86"/>
      <c r="ALM31" s="86"/>
      <c r="ALN31" s="62"/>
    </row>
    <row r="32" spans="1:1002" s="39" customFormat="1" ht="3" customHeight="1">
      <c r="A32" s="538" t="s">
        <v>52</v>
      </c>
      <c r="B32" s="538" t="s">
        <v>22</v>
      </c>
      <c r="D32" s="545">
        <v>42856</v>
      </c>
      <c r="E32" s="545">
        <v>43466</v>
      </c>
      <c r="F32" s="99"/>
      <c r="G32" s="97"/>
      <c r="H32" s="560">
        <f ca="1">IF(DATEDIF($D32,TODAY(),"d")/$F33&gt;1,1,DATEDIF($D32,TODAY(),"d")/$F33)</f>
        <v>0.63770491803278684</v>
      </c>
      <c r="I32" s="541">
        <v>0</v>
      </c>
      <c r="J32" s="14"/>
      <c r="K32" s="541">
        <f ca="1">J33-H32</f>
        <v>0.36229508196721316</v>
      </c>
      <c r="L32" s="6"/>
      <c r="M32" s="34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6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62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62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62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62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62"/>
      <c r="GD32" s="83"/>
      <c r="GE32" s="83"/>
      <c r="GF32" s="83"/>
      <c r="GG32" s="83"/>
      <c r="GH32" s="83"/>
      <c r="GI32" s="83"/>
      <c r="GJ32" s="83"/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  <c r="GX32" s="83"/>
      <c r="GY32" s="83"/>
      <c r="GZ32" s="83"/>
      <c r="HA32" s="83"/>
      <c r="HB32" s="83"/>
      <c r="HC32" s="83"/>
      <c r="HD32" s="83"/>
      <c r="HE32" s="83"/>
      <c r="HF32" s="83"/>
      <c r="HG32" s="83"/>
      <c r="HH32" s="62"/>
      <c r="HI32" s="83"/>
      <c r="HJ32" s="83"/>
      <c r="HK32" s="83"/>
      <c r="HL32" s="83"/>
      <c r="HM32" s="83"/>
      <c r="HN32" s="83"/>
      <c r="HO32" s="83"/>
      <c r="HP32" s="83"/>
      <c r="HQ32" s="83"/>
      <c r="HR32" s="83"/>
      <c r="HS32" s="83"/>
      <c r="HT32" s="83"/>
      <c r="HU32" s="83"/>
      <c r="HV32" s="83"/>
      <c r="HW32" s="83"/>
      <c r="HX32" s="83"/>
      <c r="HY32" s="83"/>
      <c r="HZ32" s="83"/>
      <c r="IA32" s="83"/>
      <c r="IB32" s="83"/>
      <c r="IC32" s="83"/>
      <c r="ID32" s="83"/>
      <c r="IE32" s="83"/>
      <c r="IF32" s="83"/>
      <c r="IG32" s="83"/>
      <c r="IH32" s="83"/>
      <c r="II32" s="83"/>
      <c r="IJ32" s="83"/>
      <c r="IK32" s="83"/>
      <c r="IL32" s="83"/>
      <c r="IM32" s="83"/>
      <c r="IN32" s="62"/>
      <c r="IO32" s="83"/>
      <c r="IP32" s="83"/>
      <c r="IQ32" s="83"/>
      <c r="IR32" s="83"/>
      <c r="IS32" s="83"/>
      <c r="IT32" s="83"/>
      <c r="IU32" s="83"/>
      <c r="IV32" s="83"/>
      <c r="IW32" s="83"/>
      <c r="IX32" s="83"/>
      <c r="IY32" s="83"/>
      <c r="IZ32" s="83"/>
      <c r="JA32" s="83"/>
      <c r="JB32" s="83"/>
      <c r="JC32" s="83"/>
      <c r="JD32" s="83"/>
      <c r="JE32" s="83"/>
      <c r="JF32" s="83"/>
      <c r="JG32" s="83"/>
      <c r="JH32" s="83"/>
      <c r="JI32" s="83"/>
      <c r="JJ32" s="83"/>
      <c r="JK32" s="83"/>
      <c r="JL32" s="83"/>
      <c r="JM32" s="83"/>
      <c r="JN32" s="83"/>
      <c r="JO32" s="83"/>
      <c r="JP32" s="83"/>
      <c r="JQ32" s="83"/>
      <c r="JR32" s="83"/>
      <c r="JS32" s="83"/>
      <c r="JT32" s="62"/>
      <c r="JU32" s="83"/>
      <c r="JV32" s="83"/>
      <c r="JW32" s="83"/>
      <c r="JX32" s="83"/>
      <c r="JY32" s="83"/>
      <c r="JZ32" s="83"/>
      <c r="KA32" s="83"/>
      <c r="KB32" s="83"/>
      <c r="KC32" s="83"/>
      <c r="KD32" s="83"/>
      <c r="KE32" s="83"/>
      <c r="KF32" s="83"/>
      <c r="KG32" s="83"/>
      <c r="KH32" s="83"/>
      <c r="KI32" s="83"/>
      <c r="KJ32" s="83"/>
      <c r="KK32" s="83"/>
      <c r="KL32" s="83"/>
      <c r="KM32" s="83"/>
      <c r="KN32" s="83"/>
      <c r="KO32" s="83"/>
      <c r="KP32" s="83"/>
      <c r="KQ32" s="83"/>
      <c r="KR32" s="83"/>
      <c r="KS32" s="83"/>
      <c r="KT32" s="83"/>
      <c r="KU32" s="83"/>
      <c r="KV32" s="83"/>
      <c r="KW32" s="62"/>
      <c r="KX32" s="83"/>
      <c r="KY32" s="83"/>
      <c r="KZ32" s="83"/>
      <c r="LA32" s="83"/>
      <c r="LB32" s="83"/>
      <c r="LC32" s="83"/>
      <c r="LD32" s="83"/>
      <c r="LE32" s="83"/>
      <c r="LF32" s="83"/>
      <c r="LG32" s="83"/>
      <c r="LH32" s="83"/>
      <c r="LI32" s="83"/>
      <c r="LJ32" s="83"/>
      <c r="LK32" s="83"/>
      <c r="LL32" s="83"/>
      <c r="LM32" s="83"/>
      <c r="LN32" s="83"/>
      <c r="LO32" s="83"/>
      <c r="LP32" s="83"/>
      <c r="LQ32" s="83"/>
      <c r="LR32" s="83"/>
      <c r="LS32" s="83"/>
      <c r="LT32" s="83"/>
      <c r="LU32" s="83"/>
      <c r="LV32" s="83"/>
      <c r="LW32" s="83"/>
      <c r="LX32" s="83"/>
      <c r="LY32" s="83"/>
      <c r="LZ32" s="83"/>
      <c r="MA32" s="83"/>
      <c r="MB32" s="83"/>
      <c r="MC32" s="62"/>
      <c r="MD32" s="83"/>
      <c r="ME32" s="83"/>
      <c r="MF32" s="83"/>
      <c r="MG32" s="83"/>
      <c r="MH32" s="83"/>
      <c r="MI32" s="83"/>
      <c r="MJ32" s="83"/>
      <c r="MK32" s="83"/>
      <c r="ML32" s="83"/>
      <c r="MM32" s="83"/>
      <c r="MN32" s="83"/>
      <c r="MO32" s="83"/>
      <c r="MP32" s="83"/>
      <c r="MQ32" s="83"/>
      <c r="MR32" s="83"/>
      <c r="MS32" s="83"/>
      <c r="MT32" s="83"/>
      <c r="MU32" s="83"/>
      <c r="MV32" s="83"/>
      <c r="MW32" s="83"/>
      <c r="MX32" s="83"/>
      <c r="MY32" s="83"/>
      <c r="MZ32" s="83"/>
      <c r="NA32" s="83"/>
      <c r="NB32" s="83"/>
      <c r="NC32" s="83"/>
      <c r="ND32" s="83"/>
      <c r="NE32" s="83"/>
      <c r="NF32" s="83"/>
      <c r="NG32" s="83"/>
      <c r="NH32" s="62"/>
      <c r="NI32" s="83"/>
      <c r="NJ32" s="83"/>
      <c r="NK32" s="83"/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62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62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  <c r="QE32" s="83"/>
      <c r="QF32" s="83"/>
      <c r="QG32" s="83"/>
      <c r="QH32" s="83"/>
      <c r="QI32" s="83"/>
      <c r="QJ32" s="83"/>
      <c r="QK32" s="83"/>
      <c r="QL32" s="83"/>
      <c r="QM32" s="83"/>
      <c r="QN32" s="83"/>
      <c r="QO32" s="83"/>
      <c r="QP32" s="83"/>
      <c r="QQ32" s="83"/>
      <c r="QR32" s="83"/>
      <c r="QS32" s="83"/>
      <c r="QT32" s="83"/>
      <c r="QU32" s="83"/>
      <c r="QV32" s="83"/>
      <c r="QW32" s="83"/>
      <c r="QX32" s="83"/>
      <c r="QY32" s="62"/>
      <c r="QZ32" s="83"/>
      <c r="RA32" s="83"/>
      <c r="RB32" s="83"/>
      <c r="RC32" s="83"/>
      <c r="RD32" s="83"/>
      <c r="RE32" s="83"/>
      <c r="RF32" s="83"/>
      <c r="RG32" s="83"/>
      <c r="RH32" s="83"/>
      <c r="RI32" s="83"/>
      <c r="RJ32" s="83"/>
      <c r="RK32" s="83"/>
      <c r="RL32" s="83"/>
      <c r="RM32" s="83"/>
      <c r="RN32" s="83"/>
      <c r="RO32" s="83"/>
      <c r="RP32" s="83"/>
      <c r="RQ32" s="83"/>
      <c r="RR32" s="83"/>
      <c r="RS32" s="83"/>
      <c r="RT32" s="83"/>
      <c r="RU32" s="83"/>
      <c r="RV32" s="83"/>
      <c r="RW32" s="83"/>
      <c r="RX32" s="83"/>
      <c r="RY32" s="83"/>
      <c r="RZ32" s="83"/>
      <c r="SA32" s="83"/>
      <c r="SB32" s="83"/>
      <c r="SC32" s="83"/>
      <c r="SD32" s="83"/>
      <c r="SE32" s="62"/>
      <c r="SF32" s="83"/>
      <c r="SG32" s="83"/>
      <c r="SH32" s="83"/>
      <c r="SI32" s="83"/>
      <c r="SJ32" s="83"/>
      <c r="SK32" s="83"/>
      <c r="SL32" s="83"/>
      <c r="SM32" s="83"/>
      <c r="SN32" s="83"/>
      <c r="SO32" s="83"/>
      <c r="SP32" s="83"/>
      <c r="SQ32" s="83"/>
      <c r="SR32" s="83"/>
      <c r="SS32" s="83"/>
      <c r="ST32" s="83"/>
      <c r="SU32" s="83"/>
      <c r="SV32" s="83"/>
      <c r="SW32" s="83"/>
      <c r="SX32" s="83"/>
      <c r="SY32" s="83"/>
      <c r="SZ32" s="83"/>
      <c r="TA32" s="83"/>
      <c r="TB32" s="83"/>
      <c r="TC32" s="83"/>
      <c r="TD32" s="83"/>
      <c r="TE32" s="83"/>
      <c r="TF32" s="83"/>
      <c r="TG32" s="83"/>
      <c r="TH32" s="83"/>
      <c r="TI32" s="83"/>
      <c r="TJ32" s="62"/>
      <c r="TK32" s="83"/>
      <c r="TL32" s="83"/>
      <c r="TM32" s="83"/>
      <c r="TN32" s="83"/>
      <c r="TO32" s="83"/>
      <c r="TP32" s="83"/>
      <c r="TQ32" s="83"/>
      <c r="TR32" s="83"/>
      <c r="TS32" s="83"/>
      <c r="TT32" s="83"/>
      <c r="TU32" s="83"/>
      <c r="TV32" s="83"/>
      <c r="TW32" s="83"/>
      <c r="TX32" s="83"/>
      <c r="TY32" s="83"/>
      <c r="TZ32" s="83"/>
      <c r="UA32" s="83"/>
      <c r="UB32" s="83"/>
      <c r="UC32" s="83"/>
      <c r="UD32" s="83"/>
      <c r="UE32" s="83"/>
      <c r="UF32" s="83"/>
      <c r="UG32" s="83"/>
      <c r="UH32" s="83"/>
      <c r="UI32" s="83"/>
      <c r="UJ32" s="83"/>
      <c r="UK32" s="83"/>
      <c r="UL32" s="83"/>
      <c r="UM32" s="83"/>
      <c r="UN32" s="83"/>
      <c r="UO32" s="83"/>
      <c r="UP32" s="62"/>
      <c r="UQ32" s="83"/>
      <c r="UR32" s="83"/>
      <c r="US32" s="83"/>
      <c r="UT32" s="83"/>
      <c r="UU32" s="83"/>
      <c r="UV32" s="83"/>
      <c r="UW32" s="83"/>
      <c r="UX32" s="83"/>
      <c r="UY32" s="83"/>
      <c r="UZ32" s="83"/>
      <c r="VA32" s="83"/>
      <c r="VB32" s="83"/>
      <c r="VC32" s="83"/>
      <c r="VD32" s="83"/>
      <c r="VE32" s="83"/>
      <c r="VF32" s="83"/>
      <c r="VG32" s="83"/>
      <c r="VH32" s="83"/>
      <c r="VI32" s="83"/>
      <c r="VJ32" s="83"/>
      <c r="VK32" s="83"/>
      <c r="VL32" s="83"/>
      <c r="VM32" s="83"/>
      <c r="VN32" s="83"/>
      <c r="VO32" s="83"/>
      <c r="VP32" s="83"/>
      <c r="VQ32" s="83"/>
      <c r="VR32" s="83"/>
      <c r="VS32" s="83"/>
      <c r="VT32" s="83"/>
      <c r="VU32" s="62"/>
      <c r="VV32" s="83"/>
      <c r="VW32" s="83"/>
      <c r="VX32" s="83"/>
      <c r="VY32" s="83"/>
      <c r="VZ32" s="83"/>
      <c r="WA32" s="83"/>
      <c r="WB32" s="83"/>
      <c r="WC32" s="83"/>
      <c r="WD32" s="83"/>
      <c r="WE32" s="83"/>
      <c r="WF32" s="83"/>
      <c r="WG32" s="83"/>
      <c r="WH32" s="83"/>
      <c r="WI32" s="83"/>
      <c r="WJ32" s="83"/>
      <c r="WK32" s="83"/>
      <c r="WL32" s="83"/>
      <c r="WM32" s="83"/>
      <c r="WN32" s="83"/>
      <c r="WO32" s="83"/>
      <c r="WP32" s="83"/>
      <c r="WQ32" s="83"/>
      <c r="WR32" s="83"/>
      <c r="WS32" s="83"/>
      <c r="WT32" s="83"/>
      <c r="WU32" s="83"/>
      <c r="WV32" s="83"/>
      <c r="WW32" s="83"/>
      <c r="WX32" s="83"/>
      <c r="WY32" s="83"/>
      <c r="WZ32" s="42"/>
      <c r="XA32" s="62"/>
      <c r="XB32" s="42"/>
      <c r="XC32" s="42"/>
      <c r="XD32" s="42"/>
      <c r="XE32" s="42"/>
      <c r="XF32" s="42"/>
      <c r="XG32" s="42"/>
      <c r="XH32" s="42"/>
      <c r="XI32" s="42"/>
      <c r="XJ32" s="42"/>
      <c r="XK32" s="42"/>
      <c r="XL32" s="42"/>
      <c r="XM32" s="42"/>
      <c r="XN32" s="42"/>
      <c r="XO32" s="42"/>
      <c r="XP32" s="42"/>
      <c r="XQ32" s="42"/>
      <c r="XR32" s="42"/>
      <c r="XS32" s="42"/>
      <c r="XT32" s="42"/>
      <c r="XU32" s="42"/>
      <c r="XV32" s="42"/>
      <c r="XW32" s="42"/>
      <c r="XX32" s="42"/>
      <c r="XY32" s="42"/>
      <c r="XZ32" s="42"/>
      <c r="YA32" s="42"/>
      <c r="YB32" s="42"/>
      <c r="YC32" s="42"/>
      <c r="YD32" s="42"/>
      <c r="YE32" s="42"/>
      <c r="YF32" s="42"/>
      <c r="YG32" s="62"/>
      <c r="YH32" s="42"/>
      <c r="YI32" s="42"/>
      <c r="YJ32" s="42"/>
      <c r="YK32" s="42"/>
      <c r="YL32" s="42"/>
      <c r="YM32" s="42"/>
      <c r="YN32" s="42"/>
      <c r="YO32" s="42"/>
      <c r="YP32" s="42"/>
      <c r="YQ32" s="42"/>
      <c r="YR32" s="42"/>
      <c r="YS32" s="42"/>
      <c r="YT32" s="42"/>
      <c r="YU32" s="42"/>
      <c r="YV32" s="42"/>
      <c r="YW32" s="42"/>
      <c r="YX32" s="42"/>
      <c r="YY32" s="42"/>
      <c r="YZ32" s="42"/>
      <c r="ZA32" s="42"/>
      <c r="ZB32" s="42"/>
      <c r="ZC32" s="42"/>
      <c r="ZD32" s="42"/>
      <c r="ZE32" s="42"/>
      <c r="ZF32" s="42"/>
      <c r="ZG32" s="42"/>
      <c r="ZH32" s="42"/>
      <c r="ZI32" s="42"/>
      <c r="ZJ32" s="62"/>
      <c r="ZK32" s="42"/>
      <c r="ZL32" s="42"/>
      <c r="ZM32" s="42"/>
      <c r="ZN32" s="42"/>
      <c r="ZO32" s="42"/>
      <c r="ZP32" s="42"/>
      <c r="ZQ32" s="42"/>
      <c r="ZR32" s="42"/>
      <c r="ZS32" s="42"/>
      <c r="ZT32" s="42"/>
      <c r="ZU32" s="42"/>
      <c r="ZV32" s="42"/>
      <c r="ZW32" s="42"/>
      <c r="ZX32" s="42"/>
      <c r="ZY32" s="42"/>
      <c r="ZZ32" s="42"/>
      <c r="AAA32" s="42"/>
      <c r="AAB32" s="42"/>
      <c r="AAC32" s="42"/>
      <c r="AAD32" s="42"/>
      <c r="AAE32" s="42"/>
      <c r="AAF32" s="42"/>
      <c r="AAG32" s="42"/>
      <c r="AAH32" s="42"/>
      <c r="AAI32" s="42"/>
      <c r="AAJ32" s="42"/>
      <c r="AAK32" s="42"/>
      <c r="AAL32" s="42"/>
      <c r="AAM32" s="42"/>
      <c r="AAN32" s="42"/>
      <c r="AAO32" s="42"/>
      <c r="AAP32" s="62"/>
      <c r="AAQ32" s="42"/>
      <c r="AAR32" s="42"/>
      <c r="AAS32" s="42"/>
      <c r="AAT32" s="42"/>
      <c r="AAU32" s="42"/>
      <c r="AAV32" s="42"/>
      <c r="AAW32" s="42"/>
      <c r="AAX32" s="42"/>
      <c r="AAY32" s="42"/>
      <c r="AAZ32" s="42"/>
      <c r="ABA32" s="42"/>
      <c r="ABB32" s="42"/>
      <c r="ABC32" s="42"/>
      <c r="ABD32" s="42"/>
      <c r="ABE32" s="42"/>
      <c r="ABF32" s="42"/>
      <c r="ABG32" s="42"/>
      <c r="ABH32" s="42"/>
      <c r="ABI32" s="42"/>
      <c r="ABJ32" s="42"/>
      <c r="ABK32" s="42"/>
      <c r="ABL32" s="42"/>
      <c r="ABM32" s="42"/>
      <c r="ABN32" s="42"/>
      <c r="ABO32" s="42"/>
      <c r="ABP32" s="42"/>
      <c r="ABQ32" s="42"/>
      <c r="ABR32" s="42"/>
      <c r="ABS32" s="42"/>
      <c r="ABT32" s="42"/>
      <c r="ABU32" s="62"/>
      <c r="ABV32" s="42"/>
      <c r="ABW32" s="42"/>
      <c r="ABX32" s="42"/>
      <c r="ABY32" s="42"/>
      <c r="ABZ32" s="42"/>
      <c r="ACA32" s="42"/>
      <c r="ACB32" s="42"/>
      <c r="ACC32" s="42"/>
      <c r="ACD32" s="42"/>
      <c r="ACE32" s="42"/>
      <c r="ACF32" s="42"/>
      <c r="ACG32" s="42"/>
      <c r="ACH32" s="42"/>
      <c r="ACI32" s="42"/>
      <c r="ACJ32" s="42"/>
      <c r="ACK32" s="42"/>
      <c r="ACL32" s="42"/>
      <c r="ACM32" s="42"/>
      <c r="ACN32" s="42"/>
      <c r="ACO32" s="42"/>
      <c r="ACP32" s="42"/>
      <c r="ACQ32" s="42"/>
      <c r="ACR32" s="42"/>
      <c r="ACS32" s="42"/>
      <c r="ACT32" s="42"/>
      <c r="ACU32" s="42"/>
      <c r="ACV32" s="42"/>
      <c r="ACW32" s="42"/>
      <c r="ACX32" s="42"/>
      <c r="ACY32" s="42"/>
      <c r="ACZ32" s="42"/>
      <c r="ADA32" s="62"/>
      <c r="ADB32" s="42"/>
      <c r="ADC32" s="42"/>
      <c r="ADD32" s="42"/>
      <c r="ADE32" s="42"/>
      <c r="ADF32" s="42"/>
      <c r="ADG32" s="42"/>
      <c r="ADH32" s="42"/>
      <c r="ADI32" s="42"/>
      <c r="ADJ32" s="42"/>
      <c r="ADK32" s="42"/>
      <c r="ADL32" s="42"/>
      <c r="ADM32" s="42"/>
      <c r="ADN32" s="42"/>
      <c r="ADO32" s="42"/>
      <c r="ADP32" s="42"/>
      <c r="ADQ32" s="42"/>
      <c r="ADR32" s="42"/>
      <c r="ADS32" s="42"/>
      <c r="ADT32" s="42"/>
      <c r="ADU32" s="42"/>
      <c r="ADV32" s="42"/>
      <c r="ADW32" s="42"/>
      <c r="ADX32" s="42"/>
      <c r="ADY32" s="42"/>
      <c r="ADZ32" s="42"/>
      <c r="AEA32" s="42"/>
      <c r="AEB32" s="42"/>
      <c r="AEC32" s="42"/>
      <c r="AED32" s="42"/>
      <c r="AEE32" s="42"/>
      <c r="AEF32" s="62"/>
      <c r="AEG32" s="42"/>
      <c r="AEH32" s="42"/>
      <c r="AEI32" s="42"/>
      <c r="AEJ32" s="42"/>
      <c r="AEK32" s="42"/>
      <c r="AEL32" s="42"/>
      <c r="AEM32" s="42"/>
      <c r="AEN32" s="42"/>
      <c r="AEO32" s="42"/>
      <c r="AEP32" s="42"/>
      <c r="AEQ32" s="42"/>
      <c r="AER32" s="42"/>
      <c r="AES32" s="42"/>
      <c r="AET32" s="42"/>
      <c r="AEU32" s="42"/>
      <c r="AEV32" s="42"/>
      <c r="AEW32" s="42"/>
      <c r="AEX32" s="42"/>
      <c r="AEY32" s="42"/>
      <c r="AEZ32" s="42"/>
      <c r="AFA32" s="42"/>
      <c r="AFB32" s="42"/>
      <c r="AFC32" s="42"/>
      <c r="AFD32" s="42"/>
      <c r="AFE32" s="42"/>
      <c r="AFF32" s="42"/>
      <c r="AFG32" s="42"/>
      <c r="AFH32" s="42"/>
      <c r="AFI32" s="42"/>
      <c r="AFJ32" s="42"/>
      <c r="AFK32" s="42"/>
      <c r="AFL32" s="62"/>
      <c r="AFM32" s="42"/>
      <c r="AFN32" s="42"/>
      <c r="AFO32" s="42"/>
      <c r="AFP32" s="42"/>
      <c r="AFQ32" s="42"/>
      <c r="AFR32" s="42"/>
      <c r="AFS32" s="42"/>
      <c r="AFT32" s="42"/>
      <c r="AFU32" s="42"/>
      <c r="AFV32" s="42"/>
      <c r="AFW32" s="42"/>
      <c r="AFX32" s="42"/>
      <c r="AFY32" s="42"/>
      <c r="AFZ32" s="42"/>
      <c r="AGA32" s="42"/>
      <c r="AGB32" s="42"/>
      <c r="AGC32" s="42"/>
      <c r="AGD32" s="42"/>
      <c r="AGE32" s="42"/>
      <c r="AGF32" s="42"/>
      <c r="AGG32" s="42"/>
      <c r="AGH32" s="42"/>
      <c r="AGI32" s="42"/>
      <c r="AGJ32" s="42"/>
      <c r="AGK32" s="42"/>
      <c r="AGL32" s="42"/>
      <c r="AGM32" s="42"/>
      <c r="AGN32" s="42"/>
      <c r="AGO32" s="42"/>
      <c r="AGP32" s="42"/>
      <c r="AGQ32" s="42"/>
      <c r="AGR32" s="62"/>
      <c r="AGS32" s="42"/>
      <c r="AGT32" s="42"/>
      <c r="AGU32" s="42"/>
      <c r="AGV32" s="42"/>
      <c r="AGW32" s="42"/>
      <c r="AGX32" s="42"/>
      <c r="AGY32" s="42"/>
      <c r="AGZ32" s="42"/>
      <c r="AHA32" s="42"/>
      <c r="AHB32" s="42"/>
      <c r="AHC32" s="42"/>
      <c r="AHD32" s="42"/>
      <c r="AHE32" s="42"/>
      <c r="AHF32" s="42"/>
      <c r="AHG32" s="42"/>
      <c r="AHH32" s="42"/>
      <c r="AHI32" s="42"/>
      <c r="AHJ32" s="42"/>
      <c r="AHK32" s="42"/>
      <c r="AHL32" s="42"/>
      <c r="AHM32" s="42"/>
      <c r="AHN32" s="42"/>
      <c r="AHO32" s="42"/>
      <c r="AHP32" s="42"/>
      <c r="AHQ32" s="42"/>
      <c r="AHR32" s="42"/>
      <c r="AHS32" s="42"/>
      <c r="AHT32" s="42"/>
      <c r="AHU32" s="42"/>
      <c r="AHV32" s="42"/>
      <c r="AHW32" s="62"/>
      <c r="AHX32" s="42"/>
      <c r="AHY32" s="42"/>
      <c r="AHZ32" s="42"/>
      <c r="AIA32" s="42"/>
      <c r="AIB32" s="42"/>
      <c r="AIC32" s="42"/>
      <c r="AID32" s="42"/>
      <c r="AIE32" s="42"/>
      <c r="AIF32" s="42"/>
      <c r="AIG32" s="42"/>
      <c r="AIH32" s="42"/>
      <c r="AII32" s="42"/>
      <c r="AIJ32" s="42"/>
      <c r="AIK32" s="42"/>
      <c r="AIL32" s="42"/>
      <c r="AIM32" s="42"/>
      <c r="AIN32" s="42"/>
      <c r="AIO32" s="42"/>
      <c r="AIP32" s="42"/>
      <c r="AIQ32" s="42"/>
      <c r="AIR32" s="42"/>
      <c r="AIS32" s="42"/>
      <c r="AIT32" s="42"/>
      <c r="AIU32" s="42"/>
      <c r="AIV32" s="42"/>
      <c r="AIW32" s="42"/>
      <c r="AIX32" s="42"/>
      <c r="AIY32" s="42"/>
      <c r="AIZ32" s="42"/>
      <c r="AJA32" s="42"/>
      <c r="AJB32" s="42"/>
      <c r="AJC32" s="62"/>
      <c r="AJD32" s="42"/>
      <c r="AJE32" s="42"/>
      <c r="AJF32" s="42"/>
      <c r="AJG32" s="42"/>
      <c r="AJH32" s="42"/>
      <c r="AJI32" s="42"/>
      <c r="AJJ32" s="42"/>
      <c r="AJK32" s="42"/>
      <c r="AJL32" s="42"/>
      <c r="AJM32" s="42"/>
      <c r="AJN32" s="42"/>
      <c r="AJO32" s="42"/>
      <c r="AJP32" s="42"/>
      <c r="AJQ32" s="42"/>
      <c r="AJR32" s="42"/>
      <c r="AJS32" s="42"/>
      <c r="AJT32" s="42"/>
      <c r="AJU32" s="42"/>
      <c r="AJV32" s="42"/>
      <c r="AJW32" s="42"/>
      <c r="AJX32" s="42"/>
      <c r="AJY32" s="42"/>
      <c r="AJZ32" s="42"/>
      <c r="AKA32" s="42"/>
      <c r="AKB32" s="42"/>
      <c r="AKC32" s="42"/>
      <c r="AKD32" s="42"/>
      <c r="AKE32" s="42"/>
      <c r="AKF32" s="42"/>
      <c r="AKG32" s="42"/>
      <c r="AKH32" s="62"/>
      <c r="AKI32" s="42"/>
      <c r="AKJ32" s="42"/>
      <c r="AKK32" s="42"/>
      <c r="AKL32" s="42"/>
      <c r="AKM32" s="42"/>
      <c r="AKN32" s="42"/>
      <c r="AKO32" s="42"/>
      <c r="AKP32" s="42"/>
      <c r="AKQ32" s="42"/>
      <c r="AKR32" s="42"/>
      <c r="AKS32" s="42"/>
      <c r="AKT32" s="42"/>
      <c r="AKU32" s="42"/>
      <c r="AKV32" s="42"/>
      <c r="AKW32" s="42"/>
      <c r="AKX32" s="42"/>
      <c r="AKY32" s="42"/>
      <c r="AKZ32" s="42"/>
      <c r="ALA32" s="42"/>
      <c r="ALB32" s="42"/>
      <c r="ALC32" s="42"/>
      <c r="ALD32" s="42"/>
      <c r="ALE32" s="42"/>
      <c r="ALF32" s="42"/>
      <c r="ALG32" s="42"/>
      <c r="ALH32" s="42"/>
      <c r="ALI32" s="42"/>
      <c r="ALJ32" s="42"/>
      <c r="ALK32" s="42"/>
      <c r="ALL32" s="42"/>
      <c r="ALM32" s="42"/>
      <c r="ALN32" s="62"/>
    </row>
    <row r="33" spans="1:1002">
      <c r="A33" s="544"/>
      <c r="B33" s="539"/>
      <c r="D33" s="546"/>
      <c r="E33" s="546"/>
      <c r="F33" s="98">
        <f>E32-D32</f>
        <v>610</v>
      </c>
      <c r="G33" s="96">
        <f>NETWORKDAYS(D32,E32,C$165:C$187)</f>
        <v>420</v>
      </c>
      <c r="H33" s="561"/>
      <c r="I33" s="542"/>
      <c r="J33" s="51" t="str">
        <f>IF(I32&gt;1%,"100%","100%")</f>
        <v>100%</v>
      </c>
      <c r="K33" s="542"/>
      <c r="M33" s="34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62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O33" s="42"/>
      <c r="IP33" s="42"/>
      <c r="IQ33" s="42"/>
      <c r="IR33" s="42"/>
      <c r="IS33" s="42"/>
      <c r="IT33" s="42"/>
      <c r="IU33" s="42"/>
      <c r="IV33" s="42"/>
      <c r="IW33" s="42"/>
      <c r="IX33" s="42"/>
      <c r="IY33" s="42"/>
      <c r="IZ33" s="42"/>
      <c r="JA33" s="42"/>
      <c r="JB33" s="42"/>
      <c r="JC33" s="42"/>
      <c r="JD33" s="42"/>
      <c r="JE33" s="42"/>
      <c r="JF33" s="42"/>
      <c r="JG33" s="42"/>
      <c r="JH33" s="42"/>
      <c r="JI33" s="42"/>
      <c r="JJ33" s="42"/>
      <c r="JK33" s="42"/>
      <c r="JL33" s="42"/>
      <c r="JM33" s="42"/>
      <c r="JN33" s="42"/>
      <c r="JO33" s="42"/>
      <c r="JP33" s="42"/>
      <c r="JQ33" s="42"/>
      <c r="JR33" s="42"/>
      <c r="JS33" s="42"/>
      <c r="JU33" s="42"/>
      <c r="JV33" s="42"/>
      <c r="JW33" s="42"/>
      <c r="JX33" s="42"/>
      <c r="JY33" s="42"/>
      <c r="JZ33" s="42"/>
      <c r="KA33" s="42"/>
      <c r="KB33" s="42"/>
      <c r="KC33" s="42"/>
      <c r="KD33" s="42"/>
      <c r="KE33" s="42"/>
      <c r="KF33" s="42"/>
      <c r="KG33" s="42"/>
      <c r="KH33" s="42"/>
      <c r="KI33" s="42"/>
      <c r="KJ33" s="42"/>
      <c r="KK33" s="42"/>
      <c r="KL33" s="42"/>
      <c r="KM33" s="42"/>
      <c r="KN33" s="42"/>
      <c r="KO33" s="42"/>
      <c r="KP33" s="42"/>
      <c r="KQ33" s="42"/>
      <c r="KR33" s="42"/>
      <c r="KS33" s="42"/>
      <c r="KT33" s="42"/>
      <c r="KU33" s="42"/>
      <c r="KV33" s="42"/>
      <c r="KX33" s="42"/>
      <c r="KY33" s="42"/>
      <c r="KZ33" s="42"/>
      <c r="LA33" s="42"/>
      <c r="LB33" s="42"/>
      <c r="LC33" s="42"/>
      <c r="LD33" s="42"/>
      <c r="LE33" s="42"/>
      <c r="LF33" s="42"/>
      <c r="LG33" s="42"/>
      <c r="LH33" s="42"/>
      <c r="LI33" s="42"/>
      <c r="LJ33" s="42"/>
      <c r="LK33" s="42"/>
      <c r="LL33" s="42"/>
      <c r="LM33" s="42"/>
      <c r="LN33" s="42"/>
      <c r="LO33" s="42"/>
      <c r="LP33" s="42"/>
      <c r="LQ33" s="42"/>
      <c r="LR33" s="42"/>
      <c r="LS33" s="42"/>
      <c r="LT33" s="42"/>
      <c r="LU33" s="42"/>
      <c r="LV33" s="42"/>
      <c r="LW33" s="42"/>
      <c r="LX33" s="42"/>
      <c r="LY33" s="42"/>
      <c r="LZ33" s="42"/>
      <c r="MA33" s="42"/>
      <c r="MB33" s="42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I33" s="42"/>
      <c r="NJ33" s="42"/>
      <c r="NK33" s="42"/>
      <c r="NL33" s="42"/>
      <c r="NM33" s="42"/>
      <c r="NN33" s="42"/>
      <c r="NO33" s="42"/>
      <c r="NP33" s="42"/>
      <c r="NQ33" s="42"/>
      <c r="NR33" s="42"/>
      <c r="NS33" s="42"/>
      <c r="NT33" s="42"/>
      <c r="NU33" s="42"/>
      <c r="NV33" s="42"/>
      <c r="NW33" s="42"/>
      <c r="NX33" s="42"/>
      <c r="NY33" s="42"/>
      <c r="NZ33" s="42"/>
      <c r="OA33" s="42"/>
      <c r="OB33" s="42"/>
      <c r="OC33" s="42"/>
      <c r="OD33" s="42"/>
      <c r="OE33" s="42"/>
      <c r="OF33" s="42"/>
      <c r="OG33" s="42"/>
      <c r="OH33" s="42"/>
      <c r="OI33" s="42"/>
      <c r="OJ33" s="42"/>
      <c r="OK33" s="42"/>
      <c r="OL33" s="42"/>
      <c r="OM33" s="42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T33" s="42"/>
      <c r="PU33" s="42"/>
      <c r="PV33" s="42"/>
      <c r="PW33" s="42"/>
      <c r="PX33" s="42"/>
      <c r="PY33" s="42"/>
      <c r="PZ33" s="42"/>
      <c r="QA33" s="42"/>
      <c r="QB33" s="42"/>
      <c r="QC33" s="42"/>
      <c r="QD33" s="42"/>
      <c r="QE33" s="42"/>
      <c r="QF33" s="42"/>
      <c r="QG33" s="42"/>
      <c r="QH33" s="42"/>
      <c r="QI33" s="42"/>
      <c r="QJ33" s="42"/>
      <c r="QK33" s="42"/>
      <c r="QL33" s="42"/>
      <c r="QM33" s="42"/>
      <c r="QN33" s="42"/>
      <c r="QO33" s="42"/>
      <c r="QP33" s="42"/>
      <c r="QQ33" s="42"/>
      <c r="QR33" s="42"/>
      <c r="QS33" s="42"/>
      <c r="QT33" s="42"/>
      <c r="QU33" s="42"/>
      <c r="QV33" s="42"/>
      <c r="QW33" s="42"/>
      <c r="QX33" s="42"/>
      <c r="QZ33" s="42"/>
      <c r="RA33" s="42"/>
      <c r="RB33" s="42"/>
      <c r="RC33" s="42"/>
      <c r="RD33" s="42"/>
      <c r="RE33" s="42"/>
      <c r="RF33" s="42"/>
      <c r="RG33" s="42"/>
      <c r="RH33" s="42"/>
      <c r="RI33" s="42"/>
      <c r="RJ33" s="42"/>
      <c r="RK33" s="42"/>
      <c r="RL33" s="42"/>
      <c r="RM33" s="42"/>
      <c r="RN33" s="42"/>
      <c r="RO33" s="42"/>
      <c r="RP33" s="42"/>
      <c r="RQ33" s="42"/>
      <c r="RR33" s="42"/>
      <c r="RS33" s="42"/>
      <c r="RT33" s="42"/>
      <c r="RU33" s="42"/>
      <c r="RV33" s="42"/>
      <c r="RW33" s="42"/>
      <c r="RX33" s="42"/>
      <c r="RY33" s="42"/>
      <c r="RZ33" s="42"/>
      <c r="SA33" s="42"/>
      <c r="SB33" s="42"/>
      <c r="SC33" s="42"/>
      <c r="SD33" s="42"/>
      <c r="SF33" s="30"/>
      <c r="SG33" s="30"/>
      <c r="SH33" s="30"/>
      <c r="SI33" s="30"/>
      <c r="SJ33" s="30"/>
      <c r="SK33" s="30"/>
      <c r="SL33" s="30"/>
      <c r="SM33" s="30"/>
      <c r="SN33" s="30"/>
      <c r="SO33" s="30"/>
      <c r="SP33" s="30"/>
      <c r="SQ33" s="30"/>
      <c r="SR33" s="30"/>
      <c r="SS33" s="30"/>
      <c r="ST33" s="30"/>
      <c r="SU33" s="30"/>
      <c r="SV33" s="30"/>
      <c r="SW33" s="30"/>
      <c r="SX33" s="30"/>
      <c r="SY33" s="30"/>
      <c r="SZ33" s="30"/>
      <c r="TA33" s="30"/>
      <c r="TB33" s="30"/>
      <c r="TC33" s="30"/>
      <c r="TD33" s="30"/>
      <c r="TE33" s="30"/>
      <c r="TF33" s="30"/>
      <c r="TG33" s="30"/>
      <c r="TH33" s="30"/>
      <c r="TI33" s="30"/>
      <c r="TK33" s="42"/>
      <c r="TL33" s="42"/>
      <c r="TM33" s="42"/>
      <c r="TN33" s="42"/>
      <c r="TO33" s="42"/>
      <c r="TP33" s="42"/>
      <c r="TQ33" s="42"/>
      <c r="TR33" s="42"/>
      <c r="TS33" s="42"/>
      <c r="TT33" s="42"/>
      <c r="TU33" s="42"/>
      <c r="TV33" s="42"/>
      <c r="TW33" s="42"/>
      <c r="TX33" s="42"/>
      <c r="TY33" s="42"/>
      <c r="TZ33" s="42"/>
      <c r="UA33" s="42"/>
      <c r="UB33" s="42"/>
      <c r="UC33" s="42"/>
      <c r="UD33" s="42"/>
      <c r="UE33" s="42"/>
      <c r="UF33" s="42"/>
      <c r="UG33" s="42"/>
      <c r="UH33" s="42"/>
      <c r="UI33" s="42"/>
      <c r="UJ33" s="42"/>
      <c r="UK33" s="42"/>
      <c r="UL33" s="42"/>
      <c r="UM33" s="42"/>
      <c r="UN33" s="42"/>
      <c r="UO33" s="42"/>
      <c r="UQ33" s="30"/>
      <c r="UR33" s="30"/>
      <c r="US33" s="30"/>
      <c r="UT33" s="30"/>
      <c r="UU33" s="30"/>
      <c r="UV33" s="30"/>
      <c r="UW33" s="30"/>
      <c r="UX33" s="30"/>
      <c r="UY33" s="30"/>
      <c r="UZ33" s="30"/>
      <c r="VA33" s="30"/>
      <c r="VB33" s="30"/>
      <c r="VC33" s="30"/>
      <c r="VD33" s="30"/>
      <c r="VE33" s="30"/>
      <c r="VF33" s="30"/>
      <c r="VG33" s="30"/>
      <c r="VH33" s="30"/>
      <c r="VI33" s="30"/>
      <c r="VJ33" s="30"/>
      <c r="VK33" s="30"/>
      <c r="VL33" s="30"/>
      <c r="VM33" s="30"/>
      <c r="VN33" s="30"/>
      <c r="VO33" s="30"/>
      <c r="VP33" s="30"/>
      <c r="VQ33" s="30"/>
      <c r="VR33" s="30"/>
      <c r="VS33" s="30"/>
      <c r="VT33" s="30"/>
      <c r="VU33" s="62"/>
      <c r="VV33" s="30"/>
      <c r="VW33" s="30"/>
      <c r="VX33" s="30"/>
      <c r="VY33" s="30"/>
      <c r="VZ33" s="30"/>
      <c r="WA33" s="30"/>
      <c r="WB33" s="30"/>
      <c r="WC33" s="30"/>
      <c r="WD33" s="30"/>
      <c r="WE33" s="30"/>
      <c r="WF33" s="30"/>
      <c r="WG33" s="30"/>
      <c r="WH33" s="30"/>
      <c r="WI33" s="30"/>
      <c r="WJ33" s="30"/>
      <c r="WK33" s="30"/>
      <c r="WL33" s="30"/>
      <c r="WM33" s="30"/>
      <c r="WN33" s="30"/>
      <c r="WO33" s="30"/>
      <c r="WP33" s="30"/>
      <c r="WQ33" s="30"/>
      <c r="WR33" s="30"/>
      <c r="WS33" s="30"/>
      <c r="WT33" s="30"/>
      <c r="WU33" s="30"/>
      <c r="WV33" s="30"/>
      <c r="WW33" s="30"/>
      <c r="WX33" s="30"/>
      <c r="WY33" s="30"/>
      <c r="WZ33" s="30"/>
      <c r="XA33" s="62"/>
      <c r="XB33" s="30"/>
      <c r="XC33" s="30"/>
      <c r="XD33" s="30"/>
      <c r="XE33" s="30"/>
      <c r="XF33" s="30"/>
      <c r="XG33" s="30"/>
      <c r="XH33" s="30"/>
      <c r="XI33" s="30"/>
      <c r="XJ33" s="30"/>
      <c r="XK33" s="30"/>
      <c r="XL33" s="30"/>
      <c r="XM33" s="30"/>
      <c r="XN33" s="30"/>
      <c r="XO33" s="30"/>
      <c r="XP33" s="30"/>
      <c r="XQ33" s="30"/>
      <c r="XR33" s="30"/>
      <c r="XS33" s="30"/>
      <c r="XT33" s="30"/>
      <c r="XU33" s="30"/>
      <c r="XV33" s="30"/>
      <c r="XW33" s="30"/>
      <c r="XX33" s="30"/>
      <c r="XY33" s="30"/>
      <c r="XZ33" s="30"/>
      <c r="YA33" s="30"/>
      <c r="YB33" s="30"/>
      <c r="YC33" s="30"/>
      <c r="YD33" s="30"/>
      <c r="YE33" s="30"/>
      <c r="YF33" s="30"/>
      <c r="YG33" s="62"/>
      <c r="YH33" s="30"/>
      <c r="YI33" s="30"/>
      <c r="YJ33" s="30"/>
      <c r="YK33" s="30"/>
      <c r="YL33" s="30"/>
      <c r="YM33" s="30"/>
      <c r="YN33" s="30"/>
      <c r="YO33" s="30"/>
      <c r="YP33" s="30"/>
      <c r="YQ33" s="30"/>
      <c r="YR33" s="30"/>
      <c r="YS33" s="30"/>
      <c r="YT33" s="30"/>
      <c r="YU33" s="30"/>
      <c r="YV33" s="30"/>
      <c r="YW33" s="30"/>
      <c r="YX33" s="30"/>
      <c r="YY33" s="30"/>
      <c r="YZ33" s="30"/>
      <c r="ZA33" s="30"/>
      <c r="ZB33" s="30"/>
      <c r="ZC33" s="30"/>
      <c r="ZD33" s="30"/>
      <c r="ZE33" s="30"/>
      <c r="ZF33" s="30"/>
      <c r="ZG33" s="30"/>
      <c r="ZH33" s="30"/>
      <c r="ZI33" s="30"/>
      <c r="ZJ33" s="62"/>
      <c r="ZK33" s="30"/>
      <c r="ZL33" s="30"/>
      <c r="ZM33" s="30"/>
      <c r="ZN33" s="30"/>
      <c r="ZO33" s="30"/>
      <c r="ZP33" s="30"/>
      <c r="ZQ33" s="30"/>
      <c r="ZR33" s="30"/>
      <c r="ZS33" s="30"/>
      <c r="ZT33" s="30"/>
      <c r="ZU33" s="30"/>
      <c r="ZV33" s="30"/>
      <c r="ZW33" s="30"/>
      <c r="ZX33" s="30"/>
      <c r="ZY33" s="30"/>
      <c r="ZZ33" s="30"/>
      <c r="AAA33" s="30"/>
      <c r="AAB33" s="30"/>
      <c r="AAC33" s="30"/>
      <c r="AAD33" s="30"/>
      <c r="AAE33" s="30"/>
      <c r="AAF33" s="30"/>
      <c r="AAG33" s="30"/>
      <c r="AAH33" s="30"/>
      <c r="AAI33" s="30"/>
      <c r="AAJ33" s="30"/>
      <c r="AAK33" s="30"/>
      <c r="AAL33" s="30"/>
      <c r="AAM33" s="30"/>
      <c r="AAN33" s="30"/>
      <c r="AAO33" s="30"/>
      <c r="AAP33" s="62"/>
      <c r="AAQ33" s="30"/>
      <c r="AAR33" s="30"/>
      <c r="AAS33" s="30"/>
      <c r="AAT33" s="30"/>
      <c r="AAU33" s="30"/>
      <c r="AAV33" s="30"/>
      <c r="AAW33" s="30"/>
      <c r="AAX33" s="30"/>
      <c r="AAY33" s="30"/>
      <c r="AAZ33" s="30"/>
      <c r="ABA33" s="30"/>
      <c r="ABB33" s="30"/>
      <c r="ABC33" s="30"/>
      <c r="ABD33" s="30"/>
      <c r="ABE33" s="30"/>
      <c r="ABF33" s="30"/>
      <c r="ABG33" s="30"/>
      <c r="ABH33" s="30"/>
      <c r="ABI33" s="30"/>
      <c r="ABJ33" s="30"/>
      <c r="ABK33" s="30"/>
      <c r="ABL33" s="30"/>
      <c r="ABM33" s="30"/>
      <c r="ABN33" s="30"/>
      <c r="ABO33" s="30"/>
      <c r="ABP33" s="30"/>
      <c r="ABQ33" s="30"/>
      <c r="ABR33" s="30"/>
      <c r="ABS33" s="30"/>
      <c r="ABT33" s="30"/>
      <c r="ABU33" s="62"/>
      <c r="ABV33" s="30"/>
      <c r="ABW33" s="30"/>
      <c r="ABX33" s="30"/>
      <c r="ABY33" s="30"/>
      <c r="ABZ33" s="30"/>
      <c r="ACA33" s="30"/>
      <c r="ACB33" s="30"/>
      <c r="ACC33" s="30"/>
      <c r="ACD33" s="30"/>
      <c r="ACE33" s="30"/>
      <c r="ACF33" s="30"/>
      <c r="ACG33" s="30"/>
      <c r="ACH33" s="30"/>
      <c r="ACI33" s="30"/>
      <c r="ACJ33" s="30"/>
      <c r="ACK33" s="30"/>
      <c r="ACL33" s="30"/>
      <c r="ACM33" s="30"/>
      <c r="ACN33" s="30"/>
      <c r="ACO33" s="30"/>
      <c r="ACP33" s="30"/>
      <c r="ACQ33" s="30"/>
      <c r="ACR33" s="30"/>
      <c r="ACS33" s="30"/>
      <c r="ACT33" s="30"/>
      <c r="ACU33" s="30"/>
      <c r="ACV33" s="30"/>
      <c r="ACW33" s="30"/>
      <c r="ACX33" s="30"/>
      <c r="ACY33" s="30"/>
      <c r="ACZ33" s="30"/>
      <c r="ADA33" s="62"/>
      <c r="ADB33" s="30"/>
      <c r="ADC33" s="30"/>
      <c r="ADD33" s="30"/>
      <c r="ADE33" s="30"/>
      <c r="ADF33" s="30"/>
      <c r="ADG33" s="30"/>
      <c r="ADH33" s="30"/>
      <c r="ADI33" s="30"/>
      <c r="ADJ33" s="30"/>
      <c r="ADK33" s="30"/>
      <c r="ADL33" s="30"/>
      <c r="ADM33" s="30"/>
      <c r="ADN33" s="30"/>
      <c r="ADO33" s="30"/>
      <c r="ADP33" s="30"/>
      <c r="ADQ33" s="30"/>
      <c r="ADR33" s="30"/>
      <c r="ADS33" s="30"/>
      <c r="ADT33" s="30"/>
      <c r="ADU33" s="30"/>
      <c r="ADV33" s="30"/>
      <c r="ADW33" s="30"/>
      <c r="ADX33" s="30"/>
      <c r="ADY33" s="30"/>
      <c r="ADZ33" s="30"/>
      <c r="AEA33" s="30"/>
      <c r="AEB33" s="30"/>
      <c r="AEC33" s="30"/>
      <c r="AED33" s="30"/>
      <c r="AEE33" s="30"/>
      <c r="AEF33" s="62"/>
      <c r="AEG33" s="30"/>
      <c r="AEH33" s="30"/>
      <c r="AEI33" s="30"/>
      <c r="AEJ33" s="30"/>
      <c r="AEK33" s="30"/>
      <c r="AEL33" s="30"/>
      <c r="AEM33" s="30"/>
      <c r="AEN33" s="30"/>
      <c r="AEO33" s="30"/>
      <c r="AEP33" s="30"/>
      <c r="AEQ33" s="30"/>
      <c r="AER33" s="30"/>
      <c r="AES33" s="30"/>
      <c r="AET33" s="30"/>
      <c r="AEU33" s="30"/>
      <c r="AEV33" s="30"/>
      <c r="AEW33" s="30"/>
      <c r="AEX33" s="30"/>
      <c r="AEY33" s="30"/>
      <c r="AEZ33" s="30"/>
      <c r="AFA33" s="30"/>
      <c r="AFB33" s="30"/>
      <c r="AFC33" s="30"/>
      <c r="AFD33" s="30"/>
      <c r="AFE33" s="30"/>
      <c r="AFF33" s="30"/>
      <c r="AFG33" s="30"/>
      <c r="AFH33" s="30"/>
      <c r="AFI33" s="30"/>
      <c r="AFJ33" s="30"/>
      <c r="AFK33" s="30"/>
      <c r="AFL33" s="62"/>
      <c r="AFM33" s="30"/>
      <c r="AFN33" s="30"/>
      <c r="AFO33" s="30"/>
      <c r="AFP33" s="30"/>
      <c r="AFQ33" s="30"/>
      <c r="AFR33" s="30"/>
      <c r="AFS33" s="30"/>
      <c r="AFT33" s="30"/>
      <c r="AFU33" s="30"/>
      <c r="AFV33" s="30"/>
      <c r="AFW33" s="30"/>
      <c r="AFX33" s="30"/>
      <c r="AFY33" s="30"/>
      <c r="AFZ33" s="30"/>
      <c r="AGA33" s="30"/>
      <c r="AGB33" s="30"/>
      <c r="AGC33" s="30"/>
      <c r="AGD33" s="30"/>
      <c r="AGE33" s="30"/>
      <c r="AGF33" s="30"/>
      <c r="AGG33" s="30"/>
      <c r="AGH33" s="30"/>
      <c r="AGI33" s="30"/>
      <c r="AGJ33" s="30"/>
      <c r="AGK33" s="30"/>
      <c r="AGL33" s="30"/>
      <c r="AGM33" s="30"/>
      <c r="AGN33" s="30"/>
      <c r="AGO33" s="30"/>
      <c r="AGP33" s="30"/>
      <c r="AGQ33" s="30"/>
      <c r="AGR33" s="62"/>
      <c r="AGS33" s="30"/>
      <c r="AGT33" s="30"/>
      <c r="AGU33" s="30"/>
      <c r="AGV33" s="30"/>
      <c r="AGW33" s="30"/>
      <c r="AGX33" s="30"/>
      <c r="AGY33" s="30"/>
      <c r="AGZ33" s="30"/>
      <c r="AHA33" s="30"/>
      <c r="AHB33" s="30"/>
      <c r="AHC33" s="30"/>
      <c r="AHD33" s="30"/>
      <c r="AHE33" s="30"/>
      <c r="AHF33" s="30"/>
      <c r="AHG33" s="30"/>
      <c r="AHH33" s="30"/>
      <c r="AHI33" s="30"/>
      <c r="AHJ33" s="30"/>
      <c r="AHK33" s="30"/>
      <c r="AHL33" s="30"/>
      <c r="AHM33" s="30"/>
      <c r="AHN33" s="30"/>
      <c r="AHO33" s="30"/>
      <c r="AHP33" s="30"/>
      <c r="AHQ33" s="30"/>
      <c r="AHR33" s="30"/>
      <c r="AHS33" s="30"/>
      <c r="AHT33" s="30"/>
      <c r="AHU33" s="30"/>
      <c r="AHV33" s="30"/>
      <c r="AHW33" s="62"/>
      <c r="AHX33" s="30"/>
      <c r="AHY33" s="30"/>
      <c r="AHZ33" s="30"/>
      <c r="AIA33" s="30"/>
      <c r="AIB33" s="30"/>
      <c r="AIC33" s="30"/>
      <c r="AID33" s="30"/>
      <c r="AIE33" s="30"/>
      <c r="AIF33" s="30"/>
      <c r="AIG33" s="30"/>
      <c r="AIH33" s="30"/>
      <c r="AII33" s="30"/>
      <c r="AIJ33" s="30"/>
      <c r="AIK33" s="30"/>
      <c r="AIL33" s="30"/>
      <c r="AIM33" s="30"/>
      <c r="AIN33" s="30"/>
      <c r="AIO33" s="30"/>
      <c r="AIP33" s="30"/>
      <c r="AIQ33" s="30"/>
      <c r="AIR33" s="30"/>
      <c r="AIS33" s="30"/>
      <c r="AIT33" s="30"/>
      <c r="AIU33" s="30"/>
      <c r="AIV33" s="30"/>
      <c r="AIW33" s="30"/>
      <c r="AIX33" s="30"/>
      <c r="AIY33" s="30"/>
      <c r="AIZ33" s="30"/>
      <c r="AJA33" s="30"/>
      <c r="AJB33" s="30"/>
      <c r="AJC33" s="62"/>
      <c r="AJD33" s="30"/>
      <c r="AJE33" s="30"/>
      <c r="AJF33" s="30"/>
      <c r="AJG33" s="30"/>
      <c r="AJH33" s="30"/>
      <c r="AJI33" s="30"/>
      <c r="AJJ33" s="30"/>
      <c r="AJK33" s="30"/>
      <c r="AJL33" s="30"/>
      <c r="AJM33" s="30"/>
      <c r="AJN33" s="30"/>
      <c r="AJO33" s="30"/>
      <c r="AJP33" s="30"/>
      <c r="AJQ33" s="30"/>
      <c r="AJR33" s="30"/>
      <c r="AJS33" s="30"/>
      <c r="AJT33" s="30"/>
      <c r="AJU33" s="30"/>
      <c r="AJV33" s="30"/>
      <c r="AJW33" s="30"/>
      <c r="AJX33" s="30"/>
      <c r="AJY33" s="30"/>
      <c r="AJZ33" s="30"/>
      <c r="AKA33" s="30"/>
      <c r="AKB33" s="30"/>
      <c r="AKC33" s="30"/>
      <c r="AKD33" s="30"/>
      <c r="AKE33" s="30"/>
      <c r="AKF33" s="30"/>
      <c r="AKG33" s="30"/>
      <c r="AKH33" s="62"/>
      <c r="AKI33" s="30"/>
      <c r="AKJ33" s="30"/>
      <c r="AKK33" s="30"/>
      <c r="AKL33" s="30"/>
      <c r="AKM33" s="30"/>
      <c r="AKN33" s="30"/>
      <c r="AKO33" s="30"/>
      <c r="AKP33" s="30"/>
      <c r="AKQ33" s="30"/>
      <c r="AKR33" s="30"/>
      <c r="AKS33" s="30"/>
      <c r="AKT33" s="30"/>
      <c r="AKU33" s="30"/>
      <c r="AKV33" s="30"/>
      <c r="AKW33" s="30"/>
      <c r="AKX33" s="30"/>
      <c r="AKY33" s="30"/>
      <c r="AKZ33" s="30"/>
      <c r="ALA33" s="30"/>
      <c r="ALB33" s="30"/>
      <c r="ALC33" s="30"/>
      <c r="ALD33" s="30"/>
      <c r="ALE33" s="30"/>
      <c r="ALF33" s="30"/>
      <c r="ALG33" s="30"/>
      <c r="ALH33" s="30"/>
      <c r="ALI33" s="30"/>
      <c r="ALJ33" s="30"/>
      <c r="ALK33" s="30"/>
      <c r="ALL33" s="30"/>
      <c r="ALM33" s="30"/>
      <c r="ALN33" s="62"/>
    </row>
    <row r="34" spans="1:1002" s="12" customFormat="1" ht="3" customHeight="1">
      <c r="A34" s="540"/>
      <c r="B34" s="540"/>
      <c r="C34"/>
      <c r="D34" s="547"/>
      <c r="E34" s="547"/>
      <c r="F34" s="101"/>
      <c r="G34" s="98"/>
      <c r="H34" s="562"/>
      <c r="I34" s="543"/>
      <c r="J34" s="75"/>
      <c r="K34" s="543"/>
      <c r="M34" s="34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62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62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62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62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62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62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62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62"/>
      <c r="IO34" s="90"/>
      <c r="IP34" s="90"/>
      <c r="IQ34" s="90"/>
      <c r="IR34" s="90"/>
      <c r="IS34" s="90"/>
      <c r="IT34" s="90"/>
      <c r="IU34" s="90"/>
      <c r="IV34" s="90"/>
      <c r="IW34" s="90"/>
      <c r="IX34" s="90"/>
      <c r="IY34" s="90"/>
      <c r="IZ34" s="90"/>
      <c r="JA34" s="90"/>
      <c r="JB34" s="90"/>
      <c r="JC34" s="90"/>
      <c r="JD34" s="90"/>
      <c r="JE34" s="90"/>
      <c r="JF34" s="90"/>
      <c r="JG34" s="90"/>
      <c r="JH34" s="90"/>
      <c r="JI34" s="90"/>
      <c r="JJ34" s="90"/>
      <c r="JK34" s="90"/>
      <c r="JL34" s="90"/>
      <c r="JM34" s="90"/>
      <c r="JN34" s="90"/>
      <c r="JO34" s="90"/>
      <c r="JP34" s="90"/>
      <c r="JQ34" s="90"/>
      <c r="JR34" s="90"/>
      <c r="JS34" s="90"/>
      <c r="JT34" s="62"/>
      <c r="JU34" s="90"/>
      <c r="JV34" s="90"/>
      <c r="JW34" s="90"/>
      <c r="JX34" s="90"/>
      <c r="JY34" s="90"/>
      <c r="JZ34" s="90"/>
      <c r="KA34" s="90"/>
      <c r="KB34" s="90"/>
      <c r="KC34" s="90"/>
      <c r="KD34" s="90"/>
      <c r="KE34" s="90"/>
      <c r="KF34" s="90"/>
      <c r="KG34" s="90"/>
      <c r="KH34" s="90"/>
      <c r="KI34" s="90"/>
      <c r="KJ34" s="90"/>
      <c r="KK34" s="90"/>
      <c r="KL34" s="90"/>
      <c r="KM34" s="90"/>
      <c r="KN34" s="90"/>
      <c r="KO34" s="90"/>
      <c r="KP34" s="90"/>
      <c r="KQ34" s="90"/>
      <c r="KR34" s="90"/>
      <c r="KS34" s="90"/>
      <c r="KT34" s="90"/>
      <c r="KU34" s="90"/>
      <c r="KV34" s="90"/>
      <c r="KW34" s="62"/>
      <c r="KX34" s="90"/>
      <c r="KY34" s="90"/>
      <c r="KZ34" s="90"/>
      <c r="LA34" s="90"/>
      <c r="LB34" s="90"/>
      <c r="LC34" s="90"/>
      <c r="LD34" s="90"/>
      <c r="LE34" s="90"/>
      <c r="LF34" s="90"/>
      <c r="LG34" s="90"/>
      <c r="LH34" s="90"/>
      <c r="LI34" s="90"/>
      <c r="LJ34" s="90"/>
      <c r="LK34" s="90"/>
      <c r="LL34" s="90"/>
      <c r="LM34" s="90"/>
      <c r="LN34" s="90"/>
      <c r="LO34" s="90"/>
      <c r="LP34" s="90"/>
      <c r="LQ34" s="90"/>
      <c r="LR34" s="90"/>
      <c r="LS34" s="90"/>
      <c r="LT34" s="90"/>
      <c r="LU34" s="90"/>
      <c r="LV34" s="90"/>
      <c r="LW34" s="90"/>
      <c r="LX34" s="90"/>
      <c r="LY34" s="90"/>
      <c r="LZ34" s="90"/>
      <c r="MA34" s="90"/>
      <c r="MB34" s="90"/>
      <c r="MC34" s="62"/>
      <c r="MD34" s="90"/>
      <c r="ME34" s="90"/>
      <c r="MF34" s="90"/>
      <c r="MG34" s="90"/>
      <c r="MH34" s="90"/>
      <c r="MI34" s="90"/>
      <c r="MJ34" s="90"/>
      <c r="MK34" s="90"/>
      <c r="ML34" s="90"/>
      <c r="MM34" s="90"/>
      <c r="MN34" s="90"/>
      <c r="MO34" s="90"/>
      <c r="MP34" s="90"/>
      <c r="MQ34" s="90"/>
      <c r="MR34" s="90"/>
      <c r="MS34" s="90"/>
      <c r="MT34" s="90"/>
      <c r="MU34" s="90"/>
      <c r="MV34" s="90"/>
      <c r="MW34" s="90"/>
      <c r="MX34" s="90"/>
      <c r="MY34" s="90"/>
      <c r="MZ34" s="90"/>
      <c r="NA34" s="90"/>
      <c r="NB34" s="90"/>
      <c r="NC34" s="90"/>
      <c r="ND34" s="90"/>
      <c r="NE34" s="90"/>
      <c r="NF34" s="90"/>
      <c r="NG34" s="90"/>
      <c r="NH34" s="62"/>
      <c r="NI34" s="90"/>
      <c r="NJ34" s="90"/>
      <c r="NK34" s="90"/>
      <c r="NL34" s="90"/>
      <c r="NM34" s="90"/>
      <c r="NN34" s="90"/>
      <c r="NO34" s="90"/>
      <c r="NP34" s="90"/>
      <c r="NQ34" s="90"/>
      <c r="NR34" s="90"/>
      <c r="NS34" s="90"/>
      <c r="NT34" s="90"/>
      <c r="NU34" s="90"/>
      <c r="NV34" s="90"/>
      <c r="NW34" s="90"/>
      <c r="NX34" s="90"/>
      <c r="NY34" s="90"/>
      <c r="NZ34" s="90"/>
      <c r="OA34" s="90"/>
      <c r="OB34" s="90"/>
      <c r="OC34" s="90"/>
      <c r="OD34" s="90"/>
      <c r="OE34" s="90"/>
      <c r="OF34" s="90"/>
      <c r="OG34" s="90"/>
      <c r="OH34" s="90"/>
      <c r="OI34" s="90"/>
      <c r="OJ34" s="90"/>
      <c r="OK34" s="90"/>
      <c r="OL34" s="90"/>
      <c r="OM34" s="90"/>
      <c r="ON34" s="62"/>
      <c r="OO34" s="90"/>
      <c r="OP34" s="90"/>
      <c r="OQ34" s="90"/>
      <c r="OR34" s="90"/>
      <c r="OS34" s="90"/>
      <c r="OT34" s="90"/>
      <c r="OU34" s="90"/>
      <c r="OV34" s="90"/>
      <c r="OW34" s="90"/>
      <c r="OX34" s="90"/>
      <c r="OY34" s="90"/>
      <c r="OZ34" s="90"/>
      <c r="PA34" s="90"/>
      <c r="PB34" s="90"/>
      <c r="PC34" s="90"/>
      <c r="PD34" s="90"/>
      <c r="PE34" s="90"/>
      <c r="PF34" s="90"/>
      <c r="PG34" s="90"/>
      <c r="PH34" s="90"/>
      <c r="PI34" s="90"/>
      <c r="PJ34" s="90"/>
      <c r="PK34" s="90"/>
      <c r="PL34" s="90"/>
      <c r="PM34" s="90"/>
      <c r="PN34" s="90"/>
      <c r="PO34" s="90"/>
      <c r="PP34" s="90"/>
      <c r="PQ34" s="90"/>
      <c r="PR34" s="90"/>
      <c r="PS34" s="62"/>
      <c r="PT34" s="90"/>
      <c r="PU34" s="90"/>
      <c r="PV34" s="90"/>
      <c r="PW34" s="90"/>
      <c r="PX34" s="90"/>
      <c r="PY34" s="90"/>
      <c r="PZ34" s="90"/>
      <c r="QA34" s="90"/>
      <c r="QB34" s="90"/>
      <c r="QC34" s="90"/>
      <c r="QD34" s="90"/>
      <c r="QE34" s="90"/>
      <c r="QF34" s="90"/>
      <c r="QG34" s="90"/>
      <c r="QH34" s="90"/>
      <c r="QI34" s="90"/>
      <c r="QJ34" s="90"/>
      <c r="QK34" s="90"/>
      <c r="QL34" s="90"/>
      <c r="QM34" s="90"/>
      <c r="QN34" s="90"/>
      <c r="QO34" s="90"/>
      <c r="QP34" s="90"/>
      <c r="QQ34" s="90"/>
      <c r="QR34" s="90"/>
      <c r="QS34" s="90"/>
      <c r="QT34" s="90"/>
      <c r="QU34" s="90"/>
      <c r="QV34" s="90"/>
      <c r="QW34" s="90"/>
      <c r="QX34" s="90"/>
      <c r="QY34" s="62"/>
      <c r="QZ34" s="90"/>
      <c r="RA34" s="90"/>
      <c r="RB34" s="90"/>
      <c r="RC34" s="90"/>
      <c r="RD34" s="90"/>
      <c r="RE34" s="90"/>
      <c r="RF34" s="90"/>
      <c r="RG34" s="90"/>
      <c r="RH34" s="90"/>
      <c r="RI34" s="90"/>
      <c r="RJ34" s="90"/>
      <c r="RK34" s="90"/>
      <c r="RL34" s="90"/>
      <c r="RM34" s="90"/>
      <c r="RN34" s="90"/>
      <c r="RO34" s="90"/>
      <c r="RP34" s="90"/>
      <c r="RQ34" s="90"/>
      <c r="RR34" s="90"/>
      <c r="RS34" s="90"/>
      <c r="RT34" s="90"/>
      <c r="RU34" s="90"/>
      <c r="RV34" s="90"/>
      <c r="RW34" s="90"/>
      <c r="RX34" s="90"/>
      <c r="RY34" s="90"/>
      <c r="RZ34" s="90"/>
      <c r="SA34" s="90"/>
      <c r="SB34" s="90"/>
      <c r="SC34" s="90"/>
      <c r="SD34" s="90"/>
      <c r="SE34" s="62"/>
      <c r="SF34" s="90"/>
      <c r="SG34" s="90"/>
      <c r="SH34" s="90"/>
      <c r="SI34" s="90"/>
      <c r="SJ34" s="90"/>
      <c r="SK34" s="90"/>
      <c r="SL34" s="90"/>
      <c r="SM34" s="90"/>
      <c r="SN34" s="90"/>
      <c r="SO34" s="90"/>
      <c r="SP34" s="90"/>
      <c r="SQ34" s="90"/>
      <c r="SR34" s="90"/>
      <c r="SS34" s="90"/>
      <c r="ST34" s="90"/>
      <c r="SU34" s="90"/>
      <c r="SV34" s="90"/>
      <c r="SW34" s="90"/>
      <c r="SX34" s="90"/>
      <c r="SY34" s="90"/>
      <c r="SZ34" s="90"/>
      <c r="TA34" s="90"/>
      <c r="TB34" s="90"/>
      <c r="TC34" s="90"/>
      <c r="TD34" s="90"/>
      <c r="TE34" s="90"/>
      <c r="TF34" s="90"/>
      <c r="TG34" s="90"/>
      <c r="TH34" s="90"/>
      <c r="TI34" s="90"/>
      <c r="TJ34" s="62"/>
      <c r="TK34" s="90"/>
      <c r="TL34" s="90"/>
      <c r="TM34" s="90"/>
      <c r="TN34" s="90"/>
      <c r="TO34" s="90"/>
      <c r="TP34" s="90"/>
      <c r="TQ34" s="90"/>
      <c r="TR34" s="90"/>
      <c r="TS34" s="90"/>
      <c r="TT34" s="90"/>
      <c r="TU34" s="90"/>
      <c r="TV34" s="90"/>
      <c r="TW34" s="90"/>
      <c r="TX34" s="90"/>
      <c r="TY34" s="90"/>
      <c r="TZ34" s="90"/>
      <c r="UA34" s="90"/>
      <c r="UB34" s="90"/>
      <c r="UC34" s="90"/>
      <c r="UD34" s="90"/>
      <c r="UE34" s="90"/>
      <c r="UF34" s="90"/>
      <c r="UG34" s="90"/>
      <c r="UH34" s="90"/>
      <c r="UI34" s="90"/>
      <c r="UJ34" s="90"/>
      <c r="UK34" s="90"/>
      <c r="UL34" s="90"/>
      <c r="UM34" s="90"/>
      <c r="UN34" s="90"/>
      <c r="UO34" s="90"/>
      <c r="UP34" s="62"/>
      <c r="UQ34" s="90"/>
      <c r="UR34" s="90"/>
      <c r="US34" s="90"/>
      <c r="UT34" s="90"/>
      <c r="UU34" s="90"/>
      <c r="UV34" s="90"/>
      <c r="UW34" s="90"/>
      <c r="UX34" s="90"/>
      <c r="UY34" s="90"/>
      <c r="UZ34" s="90"/>
      <c r="VA34" s="90"/>
      <c r="VB34" s="90"/>
      <c r="VC34" s="90"/>
      <c r="VD34" s="90"/>
      <c r="VE34" s="90"/>
      <c r="VF34" s="90"/>
      <c r="VG34" s="90"/>
      <c r="VH34" s="90"/>
      <c r="VI34" s="90"/>
      <c r="VJ34" s="90"/>
      <c r="VK34" s="90"/>
      <c r="VL34" s="90"/>
      <c r="VM34" s="90"/>
      <c r="VN34" s="90"/>
      <c r="VO34" s="90"/>
      <c r="VP34" s="90"/>
      <c r="VQ34" s="90"/>
      <c r="VR34" s="90"/>
      <c r="VS34" s="90"/>
      <c r="VT34" s="90"/>
      <c r="VU34" s="62"/>
      <c r="VV34" s="90"/>
      <c r="VW34" s="90"/>
      <c r="VX34" s="90"/>
      <c r="VY34" s="90"/>
      <c r="VZ34" s="90"/>
      <c r="WA34" s="90"/>
      <c r="WB34" s="90"/>
      <c r="WC34" s="90"/>
      <c r="WD34" s="90"/>
      <c r="WE34" s="90"/>
      <c r="WF34" s="90"/>
      <c r="WG34" s="90"/>
      <c r="WH34" s="90"/>
      <c r="WI34" s="90"/>
      <c r="WJ34" s="90"/>
      <c r="WK34" s="90"/>
      <c r="WL34" s="90"/>
      <c r="WM34" s="90"/>
      <c r="WN34" s="90"/>
      <c r="WO34" s="90"/>
      <c r="WP34" s="90"/>
      <c r="WQ34" s="90"/>
      <c r="WR34" s="90"/>
      <c r="WS34" s="90"/>
      <c r="WT34" s="90"/>
      <c r="WU34" s="90"/>
      <c r="WV34" s="90"/>
      <c r="WW34" s="90"/>
      <c r="WX34" s="90"/>
      <c r="WY34" s="90"/>
      <c r="WZ34" s="70"/>
      <c r="XA34" s="62"/>
      <c r="XB34" s="91"/>
      <c r="XC34" s="91"/>
      <c r="XD34" s="91"/>
      <c r="XE34" s="91"/>
      <c r="XF34" s="91"/>
      <c r="XG34" s="91"/>
      <c r="XH34" s="91"/>
      <c r="XI34" s="91"/>
      <c r="XJ34" s="91"/>
      <c r="XK34" s="91"/>
      <c r="XL34" s="91"/>
      <c r="XM34" s="91"/>
      <c r="XN34" s="91"/>
      <c r="XO34" s="91"/>
      <c r="XP34" s="91"/>
      <c r="XQ34" s="91"/>
      <c r="XR34" s="91"/>
      <c r="XS34" s="91"/>
      <c r="XT34" s="91"/>
      <c r="XU34" s="91"/>
      <c r="XV34" s="91"/>
      <c r="XW34" s="91"/>
      <c r="XX34" s="91"/>
      <c r="XY34" s="91"/>
      <c r="XZ34" s="91"/>
      <c r="YA34" s="91"/>
      <c r="YB34" s="91"/>
      <c r="YC34" s="91"/>
      <c r="YD34" s="91"/>
      <c r="YE34" s="91"/>
      <c r="YF34" s="91"/>
      <c r="YG34" s="62"/>
      <c r="YH34" s="91"/>
      <c r="YI34" s="91"/>
      <c r="YJ34" s="91"/>
      <c r="YK34" s="91"/>
      <c r="YL34" s="91"/>
      <c r="YM34" s="91"/>
      <c r="YN34" s="91"/>
      <c r="YO34" s="91"/>
      <c r="YP34" s="91"/>
      <c r="YQ34" s="91"/>
      <c r="YR34" s="91"/>
      <c r="YS34" s="91"/>
      <c r="YT34" s="91"/>
      <c r="YU34" s="91"/>
      <c r="YV34" s="91"/>
      <c r="YW34" s="91"/>
      <c r="YX34" s="91"/>
      <c r="YY34" s="91"/>
      <c r="YZ34" s="91"/>
      <c r="ZA34" s="91"/>
      <c r="ZB34" s="91"/>
      <c r="ZC34" s="91"/>
      <c r="ZD34" s="91"/>
      <c r="ZE34" s="91"/>
      <c r="ZF34" s="91"/>
      <c r="ZG34" s="91"/>
      <c r="ZH34" s="91"/>
      <c r="ZI34" s="91"/>
      <c r="ZJ34" s="62"/>
      <c r="ZK34" s="91"/>
      <c r="ZL34" s="91"/>
      <c r="ZM34" s="91"/>
      <c r="ZN34" s="91"/>
      <c r="ZO34" s="91"/>
      <c r="ZP34" s="91"/>
      <c r="ZQ34" s="91"/>
      <c r="ZR34" s="91"/>
      <c r="ZS34" s="91"/>
      <c r="ZT34" s="91"/>
      <c r="ZU34" s="91"/>
      <c r="ZV34" s="91"/>
      <c r="ZW34" s="91"/>
      <c r="ZX34" s="91"/>
      <c r="ZY34" s="91"/>
      <c r="ZZ34" s="91"/>
      <c r="AAA34" s="91"/>
      <c r="AAB34" s="91"/>
      <c r="AAC34" s="91"/>
      <c r="AAD34" s="91"/>
      <c r="AAE34" s="91"/>
      <c r="AAF34" s="91"/>
      <c r="AAG34" s="91"/>
      <c r="AAH34" s="91"/>
      <c r="AAI34" s="91"/>
      <c r="AAJ34" s="91"/>
      <c r="AAK34" s="91"/>
      <c r="AAL34" s="91"/>
      <c r="AAM34" s="91"/>
      <c r="AAN34" s="91"/>
      <c r="AAO34" s="91"/>
      <c r="AAP34" s="62"/>
      <c r="AAQ34" s="91"/>
      <c r="AAR34" s="91"/>
      <c r="AAS34" s="91"/>
      <c r="AAT34" s="91"/>
      <c r="AAU34" s="91"/>
      <c r="AAV34" s="91"/>
      <c r="AAW34" s="91"/>
      <c r="AAX34" s="91"/>
      <c r="AAY34" s="91"/>
      <c r="AAZ34" s="91"/>
      <c r="ABA34" s="91"/>
      <c r="ABB34" s="91"/>
      <c r="ABC34" s="91"/>
      <c r="ABD34" s="91"/>
      <c r="ABE34" s="91"/>
      <c r="ABF34" s="91"/>
      <c r="ABG34" s="91"/>
      <c r="ABH34" s="91"/>
      <c r="ABI34" s="91"/>
      <c r="ABJ34" s="91"/>
      <c r="ABK34" s="91"/>
      <c r="ABL34" s="91"/>
      <c r="ABM34" s="91"/>
      <c r="ABN34" s="91"/>
      <c r="ABO34" s="91"/>
      <c r="ABP34" s="91"/>
      <c r="ABQ34" s="91"/>
      <c r="ABR34" s="91"/>
      <c r="ABS34" s="91"/>
      <c r="ABT34" s="91"/>
      <c r="ABU34" s="62"/>
      <c r="ABV34" s="91"/>
      <c r="ABW34" s="91"/>
      <c r="ABX34" s="91"/>
      <c r="ABY34" s="91"/>
      <c r="ABZ34" s="91"/>
      <c r="ACA34" s="91"/>
      <c r="ACB34" s="91"/>
      <c r="ACC34" s="91"/>
      <c r="ACD34" s="91"/>
      <c r="ACE34" s="91"/>
      <c r="ACF34" s="91"/>
      <c r="ACG34" s="91"/>
      <c r="ACH34" s="91"/>
      <c r="ACI34" s="91"/>
      <c r="ACJ34" s="91"/>
      <c r="ACK34" s="91"/>
      <c r="ACL34" s="91"/>
      <c r="ACM34" s="91"/>
      <c r="ACN34" s="91"/>
      <c r="ACO34" s="91"/>
      <c r="ACP34" s="91"/>
      <c r="ACQ34" s="91"/>
      <c r="ACR34" s="91"/>
      <c r="ACS34" s="91"/>
      <c r="ACT34" s="91"/>
      <c r="ACU34" s="91"/>
      <c r="ACV34" s="91"/>
      <c r="ACW34" s="91"/>
      <c r="ACX34" s="91"/>
      <c r="ACY34" s="91"/>
      <c r="ACZ34" s="91"/>
      <c r="ADA34" s="62"/>
      <c r="ADB34" s="91"/>
      <c r="ADC34" s="91"/>
      <c r="ADD34" s="91"/>
      <c r="ADE34" s="91"/>
      <c r="ADF34" s="91"/>
      <c r="ADG34" s="91"/>
      <c r="ADH34" s="91"/>
      <c r="ADI34" s="91"/>
      <c r="ADJ34" s="91"/>
      <c r="ADK34" s="91"/>
      <c r="ADL34" s="91"/>
      <c r="ADM34" s="91"/>
      <c r="ADN34" s="91"/>
      <c r="ADO34" s="91"/>
      <c r="ADP34" s="91"/>
      <c r="ADQ34" s="91"/>
      <c r="ADR34" s="91"/>
      <c r="ADS34" s="91"/>
      <c r="ADT34" s="91"/>
      <c r="ADU34" s="91"/>
      <c r="ADV34" s="91"/>
      <c r="ADW34" s="91"/>
      <c r="ADX34" s="91"/>
      <c r="ADY34" s="91"/>
      <c r="ADZ34" s="91"/>
      <c r="AEA34" s="91"/>
      <c r="AEB34" s="91"/>
      <c r="AEC34" s="91"/>
      <c r="AED34" s="91"/>
      <c r="AEE34" s="91"/>
      <c r="AEF34" s="62"/>
      <c r="AEG34" s="91"/>
      <c r="AEH34" s="91"/>
      <c r="AEI34" s="91"/>
      <c r="AEJ34" s="91"/>
      <c r="AEK34" s="91"/>
      <c r="AEL34" s="91"/>
      <c r="AEM34" s="91"/>
      <c r="AEN34" s="91"/>
      <c r="AEO34" s="91"/>
      <c r="AEP34" s="91"/>
      <c r="AEQ34" s="91"/>
      <c r="AER34" s="91"/>
      <c r="AES34" s="91"/>
      <c r="AET34" s="91"/>
      <c r="AEU34" s="91"/>
      <c r="AEV34" s="91"/>
      <c r="AEW34" s="91"/>
      <c r="AEX34" s="91"/>
      <c r="AEY34" s="91"/>
      <c r="AEZ34" s="91"/>
      <c r="AFA34" s="91"/>
      <c r="AFB34" s="91"/>
      <c r="AFC34" s="91"/>
      <c r="AFD34" s="91"/>
      <c r="AFE34" s="91"/>
      <c r="AFF34" s="91"/>
      <c r="AFG34" s="91"/>
      <c r="AFH34" s="91"/>
      <c r="AFI34" s="91"/>
      <c r="AFJ34" s="91"/>
      <c r="AFK34" s="91"/>
      <c r="AFL34" s="62"/>
      <c r="AFM34" s="91"/>
      <c r="AFN34" s="91"/>
      <c r="AFO34" s="91"/>
      <c r="AFP34" s="91"/>
      <c r="AFQ34" s="91"/>
      <c r="AFR34" s="91"/>
      <c r="AFS34" s="91"/>
      <c r="AFT34" s="91"/>
      <c r="AFU34" s="91"/>
      <c r="AFV34" s="91"/>
      <c r="AFW34" s="91"/>
      <c r="AFX34" s="91"/>
      <c r="AFY34" s="91"/>
      <c r="AFZ34" s="91"/>
      <c r="AGA34" s="91"/>
      <c r="AGB34" s="91"/>
      <c r="AGC34" s="91"/>
      <c r="AGD34" s="91"/>
      <c r="AGE34" s="91"/>
      <c r="AGF34" s="91"/>
      <c r="AGG34" s="91"/>
      <c r="AGH34" s="91"/>
      <c r="AGI34" s="91"/>
      <c r="AGJ34" s="91"/>
      <c r="AGK34" s="91"/>
      <c r="AGL34" s="91"/>
      <c r="AGM34" s="91"/>
      <c r="AGN34" s="91"/>
      <c r="AGO34" s="91"/>
      <c r="AGP34" s="91"/>
      <c r="AGQ34" s="91"/>
      <c r="AGR34" s="62"/>
      <c r="AGS34" s="91"/>
      <c r="AGT34" s="91"/>
      <c r="AGU34" s="91"/>
      <c r="AGV34" s="91"/>
      <c r="AGW34" s="91"/>
      <c r="AGX34" s="91"/>
      <c r="AGY34" s="91"/>
      <c r="AGZ34" s="91"/>
      <c r="AHA34" s="91"/>
      <c r="AHB34" s="91"/>
      <c r="AHC34" s="91"/>
      <c r="AHD34" s="91"/>
      <c r="AHE34" s="91"/>
      <c r="AHF34" s="91"/>
      <c r="AHG34" s="91"/>
      <c r="AHH34" s="91"/>
      <c r="AHI34" s="91"/>
      <c r="AHJ34" s="91"/>
      <c r="AHK34" s="91"/>
      <c r="AHL34" s="91"/>
      <c r="AHM34" s="91"/>
      <c r="AHN34" s="91"/>
      <c r="AHO34" s="91"/>
      <c r="AHP34" s="91"/>
      <c r="AHQ34" s="91"/>
      <c r="AHR34" s="91"/>
      <c r="AHS34" s="91"/>
      <c r="AHT34" s="91"/>
      <c r="AHU34" s="91"/>
      <c r="AHV34" s="91"/>
      <c r="AHW34" s="62"/>
      <c r="AHX34" s="91"/>
      <c r="AHY34" s="91"/>
      <c r="AHZ34" s="91"/>
      <c r="AIA34" s="91"/>
      <c r="AIB34" s="91"/>
      <c r="AIC34" s="91"/>
      <c r="AID34" s="91"/>
      <c r="AIE34" s="91"/>
      <c r="AIF34" s="91"/>
      <c r="AIG34" s="91"/>
      <c r="AIH34" s="91"/>
      <c r="AII34" s="91"/>
      <c r="AIJ34" s="91"/>
      <c r="AIK34" s="91"/>
      <c r="AIL34" s="91"/>
      <c r="AIM34" s="91"/>
      <c r="AIN34" s="91"/>
      <c r="AIO34" s="91"/>
      <c r="AIP34" s="91"/>
      <c r="AIQ34" s="91"/>
      <c r="AIR34" s="91"/>
      <c r="AIS34" s="91"/>
      <c r="AIT34" s="91"/>
      <c r="AIU34" s="91"/>
      <c r="AIV34" s="91"/>
      <c r="AIW34" s="91"/>
      <c r="AIX34" s="91"/>
      <c r="AIY34" s="91"/>
      <c r="AIZ34" s="91"/>
      <c r="AJA34" s="91"/>
      <c r="AJB34" s="91"/>
      <c r="AJC34" s="62"/>
      <c r="AJD34" s="91"/>
      <c r="AJE34" s="91"/>
      <c r="AJF34" s="91"/>
      <c r="AJG34" s="91"/>
      <c r="AJH34" s="91"/>
      <c r="AJI34" s="91"/>
      <c r="AJJ34" s="91"/>
      <c r="AJK34" s="91"/>
      <c r="AJL34" s="91"/>
      <c r="AJM34" s="91"/>
      <c r="AJN34" s="91"/>
      <c r="AJO34" s="91"/>
      <c r="AJP34" s="91"/>
      <c r="AJQ34" s="91"/>
      <c r="AJR34" s="91"/>
      <c r="AJS34" s="91"/>
      <c r="AJT34" s="91"/>
      <c r="AJU34" s="91"/>
      <c r="AJV34" s="91"/>
      <c r="AJW34" s="91"/>
      <c r="AJX34" s="91"/>
      <c r="AJY34" s="91"/>
      <c r="AJZ34" s="91"/>
      <c r="AKA34" s="91"/>
      <c r="AKB34" s="91"/>
      <c r="AKC34" s="91"/>
      <c r="AKD34" s="91"/>
      <c r="AKE34" s="91"/>
      <c r="AKF34" s="91"/>
      <c r="AKG34" s="91"/>
      <c r="AKH34" s="62"/>
      <c r="AKI34" s="91"/>
      <c r="AKJ34" s="91"/>
      <c r="AKK34" s="91"/>
      <c r="AKL34" s="91"/>
      <c r="AKM34" s="91"/>
      <c r="AKN34" s="91"/>
      <c r="AKO34" s="91"/>
      <c r="AKP34" s="91"/>
      <c r="AKQ34" s="91"/>
      <c r="AKR34" s="91"/>
      <c r="AKS34" s="91"/>
      <c r="AKT34" s="91"/>
      <c r="AKU34" s="91"/>
      <c r="AKV34" s="91"/>
      <c r="AKW34" s="91"/>
      <c r="AKX34" s="91"/>
      <c r="AKY34" s="91"/>
      <c r="AKZ34" s="91"/>
      <c r="ALA34" s="91"/>
      <c r="ALB34" s="91"/>
      <c r="ALC34" s="91"/>
      <c r="ALD34" s="91"/>
      <c r="ALE34" s="91"/>
      <c r="ALF34" s="91"/>
      <c r="ALG34" s="91"/>
      <c r="ALH34" s="91"/>
      <c r="ALI34" s="91"/>
      <c r="ALJ34" s="91"/>
      <c r="ALK34" s="91"/>
      <c r="ALL34" s="91"/>
      <c r="ALM34" s="91"/>
      <c r="ALN34" s="62"/>
    </row>
    <row r="35" spans="1:1002" s="69" customFormat="1">
      <c r="A35" s="531"/>
      <c r="B35" s="532" t="s">
        <v>40</v>
      </c>
      <c r="C35" s="531"/>
      <c r="D35" s="533"/>
      <c r="E35" s="533"/>
      <c r="F35" s="533"/>
      <c r="G35" s="531"/>
      <c r="H35" s="534"/>
      <c r="I35" s="535"/>
      <c r="J35" s="535"/>
      <c r="K35" s="535"/>
      <c r="M35" s="34"/>
      <c r="N35" s="259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8"/>
      <c r="AA35" s="62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62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62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62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62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62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5"/>
      <c r="GS35" s="85"/>
      <c r="GT35" s="85"/>
      <c r="GU35" s="85"/>
      <c r="GV35" s="85"/>
      <c r="GW35" s="85"/>
      <c r="GX35" s="85"/>
      <c r="GY35" s="85"/>
      <c r="GZ35" s="85"/>
      <c r="HA35" s="85"/>
      <c r="HB35" s="85"/>
      <c r="HC35" s="85"/>
      <c r="HD35" s="85"/>
      <c r="HE35" s="85"/>
      <c r="HF35" s="85"/>
      <c r="HG35" s="85"/>
      <c r="HH35" s="62"/>
      <c r="HI35" s="85"/>
      <c r="HJ35" s="85"/>
      <c r="HK35" s="85"/>
      <c r="HL35" s="85"/>
      <c r="HM35" s="85"/>
      <c r="HN35" s="85"/>
      <c r="HO35" s="85"/>
      <c r="HP35" s="85"/>
      <c r="HQ35" s="85"/>
      <c r="HR35" s="85"/>
      <c r="HS35" s="85"/>
      <c r="HT35" s="85"/>
      <c r="HU35" s="85"/>
      <c r="HV35" s="85"/>
      <c r="HW35" s="85"/>
      <c r="HX35" s="85"/>
      <c r="HY35" s="85"/>
      <c r="HZ35" s="85"/>
      <c r="IA35" s="85"/>
      <c r="IB35" s="85"/>
      <c r="IC35" s="85"/>
      <c r="ID35" s="85"/>
      <c r="IE35" s="85"/>
      <c r="IF35" s="85"/>
      <c r="IG35" s="85"/>
      <c r="IH35" s="85"/>
      <c r="II35" s="85"/>
      <c r="IJ35" s="85"/>
      <c r="IK35" s="85"/>
      <c r="IL35" s="85"/>
      <c r="IM35" s="85"/>
      <c r="IN35" s="62"/>
      <c r="IO35" s="85"/>
      <c r="IP35" s="85"/>
      <c r="IQ35" s="85"/>
      <c r="IR35" s="85"/>
      <c r="IS35" s="85"/>
      <c r="IT35" s="85"/>
      <c r="IU35" s="85"/>
      <c r="IV35" s="85"/>
      <c r="IW35" s="85"/>
      <c r="IX35" s="85"/>
      <c r="IY35" s="85"/>
      <c r="IZ35" s="85"/>
      <c r="JA35" s="85"/>
      <c r="JB35" s="85"/>
      <c r="JC35" s="85"/>
      <c r="JD35" s="85"/>
      <c r="JE35" s="85"/>
      <c r="JF35" s="85"/>
      <c r="JG35" s="85"/>
      <c r="JH35" s="85"/>
      <c r="JI35" s="85"/>
      <c r="JJ35" s="85"/>
      <c r="JK35" s="85"/>
      <c r="JL35" s="85"/>
      <c r="JM35" s="85"/>
      <c r="JN35" s="85"/>
      <c r="JO35" s="85"/>
      <c r="JP35" s="85"/>
      <c r="JQ35" s="85"/>
      <c r="JR35" s="85"/>
      <c r="JS35" s="85"/>
      <c r="JT35" s="62"/>
      <c r="JU35" s="85"/>
      <c r="JV35" s="85"/>
      <c r="JW35" s="85"/>
      <c r="JX35" s="85"/>
      <c r="JY35" s="85"/>
      <c r="JZ35" s="85"/>
      <c r="KA35" s="85"/>
      <c r="KB35" s="85"/>
      <c r="KC35" s="85"/>
      <c r="KD35" s="85"/>
      <c r="KE35" s="85"/>
      <c r="KF35" s="85"/>
      <c r="KG35" s="85"/>
      <c r="KH35" s="85"/>
      <c r="KI35" s="85"/>
      <c r="KJ35" s="85"/>
      <c r="KK35" s="85"/>
      <c r="KL35" s="85"/>
      <c r="KM35" s="85"/>
      <c r="KN35" s="85"/>
      <c r="KO35" s="85"/>
      <c r="KP35" s="85"/>
      <c r="KQ35" s="85"/>
      <c r="KR35" s="85"/>
      <c r="KS35" s="85"/>
      <c r="KT35" s="85"/>
      <c r="KU35" s="85"/>
      <c r="KV35" s="85"/>
      <c r="KW35" s="62"/>
      <c r="KX35" s="85"/>
      <c r="KY35" s="85"/>
      <c r="KZ35" s="85"/>
      <c r="LA35" s="85"/>
      <c r="LB35" s="85"/>
      <c r="LC35" s="85"/>
      <c r="LD35" s="85"/>
      <c r="LE35" s="85"/>
      <c r="LF35" s="85"/>
      <c r="LG35" s="85"/>
      <c r="LH35" s="85"/>
      <c r="LI35" s="85"/>
      <c r="LJ35" s="85"/>
      <c r="LK35" s="85"/>
      <c r="LL35" s="85"/>
      <c r="LM35" s="85"/>
      <c r="LN35" s="85"/>
      <c r="LO35" s="85"/>
      <c r="LP35" s="85"/>
      <c r="LQ35" s="85"/>
      <c r="LR35" s="85"/>
      <c r="LS35" s="85"/>
      <c r="LT35" s="85"/>
      <c r="LU35" s="85"/>
      <c r="LV35" s="85"/>
      <c r="LW35" s="85"/>
      <c r="LX35" s="85"/>
      <c r="LY35" s="85"/>
      <c r="LZ35" s="85"/>
      <c r="MA35" s="85"/>
      <c r="MB35" s="85"/>
      <c r="MC35" s="62"/>
      <c r="MD35" s="85"/>
      <c r="ME35" s="85"/>
      <c r="MF35" s="85"/>
      <c r="MG35" s="85"/>
      <c r="MH35" s="85"/>
      <c r="MI35" s="85"/>
      <c r="MJ35" s="85"/>
      <c r="MK35" s="85"/>
      <c r="ML35" s="85"/>
      <c r="MM35" s="85"/>
      <c r="MN35" s="85"/>
      <c r="MO35" s="85"/>
      <c r="MP35" s="85"/>
      <c r="MQ35" s="85"/>
      <c r="MR35" s="85"/>
      <c r="MS35" s="85"/>
      <c r="MT35" s="85"/>
      <c r="MU35" s="85"/>
      <c r="MV35" s="85"/>
      <c r="MW35" s="85"/>
      <c r="MX35" s="85"/>
      <c r="MY35" s="85"/>
      <c r="MZ35" s="85"/>
      <c r="NA35" s="85"/>
      <c r="NB35" s="85"/>
      <c r="NC35" s="85"/>
      <c r="ND35" s="85"/>
      <c r="NE35" s="85"/>
      <c r="NF35" s="85"/>
      <c r="NG35" s="85"/>
      <c r="NH35" s="62"/>
      <c r="NI35" s="85"/>
      <c r="NJ35" s="85"/>
      <c r="NK35" s="85"/>
      <c r="NL35" s="85"/>
      <c r="NM35" s="85"/>
      <c r="NN35" s="85"/>
      <c r="NO35" s="85"/>
      <c r="NP35" s="85"/>
      <c r="NQ35" s="85"/>
      <c r="NR35" s="85"/>
      <c r="NS35" s="85"/>
      <c r="NT35" s="85"/>
      <c r="NU35" s="85"/>
      <c r="NV35" s="85"/>
      <c r="NW35" s="85"/>
      <c r="NX35" s="85"/>
      <c r="NY35" s="85"/>
      <c r="NZ35" s="85"/>
      <c r="OA35" s="85"/>
      <c r="OB35" s="85"/>
      <c r="OC35" s="85"/>
      <c r="OD35" s="85"/>
      <c r="OE35" s="85"/>
      <c r="OF35" s="85"/>
      <c r="OG35" s="85"/>
      <c r="OH35" s="85"/>
      <c r="OI35" s="85"/>
      <c r="OJ35" s="85"/>
      <c r="OK35" s="85"/>
      <c r="OL35" s="85"/>
      <c r="OM35" s="85"/>
      <c r="ON35" s="62"/>
      <c r="OO35" s="85"/>
      <c r="OP35" s="85"/>
      <c r="OQ35" s="85"/>
      <c r="OR35" s="85"/>
      <c r="OS35" s="85"/>
      <c r="OT35" s="85"/>
      <c r="OU35" s="85"/>
      <c r="OV35" s="85"/>
      <c r="OW35" s="85"/>
      <c r="OX35" s="85"/>
      <c r="OY35" s="85"/>
      <c r="OZ35" s="85"/>
      <c r="PA35" s="85"/>
      <c r="PB35" s="85"/>
      <c r="PC35" s="85"/>
      <c r="PD35" s="85"/>
      <c r="PE35" s="85"/>
      <c r="PF35" s="85"/>
      <c r="PG35" s="85"/>
      <c r="PH35" s="85"/>
      <c r="PI35" s="85"/>
      <c r="PJ35" s="85"/>
      <c r="PK35" s="85"/>
      <c r="PL35" s="85"/>
      <c r="PM35" s="85"/>
      <c r="PN35" s="85"/>
      <c r="PO35" s="85"/>
      <c r="PP35" s="85"/>
      <c r="PQ35" s="85"/>
      <c r="PR35" s="85"/>
      <c r="PS35" s="62"/>
      <c r="PT35" s="85"/>
      <c r="PU35" s="85"/>
      <c r="PV35" s="85"/>
      <c r="PW35" s="85"/>
      <c r="PX35" s="85"/>
      <c r="PY35" s="85"/>
      <c r="PZ35" s="85"/>
      <c r="QA35" s="85"/>
      <c r="QB35" s="85"/>
      <c r="QC35" s="85"/>
      <c r="QD35" s="85"/>
      <c r="QE35" s="85"/>
      <c r="QF35" s="85"/>
      <c r="QG35" s="85"/>
      <c r="QH35" s="85"/>
      <c r="QI35" s="85"/>
      <c r="QJ35" s="85"/>
      <c r="QK35" s="85"/>
      <c r="QL35" s="85"/>
      <c r="QM35" s="85"/>
      <c r="QN35" s="85"/>
      <c r="QO35" s="85"/>
      <c r="QP35" s="85"/>
      <c r="QQ35" s="85"/>
      <c r="QR35" s="85"/>
      <c r="QS35" s="85"/>
      <c r="QT35" s="85"/>
      <c r="QU35" s="85"/>
      <c r="QV35" s="85"/>
      <c r="QW35" s="85"/>
      <c r="QX35" s="85"/>
      <c r="QY35" s="62"/>
      <c r="QZ35" s="85"/>
      <c r="RA35" s="85"/>
      <c r="RB35" s="85"/>
      <c r="RC35" s="85"/>
      <c r="RD35" s="85"/>
      <c r="RE35" s="85"/>
      <c r="RF35" s="85"/>
      <c r="RG35" s="85"/>
      <c r="RH35" s="85"/>
      <c r="RI35" s="85"/>
      <c r="RJ35" s="85"/>
      <c r="RK35" s="85"/>
      <c r="RL35" s="85"/>
      <c r="RM35" s="85"/>
      <c r="RN35" s="85"/>
      <c r="RO35" s="85"/>
      <c r="RP35" s="85"/>
      <c r="RQ35" s="85"/>
      <c r="RR35" s="85"/>
      <c r="RS35" s="85"/>
      <c r="RT35" s="85"/>
      <c r="RU35" s="85"/>
      <c r="RV35" s="85"/>
      <c r="RW35" s="85"/>
      <c r="RX35" s="85"/>
      <c r="RY35" s="85"/>
      <c r="RZ35" s="85"/>
      <c r="SA35" s="85"/>
      <c r="SB35" s="85"/>
      <c r="SC35" s="85"/>
      <c r="SD35" s="85"/>
      <c r="SE35" s="62"/>
      <c r="SF35" s="85"/>
      <c r="SG35" s="85"/>
      <c r="SH35" s="85"/>
      <c r="SI35" s="85"/>
      <c r="SJ35" s="85"/>
      <c r="SK35" s="85"/>
      <c r="SL35" s="85"/>
      <c r="SM35" s="85"/>
      <c r="SN35" s="85"/>
      <c r="SO35" s="85"/>
      <c r="SP35" s="85"/>
      <c r="SQ35" s="85"/>
      <c r="SR35" s="85"/>
      <c r="SS35" s="85"/>
      <c r="ST35" s="85"/>
      <c r="SU35" s="85"/>
      <c r="SV35" s="85"/>
      <c r="SW35" s="85"/>
      <c r="SX35" s="85"/>
      <c r="SY35" s="85"/>
      <c r="SZ35" s="85"/>
      <c r="TA35" s="85"/>
      <c r="TB35" s="85"/>
      <c r="TC35" s="85"/>
      <c r="TD35" s="85"/>
      <c r="TE35" s="85"/>
      <c r="TF35" s="85"/>
      <c r="TG35" s="85"/>
      <c r="TH35" s="85"/>
      <c r="TI35" s="85"/>
      <c r="TJ35" s="62"/>
      <c r="TK35" s="85"/>
      <c r="TL35" s="85"/>
      <c r="TM35" s="85"/>
      <c r="TN35" s="85"/>
      <c r="TO35" s="85"/>
      <c r="TP35" s="85"/>
      <c r="TQ35" s="85"/>
      <c r="TR35" s="85"/>
      <c r="TS35" s="85"/>
      <c r="TT35" s="85"/>
      <c r="TU35" s="85"/>
      <c r="TV35" s="85"/>
      <c r="TW35" s="85"/>
      <c r="TX35" s="85"/>
      <c r="TY35" s="85"/>
      <c r="TZ35" s="85"/>
      <c r="UA35" s="85"/>
      <c r="UB35" s="85"/>
      <c r="UC35" s="85"/>
      <c r="UD35" s="85"/>
      <c r="UE35" s="85"/>
      <c r="UF35" s="85"/>
      <c r="UG35" s="85"/>
      <c r="UH35" s="85"/>
      <c r="UI35" s="85"/>
      <c r="UJ35" s="85"/>
      <c r="UK35" s="85"/>
      <c r="UL35" s="85"/>
      <c r="UM35" s="85"/>
      <c r="UN35" s="85"/>
      <c r="UO35" s="85"/>
      <c r="UP35" s="62"/>
      <c r="UQ35" s="85"/>
      <c r="UR35" s="85"/>
      <c r="US35" s="85"/>
      <c r="UT35" s="85"/>
      <c r="UU35" s="85"/>
      <c r="UV35" s="85"/>
      <c r="UW35" s="85"/>
      <c r="UX35" s="85"/>
      <c r="UY35" s="85"/>
      <c r="UZ35" s="85"/>
      <c r="VA35" s="85"/>
      <c r="VB35" s="85"/>
      <c r="VC35" s="85"/>
      <c r="VD35" s="85"/>
      <c r="VE35" s="85"/>
      <c r="VF35" s="85"/>
      <c r="VG35" s="85"/>
      <c r="VH35" s="85"/>
      <c r="VI35" s="85"/>
      <c r="VJ35" s="85"/>
      <c r="VK35" s="85"/>
      <c r="VL35" s="85"/>
      <c r="VM35" s="85"/>
      <c r="VN35" s="85"/>
      <c r="VO35" s="85"/>
      <c r="VP35" s="85"/>
      <c r="VQ35" s="85"/>
      <c r="VR35" s="85"/>
      <c r="VS35" s="85"/>
      <c r="VT35" s="85"/>
      <c r="VU35" s="62"/>
      <c r="VV35" s="85"/>
      <c r="VW35" s="85"/>
      <c r="VX35" s="85"/>
      <c r="VY35" s="85"/>
      <c r="VZ35" s="85"/>
      <c r="WA35" s="85"/>
      <c r="WB35" s="85"/>
      <c r="WC35" s="85"/>
      <c r="WD35" s="85"/>
      <c r="WE35" s="85"/>
      <c r="WF35" s="85"/>
      <c r="WG35" s="85"/>
      <c r="WH35" s="85"/>
      <c r="WI35" s="85"/>
      <c r="WJ35" s="85"/>
      <c r="WK35" s="85"/>
      <c r="WL35" s="85"/>
      <c r="WM35" s="85"/>
      <c r="WN35" s="85"/>
      <c r="WO35" s="85"/>
      <c r="WP35" s="85"/>
      <c r="WQ35" s="85"/>
      <c r="WR35" s="85"/>
      <c r="WS35" s="85"/>
      <c r="WT35" s="85"/>
      <c r="WU35" s="85"/>
      <c r="WV35" s="85"/>
      <c r="WW35" s="85"/>
      <c r="WX35" s="85"/>
      <c r="WY35" s="85"/>
      <c r="WZ35" s="85"/>
      <c r="XA35" s="62"/>
      <c r="XB35" s="85"/>
      <c r="XC35" s="85"/>
      <c r="XD35" s="85"/>
      <c r="XE35" s="85"/>
      <c r="XF35" s="85"/>
      <c r="XG35" s="85"/>
      <c r="XH35" s="85"/>
      <c r="XI35" s="85"/>
      <c r="XJ35" s="85"/>
      <c r="XK35" s="85"/>
      <c r="XL35" s="85"/>
      <c r="XM35" s="85"/>
      <c r="XN35" s="85"/>
      <c r="XO35" s="85"/>
      <c r="XP35" s="85"/>
      <c r="XQ35" s="85"/>
      <c r="XR35" s="85"/>
      <c r="XS35" s="85"/>
      <c r="XT35" s="85"/>
      <c r="XU35" s="85"/>
      <c r="XV35" s="85"/>
      <c r="XW35" s="85"/>
      <c r="XX35" s="85"/>
      <c r="XY35" s="85"/>
      <c r="XZ35" s="85"/>
      <c r="YA35" s="85"/>
      <c r="YB35" s="85"/>
      <c r="YC35" s="85"/>
      <c r="YD35" s="85"/>
      <c r="YE35" s="85"/>
      <c r="YF35" s="85"/>
      <c r="YG35" s="62"/>
      <c r="YH35" s="85"/>
      <c r="YI35" s="85"/>
      <c r="YJ35" s="85"/>
      <c r="YK35" s="85"/>
      <c r="YL35" s="85"/>
      <c r="YM35" s="85"/>
      <c r="YN35" s="85"/>
      <c r="YO35" s="85"/>
      <c r="YP35" s="85"/>
      <c r="YQ35" s="85"/>
      <c r="YR35" s="85"/>
      <c r="YS35" s="85"/>
      <c r="YT35" s="85"/>
      <c r="YU35" s="85"/>
      <c r="YV35" s="85"/>
      <c r="YW35" s="85"/>
      <c r="YX35" s="85"/>
      <c r="YY35" s="85"/>
      <c r="YZ35" s="85"/>
      <c r="ZA35" s="85"/>
      <c r="ZB35" s="85"/>
      <c r="ZC35" s="85"/>
      <c r="ZD35" s="85"/>
      <c r="ZE35" s="85"/>
      <c r="ZF35" s="85"/>
      <c r="ZG35" s="85"/>
      <c r="ZH35" s="85"/>
      <c r="ZI35" s="85"/>
      <c r="ZJ35" s="62"/>
      <c r="ZK35" s="85"/>
      <c r="ZL35" s="85"/>
      <c r="ZM35" s="85"/>
      <c r="ZN35" s="85"/>
      <c r="ZO35" s="85"/>
      <c r="ZP35" s="85"/>
      <c r="ZQ35" s="85"/>
      <c r="ZR35" s="85"/>
      <c r="ZS35" s="85"/>
      <c r="ZT35" s="85"/>
      <c r="ZU35" s="85"/>
      <c r="ZV35" s="85"/>
      <c r="ZW35" s="85"/>
      <c r="ZX35" s="85"/>
      <c r="ZY35" s="85"/>
      <c r="ZZ35" s="85"/>
      <c r="AAA35" s="85"/>
      <c r="AAB35" s="85"/>
      <c r="AAC35" s="85"/>
      <c r="AAD35" s="85"/>
      <c r="AAE35" s="85"/>
      <c r="AAF35" s="85"/>
      <c r="AAG35" s="85"/>
      <c r="AAH35" s="85"/>
      <c r="AAI35" s="85"/>
      <c r="AAJ35" s="85"/>
      <c r="AAK35" s="85"/>
      <c r="AAL35" s="85"/>
      <c r="AAM35" s="85"/>
      <c r="AAN35" s="85"/>
      <c r="AAO35" s="85"/>
      <c r="AAP35" s="62"/>
      <c r="AAQ35" s="85"/>
      <c r="AAR35" s="85"/>
      <c r="AAS35" s="85"/>
      <c r="AAT35" s="85"/>
      <c r="AAU35" s="85"/>
      <c r="AAV35" s="85"/>
      <c r="AAW35" s="85"/>
      <c r="AAX35" s="85"/>
      <c r="AAY35" s="85"/>
      <c r="AAZ35" s="85"/>
      <c r="ABA35" s="85"/>
      <c r="ABB35" s="85"/>
      <c r="ABC35" s="85"/>
      <c r="ABD35" s="85"/>
      <c r="ABE35" s="85"/>
      <c r="ABF35" s="85"/>
      <c r="ABG35" s="85"/>
      <c r="ABH35" s="85"/>
      <c r="ABI35" s="85"/>
      <c r="ABJ35" s="85"/>
      <c r="ABK35" s="85"/>
      <c r="ABL35" s="85"/>
      <c r="ABM35" s="85"/>
      <c r="ABN35" s="85"/>
      <c r="ABO35" s="85"/>
      <c r="ABP35" s="85"/>
      <c r="ABQ35" s="85"/>
      <c r="ABR35" s="85"/>
      <c r="ABS35" s="85"/>
      <c r="ABT35" s="85"/>
      <c r="ABU35" s="62"/>
      <c r="ABV35" s="85"/>
      <c r="ABW35" s="85"/>
      <c r="ABX35" s="85"/>
      <c r="ABY35" s="85"/>
      <c r="ABZ35" s="85"/>
      <c r="ACA35" s="85"/>
      <c r="ACB35" s="85"/>
      <c r="ACC35" s="85"/>
      <c r="ACD35" s="85"/>
      <c r="ACE35" s="85"/>
      <c r="ACF35" s="85"/>
      <c r="ACG35" s="85"/>
      <c r="ACH35" s="85"/>
      <c r="ACI35" s="85"/>
      <c r="ACJ35" s="85"/>
      <c r="ACK35" s="85"/>
      <c r="ACL35" s="85"/>
      <c r="ACM35" s="85"/>
      <c r="ACN35" s="85"/>
      <c r="ACO35" s="85"/>
      <c r="ACP35" s="85"/>
      <c r="ACQ35" s="85"/>
      <c r="ACR35" s="85"/>
      <c r="ACS35" s="85"/>
      <c r="ACT35" s="85"/>
      <c r="ACU35" s="85"/>
      <c r="ACV35" s="85"/>
      <c r="ACW35" s="85"/>
      <c r="ACX35" s="85"/>
      <c r="ACY35" s="85"/>
      <c r="ACZ35" s="85"/>
      <c r="ADA35" s="62"/>
      <c r="ADB35" s="85"/>
      <c r="ADC35" s="85"/>
      <c r="ADD35" s="85"/>
      <c r="ADE35" s="85"/>
      <c r="ADF35" s="85"/>
      <c r="ADG35" s="85"/>
      <c r="ADH35" s="85"/>
      <c r="ADI35" s="85"/>
      <c r="ADJ35" s="85"/>
      <c r="ADK35" s="85"/>
      <c r="ADL35" s="85"/>
      <c r="ADM35" s="85"/>
      <c r="ADN35" s="85"/>
      <c r="ADO35" s="85"/>
      <c r="ADP35" s="85"/>
      <c r="ADQ35" s="85"/>
      <c r="ADR35" s="85"/>
      <c r="ADS35" s="85"/>
      <c r="ADT35" s="85"/>
      <c r="ADU35" s="85"/>
      <c r="ADV35" s="85"/>
      <c r="ADW35" s="85"/>
      <c r="ADX35" s="85"/>
      <c r="ADY35" s="85"/>
      <c r="ADZ35" s="85"/>
      <c r="AEA35" s="85"/>
      <c r="AEB35" s="85"/>
      <c r="AEC35" s="85"/>
      <c r="AED35" s="85"/>
      <c r="AEE35" s="85"/>
      <c r="AEF35" s="62"/>
      <c r="AEG35" s="85"/>
      <c r="AEH35" s="85"/>
      <c r="AEI35" s="85"/>
      <c r="AEJ35" s="85"/>
      <c r="AEK35" s="85"/>
      <c r="AEL35" s="85"/>
      <c r="AEM35" s="85"/>
      <c r="AEN35" s="85"/>
      <c r="AEO35" s="85"/>
      <c r="AEP35" s="85"/>
      <c r="AEQ35" s="85"/>
      <c r="AER35" s="85"/>
      <c r="AES35" s="85"/>
      <c r="AET35" s="85"/>
      <c r="AEU35" s="85"/>
      <c r="AEV35" s="85"/>
      <c r="AEW35" s="85"/>
      <c r="AEX35" s="85"/>
      <c r="AEY35" s="85"/>
      <c r="AEZ35" s="85"/>
      <c r="AFA35" s="85"/>
      <c r="AFB35" s="85"/>
      <c r="AFC35" s="85"/>
      <c r="AFD35" s="85"/>
      <c r="AFE35" s="85"/>
      <c r="AFF35" s="85"/>
      <c r="AFG35" s="85"/>
      <c r="AFH35" s="85"/>
      <c r="AFI35" s="85"/>
      <c r="AFJ35" s="85"/>
      <c r="AFK35" s="85"/>
      <c r="AFL35" s="62"/>
      <c r="AFM35" s="85"/>
      <c r="AFN35" s="85"/>
      <c r="AFO35" s="85"/>
      <c r="AFP35" s="85"/>
      <c r="AFQ35" s="85"/>
      <c r="AFR35" s="85"/>
      <c r="AFS35" s="85"/>
      <c r="AFT35" s="85"/>
      <c r="AFU35" s="85"/>
      <c r="AFV35" s="85"/>
      <c r="AFW35" s="85"/>
      <c r="AFX35" s="85"/>
      <c r="AFY35" s="85"/>
      <c r="AFZ35" s="85"/>
      <c r="AGA35" s="85"/>
      <c r="AGB35" s="85"/>
      <c r="AGC35" s="85"/>
      <c r="AGD35" s="85"/>
      <c r="AGE35" s="85"/>
      <c r="AGF35" s="85"/>
      <c r="AGG35" s="85"/>
      <c r="AGH35" s="85"/>
      <c r="AGI35" s="85"/>
      <c r="AGJ35" s="85"/>
      <c r="AGK35" s="85"/>
      <c r="AGL35" s="85"/>
      <c r="AGM35" s="85"/>
      <c r="AGN35" s="85"/>
      <c r="AGO35" s="85"/>
      <c r="AGP35" s="85"/>
      <c r="AGQ35" s="85"/>
      <c r="AGR35" s="62"/>
      <c r="AGS35" s="85"/>
      <c r="AGT35" s="85"/>
      <c r="AGU35" s="85"/>
      <c r="AGV35" s="85"/>
      <c r="AGW35" s="85"/>
      <c r="AGX35" s="85"/>
      <c r="AGY35" s="85"/>
      <c r="AGZ35" s="85"/>
      <c r="AHA35" s="85"/>
      <c r="AHB35" s="85"/>
      <c r="AHC35" s="85"/>
      <c r="AHD35" s="85"/>
      <c r="AHE35" s="85"/>
      <c r="AHF35" s="85"/>
      <c r="AHG35" s="85"/>
      <c r="AHH35" s="85"/>
      <c r="AHI35" s="85"/>
      <c r="AHJ35" s="85"/>
      <c r="AHK35" s="85"/>
      <c r="AHL35" s="85"/>
      <c r="AHM35" s="85"/>
      <c r="AHN35" s="85"/>
      <c r="AHO35" s="85"/>
      <c r="AHP35" s="85"/>
      <c r="AHQ35" s="85"/>
      <c r="AHR35" s="85"/>
      <c r="AHS35" s="85"/>
      <c r="AHT35" s="85"/>
      <c r="AHU35" s="85"/>
      <c r="AHV35" s="85"/>
      <c r="AHW35" s="62"/>
      <c r="AHX35" s="85"/>
      <c r="AHY35" s="85"/>
      <c r="AHZ35" s="85"/>
      <c r="AIA35" s="85"/>
      <c r="AIB35" s="85"/>
      <c r="AIC35" s="85"/>
      <c r="AID35" s="85"/>
      <c r="AIE35" s="85"/>
      <c r="AIF35" s="85"/>
      <c r="AIG35" s="85"/>
      <c r="AIH35" s="85"/>
      <c r="AII35" s="85"/>
      <c r="AIJ35" s="85"/>
      <c r="AIK35" s="85"/>
      <c r="AIL35" s="85"/>
      <c r="AIM35" s="85"/>
      <c r="AIN35" s="85"/>
      <c r="AIO35" s="85"/>
      <c r="AIP35" s="85"/>
      <c r="AIQ35" s="85"/>
      <c r="AIR35" s="85"/>
      <c r="AIS35" s="85"/>
      <c r="AIT35" s="85"/>
      <c r="AIU35" s="85"/>
      <c r="AIV35" s="85"/>
      <c r="AIW35" s="85"/>
      <c r="AIX35" s="85"/>
      <c r="AIY35" s="85"/>
      <c r="AIZ35" s="85"/>
      <c r="AJA35" s="85"/>
      <c r="AJB35" s="85"/>
      <c r="AJC35" s="62"/>
      <c r="AJD35" s="85"/>
      <c r="AJE35" s="85"/>
      <c r="AJF35" s="85"/>
      <c r="AJG35" s="85"/>
      <c r="AJH35" s="85"/>
      <c r="AJI35" s="85"/>
      <c r="AJJ35" s="85"/>
      <c r="AJK35" s="85"/>
      <c r="AJL35" s="85"/>
      <c r="AJM35" s="85"/>
      <c r="AJN35" s="85"/>
      <c r="AJO35" s="85"/>
      <c r="AJP35" s="85"/>
      <c r="AJQ35" s="85"/>
      <c r="AJR35" s="85"/>
      <c r="AJS35" s="85"/>
      <c r="AJT35" s="85"/>
      <c r="AJU35" s="85"/>
      <c r="AJV35" s="85"/>
      <c r="AJW35" s="85"/>
      <c r="AJX35" s="85"/>
      <c r="AJY35" s="85"/>
      <c r="AJZ35" s="85"/>
      <c r="AKA35" s="85"/>
      <c r="AKB35" s="85"/>
      <c r="AKC35" s="85"/>
      <c r="AKD35" s="85"/>
      <c r="AKE35" s="85"/>
      <c r="AKF35" s="85"/>
      <c r="AKG35" s="85"/>
      <c r="AKH35" s="62"/>
      <c r="AKI35" s="85"/>
      <c r="AKJ35" s="85"/>
      <c r="AKK35" s="85"/>
      <c r="AKL35" s="85"/>
      <c r="AKM35" s="85"/>
      <c r="AKN35" s="85"/>
      <c r="AKO35" s="85"/>
      <c r="AKP35" s="85"/>
      <c r="AKQ35" s="85"/>
      <c r="AKR35" s="85"/>
      <c r="AKS35" s="85"/>
      <c r="AKT35" s="85"/>
      <c r="AKU35" s="85"/>
      <c r="AKV35" s="85"/>
      <c r="AKW35" s="85"/>
      <c r="AKX35" s="85"/>
      <c r="AKY35" s="85"/>
      <c r="AKZ35" s="85"/>
      <c r="ALA35" s="85"/>
      <c r="ALB35" s="85"/>
      <c r="ALC35" s="85"/>
      <c r="ALD35" s="85"/>
      <c r="ALE35" s="85"/>
      <c r="ALF35" s="85"/>
      <c r="ALG35" s="85"/>
      <c r="ALH35" s="85"/>
      <c r="ALI35" s="85"/>
      <c r="ALJ35" s="85"/>
      <c r="ALK35" s="85"/>
      <c r="ALL35" s="85"/>
      <c r="ALM35" s="85"/>
      <c r="ALN35" s="62"/>
    </row>
    <row r="36" spans="1:1002" s="39" customFormat="1" ht="3" customHeight="1">
      <c r="A36" s="568">
        <v>1</v>
      </c>
      <c r="B36" s="538" t="s">
        <v>32</v>
      </c>
      <c r="C36"/>
      <c r="D36" s="566">
        <v>42005</v>
      </c>
      <c r="E36" s="566">
        <v>42887</v>
      </c>
      <c r="F36" s="55"/>
      <c r="G36" s="14"/>
      <c r="H36" s="560">
        <f ca="1">IF(DATEDIF($D36,TODAY(),"d")/$F37&gt;1,1,DATEDIF($D36,TODAY(),"d")/$F37)</f>
        <v>1</v>
      </c>
      <c r="I36" s="567">
        <v>0</v>
      </c>
      <c r="J36" s="14"/>
      <c r="K36" s="580">
        <f ca="1">J37-H36</f>
        <v>0</v>
      </c>
      <c r="L36" s="6"/>
      <c r="M36" s="34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62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62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62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62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62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62"/>
      <c r="GD36" s="83"/>
      <c r="GE36" s="83"/>
      <c r="GF36" s="83"/>
      <c r="GG36" s="83"/>
      <c r="GH36" s="83"/>
      <c r="GI36" s="83"/>
      <c r="GJ36" s="83"/>
      <c r="GK36" s="83"/>
      <c r="GL36" s="83"/>
      <c r="GM36" s="83"/>
      <c r="GN36" s="83"/>
      <c r="GO36" s="83"/>
      <c r="GP36" s="83"/>
      <c r="GQ36" s="83"/>
      <c r="GR36" s="83"/>
      <c r="GS36" s="83"/>
      <c r="GT36" s="83"/>
      <c r="GU36" s="83"/>
      <c r="GV36" s="83"/>
      <c r="GW36" s="83"/>
      <c r="GX36" s="83"/>
      <c r="GY36" s="83"/>
      <c r="GZ36" s="83"/>
      <c r="HA36" s="83"/>
      <c r="HB36" s="83"/>
      <c r="HC36" s="83"/>
      <c r="HD36" s="83"/>
      <c r="HE36" s="83"/>
      <c r="HF36" s="83"/>
      <c r="HG36" s="83"/>
      <c r="HH36" s="62"/>
      <c r="HI36" s="83"/>
      <c r="HJ36" s="83"/>
      <c r="HK36" s="83"/>
      <c r="HL36" s="83"/>
      <c r="HM36" s="83"/>
      <c r="HN36" s="83"/>
      <c r="HO36" s="83"/>
      <c r="HP36" s="83"/>
      <c r="HQ36" s="83"/>
      <c r="HR36" s="83"/>
      <c r="HS36" s="83"/>
      <c r="HT36" s="83"/>
      <c r="HU36" s="83"/>
      <c r="HV36" s="83"/>
      <c r="HW36" s="83"/>
      <c r="HX36" s="83"/>
      <c r="HY36" s="83"/>
      <c r="HZ36" s="83"/>
      <c r="IA36" s="83"/>
      <c r="IB36" s="83"/>
      <c r="IC36" s="83"/>
      <c r="ID36" s="83"/>
      <c r="IE36" s="83"/>
      <c r="IF36" s="83"/>
      <c r="IG36" s="83"/>
      <c r="IH36" s="83"/>
      <c r="II36" s="83"/>
      <c r="IJ36" s="83"/>
      <c r="IK36" s="83"/>
      <c r="IL36" s="83"/>
      <c r="IM36" s="83"/>
      <c r="IN36" s="62"/>
      <c r="IO36" s="83"/>
      <c r="IP36" s="83"/>
      <c r="IQ36" s="83"/>
      <c r="IR36" s="83"/>
      <c r="IS36" s="83"/>
      <c r="IT36" s="83"/>
      <c r="IU36" s="83"/>
      <c r="IV36" s="83"/>
      <c r="IW36" s="83"/>
      <c r="IX36" s="83"/>
      <c r="IY36" s="83"/>
      <c r="IZ36" s="83"/>
      <c r="JA36" s="83"/>
      <c r="JB36" s="83"/>
      <c r="JC36" s="83"/>
      <c r="JD36" s="83"/>
      <c r="JE36" s="83"/>
      <c r="JF36" s="83"/>
      <c r="JG36" s="83"/>
      <c r="JH36" s="83"/>
      <c r="JI36" s="83"/>
      <c r="JJ36" s="83"/>
      <c r="JK36" s="83"/>
      <c r="JL36" s="83"/>
      <c r="JM36" s="83"/>
      <c r="JN36" s="83"/>
      <c r="JO36" s="83"/>
      <c r="JP36" s="83"/>
      <c r="JQ36" s="83"/>
      <c r="JR36" s="83"/>
      <c r="JS36" s="83"/>
      <c r="JT36" s="62"/>
      <c r="JU36" s="83"/>
      <c r="JV36" s="83"/>
      <c r="JW36" s="83"/>
      <c r="JX36" s="83"/>
      <c r="JY36" s="83"/>
      <c r="JZ36" s="83"/>
      <c r="KA36" s="83"/>
      <c r="KB36" s="83"/>
      <c r="KC36" s="83"/>
      <c r="KD36" s="83"/>
      <c r="KE36" s="83"/>
      <c r="KF36" s="83"/>
      <c r="KG36" s="83"/>
      <c r="KH36" s="83"/>
      <c r="KI36" s="83"/>
      <c r="KJ36" s="83"/>
      <c r="KK36" s="83"/>
      <c r="KL36" s="83"/>
      <c r="KM36" s="83"/>
      <c r="KN36" s="83"/>
      <c r="KO36" s="83"/>
      <c r="KP36" s="83"/>
      <c r="KQ36" s="83"/>
      <c r="KR36" s="83"/>
      <c r="KS36" s="83"/>
      <c r="KT36" s="83"/>
      <c r="KU36" s="83"/>
      <c r="KV36" s="83"/>
      <c r="KW36" s="62"/>
      <c r="KX36" s="83"/>
      <c r="KY36" s="83"/>
      <c r="KZ36" s="83"/>
      <c r="LA36" s="83"/>
      <c r="LB36" s="83"/>
      <c r="LC36" s="83"/>
      <c r="LD36" s="83"/>
      <c r="LE36" s="83"/>
      <c r="LF36" s="83"/>
      <c r="LG36" s="83"/>
      <c r="LH36" s="83"/>
      <c r="LI36" s="83"/>
      <c r="LJ36" s="83"/>
      <c r="LK36" s="83"/>
      <c r="LL36" s="83"/>
      <c r="LM36" s="83"/>
      <c r="LN36" s="83"/>
      <c r="LO36" s="83"/>
      <c r="LP36" s="83"/>
      <c r="LQ36" s="83"/>
      <c r="LR36" s="83"/>
      <c r="LS36" s="83"/>
      <c r="LT36" s="83"/>
      <c r="LU36" s="83"/>
      <c r="LV36" s="83"/>
      <c r="LW36" s="83"/>
      <c r="LX36" s="83"/>
      <c r="LY36" s="83"/>
      <c r="LZ36" s="83"/>
      <c r="MA36" s="83"/>
      <c r="MB36" s="83"/>
      <c r="MC36" s="62"/>
      <c r="MD36" s="83"/>
      <c r="ME36" s="83"/>
      <c r="MF36" s="83"/>
      <c r="MG36" s="83"/>
      <c r="MH36" s="83"/>
      <c r="MI36" s="83"/>
      <c r="MJ36" s="83"/>
      <c r="MK36" s="83"/>
      <c r="ML36" s="83"/>
      <c r="MM36" s="83"/>
      <c r="MN36" s="83"/>
      <c r="MO36" s="83"/>
      <c r="MP36" s="83"/>
      <c r="MQ36" s="83"/>
      <c r="MR36" s="83"/>
      <c r="MS36" s="83"/>
      <c r="MT36" s="83"/>
      <c r="MU36" s="83"/>
      <c r="MV36" s="83"/>
      <c r="MW36" s="83"/>
      <c r="MX36" s="83"/>
      <c r="MY36" s="83"/>
      <c r="MZ36" s="83"/>
      <c r="NA36" s="83"/>
      <c r="NB36" s="83"/>
      <c r="NC36" s="83"/>
      <c r="ND36" s="83"/>
      <c r="NE36" s="83"/>
      <c r="NF36" s="83"/>
      <c r="NG36" s="83"/>
      <c r="NH36" s="62"/>
      <c r="NI36" s="83"/>
      <c r="NJ36" s="83"/>
      <c r="NK36" s="83"/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62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62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  <c r="QE36" s="83"/>
      <c r="QF36" s="83"/>
      <c r="QG36" s="83"/>
      <c r="QH36" s="83"/>
      <c r="QI36" s="83"/>
      <c r="QJ36" s="83"/>
      <c r="QK36" s="83"/>
      <c r="QL36" s="83"/>
      <c r="QM36" s="83"/>
      <c r="QN36" s="83"/>
      <c r="QO36" s="83"/>
      <c r="QP36" s="83"/>
      <c r="QQ36" s="83"/>
      <c r="QR36" s="83"/>
      <c r="QS36" s="83"/>
      <c r="QT36" s="83"/>
      <c r="QU36" s="83"/>
      <c r="QV36" s="83"/>
      <c r="QW36" s="83"/>
      <c r="QX36" s="83"/>
      <c r="QY36" s="62"/>
      <c r="QZ36" s="83"/>
      <c r="RA36" s="83"/>
      <c r="RB36" s="83"/>
      <c r="RC36" s="83"/>
      <c r="RD36" s="83"/>
      <c r="RE36" s="83"/>
      <c r="RF36" s="83"/>
      <c r="RG36" s="83"/>
      <c r="RH36" s="83"/>
      <c r="RI36" s="83"/>
      <c r="RJ36" s="83"/>
      <c r="RK36" s="83"/>
      <c r="RL36" s="83"/>
      <c r="RM36" s="83"/>
      <c r="RN36" s="83"/>
      <c r="RO36" s="83"/>
      <c r="RP36" s="83"/>
      <c r="RQ36" s="83"/>
      <c r="RR36" s="83"/>
      <c r="RS36" s="83"/>
      <c r="RT36" s="83"/>
      <c r="RU36" s="83"/>
      <c r="RV36" s="83"/>
      <c r="RW36" s="83"/>
      <c r="RX36" s="83"/>
      <c r="RY36" s="83"/>
      <c r="RZ36" s="83"/>
      <c r="SA36" s="83"/>
      <c r="SB36" s="83"/>
      <c r="SC36" s="83"/>
      <c r="SD36" s="83"/>
      <c r="SE36" s="62"/>
      <c r="SF36" s="83"/>
      <c r="SG36" s="83"/>
      <c r="SH36" s="83"/>
      <c r="SI36" s="83"/>
      <c r="SJ36" s="83"/>
      <c r="SK36" s="83"/>
      <c r="SL36" s="83"/>
      <c r="SM36" s="83"/>
      <c r="SN36" s="83"/>
      <c r="SO36" s="83"/>
      <c r="SP36" s="83"/>
      <c r="SQ36" s="83"/>
      <c r="SR36" s="83"/>
      <c r="SS36" s="83"/>
      <c r="ST36" s="83"/>
      <c r="SU36" s="83"/>
      <c r="SV36" s="83"/>
      <c r="SW36" s="83"/>
      <c r="SX36" s="83"/>
      <c r="SY36" s="83"/>
      <c r="SZ36" s="83"/>
      <c r="TA36" s="83"/>
      <c r="TB36" s="83"/>
      <c r="TC36" s="83"/>
      <c r="TD36" s="83"/>
      <c r="TE36" s="83"/>
      <c r="TF36" s="83"/>
      <c r="TG36" s="83"/>
      <c r="TH36" s="83"/>
      <c r="TI36" s="83"/>
      <c r="TJ36" s="62"/>
      <c r="TK36" s="83"/>
      <c r="TL36" s="83"/>
      <c r="TM36" s="83"/>
      <c r="TN36" s="83"/>
      <c r="TO36" s="83"/>
      <c r="TP36" s="83"/>
      <c r="TQ36" s="83"/>
      <c r="TR36" s="83"/>
      <c r="TS36" s="83"/>
      <c r="TT36" s="83"/>
      <c r="TU36" s="83"/>
      <c r="TV36" s="83"/>
      <c r="TW36" s="83"/>
      <c r="TX36" s="83"/>
      <c r="TY36" s="83"/>
      <c r="TZ36" s="83"/>
      <c r="UA36" s="83"/>
      <c r="UB36" s="83"/>
      <c r="UC36" s="83"/>
      <c r="UD36" s="83"/>
      <c r="UE36" s="83"/>
      <c r="UF36" s="83"/>
      <c r="UG36" s="83"/>
      <c r="UH36" s="83"/>
      <c r="UI36" s="83"/>
      <c r="UJ36" s="83"/>
      <c r="UK36" s="83"/>
      <c r="UL36" s="83"/>
      <c r="UM36" s="83"/>
      <c r="UN36" s="83"/>
      <c r="UO36" s="83"/>
      <c r="UP36" s="62"/>
      <c r="UQ36" s="83"/>
      <c r="UR36" s="83"/>
      <c r="US36" s="83"/>
      <c r="UT36" s="83"/>
      <c r="UU36" s="83"/>
      <c r="UV36" s="83"/>
      <c r="UW36" s="83"/>
      <c r="UX36" s="83"/>
      <c r="UY36" s="83"/>
      <c r="UZ36" s="83"/>
      <c r="VA36" s="83"/>
      <c r="VB36" s="83"/>
      <c r="VC36" s="83"/>
      <c r="VD36" s="83"/>
      <c r="VE36" s="83"/>
      <c r="VF36" s="83"/>
      <c r="VG36" s="83"/>
      <c r="VH36" s="83"/>
      <c r="VI36" s="83"/>
      <c r="VJ36" s="83"/>
      <c r="VK36" s="83"/>
      <c r="VL36" s="83"/>
      <c r="VM36" s="83"/>
      <c r="VN36" s="83"/>
      <c r="VO36" s="83"/>
      <c r="VP36" s="83"/>
      <c r="VQ36" s="83"/>
      <c r="VR36" s="83"/>
      <c r="VS36" s="83"/>
      <c r="VT36" s="83"/>
      <c r="VU36" s="62"/>
      <c r="VV36" s="83"/>
      <c r="VW36" s="83"/>
      <c r="VX36" s="83"/>
      <c r="VY36" s="83"/>
      <c r="VZ36" s="83"/>
      <c r="WA36" s="83"/>
      <c r="WB36" s="83"/>
      <c r="WC36" s="83"/>
      <c r="WD36" s="83"/>
      <c r="WE36" s="83"/>
      <c r="WF36" s="83"/>
      <c r="WG36" s="83"/>
      <c r="WH36" s="83"/>
      <c r="WI36" s="83"/>
      <c r="WJ36" s="83"/>
      <c r="WK36" s="83"/>
      <c r="WL36" s="83"/>
      <c r="WM36" s="83"/>
      <c r="WN36" s="83"/>
      <c r="WO36" s="83"/>
      <c r="WP36" s="83"/>
      <c r="WQ36" s="83"/>
      <c r="WR36" s="83"/>
      <c r="WS36" s="83"/>
      <c r="WT36" s="83"/>
      <c r="WU36" s="83"/>
      <c r="WV36" s="83"/>
      <c r="WW36" s="83"/>
      <c r="WX36" s="83"/>
      <c r="WY36" s="83"/>
      <c r="WZ36" s="42"/>
      <c r="XA36" s="62"/>
      <c r="XB36" s="42"/>
      <c r="XC36" s="42"/>
      <c r="XD36" s="42"/>
      <c r="XE36" s="42"/>
      <c r="XF36" s="42"/>
      <c r="XG36" s="42"/>
      <c r="XH36" s="42"/>
      <c r="XI36" s="42"/>
      <c r="XJ36" s="42"/>
      <c r="XK36" s="42"/>
      <c r="XL36" s="42"/>
      <c r="XM36" s="42"/>
      <c r="XN36" s="42"/>
      <c r="XO36" s="42"/>
      <c r="XP36" s="42"/>
      <c r="XQ36" s="42"/>
      <c r="XR36" s="42"/>
      <c r="XS36" s="42"/>
      <c r="XT36" s="42"/>
      <c r="XU36" s="42"/>
      <c r="XV36" s="42"/>
      <c r="XW36" s="42"/>
      <c r="XX36" s="42"/>
      <c r="XY36" s="42"/>
      <c r="XZ36" s="42"/>
      <c r="YA36" s="42"/>
      <c r="YB36" s="42"/>
      <c r="YC36" s="42"/>
      <c r="YD36" s="42"/>
      <c r="YE36" s="42"/>
      <c r="YF36" s="42"/>
      <c r="YG36" s="62"/>
      <c r="YH36" s="42"/>
      <c r="YI36" s="42"/>
      <c r="YJ36" s="42"/>
      <c r="YK36" s="42"/>
      <c r="YL36" s="42"/>
      <c r="YM36" s="42"/>
      <c r="YN36" s="42"/>
      <c r="YO36" s="42"/>
      <c r="YP36" s="42"/>
      <c r="YQ36" s="42"/>
      <c r="YR36" s="42"/>
      <c r="YS36" s="42"/>
      <c r="YT36" s="42"/>
      <c r="YU36" s="42"/>
      <c r="YV36" s="42"/>
      <c r="YW36" s="42"/>
      <c r="YX36" s="42"/>
      <c r="YY36" s="42"/>
      <c r="YZ36" s="42"/>
      <c r="ZA36" s="42"/>
      <c r="ZB36" s="42"/>
      <c r="ZC36" s="42"/>
      <c r="ZD36" s="42"/>
      <c r="ZE36" s="42"/>
      <c r="ZF36" s="42"/>
      <c r="ZG36" s="42"/>
      <c r="ZH36" s="42"/>
      <c r="ZI36" s="42"/>
      <c r="ZJ36" s="62"/>
      <c r="ZK36" s="42"/>
      <c r="ZL36" s="42"/>
      <c r="ZM36" s="42"/>
      <c r="ZN36" s="42"/>
      <c r="ZO36" s="42"/>
      <c r="ZP36" s="42"/>
      <c r="ZQ36" s="42"/>
      <c r="ZR36" s="42"/>
      <c r="ZS36" s="42"/>
      <c r="ZT36" s="42"/>
      <c r="ZU36" s="42"/>
      <c r="ZV36" s="42"/>
      <c r="ZW36" s="42"/>
      <c r="ZX36" s="42"/>
      <c r="ZY36" s="42"/>
      <c r="ZZ36" s="42"/>
      <c r="AAA36" s="42"/>
      <c r="AAB36" s="42"/>
      <c r="AAC36" s="42"/>
      <c r="AAD36" s="42"/>
      <c r="AAE36" s="42"/>
      <c r="AAF36" s="42"/>
      <c r="AAG36" s="42"/>
      <c r="AAH36" s="42"/>
      <c r="AAI36" s="42"/>
      <c r="AAJ36" s="42"/>
      <c r="AAK36" s="42"/>
      <c r="AAL36" s="42"/>
      <c r="AAM36" s="42"/>
      <c r="AAN36" s="42"/>
      <c r="AAO36" s="42"/>
      <c r="AAP36" s="62"/>
      <c r="AAQ36" s="42"/>
      <c r="AAR36" s="42"/>
      <c r="AAS36" s="42"/>
      <c r="AAT36" s="42"/>
      <c r="AAU36" s="42"/>
      <c r="AAV36" s="42"/>
      <c r="AAW36" s="42"/>
      <c r="AAX36" s="42"/>
      <c r="AAY36" s="42"/>
      <c r="AAZ36" s="42"/>
      <c r="ABA36" s="42"/>
      <c r="ABB36" s="42"/>
      <c r="ABC36" s="42"/>
      <c r="ABD36" s="42"/>
      <c r="ABE36" s="42"/>
      <c r="ABF36" s="42"/>
      <c r="ABG36" s="42"/>
      <c r="ABH36" s="42"/>
      <c r="ABI36" s="42"/>
      <c r="ABJ36" s="42"/>
      <c r="ABK36" s="42"/>
      <c r="ABL36" s="42"/>
      <c r="ABM36" s="42"/>
      <c r="ABN36" s="42"/>
      <c r="ABO36" s="42"/>
      <c r="ABP36" s="42"/>
      <c r="ABQ36" s="42"/>
      <c r="ABR36" s="42"/>
      <c r="ABS36" s="42"/>
      <c r="ABT36" s="42"/>
      <c r="ABU36" s="62"/>
      <c r="ABV36" s="42"/>
      <c r="ABW36" s="42"/>
      <c r="ABX36" s="42"/>
      <c r="ABY36" s="42"/>
      <c r="ABZ36" s="42"/>
      <c r="ACA36" s="42"/>
      <c r="ACB36" s="42"/>
      <c r="ACC36" s="42"/>
      <c r="ACD36" s="42"/>
      <c r="ACE36" s="42"/>
      <c r="ACF36" s="42"/>
      <c r="ACG36" s="42"/>
      <c r="ACH36" s="42"/>
      <c r="ACI36" s="42"/>
      <c r="ACJ36" s="42"/>
      <c r="ACK36" s="42"/>
      <c r="ACL36" s="42"/>
      <c r="ACM36" s="42"/>
      <c r="ACN36" s="42"/>
      <c r="ACO36" s="42"/>
      <c r="ACP36" s="42"/>
      <c r="ACQ36" s="42"/>
      <c r="ACR36" s="42"/>
      <c r="ACS36" s="42"/>
      <c r="ACT36" s="42"/>
      <c r="ACU36" s="42"/>
      <c r="ACV36" s="42"/>
      <c r="ACW36" s="42"/>
      <c r="ACX36" s="42"/>
      <c r="ACY36" s="42"/>
      <c r="ACZ36" s="42"/>
      <c r="ADA36" s="62"/>
      <c r="ADB36" s="42"/>
      <c r="ADC36" s="42"/>
      <c r="ADD36" s="42"/>
      <c r="ADE36" s="42"/>
      <c r="ADF36" s="42"/>
      <c r="ADG36" s="42"/>
      <c r="ADH36" s="42"/>
      <c r="ADI36" s="42"/>
      <c r="ADJ36" s="42"/>
      <c r="ADK36" s="42"/>
      <c r="ADL36" s="42"/>
      <c r="ADM36" s="42"/>
      <c r="ADN36" s="42"/>
      <c r="ADO36" s="42"/>
      <c r="ADP36" s="42"/>
      <c r="ADQ36" s="42"/>
      <c r="ADR36" s="42"/>
      <c r="ADS36" s="42"/>
      <c r="ADT36" s="42"/>
      <c r="ADU36" s="42"/>
      <c r="ADV36" s="42"/>
      <c r="ADW36" s="42"/>
      <c r="ADX36" s="42"/>
      <c r="ADY36" s="42"/>
      <c r="ADZ36" s="42"/>
      <c r="AEA36" s="42"/>
      <c r="AEB36" s="42"/>
      <c r="AEC36" s="42"/>
      <c r="AED36" s="42"/>
      <c r="AEE36" s="42"/>
      <c r="AEF36" s="62"/>
      <c r="AEG36" s="42"/>
      <c r="AEH36" s="42"/>
      <c r="AEI36" s="42"/>
      <c r="AEJ36" s="42"/>
      <c r="AEK36" s="42"/>
      <c r="AEL36" s="42"/>
      <c r="AEM36" s="42"/>
      <c r="AEN36" s="42"/>
      <c r="AEO36" s="42"/>
      <c r="AEP36" s="42"/>
      <c r="AEQ36" s="42"/>
      <c r="AER36" s="42"/>
      <c r="AES36" s="42"/>
      <c r="AET36" s="42"/>
      <c r="AEU36" s="42"/>
      <c r="AEV36" s="42"/>
      <c r="AEW36" s="42"/>
      <c r="AEX36" s="42"/>
      <c r="AEY36" s="42"/>
      <c r="AEZ36" s="42"/>
      <c r="AFA36" s="42"/>
      <c r="AFB36" s="42"/>
      <c r="AFC36" s="42"/>
      <c r="AFD36" s="42"/>
      <c r="AFE36" s="42"/>
      <c r="AFF36" s="42"/>
      <c r="AFG36" s="42"/>
      <c r="AFH36" s="42"/>
      <c r="AFI36" s="42"/>
      <c r="AFJ36" s="42"/>
      <c r="AFK36" s="42"/>
      <c r="AFL36" s="62"/>
      <c r="AFM36" s="42"/>
      <c r="AFN36" s="42"/>
      <c r="AFO36" s="42"/>
      <c r="AFP36" s="42"/>
      <c r="AFQ36" s="42"/>
      <c r="AFR36" s="42"/>
      <c r="AFS36" s="42"/>
      <c r="AFT36" s="42"/>
      <c r="AFU36" s="42"/>
      <c r="AFV36" s="42"/>
      <c r="AFW36" s="42"/>
      <c r="AFX36" s="42"/>
      <c r="AFY36" s="42"/>
      <c r="AFZ36" s="42"/>
      <c r="AGA36" s="42"/>
      <c r="AGB36" s="42"/>
      <c r="AGC36" s="42"/>
      <c r="AGD36" s="42"/>
      <c r="AGE36" s="42"/>
      <c r="AGF36" s="42"/>
      <c r="AGG36" s="42"/>
      <c r="AGH36" s="42"/>
      <c r="AGI36" s="42"/>
      <c r="AGJ36" s="42"/>
      <c r="AGK36" s="42"/>
      <c r="AGL36" s="42"/>
      <c r="AGM36" s="42"/>
      <c r="AGN36" s="42"/>
      <c r="AGO36" s="42"/>
      <c r="AGP36" s="42"/>
      <c r="AGQ36" s="42"/>
      <c r="AGR36" s="62"/>
      <c r="AGS36" s="42"/>
      <c r="AGT36" s="42"/>
      <c r="AGU36" s="42"/>
      <c r="AGV36" s="42"/>
      <c r="AGW36" s="42"/>
      <c r="AGX36" s="42"/>
      <c r="AGY36" s="42"/>
      <c r="AGZ36" s="42"/>
      <c r="AHA36" s="42"/>
      <c r="AHB36" s="42"/>
      <c r="AHC36" s="42"/>
      <c r="AHD36" s="42"/>
      <c r="AHE36" s="42"/>
      <c r="AHF36" s="42"/>
      <c r="AHG36" s="42"/>
      <c r="AHH36" s="42"/>
      <c r="AHI36" s="42"/>
      <c r="AHJ36" s="42"/>
      <c r="AHK36" s="42"/>
      <c r="AHL36" s="42"/>
      <c r="AHM36" s="42"/>
      <c r="AHN36" s="42"/>
      <c r="AHO36" s="42"/>
      <c r="AHP36" s="42"/>
      <c r="AHQ36" s="42"/>
      <c r="AHR36" s="42"/>
      <c r="AHS36" s="42"/>
      <c r="AHT36" s="42"/>
      <c r="AHU36" s="42"/>
      <c r="AHV36" s="42"/>
      <c r="AHW36" s="62"/>
      <c r="AHX36" s="42"/>
      <c r="AHY36" s="42"/>
      <c r="AHZ36" s="42"/>
      <c r="AIA36" s="42"/>
      <c r="AIB36" s="42"/>
      <c r="AIC36" s="42"/>
      <c r="AID36" s="42"/>
      <c r="AIE36" s="42"/>
      <c r="AIF36" s="42"/>
      <c r="AIG36" s="42"/>
      <c r="AIH36" s="42"/>
      <c r="AII36" s="42"/>
      <c r="AIJ36" s="42"/>
      <c r="AIK36" s="42"/>
      <c r="AIL36" s="42"/>
      <c r="AIM36" s="42"/>
      <c r="AIN36" s="42"/>
      <c r="AIO36" s="42"/>
      <c r="AIP36" s="42"/>
      <c r="AIQ36" s="42"/>
      <c r="AIR36" s="42"/>
      <c r="AIS36" s="42"/>
      <c r="AIT36" s="42"/>
      <c r="AIU36" s="42"/>
      <c r="AIV36" s="42"/>
      <c r="AIW36" s="42"/>
      <c r="AIX36" s="42"/>
      <c r="AIY36" s="42"/>
      <c r="AIZ36" s="42"/>
      <c r="AJA36" s="42"/>
      <c r="AJB36" s="42"/>
      <c r="AJC36" s="62"/>
      <c r="AJD36" s="42"/>
      <c r="AJE36" s="42"/>
      <c r="AJF36" s="42"/>
      <c r="AJG36" s="42"/>
      <c r="AJH36" s="42"/>
      <c r="AJI36" s="42"/>
      <c r="AJJ36" s="42"/>
      <c r="AJK36" s="42"/>
      <c r="AJL36" s="42"/>
      <c r="AJM36" s="42"/>
      <c r="AJN36" s="42"/>
      <c r="AJO36" s="42"/>
      <c r="AJP36" s="42"/>
      <c r="AJQ36" s="42"/>
      <c r="AJR36" s="42"/>
      <c r="AJS36" s="42"/>
      <c r="AJT36" s="42"/>
      <c r="AJU36" s="42"/>
      <c r="AJV36" s="42"/>
      <c r="AJW36" s="42"/>
      <c r="AJX36" s="42"/>
      <c r="AJY36" s="42"/>
      <c r="AJZ36" s="42"/>
      <c r="AKA36" s="42"/>
      <c r="AKB36" s="42"/>
      <c r="AKC36" s="42"/>
      <c r="AKD36" s="42"/>
      <c r="AKE36" s="42"/>
      <c r="AKF36" s="42"/>
      <c r="AKG36" s="42"/>
      <c r="AKH36" s="62"/>
      <c r="AKI36" s="42"/>
      <c r="AKJ36" s="42"/>
      <c r="AKK36" s="42"/>
      <c r="AKL36" s="42"/>
      <c r="AKM36" s="42"/>
      <c r="AKN36" s="42"/>
      <c r="AKO36" s="42"/>
      <c r="AKP36" s="42"/>
      <c r="AKQ36" s="42"/>
      <c r="AKR36" s="42"/>
      <c r="AKS36" s="42"/>
      <c r="AKT36" s="42"/>
      <c r="AKU36" s="42"/>
      <c r="AKV36" s="42"/>
      <c r="AKW36" s="42"/>
      <c r="AKX36" s="42"/>
      <c r="AKY36" s="42"/>
      <c r="AKZ36" s="42"/>
      <c r="ALA36" s="42"/>
      <c r="ALB36" s="42"/>
      <c r="ALC36" s="42"/>
      <c r="ALD36" s="42"/>
      <c r="ALE36" s="42"/>
      <c r="ALF36" s="42"/>
      <c r="ALG36" s="42"/>
      <c r="ALH36" s="42"/>
      <c r="ALI36" s="42"/>
      <c r="ALJ36" s="42"/>
      <c r="ALK36" s="42"/>
      <c r="ALL36" s="42"/>
      <c r="ALM36" s="42"/>
      <c r="ALN36" s="62"/>
    </row>
    <row r="37" spans="1:1002" s="39" customFormat="1" ht="15" customHeight="1">
      <c r="A37" s="568"/>
      <c r="B37" s="539"/>
      <c r="C37"/>
      <c r="D37" s="566"/>
      <c r="E37" s="566"/>
      <c r="F37" s="97">
        <f>E36-D36</f>
        <v>882</v>
      </c>
      <c r="G37" s="96">
        <f>NETWORKDAYS(D36,E36,C$165:C$187)</f>
        <v>625</v>
      </c>
      <c r="H37" s="561"/>
      <c r="I37" s="567"/>
      <c r="J37" s="56" t="str">
        <f>IF(I36&gt;1%,"100%","100%")</f>
        <v>100%</v>
      </c>
      <c r="K37" s="580"/>
      <c r="M37" s="34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62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62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62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62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62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62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62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62"/>
      <c r="IO37" s="42"/>
      <c r="IP37" s="42"/>
      <c r="IQ37" s="42"/>
      <c r="IR37" s="42"/>
      <c r="IS37" s="42"/>
      <c r="IT37" s="42"/>
      <c r="IU37" s="42"/>
      <c r="IV37" s="42"/>
      <c r="IW37" s="42"/>
      <c r="IX37" s="42"/>
      <c r="IY37" s="42"/>
      <c r="IZ37" s="42"/>
      <c r="JA37" s="42"/>
      <c r="JB37" s="42"/>
      <c r="JC37" s="42"/>
      <c r="JD37" s="42"/>
      <c r="JE37" s="42"/>
      <c r="JF37" s="42"/>
      <c r="JG37" s="42"/>
      <c r="JH37" s="42"/>
      <c r="JI37" s="42"/>
      <c r="JJ37" s="42"/>
      <c r="JK37" s="42"/>
      <c r="JL37" s="42"/>
      <c r="JM37" s="42"/>
      <c r="JN37" s="42"/>
      <c r="JO37" s="42"/>
      <c r="JP37" s="42"/>
      <c r="JQ37" s="42"/>
      <c r="JR37" s="42"/>
      <c r="JS37" s="42"/>
      <c r="JT37" s="62"/>
      <c r="JU37" s="42"/>
      <c r="JV37" s="42"/>
      <c r="JW37" s="42"/>
      <c r="JX37" s="42"/>
      <c r="JY37" s="42"/>
      <c r="JZ37" s="42"/>
      <c r="KA37" s="42"/>
      <c r="KB37" s="42"/>
      <c r="KC37" s="42"/>
      <c r="KD37" s="42"/>
      <c r="KE37" s="42"/>
      <c r="KF37" s="42"/>
      <c r="KG37" s="42"/>
      <c r="KH37" s="42"/>
      <c r="KI37" s="42"/>
      <c r="KJ37" s="42"/>
      <c r="KK37" s="42"/>
      <c r="KL37" s="42"/>
      <c r="KM37" s="42"/>
      <c r="KN37" s="42"/>
      <c r="KO37" s="42"/>
      <c r="KP37" s="42"/>
      <c r="KQ37" s="42"/>
      <c r="KR37" s="42"/>
      <c r="KS37" s="42"/>
      <c r="KT37" s="42"/>
      <c r="KU37" s="42"/>
      <c r="KV37" s="42"/>
      <c r="KW37" s="62"/>
      <c r="KX37" s="42"/>
      <c r="KY37" s="42"/>
      <c r="KZ37" s="42"/>
      <c r="LA37" s="42"/>
      <c r="LB37" s="42"/>
      <c r="LC37" s="42"/>
      <c r="LD37" s="42"/>
      <c r="LE37" s="42"/>
      <c r="LF37" s="42"/>
      <c r="LG37" s="42"/>
      <c r="LH37" s="42"/>
      <c r="LI37" s="42"/>
      <c r="LJ37" s="42"/>
      <c r="LK37" s="42"/>
      <c r="LL37" s="42"/>
      <c r="LM37" s="42"/>
      <c r="LN37" s="42"/>
      <c r="LO37" s="42"/>
      <c r="LP37" s="42"/>
      <c r="LQ37" s="42"/>
      <c r="LR37" s="42"/>
      <c r="LS37" s="42"/>
      <c r="LT37" s="42"/>
      <c r="LU37" s="42"/>
      <c r="LV37" s="42"/>
      <c r="LW37" s="42"/>
      <c r="LX37" s="42"/>
      <c r="LY37" s="42"/>
      <c r="LZ37" s="42"/>
      <c r="MA37" s="42"/>
      <c r="MB37" s="42"/>
      <c r="MC37" s="62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62"/>
      <c r="NI37" s="42"/>
      <c r="NJ37" s="42"/>
      <c r="NK37" s="42"/>
      <c r="NL37" s="42"/>
      <c r="NM37" s="42"/>
      <c r="NN37" s="42"/>
      <c r="NO37" s="42"/>
      <c r="NP37" s="42"/>
      <c r="NQ37" s="42"/>
      <c r="NR37" s="42"/>
      <c r="NS37" s="42"/>
      <c r="NT37" s="42"/>
      <c r="NU37" s="42"/>
      <c r="NV37" s="42"/>
      <c r="NW37" s="42"/>
      <c r="NX37" s="42"/>
      <c r="NY37" s="42"/>
      <c r="NZ37" s="42"/>
      <c r="OA37" s="42"/>
      <c r="OB37" s="42"/>
      <c r="OC37" s="42"/>
      <c r="OD37" s="42"/>
      <c r="OE37" s="42"/>
      <c r="OF37" s="42"/>
      <c r="OG37" s="42"/>
      <c r="OH37" s="42"/>
      <c r="OI37" s="42"/>
      <c r="OJ37" s="42"/>
      <c r="OK37" s="42"/>
      <c r="OL37" s="42"/>
      <c r="OM37" s="42"/>
      <c r="ON37" s="62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62"/>
      <c r="PT37" s="42"/>
      <c r="PU37" s="42"/>
      <c r="PV37" s="42"/>
      <c r="PW37" s="42"/>
      <c r="PX37" s="42"/>
      <c r="PY37" s="42"/>
      <c r="PZ37" s="42"/>
      <c r="QA37" s="42"/>
      <c r="QB37" s="42"/>
      <c r="QC37" s="42"/>
      <c r="QD37" s="42"/>
      <c r="QE37" s="42"/>
      <c r="QF37" s="42"/>
      <c r="QG37" s="42"/>
      <c r="QH37" s="42"/>
      <c r="QI37" s="42"/>
      <c r="QJ37" s="42"/>
      <c r="QK37" s="42"/>
      <c r="QL37" s="42"/>
      <c r="QM37" s="42"/>
      <c r="QN37" s="42"/>
      <c r="QO37" s="42"/>
      <c r="QP37" s="42"/>
      <c r="QQ37" s="42"/>
      <c r="QR37" s="42"/>
      <c r="QS37" s="42"/>
      <c r="QT37" s="42"/>
      <c r="QU37" s="42"/>
      <c r="QV37" s="42"/>
      <c r="QW37" s="42"/>
      <c r="QX37" s="42"/>
      <c r="QY37" s="62"/>
      <c r="QZ37" s="42"/>
      <c r="RA37" s="42"/>
      <c r="RB37" s="42"/>
      <c r="RC37" s="42"/>
      <c r="RD37" s="42"/>
      <c r="RE37" s="42"/>
      <c r="RF37" s="42"/>
      <c r="RG37" s="42"/>
      <c r="RH37" s="42"/>
      <c r="RI37" s="42"/>
      <c r="RJ37" s="42"/>
      <c r="RK37" s="42"/>
      <c r="RL37" s="42"/>
      <c r="RM37" s="42"/>
      <c r="RN37" s="42"/>
      <c r="RO37" s="42"/>
      <c r="RP37" s="42"/>
      <c r="RQ37" s="42"/>
      <c r="RR37" s="42"/>
      <c r="RS37" s="42"/>
      <c r="RT37" s="42"/>
      <c r="RU37" s="42"/>
      <c r="RV37" s="42"/>
      <c r="RW37" s="42"/>
      <c r="RX37" s="42"/>
      <c r="RY37" s="42"/>
      <c r="RZ37" s="42"/>
      <c r="SA37" s="42"/>
      <c r="SB37" s="42"/>
      <c r="SC37" s="42"/>
      <c r="SD37" s="42"/>
      <c r="SE37" s="62"/>
      <c r="SF37" s="30"/>
      <c r="SG37" s="30"/>
      <c r="SH37" s="30"/>
      <c r="SI37" s="30"/>
      <c r="SJ37" s="30"/>
      <c r="SK37" s="30"/>
      <c r="SL37" s="30"/>
      <c r="SM37" s="30"/>
      <c r="SN37" s="30"/>
      <c r="SO37" s="30"/>
      <c r="SP37" s="30"/>
      <c r="SQ37" s="30"/>
      <c r="SR37" s="30"/>
      <c r="SS37" s="30"/>
      <c r="ST37" s="30"/>
      <c r="SU37" s="30"/>
      <c r="SV37" s="30"/>
      <c r="SW37" s="30"/>
      <c r="SX37" s="30"/>
      <c r="SY37" s="30"/>
      <c r="SZ37" s="30"/>
      <c r="TA37" s="30"/>
      <c r="TB37" s="30"/>
      <c r="TC37" s="30"/>
      <c r="TD37" s="30"/>
      <c r="TE37" s="30"/>
      <c r="TF37" s="30"/>
      <c r="TG37" s="30"/>
      <c r="TH37" s="30"/>
      <c r="TI37" s="30"/>
      <c r="TJ37" s="62"/>
      <c r="TK37" s="42"/>
      <c r="TL37" s="42"/>
      <c r="TM37" s="42"/>
      <c r="TN37" s="42"/>
      <c r="TO37" s="42"/>
      <c r="TP37" s="42"/>
      <c r="TQ37" s="42"/>
      <c r="TR37" s="42"/>
      <c r="TS37" s="42"/>
      <c r="TT37" s="42"/>
      <c r="TU37" s="42"/>
      <c r="TV37" s="42"/>
      <c r="TW37" s="42"/>
      <c r="TX37" s="42"/>
      <c r="TY37" s="42"/>
      <c r="TZ37" s="42"/>
      <c r="UA37" s="42"/>
      <c r="UB37" s="42"/>
      <c r="UC37" s="42"/>
      <c r="UD37" s="42"/>
      <c r="UE37" s="42"/>
      <c r="UF37" s="42"/>
      <c r="UG37" s="42"/>
      <c r="UH37" s="42"/>
      <c r="UI37" s="42"/>
      <c r="UJ37" s="42"/>
      <c r="UK37" s="42"/>
      <c r="UL37" s="42"/>
      <c r="UM37" s="42"/>
      <c r="UN37" s="42"/>
      <c r="UO37" s="42"/>
      <c r="UP37" s="62"/>
      <c r="UQ37" s="30"/>
      <c r="UR37" s="30"/>
      <c r="US37" s="30"/>
      <c r="UT37" s="30"/>
      <c r="UU37" s="30"/>
      <c r="UV37" s="30"/>
      <c r="UW37" s="30"/>
      <c r="UX37" s="30"/>
      <c r="UY37" s="30"/>
      <c r="UZ37" s="30"/>
      <c r="VA37" s="30"/>
      <c r="VB37" s="30"/>
      <c r="VC37" s="30"/>
      <c r="VD37" s="30"/>
      <c r="VE37" s="30"/>
      <c r="VF37" s="30"/>
      <c r="VG37" s="30"/>
      <c r="VH37" s="30"/>
      <c r="VI37" s="30"/>
      <c r="VJ37" s="30"/>
      <c r="VK37" s="30"/>
      <c r="VL37" s="30"/>
      <c r="VM37" s="30"/>
      <c r="VN37" s="30"/>
      <c r="VO37" s="30"/>
      <c r="VP37" s="30"/>
      <c r="VQ37" s="30"/>
      <c r="VR37" s="30"/>
      <c r="VS37" s="30"/>
      <c r="VT37" s="30"/>
      <c r="VU37" s="62"/>
      <c r="VV37" s="30"/>
      <c r="VW37" s="30"/>
      <c r="VX37" s="30"/>
      <c r="VY37" s="30"/>
      <c r="VZ37" s="30"/>
      <c r="WA37" s="30"/>
      <c r="WB37" s="30"/>
      <c r="WC37" s="30"/>
      <c r="WD37" s="30"/>
      <c r="WE37" s="30"/>
      <c r="WF37" s="30"/>
      <c r="WG37" s="30"/>
      <c r="WH37" s="30"/>
      <c r="WI37" s="30"/>
      <c r="WJ37" s="30"/>
      <c r="WK37" s="30"/>
      <c r="WL37" s="30"/>
      <c r="WM37" s="30"/>
      <c r="WN37" s="30"/>
      <c r="WO37" s="30"/>
      <c r="WP37" s="30"/>
      <c r="WQ37" s="30"/>
      <c r="WR37" s="30"/>
      <c r="WS37" s="30"/>
      <c r="WT37" s="30"/>
      <c r="WU37" s="30"/>
      <c r="WV37" s="30"/>
      <c r="WW37" s="30"/>
      <c r="WX37" s="30"/>
      <c r="WY37" s="30"/>
      <c r="WZ37" s="30"/>
      <c r="XA37" s="62"/>
      <c r="XB37" s="30"/>
      <c r="XC37" s="30"/>
      <c r="XD37" s="30"/>
      <c r="XE37" s="30"/>
      <c r="XF37" s="30"/>
      <c r="XG37" s="30"/>
      <c r="XH37" s="30"/>
      <c r="XI37" s="30"/>
      <c r="XJ37" s="30"/>
      <c r="XK37" s="30"/>
      <c r="XL37" s="30"/>
      <c r="XM37" s="30"/>
      <c r="XN37" s="30"/>
      <c r="XO37" s="30"/>
      <c r="XP37" s="30"/>
      <c r="XQ37" s="30"/>
      <c r="XR37" s="30"/>
      <c r="XS37" s="30"/>
      <c r="XT37" s="30"/>
      <c r="XU37" s="30"/>
      <c r="XV37" s="30"/>
      <c r="XW37" s="30"/>
      <c r="XX37" s="30"/>
      <c r="XY37" s="30"/>
      <c r="XZ37" s="30"/>
      <c r="YA37" s="30"/>
      <c r="YB37" s="30"/>
      <c r="YC37" s="30"/>
      <c r="YD37" s="30"/>
      <c r="YE37" s="30"/>
      <c r="YF37" s="30"/>
      <c r="YG37" s="62"/>
      <c r="YH37" s="30"/>
      <c r="YI37" s="30"/>
      <c r="YJ37" s="30"/>
      <c r="YK37" s="30"/>
      <c r="YL37" s="30"/>
      <c r="YM37" s="30"/>
      <c r="YN37" s="30"/>
      <c r="YO37" s="30"/>
      <c r="YP37" s="30"/>
      <c r="YQ37" s="30"/>
      <c r="YR37" s="30"/>
      <c r="YS37" s="30"/>
      <c r="YT37" s="30"/>
      <c r="YU37" s="30"/>
      <c r="YV37" s="30"/>
      <c r="YW37" s="30"/>
      <c r="YX37" s="30"/>
      <c r="YY37" s="30"/>
      <c r="YZ37" s="30"/>
      <c r="ZA37" s="30"/>
      <c r="ZB37" s="30"/>
      <c r="ZC37" s="30"/>
      <c r="ZD37" s="30"/>
      <c r="ZE37" s="30"/>
      <c r="ZF37" s="30"/>
      <c r="ZG37" s="30"/>
      <c r="ZH37" s="30"/>
      <c r="ZI37" s="30"/>
      <c r="ZJ37" s="62"/>
      <c r="ZK37" s="30"/>
      <c r="ZL37" s="30"/>
      <c r="ZM37" s="30"/>
      <c r="ZN37" s="30"/>
      <c r="ZO37" s="30"/>
      <c r="ZP37" s="30"/>
      <c r="ZQ37" s="30"/>
      <c r="ZR37" s="30"/>
      <c r="ZS37" s="30"/>
      <c r="ZT37" s="30"/>
      <c r="ZU37" s="30"/>
      <c r="ZV37" s="30"/>
      <c r="ZW37" s="30"/>
      <c r="ZX37" s="30"/>
      <c r="ZY37" s="30"/>
      <c r="ZZ37" s="30"/>
      <c r="AAA37" s="30"/>
      <c r="AAB37" s="30"/>
      <c r="AAC37" s="30"/>
      <c r="AAD37" s="30"/>
      <c r="AAE37" s="30"/>
      <c r="AAF37" s="30"/>
      <c r="AAG37" s="30"/>
      <c r="AAH37" s="30"/>
      <c r="AAI37" s="30"/>
      <c r="AAJ37" s="30"/>
      <c r="AAK37" s="30"/>
      <c r="AAL37" s="30"/>
      <c r="AAM37" s="30"/>
      <c r="AAN37" s="30"/>
      <c r="AAO37" s="30"/>
      <c r="AAP37" s="62"/>
      <c r="AAQ37" s="30"/>
      <c r="AAR37" s="30"/>
      <c r="AAS37" s="30"/>
      <c r="AAT37" s="30"/>
      <c r="AAU37" s="30"/>
      <c r="AAV37" s="30"/>
      <c r="AAW37" s="30"/>
      <c r="AAX37" s="30"/>
      <c r="AAY37" s="30"/>
      <c r="AAZ37" s="30"/>
      <c r="ABA37" s="30"/>
      <c r="ABB37" s="30"/>
      <c r="ABC37" s="30"/>
      <c r="ABD37" s="30"/>
      <c r="ABE37" s="30"/>
      <c r="ABF37" s="30"/>
      <c r="ABG37" s="30"/>
      <c r="ABH37" s="30"/>
      <c r="ABI37" s="30"/>
      <c r="ABJ37" s="30"/>
      <c r="ABK37" s="30"/>
      <c r="ABL37" s="30"/>
      <c r="ABM37" s="30"/>
      <c r="ABN37" s="30"/>
      <c r="ABO37" s="30"/>
      <c r="ABP37" s="30"/>
      <c r="ABQ37" s="30"/>
      <c r="ABR37" s="30"/>
      <c r="ABS37" s="30"/>
      <c r="ABT37" s="30"/>
      <c r="ABU37" s="62"/>
      <c r="ABV37" s="30"/>
      <c r="ABW37" s="30"/>
      <c r="ABX37" s="30"/>
      <c r="ABY37" s="30"/>
      <c r="ABZ37" s="30"/>
      <c r="ACA37" s="30"/>
      <c r="ACB37" s="30"/>
      <c r="ACC37" s="30"/>
      <c r="ACD37" s="30"/>
      <c r="ACE37" s="30"/>
      <c r="ACF37" s="30"/>
      <c r="ACG37" s="30"/>
      <c r="ACH37" s="30"/>
      <c r="ACI37" s="30"/>
      <c r="ACJ37" s="30"/>
      <c r="ACK37" s="30"/>
      <c r="ACL37" s="30"/>
      <c r="ACM37" s="30"/>
      <c r="ACN37" s="30"/>
      <c r="ACO37" s="30"/>
      <c r="ACP37" s="30"/>
      <c r="ACQ37" s="30"/>
      <c r="ACR37" s="30"/>
      <c r="ACS37" s="30"/>
      <c r="ACT37" s="30"/>
      <c r="ACU37" s="30"/>
      <c r="ACV37" s="30"/>
      <c r="ACW37" s="30"/>
      <c r="ACX37" s="30"/>
      <c r="ACY37" s="30"/>
      <c r="ACZ37" s="30"/>
      <c r="ADA37" s="62"/>
      <c r="ADB37" s="30"/>
      <c r="ADC37" s="30"/>
      <c r="ADD37" s="30"/>
      <c r="ADE37" s="30"/>
      <c r="ADF37" s="30"/>
      <c r="ADG37" s="30"/>
      <c r="ADH37" s="30"/>
      <c r="ADI37" s="30"/>
      <c r="ADJ37" s="30"/>
      <c r="ADK37" s="30"/>
      <c r="ADL37" s="30"/>
      <c r="ADM37" s="30"/>
      <c r="ADN37" s="30"/>
      <c r="ADO37" s="30"/>
      <c r="ADP37" s="30"/>
      <c r="ADQ37" s="30"/>
      <c r="ADR37" s="30"/>
      <c r="ADS37" s="30"/>
      <c r="ADT37" s="30"/>
      <c r="ADU37" s="30"/>
      <c r="ADV37" s="30"/>
      <c r="ADW37" s="30"/>
      <c r="ADX37" s="30"/>
      <c r="ADY37" s="30"/>
      <c r="ADZ37" s="30"/>
      <c r="AEA37" s="30"/>
      <c r="AEB37" s="30"/>
      <c r="AEC37" s="30"/>
      <c r="AED37" s="30"/>
      <c r="AEE37" s="30"/>
      <c r="AEF37" s="62"/>
      <c r="AEG37" s="30"/>
      <c r="AEH37" s="30"/>
      <c r="AEI37" s="30"/>
      <c r="AEJ37" s="30"/>
      <c r="AEK37" s="30"/>
      <c r="AEL37" s="30"/>
      <c r="AEM37" s="30"/>
      <c r="AEN37" s="30"/>
      <c r="AEO37" s="30"/>
      <c r="AEP37" s="30"/>
      <c r="AEQ37" s="30"/>
      <c r="AER37" s="30"/>
      <c r="AES37" s="30"/>
      <c r="AET37" s="30"/>
      <c r="AEU37" s="30"/>
      <c r="AEV37" s="30"/>
      <c r="AEW37" s="30"/>
      <c r="AEX37" s="30"/>
      <c r="AEY37" s="30"/>
      <c r="AEZ37" s="30"/>
      <c r="AFA37" s="30"/>
      <c r="AFB37" s="30"/>
      <c r="AFC37" s="30"/>
      <c r="AFD37" s="30"/>
      <c r="AFE37" s="30"/>
      <c r="AFF37" s="30"/>
      <c r="AFG37" s="30"/>
      <c r="AFH37" s="30"/>
      <c r="AFI37" s="30"/>
      <c r="AFJ37" s="30"/>
      <c r="AFK37" s="30"/>
      <c r="AFL37" s="62"/>
      <c r="AFM37" s="30"/>
      <c r="AFN37" s="30"/>
      <c r="AFO37" s="30"/>
      <c r="AFP37" s="30"/>
      <c r="AFQ37" s="30"/>
      <c r="AFR37" s="30"/>
      <c r="AFS37" s="30"/>
      <c r="AFT37" s="30"/>
      <c r="AFU37" s="30"/>
      <c r="AFV37" s="30"/>
      <c r="AFW37" s="30"/>
      <c r="AFX37" s="30"/>
      <c r="AFY37" s="30"/>
      <c r="AFZ37" s="30"/>
      <c r="AGA37" s="30"/>
      <c r="AGB37" s="30"/>
      <c r="AGC37" s="30"/>
      <c r="AGD37" s="30"/>
      <c r="AGE37" s="30"/>
      <c r="AGF37" s="30"/>
      <c r="AGG37" s="30"/>
      <c r="AGH37" s="30"/>
      <c r="AGI37" s="30"/>
      <c r="AGJ37" s="30"/>
      <c r="AGK37" s="30"/>
      <c r="AGL37" s="30"/>
      <c r="AGM37" s="30"/>
      <c r="AGN37" s="30"/>
      <c r="AGO37" s="30"/>
      <c r="AGP37" s="30"/>
      <c r="AGQ37" s="30"/>
      <c r="AGR37" s="62"/>
      <c r="AGS37" s="30"/>
      <c r="AGT37" s="30"/>
      <c r="AGU37" s="30"/>
      <c r="AGV37" s="30"/>
      <c r="AGW37" s="30"/>
      <c r="AGX37" s="30"/>
      <c r="AGY37" s="30"/>
      <c r="AGZ37" s="30"/>
      <c r="AHA37" s="30"/>
      <c r="AHB37" s="30"/>
      <c r="AHC37" s="30"/>
      <c r="AHD37" s="30"/>
      <c r="AHE37" s="30"/>
      <c r="AHF37" s="30"/>
      <c r="AHG37" s="30"/>
      <c r="AHH37" s="30"/>
      <c r="AHI37" s="30"/>
      <c r="AHJ37" s="30"/>
      <c r="AHK37" s="30"/>
      <c r="AHL37" s="30"/>
      <c r="AHM37" s="30"/>
      <c r="AHN37" s="30"/>
      <c r="AHO37" s="30"/>
      <c r="AHP37" s="30"/>
      <c r="AHQ37" s="30"/>
      <c r="AHR37" s="30"/>
      <c r="AHS37" s="30"/>
      <c r="AHT37" s="30"/>
      <c r="AHU37" s="30"/>
      <c r="AHV37" s="30"/>
      <c r="AHW37" s="62"/>
      <c r="AHX37" s="30"/>
      <c r="AHY37" s="30"/>
      <c r="AHZ37" s="30"/>
      <c r="AIA37" s="30"/>
      <c r="AIB37" s="30"/>
      <c r="AIC37" s="30"/>
      <c r="AID37" s="30"/>
      <c r="AIE37" s="30"/>
      <c r="AIF37" s="30"/>
      <c r="AIG37" s="30"/>
      <c r="AIH37" s="30"/>
      <c r="AII37" s="30"/>
      <c r="AIJ37" s="30"/>
      <c r="AIK37" s="30"/>
      <c r="AIL37" s="30"/>
      <c r="AIM37" s="30"/>
      <c r="AIN37" s="30"/>
      <c r="AIO37" s="30"/>
      <c r="AIP37" s="30"/>
      <c r="AIQ37" s="30"/>
      <c r="AIR37" s="30"/>
      <c r="AIS37" s="30"/>
      <c r="AIT37" s="30"/>
      <c r="AIU37" s="30"/>
      <c r="AIV37" s="30"/>
      <c r="AIW37" s="30"/>
      <c r="AIX37" s="30"/>
      <c r="AIY37" s="30"/>
      <c r="AIZ37" s="30"/>
      <c r="AJA37" s="30"/>
      <c r="AJB37" s="30"/>
      <c r="AJC37" s="62"/>
      <c r="AJD37" s="30"/>
      <c r="AJE37" s="30"/>
      <c r="AJF37" s="30"/>
      <c r="AJG37" s="30"/>
      <c r="AJH37" s="30"/>
      <c r="AJI37" s="30"/>
      <c r="AJJ37" s="30"/>
      <c r="AJK37" s="30"/>
      <c r="AJL37" s="30"/>
      <c r="AJM37" s="30"/>
      <c r="AJN37" s="30"/>
      <c r="AJO37" s="30"/>
      <c r="AJP37" s="30"/>
      <c r="AJQ37" s="30"/>
      <c r="AJR37" s="30"/>
      <c r="AJS37" s="30"/>
      <c r="AJT37" s="30"/>
      <c r="AJU37" s="30"/>
      <c r="AJV37" s="30"/>
      <c r="AJW37" s="30"/>
      <c r="AJX37" s="30"/>
      <c r="AJY37" s="30"/>
      <c r="AJZ37" s="30"/>
      <c r="AKA37" s="30"/>
      <c r="AKB37" s="30"/>
      <c r="AKC37" s="30"/>
      <c r="AKD37" s="30"/>
      <c r="AKE37" s="30"/>
      <c r="AKF37" s="30"/>
      <c r="AKG37" s="30"/>
      <c r="AKH37" s="62"/>
      <c r="AKI37" s="30"/>
      <c r="AKJ37" s="30"/>
      <c r="AKK37" s="30"/>
      <c r="AKL37" s="30"/>
      <c r="AKM37" s="30"/>
      <c r="AKN37" s="30"/>
      <c r="AKO37" s="30"/>
      <c r="AKP37" s="30"/>
      <c r="AKQ37" s="30"/>
      <c r="AKR37" s="30"/>
      <c r="AKS37" s="30"/>
      <c r="AKT37" s="30"/>
      <c r="AKU37" s="30"/>
      <c r="AKV37" s="30"/>
      <c r="AKW37" s="30"/>
      <c r="AKX37" s="30"/>
      <c r="AKY37" s="30"/>
      <c r="AKZ37" s="30"/>
      <c r="ALA37" s="30"/>
      <c r="ALB37" s="30"/>
      <c r="ALC37" s="30"/>
      <c r="ALD37" s="30"/>
      <c r="ALE37" s="30"/>
      <c r="ALF37" s="30"/>
      <c r="ALG37" s="30"/>
      <c r="ALH37" s="30"/>
      <c r="ALI37" s="30"/>
      <c r="ALJ37" s="30"/>
      <c r="ALK37" s="30"/>
      <c r="ALL37" s="30"/>
      <c r="ALM37" s="30"/>
      <c r="ALN37" s="62"/>
    </row>
    <row r="38" spans="1:1002" s="40" customFormat="1" ht="3" customHeight="1">
      <c r="A38" s="568"/>
      <c r="B38" s="540"/>
      <c r="C38"/>
      <c r="D38" s="566"/>
      <c r="E38" s="566"/>
      <c r="F38" s="99"/>
      <c r="G38" s="97"/>
      <c r="H38" s="562"/>
      <c r="I38" s="567"/>
      <c r="J38" s="57"/>
      <c r="K38" s="580"/>
      <c r="M38" s="3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62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62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62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  <c r="DB38" s="84"/>
      <c r="DC38" s="84"/>
      <c r="DD38" s="84"/>
      <c r="DE38" s="84"/>
      <c r="DF38" s="84"/>
      <c r="DG38" s="84"/>
      <c r="DH38" s="84"/>
      <c r="DI38" s="84"/>
      <c r="DJ38" s="84"/>
      <c r="DK38" s="84"/>
      <c r="DL38" s="84"/>
      <c r="DM38" s="84"/>
      <c r="DN38" s="84"/>
      <c r="DO38" s="84"/>
      <c r="DP38" s="84"/>
      <c r="DQ38" s="84"/>
      <c r="DR38" s="62"/>
      <c r="DS38" s="84"/>
      <c r="DT38" s="84"/>
      <c r="DU38" s="84"/>
      <c r="DV38" s="84"/>
      <c r="DW38" s="84"/>
      <c r="DX38" s="84"/>
      <c r="DY38" s="84"/>
      <c r="DZ38" s="84"/>
      <c r="EA38" s="84"/>
      <c r="EB38" s="84"/>
      <c r="EC38" s="84"/>
      <c r="ED38" s="84"/>
      <c r="EE38" s="84"/>
      <c r="EF38" s="84"/>
      <c r="EG38" s="84"/>
      <c r="EH38" s="84"/>
      <c r="EI38" s="84"/>
      <c r="EJ38" s="84"/>
      <c r="EK38" s="84"/>
      <c r="EL38" s="84"/>
      <c r="EM38" s="84"/>
      <c r="EN38" s="84"/>
      <c r="EO38" s="84"/>
      <c r="EP38" s="84"/>
      <c r="EQ38" s="84"/>
      <c r="ER38" s="84"/>
      <c r="ES38" s="84"/>
      <c r="ET38" s="84"/>
      <c r="EU38" s="84"/>
      <c r="EV38" s="84"/>
      <c r="EW38" s="62"/>
      <c r="EX38" s="84"/>
      <c r="EY38" s="84"/>
      <c r="EZ38" s="84"/>
      <c r="FA38" s="84"/>
      <c r="FB38" s="84"/>
      <c r="FC38" s="84"/>
      <c r="FD38" s="84"/>
      <c r="FE38" s="84"/>
      <c r="FF38" s="84"/>
      <c r="FG38" s="84"/>
      <c r="FH38" s="84"/>
      <c r="FI38" s="84"/>
      <c r="FJ38" s="84"/>
      <c r="FK38" s="84"/>
      <c r="FL38" s="84"/>
      <c r="FM38" s="84"/>
      <c r="FN38" s="84"/>
      <c r="FO38" s="84"/>
      <c r="FP38" s="84"/>
      <c r="FQ38" s="84"/>
      <c r="FR38" s="84"/>
      <c r="FS38" s="84"/>
      <c r="FT38" s="84"/>
      <c r="FU38" s="84"/>
      <c r="FV38" s="84"/>
      <c r="FW38" s="84"/>
      <c r="FX38" s="84"/>
      <c r="FY38" s="84"/>
      <c r="FZ38" s="84"/>
      <c r="GA38" s="84"/>
      <c r="GB38" s="84"/>
      <c r="GC38" s="62"/>
      <c r="GD38" s="84"/>
      <c r="GE38" s="84"/>
      <c r="GF38" s="84"/>
      <c r="GG38" s="84"/>
      <c r="GH38" s="84"/>
      <c r="GI38" s="84"/>
      <c r="GJ38" s="84"/>
      <c r="GK38" s="84"/>
      <c r="GL38" s="84"/>
      <c r="GM38" s="84"/>
      <c r="GN38" s="84"/>
      <c r="GO38" s="84"/>
      <c r="GP38" s="84"/>
      <c r="GQ38" s="84"/>
      <c r="GR38" s="84"/>
      <c r="GS38" s="84"/>
      <c r="GT38" s="84"/>
      <c r="GU38" s="84"/>
      <c r="GV38" s="84"/>
      <c r="GW38" s="84"/>
      <c r="GX38" s="84"/>
      <c r="GY38" s="84"/>
      <c r="GZ38" s="84"/>
      <c r="HA38" s="84"/>
      <c r="HB38" s="84"/>
      <c r="HC38" s="84"/>
      <c r="HD38" s="84"/>
      <c r="HE38" s="84"/>
      <c r="HF38" s="84"/>
      <c r="HG38" s="84"/>
      <c r="HH38" s="62"/>
      <c r="HI38" s="84"/>
      <c r="HJ38" s="84"/>
      <c r="HK38" s="84"/>
      <c r="HL38" s="84"/>
      <c r="HM38" s="84"/>
      <c r="HN38" s="84"/>
      <c r="HO38" s="84"/>
      <c r="HP38" s="84"/>
      <c r="HQ38" s="84"/>
      <c r="HR38" s="84"/>
      <c r="HS38" s="84"/>
      <c r="HT38" s="84"/>
      <c r="HU38" s="84"/>
      <c r="HV38" s="84"/>
      <c r="HW38" s="84"/>
      <c r="HX38" s="84"/>
      <c r="HY38" s="84"/>
      <c r="HZ38" s="84"/>
      <c r="IA38" s="84"/>
      <c r="IB38" s="84"/>
      <c r="IC38" s="84"/>
      <c r="ID38" s="84"/>
      <c r="IE38" s="84"/>
      <c r="IF38" s="84"/>
      <c r="IG38" s="84"/>
      <c r="IH38" s="84"/>
      <c r="II38" s="84"/>
      <c r="IJ38" s="84"/>
      <c r="IK38" s="84"/>
      <c r="IL38" s="84"/>
      <c r="IM38" s="84"/>
      <c r="IN38" s="62"/>
      <c r="IO38" s="84"/>
      <c r="IP38" s="84"/>
      <c r="IQ38" s="84"/>
      <c r="IR38" s="84"/>
      <c r="IS38" s="84"/>
      <c r="IT38" s="84"/>
      <c r="IU38" s="84"/>
      <c r="IV38" s="84"/>
      <c r="IW38" s="84"/>
      <c r="IX38" s="84"/>
      <c r="IY38" s="84"/>
      <c r="IZ38" s="84"/>
      <c r="JA38" s="84"/>
      <c r="JB38" s="84"/>
      <c r="JC38" s="84"/>
      <c r="JD38" s="84"/>
      <c r="JE38" s="84"/>
      <c r="JF38" s="84"/>
      <c r="JG38" s="84"/>
      <c r="JH38" s="84"/>
      <c r="JI38" s="84"/>
      <c r="JJ38" s="84"/>
      <c r="JK38" s="84"/>
      <c r="JL38" s="84"/>
      <c r="JM38" s="84"/>
      <c r="JN38" s="84"/>
      <c r="JO38" s="84"/>
      <c r="JP38" s="84"/>
      <c r="JQ38" s="84"/>
      <c r="JR38" s="84"/>
      <c r="JS38" s="84"/>
      <c r="JT38" s="62"/>
      <c r="JU38" s="84"/>
      <c r="JV38" s="84"/>
      <c r="JW38" s="84"/>
      <c r="JX38" s="84"/>
      <c r="JY38" s="84"/>
      <c r="JZ38" s="84"/>
      <c r="KA38" s="84"/>
      <c r="KB38" s="84"/>
      <c r="KC38" s="84"/>
      <c r="KD38" s="84"/>
      <c r="KE38" s="84"/>
      <c r="KF38" s="84"/>
      <c r="KG38" s="84"/>
      <c r="KH38" s="84"/>
      <c r="KI38" s="84"/>
      <c r="KJ38" s="84"/>
      <c r="KK38" s="84"/>
      <c r="KL38" s="84"/>
      <c r="KM38" s="84"/>
      <c r="KN38" s="84"/>
      <c r="KO38" s="84"/>
      <c r="KP38" s="84"/>
      <c r="KQ38" s="84"/>
      <c r="KR38" s="84"/>
      <c r="KS38" s="84"/>
      <c r="KT38" s="84"/>
      <c r="KU38" s="84"/>
      <c r="KV38" s="84"/>
      <c r="KW38" s="62"/>
      <c r="KX38" s="84"/>
      <c r="KY38" s="84"/>
      <c r="KZ38" s="84"/>
      <c r="LA38" s="84"/>
      <c r="LB38" s="84"/>
      <c r="LC38" s="84"/>
      <c r="LD38" s="84"/>
      <c r="LE38" s="84"/>
      <c r="LF38" s="84"/>
      <c r="LG38" s="84"/>
      <c r="LH38" s="84"/>
      <c r="LI38" s="84"/>
      <c r="LJ38" s="84"/>
      <c r="LK38" s="84"/>
      <c r="LL38" s="84"/>
      <c r="LM38" s="84"/>
      <c r="LN38" s="84"/>
      <c r="LO38" s="84"/>
      <c r="LP38" s="84"/>
      <c r="LQ38" s="84"/>
      <c r="LR38" s="84"/>
      <c r="LS38" s="84"/>
      <c r="LT38" s="84"/>
      <c r="LU38" s="84"/>
      <c r="LV38" s="84"/>
      <c r="LW38" s="84"/>
      <c r="LX38" s="84"/>
      <c r="LY38" s="84"/>
      <c r="LZ38" s="84"/>
      <c r="MA38" s="84"/>
      <c r="MB38" s="84"/>
      <c r="MC38" s="62"/>
      <c r="MD38" s="84"/>
      <c r="ME38" s="84"/>
      <c r="MF38" s="84"/>
      <c r="MG38" s="84"/>
      <c r="MH38" s="84"/>
      <c r="MI38" s="84"/>
      <c r="MJ38" s="84"/>
      <c r="MK38" s="84"/>
      <c r="ML38" s="84"/>
      <c r="MM38" s="84"/>
      <c r="MN38" s="84"/>
      <c r="MO38" s="84"/>
      <c r="MP38" s="84"/>
      <c r="MQ38" s="84"/>
      <c r="MR38" s="84"/>
      <c r="MS38" s="84"/>
      <c r="MT38" s="84"/>
      <c r="MU38" s="84"/>
      <c r="MV38" s="84"/>
      <c r="MW38" s="84"/>
      <c r="MX38" s="84"/>
      <c r="MY38" s="84"/>
      <c r="MZ38" s="84"/>
      <c r="NA38" s="84"/>
      <c r="NB38" s="84"/>
      <c r="NC38" s="84"/>
      <c r="ND38" s="84"/>
      <c r="NE38" s="84"/>
      <c r="NF38" s="84"/>
      <c r="NG38" s="84"/>
      <c r="NH38" s="62"/>
      <c r="NI38" s="84"/>
      <c r="NJ38" s="84"/>
      <c r="NK38" s="84"/>
      <c r="NL38" s="84"/>
      <c r="NM38" s="84"/>
      <c r="NN38" s="84"/>
      <c r="NO38" s="84"/>
      <c r="NP38" s="84"/>
      <c r="NQ38" s="84"/>
      <c r="NR38" s="84"/>
      <c r="NS38" s="84"/>
      <c r="NT38" s="84"/>
      <c r="NU38" s="84"/>
      <c r="NV38" s="84"/>
      <c r="NW38" s="84"/>
      <c r="NX38" s="84"/>
      <c r="NY38" s="84"/>
      <c r="NZ38" s="84"/>
      <c r="OA38" s="84"/>
      <c r="OB38" s="84"/>
      <c r="OC38" s="84"/>
      <c r="OD38" s="84"/>
      <c r="OE38" s="84"/>
      <c r="OF38" s="84"/>
      <c r="OG38" s="84"/>
      <c r="OH38" s="84"/>
      <c r="OI38" s="84"/>
      <c r="OJ38" s="84"/>
      <c r="OK38" s="84"/>
      <c r="OL38" s="84"/>
      <c r="OM38" s="84"/>
      <c r="ON38" s="62"/>
      <c r="OO38" s="84"/>
      <c r="OP38" s="84"/>
      <c r="OQ38" s="84"/>
      <c r="OR38" s="84"/>
      <c r="OS38" s="84"/>
      <c r="OT38" s="84"/>
      <c r="OU38" s="84"/>
      <c r="OV38" s="84"/>
      <c r="OW38" s="84"/>
      <c r="OX38" s="84"/>
      <c r="OY38" s="84"/>
      <c r="OZ38" s="84"/>
      <c r="PA38" s="84"/>
      <c r="PB38" s="84"/>
      <c r="PC38" s="84"/>
      <c r="PD38" s="84"/>
      <c r="PE38" s="84"/>
      <c r="PF38" s="84"/>
      <c r="PG38" s="84"/>
      <c r="PH38" s="84"/>
      <c r="PI38" s="84"/>
      <c r="PJ38" s="84"/>
      <c r="PK38" s="84"/>
      <c r="PL38" s="84"/>
      <c r="PM38" s="84"/>
      <c r="PN38" s="84"/>
      <c r="PO38" s="84"/>
      <c r="PP38" s="84"/>
      <c r="PQ38" s="84"/>
      <c r="PR38" s="84"/>
      <c r="PS38" s="62"/>
      <c r="PT38" s="84"/>
      <c r="PU38" s="84"/>
      <c r="PV38" s="84"/>
      <c r="PW38" s="84"/>
      <c r="PX38" s="84"/>
      <c r="PY38" s="84"/>
      <c r="PZ38" s="84"/>
      <c r="QA38" s="84"/>
      <c r="QB38" s="84"/>
      <c r="QC38" s="84"/>
      <c r="QD38" s="84"/>
      <c r="QE38" s="84"/>
      <c r="QF38" s="84"/>
      <c r="QG38" s="84"/>
      <c r="QH38" s="84"/>
      <c r="QI38" s="84"/>
      <c r="QJ38" s="84"/>
      <c r="QK38" s="84"/>
      <c r="QL38" s="84"/>
      <c r="QM38" s="84"/>
      <c r="QN38" s="84"/>
      <c r="QO38" s="84"/>
      <c r="QP38" s="84"/>
      <c r="QQ38" s="84"/>
      <c r="QR38" s="84"/>
      <c r="QS38" s="84"/>
      <c r="QT38" s="84"/>
      <c r="QU38" s="84"/>
      <c r="QV38" s="84"/>
      <c r="QW38" s="84"/>
      <c r="QX38" s="84"/>
      <c r="QY38" s="62"/>
      <c r="QZ38" s="84"/>
      <c r="RA38" s="84"/>
      <c r="RB38" s="84"/>
      <c r="RC38" s="84"/>
      <c r="RD38" s="84"/>
      <c r="RE38" s="84"/>
      <c r="RF38" s="84"/>
      <c r="RG38" s="84"/>
      <c r="RH38" s="84"/>
      <c r="RI38" s="84"/>
      <c r="RJ38" s="84"/>
      <c r="RK38" s="84"/>
      <c r="RL38" s="84"/>
      <c r="RM38" s="84"/>
      <c r="RN38" s="84"/>
      <c r="RO38" s="84"/>
      <c r="RP38" s="84"/>
      <c r="RQ38" s="84"/>
      <c r="RR38" s="84"/>
      <c r="RS38" s="84"/>
      <c r="RT38" s="84"/>
      <c r="RU38" s="84"/>
      <c r="RV38" s="84"/>
      <c r="RW38" s="84"/>
      <c r="RX38" s="84"/>
      <c r="RY38" s="84"/>
      <c r="RZ38" s="84"/>
      <c r="SA38" s="84"/>
      <c r="SB38" s="84"/>
      <c r="SC38" s="84"/>
      <c r="SD38" s="84"/>
      <c r="SE38" s="62"/>
      <c r="SF38" s="84"/>
      <c r="SG38" s="84"/>
      <c r="SH38" s="84"/>
      <c r="SI38" s="84"/>
      <c r="SJ38" s="84"/>
      <c r="SK38" s="84"/>
      <c r="SL38" s="84"/>
      <c r="SM38" s="84"/>
      <c r="SN38" s="84"/>
      <c r="SO38" s="84"/>
      <c r="SP38" s="84"/>
      <c r="SQ38" s="84"/>
      <c r="SR38" s="84"/>
      <c r="SS38" s="84"/>
      <c r="ST38" s="84"/>
      <c r="SU38" s="84"/>
      <c r="SV38" s="84"/>
      <c r="SW38" s="84"/>
      <c r="SX38" s="84"/>
      <c r="SY38" s="84"/>
      <c r="SZ38" s="84"/>
      <c r="TA38" s="84"/>
      <c r="TB38" s="84"/>
      <c r="TC38" s="84"/>
      <c r="TD38" s="84"/>
      <c r="TE38" s="84"/>
      <c r="TF38" s="84"/>
      <c r="TG38" s="84"/>
      <c r="TH38" s="84"/>
      <c r="TI38" s="84"/>
      <c r="TJ38" s="62"/>
      <c r="TK38" s="84"/>
      <c r="TL38" s="84"/>
      <c r="TM38" s="84"/>
      <c r="TN38" s="84"/>
      <c r="TO38" s="84"/>
      <c r="TP38" s="84"/>
      <c r="TQ38" s="84"/>
      <c r="TR38" s="84"/>
      <c r="TS38" s="84"/>
      <c r="TT38" s="84"/>
      <c r="TU38" s="84"/>
      <c r="TV38" s="84"/>
      <c r="TW38" s="84"/>
      <c r="TX38" s="84"/>
      <c r="TY38" s="84"/>
      <c r="TZ38" s="84"/>
      <c r="UA38" s="84"/>
      <c r="UB38" s="84"/>
      <c r="UC38" s="84"/>
      <c r="UD38" s="84"/>
      <c r="UE38" s="84"/>
      <c r="UF38" s="84"/>
      <c r="UG38" s="84"/>
      <c r="UH38" s="84"/>
      <c r="UI38" s="84"/>
      <c r="UJ38" s="84"/>
      <c r="UK38" s="84"/>
      <c r="UL38" s="84"/>
      <c r="UM38" s="84"/>
      <c r="UN38" s="84"/>
      <c r="UO38" s="84"/>
      <c r="UP38" s="62"/>
      <c r="UQ38" s="84"/>
      <c r="UR38" s="84"/>
      <c r="US38" s="84"/>
      <c r="UT38" s="84"/>
      <c r="UU38" s="84"/>
      <c r="UV38" s="84"/>
      <c r="UW38" s="84"/>
      <c r="UX38" s="84"/>
      <c r="UY38" s="84"/>
      <c r="UZ38" s="84"/>
      <c r="VA38" s="84"/>
      <c r="VB38" s="84"/>
      <c r="VC38" s="84"/>
      <c r="VD38" s="84"/>
      <c r="VE38" s="84"/>
      <c r="VF38" s="84"/>
      <c r="VG38" s="84"/>
      <c r="VH38" s="84"/>
      <c r="VI38" s="84"/>
      <c r="VJ38" s="84"/>
      <c r="VK38" s="84"/>
      <c r="VL38" s="84"/>
      <c r="VM38" s="84"/>
      <c r="VN38" s="84"/>
      <c r="VO38" s="84"/>
      <c r="VP38" s="84"/>
      <c r="VQ38" s="84"/>
      <c r="VR38" s="84"/>
      <c r="VS38" s="84"/>
      <c r="VT38" s="84"/>
      <c r="VU38" s="62"/>
      <c r="VV38" s="84"/>
      <c r="VW38" s="84"/>
      <c r="VX38" s="84"/>
      <c r="VY38" s="84"/>
      <c r="VZ38" s="84"/>
      <c r="WA38" s="84"/>
      <c r="WB38" s="84"/>
      <c r="WC38" s="84"/>
      <c r="WD38" s="84"/>
      <c r="WE38" s="84"/>
      <c r="WF38" s="84"/>
      <c r="WG38" s="84"/>
      <c r="WH38" s="84"/>
      <c r="WI38" s="84"/>
      <c r="WJ38" s="84"/>
      <c r="WK38" s="84"/>
      <c r="WL38" s="84"/>
      <c r="WM38" s="84"/>
      <c r="WN38" s="84"/>
      <c r="WO38" s="84"/>
      <c r="WP38" s="84"/>
      <c r="WQ38" s="84"/>
      <c r="WR38" s="84"/>
      <c r="WS38" s="84"/>
      <c r="WT38" s="84"/>
      <c r="WU38" s="84"/>
      <c r="WV38" s="84"/>
      <c r="WW38" s="84"/>
      <c r="WX38" s="84"/>
      <c r="WY38" s="84"/>
      <c r="WZ38" s="42"/>
      <c r="XA38" s="62"/>
      <c r="XB38" s="86"/>
      <c r="XC38" s="86"/>
      <c r="XD38" s="86"/>
      <c r="XE38" s="86"/>
      <c r="XF38" s="86"/>
      <c r="XG38" s="86"/>
      <c r="XH38" s="86"/>
      <c r="XI38" s="86"/>
      <c r="XJ38" s="86"/>
      <c r="XK38" s="86"/>
      <c r="XL38" s="86"/>
      <c r="XM38" s="86"/>
      <c r="XN38" s="86"/>
      <c r="XO38" s="86"/>
      <c r="XP38" s="86"/>
      <c r="XQ38" s="86"/>
      <c r="XR38" s="86"/>
      <c r="XS38" s="86"/>
      <c r="XT38" s="86"/>
      <c r="XU38" s="86"/>
      <c r="XV38" s="86"/>
      <c r="XW38" s="86"/>
      <c r="XX38" s="86"/>
      <c r="XY38" s="86"/>
      <c r="XZ38" s="86"/>
      <c r="YA38" s="86"/>
      <c r="YB38" s="86"/>
      <c r="YC38" s="86"/>
      <c r="YD38" s="86"/>
      <c r="YE38" s="86"/>
      <c r="YF38" s="86"/>
      <c r="YG38" s="62"/>
      <c r="YH38" s="86"/>
      <c r="YI38" s="86"/>
      <c r="YJ38" s="86"/>
      <c r="YK38" s="86"/>
      <c r="YL38" s="86"/>
      <c r="YM38" s="86"/>
      <c r="YN38" s="86"/>
      <c r="YO38" s="86"/>
      <c r="YP38" s="86"/>
      <c r="YQ38" s="86"/>
      <c r="YR38" s="86"/>
      <c r="YS38" s="86"/>
      <c r="YT38" s="86"/>
      <c r="YU38" s="86"/>
      <c r="YV38" s="86"/>
      <c r="YW38" s="86"/>
      <c r="YX38" s="86"/>
      <c r="YY38" s="86"/>
      <c r="YZ38" s="86"/>
      <c r="ZA38" s="86"/>
      <c r="ZB38" s="86"/>
      <c r="ZC38" s="86"/>
      <c r="ZD38" s="86"/>
      <c r="ZE38" s="86"/>
      <c r="ZF38" s="86"/>
      <c r="ZG38" s="86"/>
      <c r="ZH38" s="86"/>
      <c r="ZI38" s="86"/>
      <c r="ZJ38" s="62"/>
      <c r="ZK38" s="86"/>
      <c r="ZL38" s="86"/>
      <c r="ZM38" s="86"/>
      <c r="ZN38" s="86"/>
      <c r="ZO38" s="86"/>
      <c r="ZP38" s="86"/>
      <c r="ZQ38" s="86"/>
      <c r="ZR38" s="86"/>
      <c r="ZS38" s="86"/>
      <c r="ZT38" s="86"/>
      <c r="ZU38" s="86"/>
      <c r="ZV38" s="86"/>
      <c r="ZW38" s="86"/>
      <c r="ZX38" s="86"/>
      <c r="ZY38" s="86"/>
      <c r="ZZ38" s="86"/>
      <c r="AAA38" s="86"/>
      <c r="AAB38" s="86"/>
      <c r="AAC38" s="86"/>
      <c r="AAD38" s="86"/>
      <c r="AAE38" s="86"/>
      <c r="AAF38" s="86"/>
      <c r="AAG38" s="86"/>
      <c r="AAH38" s="86"/>
      <c r="AAI38" s="86"/>
      <c r="AAJ38" s="86"/>
      <c r="AAK38" s="86"/>
      <c r="AAL38" s="86"/>
      <c r="AAM38" s="86"/>
      <c r="AAN38" s="86"/>
      <c r="AAO38" s="86"/>
      <c r="AAP38" s="62"/>
      <c r="AAQ38" s="86"/>
      <c r="AAR38" s="86"/>
      <c r="AAS38" s="86"/>
      <c r="AAT38" s="86"/>
      <c r="AAU38" s="86"/>
      <c r="AAV38" s="86"/>
      <c r="AAW38" s="86"/>
      <c r="AAX38" s="86"/>
      <c r="AAY38" s="86"/>
      <c r="AAZ38" s="86"/>
      <c r="ABA38" s="86"/>
      <c r="ABB38" s="86"/>
      <c r="ABC38" s="86"/>
      <c r="ABD38" s="86"/>
      <c r="ABE38" s="86"/>
      <c r="ABF38" s="86"/>
      <c r="ABG38" s="86"/>
      <c r="ABH38" s="86"/>
      <c r="ABI38" s="86"/>
      <c r="ABJ38" s="86"/>
      <c r="ABK38" s="86"/>
      <c r="ABL38" s="86"/>
      <c r="ABM38" s="86"/>
      <c r="ABN38" s="86"/>
      <c r="ABO38" s="86"/>
      <c r="ABP38" s="86"/>
      <c r="ABQ38" s="86"/>
      <c r="ABR38" s="86"/>
      <c r="ABS38" s="86"/>
      <c r="ABT38" s="86"/>
      <c r="ABU38" s="62"/>
      <c r="ABV38" s="86"/>
      <c r="ABW38" s="86"/>
      <c r="ABX38" s="86"/>
      <c r="ABY38" s="86"/>
      <c r="ABZ38" s="86"/>
      <c r="ACA38" s="86"/>
      <c r="ACB38" s="86"/>
      <c r="ACC38" s="86"/>
      <c r="ACD38" s="86"/>
      <c r="ACE38" s="86"/>
      <c r="ACF38" s="86"/>
      <c r="ACG38" s="86"/>
      <c r="ACH38" s="86"/>
      <c r="ACI38" s="86"/>
      <c r="ACJ38" s="86"/>
      <c r="ACK38" s="86"/>
      <c r="ACL38" s="86"/>
      <c r="ACM38" s="86"/>
      <c r="ACN38" s="86"/>
      <c r="ACO38" s="86"/>
      <c r="ACP38" s="86"/>
      <c r="ACQ38" s="86"/>
      <c r="ACR38" s="86"/>
      <c r="ACS38" s="86"/>
      <c r="ACT38" s="86"/>
      <c r="ACU38" s="86"/>
      <c r="ACV38" s="86"/>
      <c r="ACW38" s="86"/>
      <c r="ACX38" s="86"/>
      <c r="ACY38" s="86"/>
      <c r="ACZ38" s="86"/>
      <c r="ADA38" s="62"/>
      <c r="ADB38" s="86"/>
      <c r="ADC38" s="86"/>
      <c r="ADD38" s="86"/>
      <c r="ADE38" s="86"/>
      <c r="ADF38" s="86"/>
      <c r="ADG38" s="86"/>
      <c r="ADH38" s="86"/>
      <c r="ADI38" s="86"/>
      <c r="ADJ38" s="86"/>
      <c r="ADK38" s="86"/>
      <c r="ADL38" s="86"/>
      <c r="ADM38" s="86"/>
      <c r="ADN38" s="86"/>
      <c r="ADO38" s="86"/>
      <c r="ADP38" s="86"/>
      <c r="ADQ38" s="86"/>
      <c r="ADR38" s="86"/>
      <c r="ADS38" s="86"/>
      <c r="ADT38" s="86"/>
      <c r="ADU38" s="86"/>
      <c r="ADV38" s="86"/>
      <c r="ADW38" s="86"/>
      <c r="ADX38" s="86"/>
      <c r="ADY38" s="86"/>
      <c r="ADZ38" s="86"/>
      <c r="AEA38" s="86"/>
      <c r="AEB38" s="86"/>
      <c r="AEC38" s="86"/>
      <c r="AED38" s="86"/>
      <c r="AEE38" s="86"/>
      <c r="AEF38" s="62"/>
      <c r="AEG38" s="86"/>
      <c r="AEH38" s="86"/>
      <c r="AEI38" s="86"/>
      <c r="AEJ38" s="86"/>
      <c r="AEK38" s="86"/>
      <c r="AEL38" s="86"/>
      <c r="AEM38" s="86"/>
      <c r="AEN38" s="86"/>
      <c r="AEO38" s="86"/>
      <c r="AEP38" s="86"/>
      <c r="AEQ38" s="86"/>
      <c r="AER38" s="86"/>
      <c r="AES38" s="86"/>
      <c r="AET38" s="86"/>
      <c r="AEU38" s="86"/>
      <c r="AEV38" s="86"/>
      <c r="AEW38" s="86"/>
      <c r="AEX38" s="86"/>
      <c r="AEY38" s="86"/>
      <c r="AEZ38" s="86"/>
      <c r="AFA38" s="86"/>
      <c r="AFB38" s="86"/>
      <c r="AFC38" s="86"/>
      <c r="AFD38" s="86"/>
      <c r="AFE38" s="86"/>
      <c r="AFF38" s="86"/>
      <c r="AFG38" s="86"/>
      <c r="AFH38" s="86"/>
      <c r="AFI38" s="86"/>
      <c r="AFJ38" s="86"/>
      <c r="AFK38" s="86"/>
      <c r="AFL38" s="62"/>
      <c r="AFM38" s="86"/>
      <c r="AFN38" s="86"/>
      <c r="AFO38" s="86"/>
      <c r="AFP38" s="86"/>
      <c r="AFQ38" s="86"/>
      <c r="AFR38" s="86"/>
      <c r="AFS38" s="86"/>
      <c r="AFT38" s="86"/>
      <c r="AFU38" s="86"/>
      <c r="AFV38" s="86"/>
      <c r="AFW38" s="86"/>
      <c r="AFX38" s="86"/>
      <c r="AFY38" s="86"/>
      <c r="AFZ38" s="86"/>
      <c r="AGA38" s="86"/>
      <c r="AGB38" s="86"/>
      <c r="AGC38" s="86"/>
      <c r="AGD38" s="86"/>
      <c r="AGE38" s="86"/>
      <c r="AGF38" s="86"/>
      <c r="AGG38" s="86"/>
      <c r="AGH38" s="86"/>
      <c r="AGI38" s="86"/>
      <c r="AGJ38" s="86"/>
      <c r="AGK38" s="86"/>
      <c r="AGL38" s="86"/>
      <c r="AGM38" s="86"/>
      <c r="AGN38" s="86"/>
      <c r="AGO38" s="86"/>
      <c r="AGP38" s="86"/>
      <c r="AGQ38" s="86"/>
      <c r="AGR38" s="62"/>
      <c r="AGS38" s="86"/>
      <c r="AGT38" s="86"/>
      <c r="AGU38" s="86"/>
      <c r="AGV38" s="86"/>
      <c r="AGW38" s="86"/>
      <c r="AGX38" s="86"/>
      <c r="AGY38" s="86"/>
      <c r="AGZ38" s="86"/>
      <c r="AHA38" s="86"/>
      <c r="AHB38" s="86"/>
      <c r="AHC38" s="86"/>
      <c r="AHD38" s="86"/>
      <c r="AHE38" s="86"/>
      <c r="AHF38" s="86"/>
      <c r="AHG38" s="86"/>
      <c r="AHH38" s="86"/>
      <c r="AHI38" s="86"/>
      <c r="AHJ38" s="86"/>
      <c r="AHK38" s="86"/>
      <c r="AHL38" s="86"/>
      <c r="AHM38" s="86"/>
      <c r="AHN38" s="86"/>
      <c r="AHO38" s="86"/>
      <c r="AHP38" s="86"/>
      <c r="AHQ38" s="86"/>
      <c r="AHR38" s="86"/>
      <c r="AHS38" s="86"/>
      <c r="AHT38" s="86"/>
      <c r="AHU38" s="86"/>
      <c r="AHV38" s="86"/>
      <c r="AHW38" s="62"/>
      <c r="AHX38" s="86"/>
      <c r="AHY38" s="86"/>
      <c r="AHZ38" s="86"/>
      <c r="AIA38" s="86"/>
      <c r="AIB38" s="86"/>
      <c r="AIC38" s="86"/>
      <c r="AID38" s="86"/>
      <c r="AIE38" s="86"/>
      <c r="AIF38" s="86"/>
      <c r="AIG38" s="86"/>
      <c r="AIH38" s="86"/>
      <c r="AII38" s="86"/>
      <c r="AIJ38" s="86"/>
      <c r="AIK38" s="86"/>
      <c r="AIL38" s="86"/>
      <c r="AIM38" s="86"/>
      <c r="AIN38" s="86"/>
      <c r="AIO38" s="86"/>
      <c r="AIP38" s="86"/>
      <c r="AIQ38" s="86"/>
      <c r="AIR38" s="86"/>
      <c r="AIS38" s="86"/>
      <c r="AIT38" s="86"/>
      <c r="AIU38" s="86"/>
      <c r="AIV38" s="86"/>
      <c r="AIW38" s="86"/>
      <c r="AIX38" s="86"/>
      <c r="AIY38" s="86"/>
      <c r="AIZ38" s="86"/>
      <c r="AJA38" s="86"/>
      <c r="AJB38" s="86"/>
      <c r="AJC38" s="62"/>
      <c r="AJD38" s="86"/>
      <c r="AJE38" s="86"/>
      <c r="AJF38" s="86"/>
      <c r="AJG38" s="86"/>
      <c r="AJH38" s="86"/>
      <c r="AJI38" s="86"/>
      <c r="AJJ38" s="86"/>
      <c r="AJK38" s="86"/>
      <c r="AJL38" s="86"/>
      <c r="AJM38" s="86"/>
      <c r="AJN38" s="86"/>
      <c r="AJO38" s="86"/>
      <c r="AJP38" s="86"/>
      <c r="AJQ38" s="86"/>
      <c r="AJR38" s="86"/>
      <c r="AJS38" s="86"/>
      <c r="AJT38" s="86"/>
      <c r="AJU38" s="86"/>
      <c r="AJV38" s="86"/>
      <c r="AJW38" s="86"/>
      <c r="AJX38" s="86"/>
      <c r="AJY38" s="86"/>
      <c r="AJZ38" s="86"/>
      <c r="AKA38" s="86"/>
      <c r="AKB38" s="86"/>
      <c r="AKC38" s="86"/>
      <c r="AKD38" s="86"/>
      <c r="AKE38" s="86"/>
      <c r="AKF38" s="86"/>
      <c r="AKG38" s="86"/>
      <c r="AKH38" s="62"/>
      <c r="AKI38" s="86"/>
      <c r="AKJ38" s="86"/>
      <c r="AKK38" s="86"/>
      <c r="AKL38" s="86"/>
      <c r="AKM38" s="86"/>
      <c r="AKN38" s="86"/>
      <c r="AKO38" s="86"/>
      <c r="AKP38" s="86"/>
      <c r="AKQ38" s="86"/>
      <c r="AKR38" s="86"/>
      <c r="AKS38" s="86"/>
      <c r="AKT38" s="86"/>
      <c r="AKU38" s="86"/>
      <c r="AKV38" s="86"/>
      <c r="AKW38" s="86"/>
      <c r="AKX38" s="86"/>
      <c r="AKY38" s="86"/>
      <c r="AKZ38" s="86"/>
      <c r="ALA38" s="86"/>
      <c r="ALB38" s="86"/>
      <c r="ALC38" s="86"/>
      <c r="ALD38" s="86"/>
      <c r="ALE38" s="86"/>
      <c r="ALF38" s="86"/>
      <c r="ALG38" s="86"/>
      <c r="ALH38" s="86"/>
      <c r="ALI38" s="86"/>
      <c r="ALJ38" s="86"/>
      <c r="ALK38" s="86"/>
      <c r="ALL38" s="86"/>
      <c r="ALM38" s="86"/>
      <c r="ALN38" s="62"/>
    </row>
    <row r="39" spans="1:1002" s="39" customFormat="1" ht="3" customHeight="1">
      <c r="A39" s="568" t="s">
        <v>44</v>
      </c>
      <c r="B39" s="538" t="s">
        <v>33</v>
      </c>
      <c r="C39"/>
      <c r="D39" s="566">
        <v>42005</v>
      </c>
      <c r="E39" s="566">
        <v>43009</v>
      </c>
      <c r="F39" s="99"/>
      <c r="G39" s="97"/>
      <c r="H39" s="560">
        <f ca="1">IF(DATEDIF($D39,TODAY(),"d")/$F40&gt;1,1,DATEDIF($D39,TODAY(),"d")/$F40)</f>
        <v>1</v>
      </c>
      <c r="I39" s="567">
        <v>0</v>
      </c>
      <c r="J39" s="14"/>
      <c r="K39" s="580">
        <f ca="1">J40-H39</f>
        <v>0</v>
      </c>
      <c r="L39" s="6"/>
      <c r="M39" s="34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62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62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62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3"/>
      <c r="DP39" s="83"/>
      <c r="DQ39" s="83"/>
      <c r="DR39" s="62"/>
      <c r="DS39" s="83"/>
      <c r="DT39" s="83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62"/>
      <c r="EX39" s="83"/>
      <c r="EY39" s="83"/>
      <c r="EZ39" s="83"/>
      <c r="FA39" s="83"/>
      <c r="FB39" s="83"/>
      <c r="FC39" s="83"/>
      <c r="FD39" s="83"/>
      <c r="FE39" s="83"/>
      <c r="FF39" s="83"/>
      <c r="FG39" s="83"/>
      <c r="FH39" s="83"/>
      <c r="FI39" s="83"/>
      <c r="FJ39" s="83"/>
      <c r="FK39" s="83"/>
      <c r="FL39" s="83"/>
      <c r="FM39" s="83"/>
      <c r="FN39" s="83"/>
      <c r="FO39" s="83"/>
      <c r="FP39" s="83"/>
      <c r="FQ39" s="83"/>
      <c r="FR39" s="83"/>
      <c r="FS39" s="83"/>
      <c r="FT39" s="83"/>
      <c r="FU39" s="83"/>
      <c r="FV39" s="83"/>
      <c r="FW39" s="83"/>
      <c r="FX39" s="83"/>
      <c r="FY39" s="83"/>
      <c r="FZ39" s="83"/>
      <c r="GA39" s="83"/>
      <c r="GB39" s="83"/>
      <c r="GC39" s="62"/>
      <c r="GD39" s="83"/>
      <c r="GE39" s="83"/>
      <c r="GF39" s="83"/>
      <c r="GG39" s="83"/>
      <c r="GH39" s="83"/>
      <c r="GI39" s="83"/>
      <c r="GJ39" s="83"/>
      <c r="GK39" s="83"/>
      <c r="GL39" s="83"/>
      <c r="GM39" s="83"/>
      <c r="GN39" s="83"/>
      <c r="GO39" s="83"/>
      <c r="GP39" s="83"/>
      <c r="GQ39" s="83"/>
      <c r="GR39" s="83"/>
      <c r="GS39" s="83"/>
      <c r="GT39" s="83"/>
      <c r="GU39" s="83"/>
      <c r="GV39" s="83"/>
      <c r="GW39" s="83"/>
      <c r="GX39" s="83"/>
      <c r="GY39" s="83"/>
      <c r="GZ39" s="83"/>
      <c r="HA39" s="83"/>
      <c r="HB39" s="83"/>
      <c r="HC39" s="83"/>
      <c r="HD39" s="83"/>
      <c r="HE39" s="83"/>
      <c r="HF39" s="83"/>
      <c r="HG39" s="83"/>
      <c r="HH39" s="62"/>
      <c r="HI39" s="83"/>
      <c r="HJ39" s="83"/>
      <c r="HK39" s="83"/>
      <c r="HL39" s="83"/>
      <c r="HM39" s="83"/>
      <c r="HN39" s="83"/>
      <c r="HO39" s="83"/>
      <c r="HP39" s="83"/>
      <c r="HQ39" s="83"/>
      <c r="HR39" s="83"/>
      <c r="HS39" s="83"/>
      <c r="HT39" s="83"/>
      <c r="HU39" s="83"/>
      <c r="HV39" s="83"/>
      <c r="HW39" s="83"/>
      <c r="HX39" s="83"/>
      <c r="HY39" s="83"/>
      <c r="HZ39" s="83"/>
      <c r="IA39" s="83"/>
      <c r="IB39" s="83"/>
      <c r="IC39" s="83"/>
      <c r="ID39" s="83"/>
      <c r="IE39" s="83"/>
      <c r="IF39" s="83"/>
      <c r="IG39" s="83"/>
      <c r="IH39" s="83"/>
      <c r="II39" s="83"/>
      <c r="IJ39" s="83"/>
      <c r="IK39" s="83"/>
      <c r="IL39" s="83"/>
      <c r="IM39" s="83"/>
      <c r="IN39" s="62"/>
      <c r="IO39" s="83"/>
      <c r="IP39" s="83"/>
      <c r="IQ39" s="83"/>
      <c r="IR39" s="83"/>
      <c r="IS39" s="83"/>
      <c r="IT39" s="83"/>
      <c r="IU39" s="83"/>
      <c r="IV39" s="83"/>
      <c r="IW39" s="83"/>
      <c r="IX39" s="83"/>
      <c r="IY39" s="83"/>
      <c r="IZ39" s="83"/>
      <c r="JA39" s="83"/>
      <c r="JB39" s="83"/>
      <c r="JC39" s="83"/>
      <c r="JD39" s="83"/>
      <c r="JE39" s="83"/>
      <c r="JF39" s="83"/>
      <c r="JG39" s="83"/>
      <c r="JH39" s="83"/>
      <c r="JI39" s="83"/>
      <c r="JJ39" s="83"/>
      <c r="JK39" s="83"/>
      <c r="JL39" s="83"/>
      <c r="JM39" s="83"/>
      <c r="JN39" s="83"/>
      <c r="JO39" s="83"/>
      <c r="JP39" s="83"/>
      <c r="JQ39" s="83"/>
      <c r="JR39" s="83"/>
      <c r="JS39" s="83"/>
      <c r="JT39" s="62"/>
      <c r="JU39" s="83"/>
      <c r="JV39" s="83"/>
      <c r="JW39" s="83"/>
      <c r="JX39" s="83"/>
      <c r="JY39" s="83"/>
      <c r="JZ39" s="83"/>
      <c r="KA39" s="83"/>
      <c r="KB39" s="83"/>
      <c r="KC39" s="83"/>
      <c r="KD39" s="83"/>
      <c r="KE39" s="83"/>
      <c r="KF39" s="83"/>
      <c r="KG39" s="83"/>
      <c r="KH39" s="83"/>
      <c r="KI39" s="83"/>
      <c r="KJ39" s="83"/>
      <c r="KK39" s="83"/>
      <c r="KL39" s="83"/>
      <c r="KM39" s="83"/>
      <c r="KN39" s="83"/>
      <c r="KO39" s="83"/>
      <c r="KP39" s="83"/>
      <c r="KQ39" s="83"/>
      <c r="KR39" s="83"/>
      <c r="KS39" s="83"/>
      <c r="KT39" s="83"/>
      <c r="KU39" s="83"/>
      <c r="KV39" s="83"/>
      <c r="KW39" s="62"/>
      <c r="KX39" s="83"/>
      <c r="KY39" s="83"/>
      <c r="KZ39" s="83"/>
      <c r="LA39" s="83"/>
      <c r="LB39" s="83"/>
      <c r="LC39" s="83"/>
      <c r="LD39" s="83"/>
      <c r="LE39" s="83"/>
      <c r="LF39" s="83"/>
      <c r="LG39" s="83"/>
      <c r="LH39" s="83"/>
      <c r="LI39" s="83"/>
      <c r="LJ39" s="83"/>
      <c r="LK39" s="83"/>
      <c r="LL39" s="83"/>
      <c r="LM39" s="83"/>
      <c r="LN39" s="83"/>
      <c r="LO39" s="83"/>
      <c r="LP39" s="83"/>
      <c r="LQ39" s="83"/>
      <c r="LR39" s="83"/>
      <c r="LS39" s="83"/>
      <c r="LT39" s="83"/>
      <c r="LU39" s="83"/>
      <c r="LV39" s="83"/>
      <c r="LW39" s="83"/>
      <c r="LX39" s="83"/>
      <c r="LY39" s="83"/>
      <c r="LZ39" s="83"/>
      <c r="MA39" s="83"/>
      <c r="MB39" s="83"/>
      <c r="MC39" s="62"/>
      <c r="MD39" s="83"/>
      <c r="ME39" s="83"/>
      <c r="MF39" s="83"/>
      <c r="MG39" s="83"/>
      <c r="MH39" s="83"/>
      <c r="MI39" s="83"/>
      <c r="MJ39" s="83"/>
      <c r="MK39" s="83"/>
      <c r="ML39" s="83"/>
      <c r="MM39" s="83"/>
      <c r="MN39" s="83"/>
      <c r="MO39" s="83"/>
      <c r="MP39" s="83"/>
      <c r="MQ39" s="83"/>
      <c r="MR39" s="83"/>
      <c r="MS39" s="83"/>
      <c r="MT39" s="83"/>
      <c r="MU39" s="83"/>
      <c r="MV39" s="83"/>
      <c r="MW39" s="83"/>
      <c r="MX39" s="83"/>
      <c r="MY39" s="83"/>
      <c r="MZ39" s="83"/>
      <c r="NA39" s="83"/>
      <c r="NB39" s="83"/>
      <c r="NC39" s="83"/>
      <c r="ND39" s="83"/>
      <c r="NE39" s="83"/>
      <c r="NF39" s="83"/>
      <c r="NG39" s="83"/>
      <c r="NH39" s="62"/>
      <c r="NI39" s="83"/>
      <c r="NJ39" s="83"/>
      <c r="NK39" s="83"/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62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62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  <c r="QE39" s="83"/>
      <c r="QF39" s="83"/>
      <c r="QG39" s="83"/>
      <c r="QH39" s="83"/>
      <c r="QI39" s="83"/>
      <c r="QJ39" s="83"/>
      <c r="QK39" s="83"/>
      <c r="QL39" s="83"/>
      <c r="QM39" s="83"/>
      <c r="QN39" s="83"/>
      <c r="QO39" s="83"/>
      <c r="QP39" s="83"/>
      <c r="QQ39" s="83"/>
      <c r="QR39" s="83"/>
      <c r="QS39" s="83"/>
      <c r="QT39" s="83"/>
      <c r="QU39" s="83"/>
      <c r="QV39" s="83"/>
      <c r="QW39" s="83"/>
      <c r="QX39" s="83"/>
      <c r="QY39" s="62"/>
      <c r="QZ39" s="83"/>
      <c r="RA39" s="83"/>
      <c r="RB39" s="83"/>
      <c r="RC39" s="83"/>
      <c r="RD39" s="83"/>
      <c r="RE39" s="83"/>
      <c r="RF39" s="83"/>
      <c r="RG39" s="83"/>
      <c r="RH39" s="83"/>
      <c r="RI39" s="83"/>
      <c r="RJ39" s="83"/>
      <c r="RK39" s="83"/>
      <c r="RL39" s="83"/>
      <c r="RM39" s="83"/>
      <c r="RN39" s="83"/>
      <c r="RO39" s="83"/>
      <c r="RP39" s="83"/>
      <c r="RQ39" s="83"/>
      <c r="RR39" s="83"/>
      <c r="RS39" s="83"/>
      <c r="RT39" s="83"/>
      <c r="RU39" s="83"/>
      <c r="RV39" s="83"/>
      <c r="RW39" s="83"/>
      <c r="RX39" s="83"/>
      <c r="RY39" s="83"/>
      <c r="RZ39" s="83"/>
      <c r="SA39" s="83"/>
      <c r="SB39" s="83"/>
      <c r="SC39" s="83"/>
      <c r="SD39" s="83"/>
      <c r="SE39" s="62"/>
      <c r="SF39" s="83"/>
      <c r="SG39" s="83"/>
      <c r="SH39" s="83"/>
      <c r="SI39" s="83"/>
      <c r="SJ39" s="83"/>
      <c r="SK39" s="83"/>
      <c r="SL39" s="83"/>
      <c r="SM39" s="83"/>
      <c r="SN39" s="83"/>
      <c r="SO39" s="83"/>
      <c r="SP39" s="83"/>
      <c r="SQ39" s="83"/>
      <c r="SR39" s="83"/>
      <c r="SS39" s="83"/>
      <c r="ST39" s="83"/>
      <c r="SU39" s="83"/>
      <c r="SV39" s="83"/>
      <c r="SW39" s="83"/>
      <c r="SX39" s="83"/>
      <c r="SY39" s="83"/>
      <c r="SZ39" s="83"/>
      <c r="TA39" s="83"/>
      <c r="TB39" s="83"/>
      <c r="TC39" s="83"/>
      <c r="TD39" s="83"/>
      <c r="TE39" s="83"/>
      <c r="TF39" s="83"/>
      <c r="TG39" s="83"/>
      <c r="TH39" s="83"/>
      <c r="TI39" s="83"/>
      <c r="TJ39" s="62"/>
      <c r="TK39" s="83"/>
      <c r="TL39" s="83"/>
      <c r="TM39" s="83"/>
      <c r="TN39" s="83"/>
      <c r="TO39" s="83"/>
      <c r="TP39" s="83"/>
      <c r="TQ39" s="83"/>
      <c r="TR39" s="83"/>
      <c r="TS39" s="83"/>
      <c r="TT39" s="83"/>
      <c r="TU39" s="83"/>
      <c r="TV39" s="83"/>
      <c r="TW39" s="83"/>
      <c r="TX39" s="83"/>
      <c r="TY39" s="83"/>
      <c r="TZ39" s="83"/>
      <c r="UA39" s="83"/>
      <c r="UB39" s="83"/>
      <c r="UC39" s="83"/>
      <c r="UD39" s="83"/>
      <c r="UE39" s="83"/>
      <c r="UF39" s="83"/>
      <c r="UG39" s="83"/>
      <c r="UH39" s="83"/>
      <c r="UI39" s="83"/>
      <c r="UJ39" s="83"/>
      <c r="UK39" s="83"/>
      <c r="UL39" s="83"/>
      <c r="UM39" s="83"/>
      <c r="UN39" s="83"/>
      <c r="UO39" s="83"/>
      <c r="UP39" s="62"/>
      <c r="UQ39" s="83"/>
      <c r="UR39" s="83"/>
      <c r="US39" s="83"/>
      <c r="UT39" s="83"/>
      <c r="UU39" s="83"/>
      <c r="UV39" s="83"/>
      <c r="UW39" s="83"/>
      <c r="UX39" s="83"/>
      <c r="UY39" s="83"/>
      <c r="UZ39" s="83"/>
      <c r="VA39" s="83"/>
      <c r="VB39" s="83"/>
      <c r="VC39" s="83"/>
      <c r="VD39" s="83"/>
      <c r="VE39" s="83"/>
      <c r="VF39" s="83"/>
      <c r="VG39" s="83"/>
      <c r="VH39" s="83"/>
      <c r="VI39" s="83"/>
      <c r="VJ39" s="83"/>
      <c r="VK39" s="83"/>
      <c r="VL39" s="83"/>
      <c r="VM39" s="83"/>
      <c r="VN39" s="83"/>
      <c r="VO39" s="83"/>
      <c r="VP39" s="83"/>
      <c r="VQ39" s="83"/>
      <c r="VR39" s="83"/>
      <c r="VS39" s="83"/>
      <c r="VT39" s="83"/>
      <c r="VU39" s="62"/>
      <c r="VV39" s="83"/>
      <c r="VW39" s="83"/>
      <c r="VX39" s="83"/>
      <c r="VY39" s="83"/>
      <c r="VZ39" s="83"/>
      <c r="WA39" s="83"/>
      <c r="WB39" s="83"/>
      <c r="WC39" s="83"/>
      <c r="WD39" s="83"/>
      <c r="WE39" s="83"/>
      <c r="WF39" s="83"/>
      <c r="WG39" s="83"/>
      <c r="WH39" s="83"/>
      <c r="WI39" s="83"/>
      <c r="WJ39" s="83"/>
      <c r="WK39" s="83"/>
      <c r="WL39" s="83"/>
      <c r="WM39" s="83"/>
      <c r="WN39" s="83"/>
      <c r="WO39" s="83"/>
      <c r="WP39" s="83"/>
      <c r="WQ39" s="83"/>
      <c r="WR39" s="83"/>
      <c r="WS39" s="83"/>
      <c r="WT39" s="83"/>
      <c r="WU39" s="83"/>
      <c r="WV39" s="83"/>
      <c r="WW39" s="83"/>
      <c r="WX39" s="83"/>
      <c r="WY39" s="83"/>
      <c r="WZ39" s="42"/>
      <c r="XA39" s="62"/>
      <c r="XB39" s="42"/>
      <c r="XC39" s="42"/>
      <c r="XD39" s="42"/>
      <c r="XE39" s="42"/>
      <c r="XF39" s="42"/>
      <c r="XG39" s="42"/>
      <c r="XH39" s="42"/>
      <c r="XI39" s="42"/>
      <c r="XJ39" s="42"/>
      <c r="XK39" s="42"/>
      <c r="XL39" s="42"/>
      <c r="XM39" s="42"/>
      <c r="XN39" s="42"/>
      <c r="XO39" s="42"/>
      <c r="XP39" s="42"/>
      <c r="XQ39" s="42"/>
      <c r="XR39" s="42"/>
      <c r="XS39" s="42"/>
      <c r="XT39" s="42"/>
      <c r="XU39" s="42"/>
      <c r="XV39" s="42"/>
      <c r="XW39" s="42"/>
      <c r="XX39" s="42"/>
      <c r="XY39" s="42"/>
      <c r="XZ39" s="42"/>
      <c r="YA39" s="42"/>
      <c r="YB39" s="42"/>
      <c r="YC39" s="42"/>
      <c r="YD39" s="42"/>
      <c r="YE39" s="42"/>
      <c r="YF39" s="42"/>
      <c r="YG39" s="62"/>
      <c r="YH39" s="42"/>
      <c r="YI39" s="42"/>
      <c r="YJ39" s="42"/>
      <c r="YK39" s="42"/>
      <c r="YL39" s="42"/>
      <c r="YM39" s="42"/>
      <c r="YN39" s="42"/>
      <c r="YO39" s="42"/>
      <c r="YP39" s="42"/>
      <c r="YQ39" s="42"/>
      <c r="YR39" s="42"/>
      <c r="YS39" s="42"/>
      <c r="YT39" s="42"/>
      <c r="YU39" s="42"/>
      <c r="YV39" s="42"/>
      <c r="YW39" s="42"/>
      <c r="YX39" s="42"/>
      <c r="YY39" s="42"/>
      <c r="YZ39" s="42"/>
      <c r="ZA39" s="42"/>
      <c r="ZB39" s="42"/>
      <c r="ZC39" s="42"/>
      <c r="ZD39" s="42"/>
      <c r="ZE39" s="42"/>
      <c r="ZF39" s="42"/>
      <c r="ZG39" s="42"/>
      <c r="ZH39" s="42"/>
      <c r="ZI39" s="42"/>
      <c r="ZJ39" s="62"/>
      <c r="ZK39" s="42"/>
      <c r="ZL39" s="42"/>
      <c r="ZM39" s="42"/>
      <c r="ZN39" s="42"/>
      <c r="ZO39" s="42"/>
      <c r="ZP39" s="42"/>
      <c r="ZQ39" s="42"/>
      <c r="ZR39" s="42"/>
      <c r="ZS39" s="42"/>
      <c r="ZT39" s="42"/>
      <c r="ZU39" s="42"/>
      <c r="ZV39" s="42"/>
      <c r="ZW39" s="42"/>
      <c r="ZX39" s="42"/>
      <c r="ZY39" s="42"/>
      <c r="ZZ39" s="42"/>
      <c r="AAA39" s="42"/>
      <c r="AAB39" s="42"/>
      <c r="AAC39" s="42"/>
      <c r="AAD39" s="42"/>
      <c r="AAE39" s="42"/>
      <c r="AAF39" s="42"/>
      <c r="AAG39" s="42"/>
      <c r="AAH39" s="42"/>
      <c r="AAI39" s="42"/>
      <c r="AAJ39" s="42"/>
      <c r="AAK39" s="42"/>
      <c r="AAL39" s="42"/>
      <c r="AAM39" s="42"/>
      <c r="AAN39" s="42"/>
      <c r="AAO39" s="42"/>
      <c r="AAP39" s="62"/>
      <c r="AAQ39" s="42"/>
      <c r="AAR39" s="42"/>
      <c r="AAS39" s="42"/>
      <c r="AAT39" s="42"/>
      <c r="AAU39" s="42"/>
      <c r="AAV39" s="42"/>
      <c r="AAW39" s="42"/>
      <c r="AAX39" s="42"/>
      <c r="AAY39" s="42"/>
      <c r="AAZ39" s="42"/>
      <c r="ABA39" s="42"/>
      <c r="ABB39" s="42"/>
      <c r="ABC39" s="42"/>
      <c r="ABD39" s="42"/>
      <c r="ABE39" s="42"/>
      <c r="ABF39" s="42"/>
      <c r="ABG39" s="42"/>
      <c r="ABH39" s="42"/>
      <c r="ABI39" s="42"/>
      <c r="ABJ39" s="42"/>
      <c r="ABK39" s="42"/>
      <c r="ABL39" s="42"/>
      <c r="ABM39" s="42"/>
      <c r="ABN39" s="42"/>
      <c r="ABO39" s="42"/>
      <c r="ABP39" s="42"/>
      <c r="ABQ39" s="42"/>
      <c r="ABR39" s="42"/>
      <c r="ABS39" s="42"/>
      <c r="ABT39" s="42"/>
      <c r="ABU39" s="62"/>
      <c r="ABV39" s="42"/>
      <c r="ABW39" s="42"/>
      <c r="ABX39" s="42"/>
      <c r="ABY39" s="42"/>
      <c r="ABZ39" s="42"/>
      <c r="ACA39" s="42"/>
      <c r="ACB39" s="42"/>
      <c r="ACC39" s="42"/>
      <c r="ACD39" s="42"/>
      <c r="ACE39" s="42"/>
      <c r="ACF39" s="42"/>
      <c r="ACG39" s="42"/>
      <c r="ACH39" s="42"/>
      <c r="ACI39" s="42"/>
      <c r="ACJ39" s="42"/>
      <c r="ACK39" s="42"/>
      <c r="ACL39" s="42"/>
      <c r="ACM39" s="42"/>
      <c r="ACN39" s="42"/>
      <c r="ACO39" s="42"/>
      <c r="ACP39" s="42"/>
      <c r="ACQ39" s="42"/>
      <c r="ACR39" s="42"/>
      <c r="ACS39" s="42"/>
      <c r="ACT39" s="42"/>
      <c r="ACU39" s="42"/>
      <c r="ACV39" s="42"/>
      <c r="ACW39" s="42"/>
      <c r="ACX39" s="42"/>
      <c r="ACY39" s="42"/>
      <c r="ACZ39" s="42"/>
      <c r="ADA39" s="62"/>
      <c r="ADB39" s="42"/>
      <c r="ADC39" s="42"/>
      <c r="ADD39" s="42"/>
      <c r="ADE39" s="42"/>
      <c r="ADF39" s="42"/>
      <c r="ADG39" s="42"/>
      <c r="ADH39" s="42"/>
      <c r="ADI39" s="42"/>
      <c r="ADJ39" s="42"/>
      <c r="ADK39" s="42"/>
      <c r="ADL39" s="42"/>
      <c r="ADM39" s="42"/>
      <c r="ADN39" s="42"/>
      <c r="ADO39" s="42"/>
      <c r="ADP39" s="42"/>
      <c r="ADQ39" s="42"/>
      <c r="ADR39" s="42"/>
      <c r="ADS39" s="42"/>
      <c r="ADT39" s="42"/>
      <c r="ADU39" s="42"/>
      <c r="ADV39" s="42"/>
      <c r="ADW39" s="42"/>
      <c r="ADX39" s="42"/>
      <c r="ADY39" s="42"/>
      <c r="ADZ39" s="42"/>
      <c r="AEA39" s="42"/>
      <c r="AEB39" s="42"/>
      <c r="AEC39" s="42"/>
      <c r="AED39" s="42"/>
      <c r="AEE39" s="42"/>
      <c r="AEF39" s="62"/>
      <c r="AEG39" s="42"/>
      <c r="AEH39" s="42"/>
      <c r="AEI39" s="42"/>
      <c r="AEJ39" s="42"/>
      <c r="AEK39" s="42"/>
      <c r="AEL39" s="42"/>
      <c r="AEM39" s="42"/>
      <c r="AEN39" s="42"/>
      <c r="AEO39" s="42"/>
      <c r="AEP39" s="42"/>
      <c r="AEQ39" s="42"/>
      <c r="AER39" s="42"/>
      <c r="AES39" s="42"/>
      <c r="AET39" s="42"/>
      <c r="AEU39" s="42"/>
      <c r="AEV39" s="42"/>
      <c r="AEW39" s="42"/>
      <c r="AEX39" s="42"/>
      <c r="AEY39" s="42"/>
      <c r="AEZ39" s="42"/>
      <c r="AFA39" s="42"/>
      <c r="AFB39" s="42"/>
      <c r="AFC39" s="42"/>
      <c r="AFD39" s="42"/>
      <c r="AFE39" s="42"/>
      <c r="AFF39" s="42"/>
      <c r="AFG39" s="42"/>
      <c r="AFH39" s="42"/>
      <c r="AFI39" s="42"/>
      <c r="AFJ39" s="42"/>
      <c r="AFK39" s="42"/>
      <c r="AFL39" s="62"/>
      <c r="AFM39" s="42"/>
      <c r="AFN39" s="42"/>
      <c r="AFO39" s="42"/>
      <c r="AFP39" s="42"/>
      <c r="AFQ39" s="42"/>
      <c r="AFR39" s="42"/>
      <c r="AFS39" s="42"/>
      <c r="AFT39" s="42"/>
      <c r="AFU39" s="42"/>
      <c r="AFV39" s="42"/>
      <c r="AFW39" s="42"/>
      <c r="AFX39" s="42"/>
      <c r="AFY39" s="42"/>
      <c r="AFZ39" s="42"/>
      <c r="AGA39" s="42"/>
      <c r="AGB39" s="42"/>
      <c r="AGC39" s="42"/>
      <c r="AGD39" s="42"/>
      <c r="AGE39" s="42"/>
      <c r="AGF39" s="42"/>
      <c r="AGG39" s="42"/>
      <c r="AGH39" s="42"/>
      <c r="AGI39" s="42"/>
      <c r="AGJ39" s="42"/>
      <c r="AGK39" s="42"/>
      <c r="AGL39" s="42"/>
      <c r="AGM39" s="42"/>
      <c r="AGN39" s="42"/>
      <c r="AGO39" s="42"/>
      <c r="AGP39" s="42"/>
      <c r="AGQ39" s="42"/>
      <c r="AGR39" s="62"/>
      <c r="AGS39" s="42"/>
      <c r="AGT39" s="42"/>
      <c r="AGU39" s="42"/>
      <c r="AGV39" s="42"/>
      <c r="AGW39" s="42"/>
      <c r="AGX39" s="42"/>
      <c r="AGY39" s="42"/>
      <c r="AGZ39" s="42"/>
      <c r="AHA39" s="42"/>
      <c r="AHB39" s="42"/>
      <c r="AHC39" s="42"/>
      <c r="AHD39" s="42"/>
      <c r="AHE39" s="42"/>
      <c r="AHF39" s="42"/>
      <c r="AHG39" s="42"/>
      <c r="AHH39" s="42"/>
      <c r="AHI39" s="42"/>
      <c r="AHJ39" s="42"/>
      <c r="AHK39" s="42"/>
      <c r="AHL39" s="42"/>
      <c r="AHM39" s="42"/>
      <c r="AHN39" s="42"/>
      <c r="AHO39" s="42"/>
      <c r="AHP39" s="42"/>
      <c r="AHQ39" s="42"/>
      <c r="AHR39" s="42"/>
      <c r="AHS39" s="42"/>
      <c r="AHT39" s="42"/>
      <c r="AHU39" s="42"/>
      <c r="AHV39" s="42"/>
      <c r="AHW39" s="62"/>
      <c r="AHX39" s="42"/>
      <c r="AHY39" s="42"/>
      <c r="AHZ39" s="42"/>
      <c r="AIA39" s="42"/>
      <c r="AIB39" s="42"/>
      <c r="AIC39" s="42"/>
      <c r="AID39" s="42"/>
      <c r="AIE39" s="42"/>
      <c r="AIF39" s="42"/>
      <c r="AIG39" s="42"/>
      <c r="AIH39" s="42"/>
      <c r="AII39" s="42"/>
      <c r="AIJ39" s="42"/>
      <c r="AIK39" s="42"/>
      <c r="AIL39" s="42"/>
      <c r="AIM39" s="42"/>
      <c r="AIN39" s="42"/>
      <c r="AIO39" s="42"/>
      <c r="AIP39" s="42"/>
      <c r="AIQ39" s="42"/>
      <c r="AIR39" s="42"/>
      <c r="AIS39" s="42"/>
      <c r="AIT39" s="42"/>
      <c r="AIU39" s="42"/>
      <c r="AIV39" s="42"/>
      <c r="AIW39" s="42"/>
      <c r="AIX39" s="42"/>
      <c r="AIY39" s="42"/>
      <c r="AIZ39" s="42"/>
      <c r="AJA39" s="42"/>
      <c r="AJB39" s="42"/>
      <c r="AJC39" s="62"/>
      <c r="AJD39" s="42"/>
      <c r="AJE39" s="42"/>
      <c r="AJF39" s="42"/>
      <c r="AJG39" s="42"/>
      <c r="AJH39" s="42"/>
      <c r="AJI39" s="42"/>
      <c r="AJJ39" s="42"/>
      <c r="AJK39" s="42"/>
      <c r="AJL39" s="42"/>
      <c r="AJM39" s="42"/>
      <c r="AJN39" s="42"/>
      <c r="AJO39" s="42"/>
      <c r="AJP39" s="42"/>
      <c r="AJQ39" s="42"/>
      <c r="AJR39" s="42"/>
      <c r="AJS39" s="42"/>
      <c r="AJT39" s="42"/>
      <c r="AJU39" s="42"/>
      <c r="AJV39" s="42"/>
      <c r="AJW39" s="42"/>
      <c r="AJX39" s="42"/>
      <c r="AJY39" s="42"/>
      <c r="AJZ39" s="42"/>
      <c r="AKA39" s="42"/>
      <c r="AKB39" s="42"/>
      <c r="AKC39" s="42"/>
      <c r="AKD39" s="42"/>
      <c r="AKE39" s="42"/>
      <c r="AKF39" s="42"/>
      <c r="AKG39" s="42"/>
      <c r="AKH39" s="62"/>
      <c r="AKI39" s="42"/>
      <c r="AKJ39" s="42"/>
      <c r="AKK39" s="42"/>
      <c r="AKL39" s="42"/>
      <c r="AKM39" s="42"/>
      <c r="AKN39" s="42"/>
      <c r="AKO39" s="42"/>
      <c r="AKP39" s="42"/>
      <c r="AKQ39" s="42"/>
      <c r="AKR39" s="42"/>
      <c r="AKS39" s="42"/>
      <c r="AKT39" s="42"/>
      <c r="AKU39" s="42"/>
      <c r="AKV39" s="42"/>
      <c r="AKW39" s="42"/>
      <c r="AKX39" s="42"/>
      <c r="AKY39" s="42"/>
      <c r="AKZ39" s="42"/>
      <c r="ALA39" s="42"/>
      <c r="ALB39" s="42"/>
      <c r="ALC39" s="42"/>
      <c r="ALD39" s="42"/>
      <c r="ALE39" s="42"/>
      <c r="ALF39" s="42"/>
      <c r="ALG39" s="42"/>
      <c r="ALH39" s="42"/>
      <c r="ALI39" s="42"/>
      <c r="ALJ39" s="42"/>
      <c r="ALK39" s="42"/>
      <c r="ALL39" s="42"/>
      <c r="ALM39" s="42"/>
      <c r="ALN39" s="62"/>
    </row>
    <row r="40" spans="1:1002" s="39" customFormat="1">
      <c r="A40" s="568"/>
      <c r="B40" s="539"/>
      <c r="C40"/>
      <c r="D40" s="566"/>
      <c r="E40" s="566"/>
      <c r="F40" s="97">
        <f>E39-D39</f>
        <v>1004</v>
      </c>
      <c r="G40" s="96">
        <f>NETWORKDAYS(D39,E39,C$165:C$187)</f>
        <v>710</v>
      </c>
      <c r="H40" s="561"/>
      <c r="I40" s="567"/>
      <c r="J40" s="56" t="str">
        <f>IF(I39&gt;1%,"100%","100%")</f>
        <v>100%</v>
      </c>
      <c r="K40" s="580"/>
      <c r="M40" s="34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62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62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62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62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62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62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62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62"/>
      <c r="IO40" s="42"/>
      <c r="IP40" s="42"/>
      <c r="IQ40" s="42"/>
      <c r="IR40" s="42"/>
      <c r="IS40" s="42"/>
      <c r="IT40" s="42"/>
      <c r="IU40" s="42"/>
      <c r="IV40" s="42"/>
      <c r="IW40" s="42"/>
      <c r="IX40" s="42"/>
      <c r="IY40" s="42"/>
      <c r="IZ40" s="42"/>
      <c r="JA40" s="42"/>
      <c r="JB40" s="42"/>
      <c r="JC40" s="42"/>
      <c r="JD40" s="42"/>
      <c r="JE40" s="42"/>
      <c r="JF40" s="42"/>
      <c r="JG40" s="42"/>
      <c r="JH40" s="42"/>
      <c r="JI40" s="42"/>
      <c r="JJ40" s="42"/>
      <c r="JK40" s="42"/>
      <c r="JL40" s="42"/>
      <c r="JM40" s="42"/>
      <c r="JN40" s="42"/>
      <c r="JO40" s="42"/>
      <c r="JP40" s="42"/>
      <c r="JQ40" s="42"/>
      <c r="JR40" s="42"/>
      <c r="JS40" s="42"/>
      <c r="JT40" s="62"/>
      <c r="JU40" s="42"/>
      <c r="JV40" s="42"/>
      <c r="JW40" s="42"/>
      <c r="JX40" s="42"/>
      <c r="JY40" s="42"/>
      <c r="JZ40" s="42"/>
      <c r="KA40" s="42"/>
      <c r="KB40" s="42"/>
      <c r="KC40" s="42"/>
      <c r="KD40" s="42"/>
      <c r="KE40" s="42"/>
      <c r="KF40" s="42"/>
      <c r="KG40" s="42"/>
      <c r="KH40" s="42"/>
      <c r="KI40" s="42"/>
      <c r="KJ40" s="42"/>
      <c r="KK40" s="42"/>
      <c r="KL40" s="42"/>
      <c r="KM40" s="42"/>
      <c r="KN40" s="42"/>
      <c r="KO40" s="42"/>
      <c r="KP40" s="42"/>
      <c r="KQ40" s="42"/>
      <c r="KR40" s="42"/>
      <c r="KS40" s="42"/>
      <c r="KT40" s="42"/>
      <c r="KU40" s="42"/>
      <c r="KV40" s="42"/>
      <c r="KW40" s="62"/>
      <c r="KX40" s="42"/>
      <c r="KY40" s="42"/>
      <c r="KZ40" s="42"/>
      <c r="LA40" s="42"/>
      <c r="LB40" s="42"/>
      <c r="LC40" s="42"/>
      <c r="LD40" s="42"/>
      <c r="LE40" s="42"/>
      <c r="LF40" s="42"/>
      <c r="LG40" s="42"/>
      <c r="LH40" s="42"/>
      <c r="LI40" s="42"/>
      <c r="LJ40" s="42"/>
      <c r="LK40" s="42"/>
      <c r="LL40" s="42"/>
      <c r="LM40" s="42"/>
      <c r="LN40" s="42"/>
      <c r="LO40" s="42"/>
      <c r="LP40" s="42"/>
      <c r="LQ40" s="42"/>
      <c r="LR40" s="42"/>
      <c r="LS40" s="42"/>
      <c r="LT40" s="42"/>
      <c r="LU40" s="42"/>
      <c r="LV40" s="42"/>
      <c r="LW40" s="42"/>
      <c r="LX40" s="42"/>
      <c r="LY40" s="42"/>
      <c r="LZ40" s="42"/>
      <c r="MA40" s="42"/>
      <c r="MB40" s="42"/>
      <c r="MC40" s="62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62"/>
      <c r="NI40" s="42"/>
      <c r="NJ40" s="42"/>
      <c r="NK40" s="42"/>
      <c r="NL40" s="42"/>
      <c r="NM40" s="42"/>
      <c r="NN40" s="42"/>
      <c r="NO40" s="42"/>
      <c r="NP40" s="42"/>
      <c r="NQ40" s="42"/>
      <c r="NR40" s="42"/>
      <c r="NS40" s="42"/>
      <c r="NT40" s="42"/>
      <c r="NU40" s="42"/>
      <c r="NV40" s="42"/>
      <c r="NW40" s="42"/>
      <c r="NX40" s="42"/>
      <c r="NY40" s="42"/>
      <c r="NZ40" s="42"/>
      <c r="OA40" s="42"/>
      <c r="OB40" s="42"/>
      <c r="OC40" s="42"/>
      <c r="OD40" s="42"/>
      <c r="OE40" s="42"/>
      <c r="OF40" s="42"/>
      <c r="OG40" s="42"/>
      <c r="OH40" s="42"/>
      <c r="OI40" s="42"/>
      <c r="OJ40" s="42"/>
      <c r="OK40" s="42"/>
      <c r="OL40" s="42"/>
      <c r="OM40" s="42"/>
      <c r="ON40" s="62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62"/>
      <c r="PT40" s="42"/>
      <c r="PU40" s="42"/>
      <c r="PV40" s="42"/>
      <c r="PW40" s="42"/>
      <c r="PX40" s="42"/>
      <c r="PY40" s="42"/>
      <c r="PZ40" s="42"/>
      <c r="QA40" s="42"/>
      <c r="QB40" s="42"/>
      <c r="QC40" s="42"/>
      <c r="QD40" s="42"/>
      <c r="QE40" s="42"/>
      <c r="QF40" s="42"/>
      <c r="QG40" s="42"/>
      <c r="QH40" s="42"/>
      <c r="QI40" s="42"/>
      <c r="QJ40" s="42"/>
      <c r="QK40" s="42"/>
      <c r="QL40" s="42"/>
      <c r="QM40" s="42"/>
      <c r="QN40" s="42"/>
      <c r="QO40" s="42"/>
      <c r="QP40" s="42"/>
      <c r="QQ40" s="42"/>
      <c r="QR40" s="42"/>
      <c r="QS40" s="42"/>
      <c r="QT40" s="42"/>
      <c r="QU40" s="42"/>
      <c r="QV40" s="42"/>
      <c r="QW40" s="42"/>
      <c r="QX40" s="42"/>
      <c r="QY40" s="62"/>
      <c r="QZ40" s="42"/>
      <c r="RA40" s="42"/>
      <c r="RB40" s="42"/>
      <c r="RC40" s="42"/>
      <c r="RD40" s="42"/>
      <c r="RE40" s="42"/>
      <c r="RF40" s="42"/>
      <c r="RG40" s="42"/>
      <c r="RH40" s="42"/>
      <c r="RI40" s="42"/>
      <c r="RJ40" s="42"/>
      <c r="RK40" s="42"/>
      <c r="RL40" s="42"/>
      <c r="RM40" s="42"/>
      <c r="RN40" s="42"/>
      <c r="RO40" s="42"/>
      <c r="RP40" s="42"/>
      <c r="RQ40" s="42"/>
      <c r="RR40" s="42"/>
      <c r="RS40" s="42"/>
      <c r="RT40" s="42"/>
      <c r="RU40" s="42"/>
      <c r="RV40" s="42"/>
      <c r="RW40" s="42"/>
      <c r="RX40" s="42"/>
      <c r="RY40" s="42"/>
      <c r="RZ40" s="42"/>
      <c r="SA40" s="42"/>
      <c r="SB40" s="42"/>
      <c r="SC40" s="42"/>
      <c r="SD40" s="42"/>
      <c r="SE40" s="62"/>
      <c r="SF40" s="30"/>
      <c r="SG40" s="30"/>
      <c r="SH40" s="30"/>
      <c r="SI40" s="30"/>
      <c r="SJ40" s="30"/>
      <c r="SK40" s="30"/>
      <c r="SL40" s="30"/>
      <c r="SM40" s="30"/>
      <c r="SN40" s="30"/>
      <c r="SO40" s="30"/>
      <c r="SP40" s="30"/>
      <c r="SQ40" s="30"/>
      <c r="SR40" s="30"/>
      <c r="SS40" s="30"/>
      <c r="ST40" s="30"/>
      <c r="SU40" s="30"/>
      <c r="SV40" s="30"/>
      <c r="SW40" s="30"/>
      <c r="SX40" s="30"/>
      <c r="SY40" s="30"/>
      <c r="SZ40" s="30"/>
      <c r="TA40" s="30"/>
      <c r="TB40" s="30"/>
      <c r="TC40" s="30"/>
      <c r="TD40" s="30"/>
      <c r="TE40" s="30"/>
      <c r="TF40" s="30"/>
      <c r="TG40" s="30"/>
      <c r="TH40" s="30"/>
      <c r="TI40" s="30"/>
      <c r="TJ40" s="62"/>
      <c r="TK40" s="42"/>
      <c r="TL40" s="42"/>
      <c r="TM40" s="42"/>
      <c r="TN40" s="42"/>
      <c r="TO40" s="42"/>
      <c r="TP40" s="42"/>
      <c r="TQ40" s="42"/>
      <c r="TR40" s="42"/>
      <c r="TS40" s="42"/>
      <c r="TT40" s="42"/>
      <c r="TU40" s="42"/>
      <c r="TV40" s="42"/>
      <c r="TW40" s="42"/>
      <c r="TX40" s="42"/>
      <c r="TY40" s="42"/>
      <c r="TZ40" s="42"/>
      <c r="UA40" s="42"/>
      <c r="UB40" s="42"/>
      <c r="UC40" s="42"/>
      <c r="UD40" s="42"/>
      <c r="UE40" s="42"/>
      <c r="UF40" s="42"/>
      <c r="UG40" s="42"/>
      <c r="UH40" s="42"/>
      <c r="UI40" s="42"/>
      <c r="UJ40" s="42"/>
      <c r="UK40" s="42"/>
      <c r="UL40" s="42"/>
      <c r="UM40" s="42"/>
      <c r="UN40" s="42"/>
      <c r="UO40" s="42"/>
      <c r="UP40" s="62"/>
      <c r="UQ40" s="30"/>
      <c r="UR40" s="30"/>
      <c r="US40" s="30"/>
      <c r="UT40" s="30"/>
      <c r="UU40" s="30"/>
      <c r="UV40" s="30"/>
      <c r="UW40" s="30"/>
      <c r="UX40" s="30"/>
      <c r="UY40" s="30"/>
      <c r="UZ40" s="30"/>
      <c r="VA40" s="30"/>
      <c r="VB40" s="30"/>
      <c r="VC40" s="30"/>
      <c r="VD40" s="30"/>
      <c r="VE40" s="30"/>
      <c r="VF40" s="30"/>
      <c r="VG40" s="30"/>
      <c r="VH40" s="30"/>
      <c r="VI40" s="30"/>
      <c r="VJ40" s="30"/>
      <c r="VK40" s="30"/>
      <c r="VL40" s="30"/>
      <c r="VM40" s="30"/>
      <c r="VN40" s="30"/>
      <c r="VO40" s="30"/>
      <c r="VP40" s="30"/>
      <c r="VQ40" s="30"/>
      <c r="VR40" s="30"/>
      <c r="VS40" s="30"/>
      <c r="VT40" s="30"/>
      <c r="VU40" s="62"/>
      <c r="VV40" s="30"/>
      <c r="VW40" s="30"/>
      <c r="VX40" s="30"/>
      <c r="VY40" s="30"/>
      <c r="VZ40" s="30"/>
      <c r="WA40" s="30"/>
      <c r="WB40" s="30"/>
      <c r="WC40" s="30"/>
      <c r="WD40" s="30"/>
      <c r="WE40" s="30"/>
      <c r="WF40" s="30"/>
      <c r="WG40" s="30"/>
      <c r="WH40" s="30"/>
      <c r="WI40" s="30"/>
      <c r="WJ40" s="30"/>
      <c r="WK40" s="30"/>
      <c r="WL40" s="30"/>
      <c r="WM40" s="30"/>
      <c r="WN40" s="30"/>
      <c r="WO40" s="30"/>
      <c r="WP40" s="30"/>
      <c r="WQ40" s="30"/>
      <c r="WR40" s="30"/>
      <c r="WS40" s="30"/>
      <c r="WT40" s="30"/>
      <c r="WU40" s="30"/>
      <c r="WV40" s="30"/>
      <c r="WW40" s="30"/>
      <c r="WX40" s="30"/>
      <c r="WY40" s="30"/>
      <c r="WZ40" s="30"/>
      <c r="XA40" s="62"/>
      <c r="XB40" s="30"/>
      <c r="XC40" s="30"/>
      <c r="XD40" s="30"/>
      <c r="XE40" s="30"/>
      <c r="XF40" s="30"/>
      <c r="XG40" s="30"/>
      <c r="XH40" s="30"/>
      <c r="XI40" s="30"/>
      <c r="XJ40" s="30"/>
      <c r="XK40" s="30"/>
      <c r="XL40" s="30"/>
      <c r="XM40" s="30"/>
      <c r="XN40" s="30"/>
      <c r="XO40" s="30"/>
      <c r="XP40" s="30"/>
      <c r="XQ40" s="30"/>
      <c r="XR40" s="30"/>
      <c r="XS40" s="30"/>
      <c r="XT40" s="30"/>
      <c r="XU40" s="30"/>
      <c r="XV40" s="30"/>
      <c r="XW40" s="30"/>
      <c r="XX40" s="30"/>
      <c r="XY40" s="30"/>
      <c r="XZ40" s="30"/>
      <c r="YA40" s="30"/>
      <c r="YB40" s="30"/>
      <c r="YC40" s="30"/>
      <c r="YD40" s="30"/>
      <c r="YE40" s="30"/>
      <c r="YF40" s="30"/>
      <c r="YG40" s="62"/>
      <c r="YH40" s="30"/>
      <c r="YI40" s="30"/>
      <c r="YJ40" s="30"/>
      <c r="YK40" s="30"/>
      <c r="YL40" s="30"/>
      <c r="YM40" s="30"/>
      <c r="YN40" s="30"/>
      <c r="YO40" s="30"/>
      <c r="YP40" s="30"/>
      <c r="YQ40" s="30"/>
      <c r="YR40" s="30"/>
      <c r="YS40" s="30"/>
      <c r="YT40" s="30"/>
      <c r="YU40" s="30"/>
      <c r="YV40" s="30"/>
      <c r="YW40" s="30"/>
      <c r="YX40" s="30"/>
      <c r="YY40" s="30"/>
      <c r="YZ40" s="30"/>
      <c r="ZA40" s="30"/>
      <c r="ZB40" s="30"/>
      <c r="ZC40" s="30"/>
      <c r="ZD40" s="30"/>
      <c r="ZE40" s="30"/>
      <c r="ZF40" s="30"/>
      <c r="ZG40" s="30"/>
      <c r="ZH40" s="30"/>
      <c r="ZI40" s="30"/>
      <c r="ZJ40" s="62"/>
      <c r="ZK40" s="30"/>
      <c r="ZL40" s="30"/>
      <c r="ZM40" s="30"/>
      <c r="ZN40" s="30"/>
      <c r="ZO40" s="30"/>
      <c r="ZP40" s="30"/>
      <c r="ZQ40" s="30"/>
      <c r="ZR40" s="30"/>
      <c r="ZS40" s="30"/>
      <c r="ZT40" s="30"/>
      <c r="ZU40" s="30"/>
      <c r="ZV40" s="30"/>
      <c r="ZW40" s="30"/>
      <c r="ZX40" s="30"/>
      <c r="ZY40" s="30"/>
      <c r="ZZ40" s="30"/>
      <c r="AAA40" s="30"/>
      <c r="AAB40" s="30"/>
      <c r="AAC40" s="30"/>
      <c r="AAD40" s="30"/>
      <c r="AAE40" s="30"/>
      <c r="AAF40" s="30"/>
      <c r="AAG40" s="30"/>
      <c r="AAH40" s="30"/>
      <c r="AAI40" s="30"/>
      <c r="AAJ40" s="30"/>
      <c r="AAK40" s="30"/>
      <c r="AAL40" s="30"/>
      <c r="AAM40" s="30"/>
      <c r="AAN40" s="30"/>
      <c r="AAO40" s="30"/>
      <c r="AAP40" s="62"/>
      <c r="AAQ40" s="30"/>
      <c r="AAR40" s="30"/>
      <c r="AAS40" s="30"/>
      <c r="AAT40" s="30"/>
      <c r="AAU40" s="30"/>
      <c r="AAV40" s="30"/>
      <c r="AAW40" s="30"/>
      <c r="AAX40" s="30"/>
      <c r="AAY40" s="30"/>
      <c r="AAZ40" s="30"/>
      <c r="ABA40" s="30"/>
      <c r="ABB40" s="30"/>
      <c r="ABC40" s="30"/>
      <c r="ABD40" s="30"/>
      <c r="ABE40" s="30"/>
      <c r="ABF40" s="30"/>
      <c r="ABG40" s="30"/>
      <c r="ABH40" s="30"/>
      <c r="ABI40" s="30"/>
      <c r="ABJ40" s="30"/>
      <c r="ABK40" s="30"/>
      <c r="ABL40" s="30"/>
      <c r="ABM40" s="30"/>
      <c r="ABN40" s="30"/>
      <c r="ABO40" s="30"/>
      <c r="ABP40" s="30"/>
      <c r="ABQ40" s="30"/>
      <c r="ABR40" s="30"/>
      <c r="ABS40" s="30"/>
      <c r="ABT40" s="30"/>
      <c r="ABU40" s="62"/>
      <c r="ABV40" s="30"/>
      <c r="ABW40" s="30"/>
      <c r="ABX40" s="30"/>
      <c r="ABY40" s="30"/>
      <c r="ABZ40" s="30"/>
      <c r="ACA40" s="30"/>
      <c r="ACB40" s="30"/>
      <c r="ACC40" s="30"/>
      <c r="ACD40" s="30"/>
      <c r="ACE40" s="30"/>
      <c r="ACF40" s="30"/>
      <c r="ACG40" s="30"/>
      <c r="ACH40" s="30"/>
      <c r="ACI40" s="30"/>
      <c r="ACJ40" s="30"/>
      <c r="ACK40" s="30"/>
      <c r="ACL40" s="30"/>
      <c r="ACM40" s="30"/>
      <c r="ACN40" s="30"/>
      <c r="ACO40" s="30"/>
      <c r="ACP40" s="30"/>
      <c r="ACQ40" s="30"/>
      <c r="ACR40" s="30"/>
      <c r="ACS40" s="30"/>
      <c r="ACT40" s="30"/>
      <c r="ACU40" s="30"/>
      <c r="ACV40" s="30"/>
      <c r="ACW40" s="30"/>
      <c r="ACX40" s="30"/>
      <c r="ACY40" s="30"/>
      <c r="ACZ40" s="30"/>
      <c r="ADA40" s="62"/>
      <c r="ADB40" s="30"/>
      <c r="ADC40" s="30"/>
      <c r="ADD40" s="30"/>
      <c r="ADE40" s="30"/>
      <c r="ADF40" s="30"/>
      <c r="ADG40" s="30"/>
      <c r="ADH40" s="30"/>
      <c r="ADI40" s="30"/>
      <c r="ADJ40" s="30"/>
      <c r="ADK40" s="30"/>
      <c r="ADL40" s="30"/>
      <c r="ADM40" s="30"/>
      <c r="ADN40" s="30"/>
      <c r="ADO40" s="30"/>
      <c r="ADP40" s="30"/>
      <c r="ADQ40" s="30"/>
      <c r="ADR40" s="30"/>
      <c r="ADS40" s="30"/>
      <c r="ADT40" s="30"/>
      <c r="ADU40" s="30"/>
      <c r="ADV40" s="30"/>
      <c r="ADW40" s="30"/>
      <c r="ADX40" s="30"/>
      <c r="ADY40" s="30"/>
      <c r="ADZ40" s="30"/>
      <c r="AEA40" s="30"/>
      <c r="AEB40" s="30"/>
      <c r="AEC40" s="30"/>
      <c r="AED40" s="30"/>
      <c r="AEE40" s="30"/>
      <c r="AEF40" s="62"/>
      <c r="AEG40" s="30"/>
      <c r="AEH40" s="30"/>
      <c r="AEI40" s="30"/>
      <c r="AEJ40" s="30"/>
      <c r="AEK40" s="30"/>
      <c r="AEL40" s="30"/>
      <c r="AEM40" s="30"/>
      <c r="AEN40" s="30"/>
      <c r="AEO40" s="30"/>
      <c r="AEP40" s="30"/>
      <c r="AEQ40" s="30"/>
      <c r="AER40" s="30"/>
      <c r="AES40" s="30"/>
      <c r="AET40" s="30"/>
      <c r="AEU40" s="30"/>
      <c r="AEV40" s="30"/>
      <c r="AEW40" s="30"/>
      <c r="AEX40" s="30"/>
      <c r="AEY40" s="30"/>
      <c r="AEZ40" s="30"/>
      <c r="AFA40" s="30"/>
      <c r="AFB40" s="30"/>
      <c r="AFC40" s="30"/>
      <c r="AFD40" s="30"/>
      <c r="AFE40" s="30"/>
      <c r="AFF40" s="30"/>
      <c r="AFG40" s="30"/>
      <c r="AFH40" s="30"/>
      <c r="AFI40" s="30"/>
      <c r="AFJ40" s="30"/>
      <c r="AFK40" s="30"/>
      <c r="AFL40" s="62"/>
      <c r="AFM40" s="30"/>
      <c r="AFN40" s="30"/>
      <c r="AFO40" s="30"/>
      <c r="AFP40" s="30"/>
      <c r="AFQ40" s="30"/>
      <c r="AFR40" s="30"/>
      <c r="AFS40" s="30"/>
      <c r="AFT40" s="30"/>
      <c r="AFU40" s="30"/>
      <c r="AFV40" s="30"/>
      <c r="AFW40" s="30"/>
      <c r="AFX40" s="30"/>
      <c r="AFY40" s="30"/>
      <c r="AFZ40" s="30"/>
      <c r="AGA40" s="30"/>
      <c r="AGB40" s="30"/>
      <c r="AGC40" s="30"/>
      <c r="AGD40" s="30"/>
      <c r="AGE40" s="30"/>
      <c r="AGF40" s="30"/>
      <c r="AGG40" s="30"/>
      <c r="AGH40" s="30"/>
      <c r="AGI40" s="30"/>
      <c r="AGJ40" s="30"/>
      <c r="AGK40" s="30"/>
      <c r="AGL40" s="30"/>
      <c r="AGM40" s="30"/>
      <c r="AGN40" s="30"/>
      <c r="AGO40" s="30"/>
      <c r="AGP40" s="30"/>
      <c r="AGQ40" s="30"/>
      <c r="AGR40" s="62"/>
      <c r="AGS40" s="30"/>
      <c r="AGT40" s="30"/>
      <c r="AGU40" s="30"/>
      <c r="AGV40" s="30"/>
      <c r="AGW40" s="30"/>
      <c r="AGX40" s="30"/>
      <c r="AGY40" s="30"/>
      <c r="AGZ40" s="30"/>
      <c r="AHA40" s="30"/>
      <c r="AHB40" s="30"/>
      <c r="AHC40" s="30"/>
      <c r="AHD40" s="30"/>
      <c r="AHE40" s="30"/>
      <c r="AHF40" s="30"/>
      <c r="AHG40" s="30"/>
      <c r="AHH40" s="30"/>
      <c r="AHI40" s="30"/>
      <c r="AHJ40" s="30"/>
      <c r="AHK40" s="30"/>
      <c r="AHL40" s="30"/>
      <c r="AHM40" s="30"/>
      <c r="AHN40" s="30"/>
      <c r="AHO40" s="30"/>
      <c r="AHP40" s="30"/>
      <c r="AHQ40" s="30"/>
      <c r="AHR40" s="30"/>
      <c r="AHS40" s="30"/>
      <c r="AHT40" s="30"/>
      <c r="AHU40" s="30"/>
      <c r="AHV40" s="30"/>
      <c r="AHW40" s="62"/>
      <c r="AHX40" s="30"/>
      <c r="AHY40" s="30"/>
      <c r="AHZ40" s="30"/>
      <c r="AIA40" s="30"/>
      <c r="AIB40" s="30"/>
      <c r="AIC40" s="30"/>
      <c r="AID40" s="30"/>
      <c r="AIE40" s="30"/>
      <c r="AIF40" s="30"/>
      <c r="AIG40" s="30"/>
      <c r="AIH40" s="30"/>
      <c r="AII40" s="30"/>
      <c r="AIJ40" s="30"/>
      <c r="AIK40" s="30"/>
      <c r="AIL40" s="30"/>
      <c r="AIM40" s="30"/>
      <c r="AIN40" s="30"/>
      <c r="AIO40" s="30"/>
      <c r="AIP40" s="30"/>
      <c r="AIQ40" s="30"/>
      <c r="AIR40" s="30"/>
      <c r="AIS40" s="30"/>
      <c r="AIT40" s="30"/>
      <c r="AIU40" s="30"/>
      <c r="AIV40" s="30"/>
      <c r="AIW40" s="30"/>
      <c r="AIX40" s="30"/>
      <c r="AIY40" s="30"/>
      <c r="AIZ40" s="30"/>
      <c r="AJA40" s="30"/>
      <c r="AJB40" s="30"/>
      <c r="AJC40" s="62"/>
      <c r="AJD40" s="30"/>
      <c r="AJE40" s="30"/>
      <c r="AJF40" s="30"/>
      <c r="AJG40" s="30"/>
      <c r="AJH40" s="30"/>
      <c r="AJI40" s="30"/>
      <c r="AJJ40" s="30"/>
      <c r="AJK40" s="30"/>
      <c r="AJL40" s="30"/>
      <c r="AJM40" s="30"/>
      <c r="AJN40" s="30"/>
      <c r="AJO40" s="30"/>
      <c r="AJP40" s="30"/>
      <c r="AJQ40" s="30"/>
      <c r="AJR40" s="30"/>
      <c r="AJS40" s="30"/>
      <c r="AJT40" s="30"/>
      <c r="AJU40" s="30"/>
      <c r="AJV40" s="30"/>
      <c r="AJW40" s="30"/>
      <c r="AJX40" s="30"/>
      <c r="AJY40" s="30"/>
      <c r="AJZ40" s="30"/>
      <c r="AKA40" s="30"/>
      <c r="AKB40" s="30"/>
      <c r="AKC40" s="30"/>
      <c r="AKD40" s="30"/>
      <c r="AKE40" s="30"/>
      <c r="AKF40" s="30"/>
      <c r="AKG40" s="30"/>
      <c r="AKH40" s="62"/>
      <c r="AKI40" s="30"/>
      <c r="AKJ40" s="30"/>
      <c r="AKK40" s="30"/>
      <c r="AKL40" s="30"/>
      <c r="AKM40" s="30"/>
      <c r="AKN40" s="30"/>
      <c r="AKO40" s="30"/>
      <c r="AKP40" s="30"/>
      <c r="AKQ40" s="30"/>
      <c r="AKR40" s="30"/>
      <c r="AKS40" s="30"/>
      <c r="AKT40" s="30"/>
      <c r="AKU40" s="30"/>
      <c r="AKV40" s="30"/>
      <c r="AKW40" s="30"/>
      <c r="AKX40" s="30"/>
      <c r="AKY40" s="30"/>
      <c r="AKZ40" s="30"/>
      <c r="ALA40" s="30"/>
      <c r="ALB40" s="30"/>
      <c r="ALC40" s="30"/>
      <c r="ALD40" s="30"/>
      <c r="ALE40" s="30"/>
      <c r="ALF40" s="30"/>
      <c r="ALG40" s="30"/>
      <c r="ALH40" s="30"/>
      <c r="ALI40" s="30"/>
      <c r="ALJ40" s="30"/>
      <c r="ALK40" s="30"/>
      <c r="ALL40" s="30"/>
      <c r="ALM40" s="30"/>
      <c r="ALN40" s="62"/>
    </row>
    <row r="41" spans="1:1002" s="40" customFormat="1" ht="3" customHeight="1">
      <c r="A41" s="568"/>
      <c r="B41" s="540"/>
      <c r="C41"/>
      <c r="D41" s="566"/>
      <c r="E41" s="566"/>
      <c r="F41" s="99"/>
      <c r="G41" s="97"/>
      <c r="H41" s="562"/>
      <c r="I41" s="567"/>
      <c r="J41" s="57"/>
      <c r="K41" s="580"/>
      <c r="M41" s="3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62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62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62"/>
      <c r="CM41" s="84"/>
      <c r="CN41" s="84"/>
      <c r="CO41" s="84"/>
      <c r="CP41" s="84"/>
      <c r="CQ41" s="84"/>
      <c r="CR41" s="84"/>
      <c r="CS41" s="84"/>
      <c r="CT41" s="84"/>
      <c r="CU41" s="84"/>
      <c r="CV41" s="84"/>
      <c r="CW41" s="84"/>
      <c r="CX41" s="84"/>
      <c r="CY41" s="84"/>
      <c r="CZ41" s="84"/>
      <c r="DA41" s="84"/>
      <c r="DB41" s="84"/>
      <c r="DC41" s="84"/>
      <c r="DD41" s="84"/>
      <c r="DE41" s="84"/>
      <c r="DF41" s="84"/>
      <c r="DG41" s="84"/>
      <c r="DH41" s="84"/>
      <c r="DI41" s="84"/>
      <c r="DJ41" s="84"/>
      <c r="DK41" s="84"/>
      <c r="DL41" s="84"/>
      <c r="DM41" s="84"/>
      <c r="DN41" s="84"/>
      <c r="DO41" s="84"/>
      <c r="DP41" s="84"/>
      <c r="DQ41" s="84"/>
      <c r="DR41" s="62"/>
      <c r="DS41" s="84"/>
      <c r="DT41" s="84"/>
      <c r="DU41" s="84"/>
      <c r="DV41" s="84"/>
      <c r="DW41" s="84"/>
      <c r="DX41" s="84"/>
      <c r="DY41" s="84"/>
      <c r="DZ41" s="84"/>
      <c r="EA41" s="84"/>
      <c r="EB41" s="84"/>
      <c r="EC41" s="84"/>
      <c r="ED41" s="84"/>
      <c r="EE41" s="84"/>
      <c r="EF41" s="84"/>
      <c r="EG41" s="84"/>
      <c r="EH41" s="84"/>
      <c r="EI41" s="84"/>
      <c r="EJ41" s="84"/>
      <c r="EK41" s="84"/>
      <c r="EL41" s="84"/>
      <c r="EM41" s="84"/>
      <c r="EN41" s="84"/>
      <c r="EO41" s="84"/>
      <c r="EP41" s="84"/>
      <c r="EQ41" s="84"/>
      <c r="ER41" s="84"/>
      <c r="ES41" s="84"/>
      <c r="ET41" s="84"/>
      <c r="EU41" s="84"/>
      <c r="EV41" s="84"/>
      <c r="EW41" s="62"/>
      <c r="EX41" s="84"/>
      <c r="EY41" s="84"/>
      <c r="EZ41" s="84"/>
      <c r="FA41" s="84"/>
      <c r="FB41" s="84"/>
      <c r="FC41" s="84"/>
      <c r="FD41" s="84"/>
      <c r="FE41" s="84"/>
      <c r="FF41" s="84"/>
      <c r="FG41" s="84"/>
      <c r="FH41" s="84"/>
      <c r="FI41" s="84"/>
      <c r="FJ41" s="84"/>
      <c r="FK41" s="84"/>
      <c r="FL41" s="84"/>
      <c r="FM41" s="84"/>
      <c r="FN41" s="84"/>
      <c r="FO41" s="84"/>
      <c r="FP41" s="84"/>
      <c r="FQ41" s="84"/>
      <c r="FR41" s="84"/>
      <c r="FS41" s="84"/>
      <c r="FT41" s="84"/>
      <c r="FU41" s="84"/>
      <c r="FV41" s="84"/>
      <c r="FW41" s="84"/>
      <c r="FX41" s="84"/>
      <c r="FY41" s="84"/>
      <c r="FZ41" s="84"/>
      <c r="GA41" s="84"/>
      <c r="GB41" s="84"/>
      <c r="GC41" s="62"/>
      <c r="GD41" s="84"/>
      <c r="GE41" s="84"/>
      <c r="GF41" s="84"/>
      <c r="GG41" s="84"/>
      <c r="GH41" s="84"/>
      <c r="GI41" s="84"/>
      <c r="GJ41" s="84"/>
      <c r="GK41" s="84"/>
      <c r="GL41" s="84"/>
      <c r="GM41" s="84"/>
      <c r="GN41" s="84"/>
      <c r="GO41" s="84"/>
      <c r="GP41" s="84"/>
      <c r="GQ41" s="84"/>
      <c r="GR41" s="84"/>
      <c r="GS41" s="84"/>
      <c r="GT41" s="84"/>
      <c r="GU41" s="84"/>
      <c r="GV41" s="84"/>
      <c r="GW41" s="84"/>
      <c r="GX41" s="84"/>
      <c r="GY41" s="84"/>
      <c r="GZ41" s="84"/>
      <c r="HA41" s="84"/>
      <c r="HB41" s="84"/>
      <c r="HC41" s="84"/>
      <c r="HD41" s="84"/>
      <c r="HE41" s="84"/>
      <c r="HF41" s="84"/>
      <c r="HG41" s="84"/>
      <c r="HH41" s="62"/>
      <c r="HI41" s="84"/>
      <c r="HJ41" s="84"/>
      <c r="HK41" s="84"/>
      <c r="HL41" s="84"/>
      <c r="HM41" s="84"/>
      <c r="HN41" s="84"/>
      <c r="HO41" s="84"/>
      <c r="HP41" s="84"/>
      <c r="HQ41" s="84"/>
      <c r="HR41" s="84"/>
      <c r="HS41" s="84"/>
      <c r="HT41" s="84"/>
      <c r="HU41" s="84"/>
      <c r="HV41" s="84"/>
      <c r="HW41" s="84"/>
      <c r="HX41" s="84"/>
      <c r="HY41" s="84"/>
      <c r="HZ41" s="84"/>
      <c r="IA41" s="84"/>
      <c r="IB41" s="84"/>
      <c r="IC41" s="84"/>
      <c r="ID41" s="84"/>
      <c r="IE41" s="84"/>
      <c r="IF41" s="84"/>
      <c r="IG41" s="84"/>
      <c r="IH41" s="84"/>
      <c r="II41" s="84"/>
      <c r="IJ41" s="84"/>
      <c r="IK41" s="84"/>
      <c r="IL41" s="84"/>
      <c r="IM41" s="84"/>
      <c r="IN41" s="62"/>
      <c r="IO41" s="84"/>
      <c r="IP41" s="84"/>
      <c r="IQ41" s="84"/>
      <c r="IR41" s="84"/>
      <c r="IS41" s="84"/>
      <c r="IT41" s="84"/>
      <c r="IU41" s="84"/>
      <c r="IV41" s="84"/>
      <c r="IW41" s="84"/>
      <c r="IX41" s="84"/>
      <c r="IY41" s="84"/>
      <c r="IZ41" s="84"/>
      <c r="JA41" s="84"/>
      <c r="JB41" s="84"/>
      <c r="JC41" s="84"/>
      <c r="JD41" s="84"/>
      <c r="JE41" s="84"/>
      <c r="JF41" s="84"/>
      <c r="JG41" s="84"/>
      <c r="JH41" s="84"/>
      <c r="JI41" s="84"/>
      <c r="JJ41" s="84"/>
      <c r="JK41" s="84"/>
      <c r="JL41" s="84"/>
      <c r="JM41" s="84"/>
      <c r="JN41" s="84"/>
      <c r="JO41" s="84"/>
      <c r="JP41" s="84"/>
      <c r="JQ41" s="84"/>
      <c r="JR41" s="84"/>
      <c r="JS41" s="84"/>
      <c r="JT41" s="62"/>
      <c r="JU41" s="84"/>
      <c r="JV41" s="84"/>
      <c r="JW41" s="84"/>
      <c r="JX41" s="84"/>
      <c r="JY41" s="84"/>
      <c r="JZ41" s="84"/>
      <c r="KA41" s="84"/>
      <c r="KB41" s="84"/>
      <c r="KC41" s="84"/>
      <c r="KD41" s="84"/>
      <c r="KE41" s="84"/>
      <c r="KF41" s="84"/>
      <c r="KG41" s="84"/>
      <c r="KH41" s="84"/>
      <c r="KI41" s="84"/>
      <c r="KJ41" s="84"/>
      <c r="KK41" s="84"/>
      <c r="KL41" s="84"/>
      <c r="KM41" s="84"/>
      <c r="KN41" s="84"/>
      <c r="KO41" s="84"/>
      <c r="KP41" s="84"/>
      <c r="KQ41" s="84"/>
      <c r="KR41" s="84"/>
      <c r="KS41" s="84"/>
      <c r="KT41" s="84"/>
      <c r="KU41" s="84"/>
      <c r="KV41" s="84"/>
      <c r="KW41" s="62"/>
      <c r="KX41" s="84"/>
      <c r="KY41" s="84"/>
      <c r="KZ41" s="84"/>
      <c r="LA41" s="84"/>
      <c r="LB41" s="84"/>
      <c r="LC41" s="84"/>
      <c r="LD41" s="84"/>
      <c r="LE41" s="84"/>
      <c r="LF41" s="84"/>
      <c r="LG41" s="84"/>
      <c r="LH41" s="84"/>
      <c r="LI41" s="84"/>
      <c r="LJ41" s="84"/>
      <c r="LK41" s="84"/>
      <c r="LL41" s="84"/>
      <c r="LM41" s="84"/>
      <c r="LN41" s="84"/>
      <c r="LO41" s="84"/>
      <c r="LP41" s="84"/>
      <c r="LQ41" s="84"/>
      <c r="LR41" s="84"/>
      <c r="LS41" s="84"/>
      <c r="LT41" s="84"/>
      <c r="LU41" s="84"/>
      <c r="LV41" s="84"/>
      <c r="LW41" s="84"/>
      <c r="LX41" s="84"/>
      <c r="LY41" s="84"/>
      <c r="LZ41" s="84"/>
      <c r="MA41" s="84"/>
      <c r="MB41" s="84"/>
      <c r="MC41" s="62"/>
      <c r="MD41" s="84"/>
      <c r="ME41" s="84"/>
      <c r="MF41" s="84"/>
      <c r="MG41" s="84"/>
      <c r="MH41" s="84"/>
      <c r="MI41" s="84"/>
      <c r="MJ41" s="84"/>
      <c r="MK41" s="84"/>
      <c r="ML41" s="84"/>
      <c r="MM41" s="84"/>
      <c r="MN41" s="84"/>
      <c r="MO41" s="84"/>
      <c r="MP41" s="84"/>
      <c r="MQ41" s="84"/>
      <c r="MR41" s="84"/>
      <c r="MS41" s="84"/>
      <c r="MT41" s="84"/>
      <c r="MU41" s="84"/>
      <c r="MV41" s="84"/>
      <c r="MW41" s="84"/>
      <c r="MX41" s="84"/>
      <c r="MY41" s="84"/>
      <c r="MZ41" s="84"/>
      <c r="NA41" s="84"/>
      <c r="NB41" s="84"/>
      <c r="NC41" s="84"/>
      <c r="ND41" s="84"/>
      <c r="NE41" s="84"/>
      <c r="NF41" s="84"/>
      <c r="NG41" s="84"/>
      <c r="NH41" s="62"/>
      <c r="NI41" s="84"/>
      <c r="NJ41" s="84"/>
      <c r="NK41" s="84"/>
      <c r="NL41" s="84"/>
      <c r="NM41" s="84"/>
      <c r="NN41" s="84"/>
      <c r="NO41" s="84"/>
      <c r="NP41" s="84"/>
      <c r="NQ41" s="84"/>
      <c r="NR41" s="84"/>
      <c r="NS41" s="84"/>
      <c r="NT41" s="84"/>
      <c r="NU41" s="84"/>
      <c r="NV41" s="84"/>
      <c r="NW41" s="84"/>
      <c r="NX41" s="84"/>
      <c r="NY41" s="84"/>
      <c r="NZ41" s="84"/>
      <c r="OA41" s="84"/>
      <c r="OB41" s="84"/>
      <c r="OC41" s="84"/>
      <c r="OD41" s="84"/>
      <c r="OE41" s="84"/>
      <c r="OF41" s="84"/>
      <c r="OG41" s="84"/>
      <c r="OH41" s="84"/>
      <c r="OI41" s="84"/>
      <c r="OJ41" s="84"/>
      <c r="OK41" s="84"/>
      <c r="OL41" s="84"/>
      <c r="OM41" s="84"/>
      <c r="ON41" s="62"/>
      <c r="OO41" s="84"/>
      <c r="OP41" s="84"/>
      <c r="OQ41" s="84"/>
      <c r="OR41" s="84"/>
      <c r="OS41" s="84"/>
      <c r="OT41" s="84"/>
      <c r="OU41" s="84"/>
      <c r="OV41" s="84"/>
      <c r="OW41" s="84"/>
      <c r="OX41" s="84"/>
      <c r="OY41" s="84"/>
      <c r="OZ41" s="84"/>
      <c r="PA41" s="84"/>
      <c r="PB41" s="84"/>
      <c r="PC41" s="84"/>
      <c r="PD41" s="84"/>
      <c r="PE41" s="84"/>
      <c r="PF41" s="84"/>
      <c r="PG41" s="84"/>
      <c r="PH41" s="84"/>
      <c r="PI41" s="84"/>
      <c r="PJ41" s="84"/>
      <c r="PK41" s="84"/>
      <c r="PL41" s="84"/>
      <c r="PM41" s="84"/>
      <c r="PN41" s="84"/>
      <c r="PO41" s="84"/>
      <c r="PP41" s="84"/>
      <c r="PQ41" s="84"/>
      <c r="PR41" s="84"/>
      <c r="PS41" s="62"/>
      <c r="PT41" s="84"/>
      <c r="PU41" s="84"/>
      <c r="PV41" s="84"/>
      <c r="PW41" s="84"/>
      <c r="PX41" s="84"/>
      <c r="PY41" s="84"/>
      <c r="PZ41" s="84"/>
      <c r="QA41" s="84"/>
      <c r="QB41" s="84"/>
      <c r="QC41" s="84"/>
      <c r="QD41" s="84"/>
      <c r="QE41" s="84"/>
      <c r="QF41" s="84"/>
      <c r="QG41" s="84"/>
      <c r="QH41" s="84"/>
      <c r="QI41" s="84"/>
      <c r="QJ41" s="84"/>
      <c r="QK41" s="84"/>
      <c r="QL41" s="84"/>
      <c r="QM41" s="84"/>
      <c r="QN41" s="84"/>
      <c r="QO41" s="84"/>
      <c r="QP41" s="84"/>
      <c r="QQ41" s="84"/>
      <c r="QR41" s="84"/>
      <c r="QS41" s="84"/>
      <c r="QT41" s="84"/>
      <c r="QU41" s="84"/>
      <c r="QV41" s="84"/>
      <c r="QW41" s="84"/>
      <c r="QX41" s="84"/>
      <c r="QY41" s="62"/>
      <c r="QZ41" s="84"/>
      <c r="RA41" s="84"/>
      <c r="RB41" s="84"/>
      <c r="RC41" s="84"/>
      <c r="RD41" s="84"/>
      <c r="RE41" s="84"/>
      <c r="RF41" s="84"/>
      <c r="RG41" s="84"/>
      <c r="RH41" s="84"/>
      <c r="RI41" s="84"/>
      <c r="RJ41" s="84"/>
      <c r="RK41" s="84"/>
      <c r="RL41" s="84"/>
      <c r="RM41" s="84"/>
      <c r="RN41" s="84"/>
      <c r="RO41" s="84"/>
      <c r="RP41" s="84"/>
      <c r="RQ41" s="84"/>
      <c r="RR41" s="84"/>
      <c r="RS41" s="84"/>
      <c r="RT41" s="84"/>
      <c r="RU41" s="84"/>
      <c r="RV41" s="84"/>
      <c r="RW41" s="84"/>
      <c r="RX41" s="84"/>
      <c r="RY41" s="84"/>
      <c r="RZ41" s="84"/>
      <c r="SA41" s="84"/>
      <c r="SB41" s="84"/>
      <c r="SC41" s="84"/>
      <c r="SD41" s="84"/>
      <c r="SE41" s="62"/>
      <c r="SF41" s="84"/>
      <c r="SG41" s="84"/>
      <c r="SH41" s="84"/>
      <c r="SI41" s="84"/>
      <c r="SJ41" s="84"/>
      <c r="SK41" s="84"/>
      <c r="SL41" s="84"/>
      <c r="SM41" s="84"/>
      <c r="SN41" s="84"/>
      <c r="SO41" s="84"/>
      <c r="SP41" s="84"/>
      <c r="SQ41" s="84"/>
      <c r="SR41" s="84"/>
      <c r="SS41" s="84"/>
      <c r="ST41" s="84"/>
      <c r="SU41" s="84"/>
      <c r="SV41" s="84"/>
      <c r="SW41" s="84"/>
      <c r="SX41" s="84"/>
      <c r="SY41" s="84"/>
      <c r="SZ41" s="84"/>
      <c r="TA41" s="84"/>
      <c r="TB41" s="84"/>
      <c r="TC41" s="84"/>
      <c r="TD41" s="84"/>
      <c r="TE41" s="84"/>
      <c r="TF41" s="84"/>
      <c r="TG41" s="84"/>
      <c r="TH41" s="84"/>
      <c r="TI41" s="84"/>
      <c r="TJ41" s="62"/>
      <c r="TK41" s="84"/>
      <c r="TL41" s="84"/>
      <c r="TM41" s="84"/>
      <c r="TN41" s="84"/>
      <c r="TO41" s="84"/>
      <c r="TP41" s="84"/>
      <c r="TQ41" s="84"/>
      <c r="TR41" s="84"/>
      <c r="TS41" s="84"/>
      <c r="TT41" s="84"/>
      <c r="TU41" s="84"/>
      <c r="TV41" s="84"/>
      <c r="TW41" s="84"/>
      <c r="TX41" s="84"/>
      <c r="TY41" s="84"/>
      <c r="TZ41" s="84"/>
      <c r="UA41" s="84"/>
      <c r="UB41" s="84"/>
      <c r="UC41" s="84"/>
      <c r="UD41" s="84"/>
      <c r="UE41" s="84"/>
      <c r="UF41" s="84"/>
      <c r="UG41" s="84"/>
      <c r="UH41" s="84"/>
      <c r="UI41" s="84"/>
      <c r="UJ41" s="84"/>
      <c r="UK41" s="84"/>
      <c r="UL41" s="84"/>
      <c r="UM41" s="84"/>
      <c r="UN41" s="84"/>
      <c r="UO41" s="84"/>
      <c r="UP41" s="62"/>
      <c r="UQ41" s="84"/>
      <c r="UR41" s="84"/>
      <c r="US41" s="84"/>
      <c r="UT41" s="84"/>
      <c r="UU41" s="84"/>
      <c r="UV41" s="84"/>
      <c r="UW41" s="84"/>
      <c r="UX41" s="84"/>
      <c r="UY41" s="84"/>
      <c r="UZ41" s="84"/>
      <c r="VA41" s="84"/>
      <c r="VB41" s="84"/>
      <c r="VC41" s="84"/>
      <c r="VD41" s="84"/>
      <c r="VE41" s="84"/>
      <c r="VF41" s="84"/>
      <c r="VG41" s="84"/>
      <c r="VH41" s="84"/>
      <c r="VI41" s="84"/>
      <c r="VJ41" s="84"/>
      <c r="VK41" s="84"/>
      <c r="VL41" s="84"/>
      <c r="VM41" s="84"/>
      <c r="VN41" s="84"/>
      <c r="VO41" s="84"/>
      <c r="VP41" s="84"/>
      <c r="VQ41" s="84"/>
      <c r="VR41" s="84"/>
      <c r="VS41" s="84"/>
      <c r="VT41" s="84"/>
      <c r="VU41" s="62"/>
      <c r="VV41" s="84"/>
      <c r="VW41" s="84"/>
      <c r="VX41" s="84"/>
      <c r="VY41" s="84"/>
      <c r="VZ41" s="84"/>
      <c r="WA41" s="84"/>
      <c r="WB41" s="84"/>
      <c r="WC41" s="84"/>
      <c r="WD41" s="84"/>
      <c r="WE41" s="84"/>
      <c r="WF41" s="84"/>
      <c r="WG41" s="84"/>
      <c r="WH41" s="84"/>
      <c r="WI41" s="84"/>
      <c r="WJ41" s="84"/>
      <c r="WK41" s="84"/>
      <c r="WL41" s="84"/>
      <c r="WM41" s="84"/>
      <c r="WN41" s="84"/>
      <c r="WO41" s="84"/>
      <c r="WP41" s="84"/>
      <c r="WQ41" s="84"/>
      <c r="WR41" s="84"/>
      <c r="WS41" s="84"/>
      <c r="WT41" s="84"/>
      <c r="WU41" s="84"/>
      <c r="WV41" s="84"/>
      <c r="WW41" s="84"/>
      <c r="WX41" s="84"/>
      <c r="WY41" s="84"/>
      <c r="WZ41" s="84"/>
      <c r="XA41" s="62"/>
      <c r="XB41" s="84"/>
      <c r="XC41" s="84"/>
      <c r="XD41" s="84"/>
      <c r="XE41" s="84"/>
      <c r="XF41" s="84"/>
      <c r="XG41" s="84"/>
      <c r="XH41" s="84"/>
      <c r="XI41" s="84"/>
      <c r="XJ41" s="84"/>
      <c r="XK41" s="84"/>
      <c r="XL41" s="84"/>
      <c r="XM41" s="84"/>
      <c r="XN41" s="84"/>
      <c r="XO41" s="84"/>
      <c r="XP41" s="84"/>
      <c r="XQ41" s="84"/>
      <c r="XR41" s="84"/>
      <c r="XS41" s="84"/>
      <c r="XT41" s="84"/>
      <c r="XU41" s="84"/>
      <c r="XV41" s="84"/>
      <c r="XW41" s="84"/>
      <c r="XX41" s="84"/>
      <c r="XY41" s="84"/>
      <c r="XZ41" s="84"/>
      <c r="YA41" s="84"/>
      <c r="YB41" s="84"/>
      <c r="YC41" s="84"/>
      <c r="YD41" s="84"/>
      <c r="YE41" s="84"/>
      <c r="YF41" s="84"/>
      <c r="YG41" s="62"/>
      <c r="YH41" s="84"/>
      <c r="YI41" s="84"/>
      <c r="YJ41" s="84"/>
      <c r="YK41" s="84"/>
      <c r="YL41" s="84"/>
      <c r="YM41" s="84"/>
      <c r="YN41" s="84"/>
      <c r="YO41" s="84"/>
      <c r="YP41" s="84"/>
      <c r="YQ41" s="84"/>
      <c r="YR41" s="84"/>
      <c r="YS41" s="84"/>
      <c r="YT41" s="84"/>
      <c r="YU41" s="84"/>
      <c r="YV41" s="84"/>
      <c r="YW41" s="84"/>
      <c r="YX41" s="84"/>
      <c r="YY41" s="84"/>
      <c r="YZ41" s="84"/>
      <c r="ZA41" s="84"/>
      <c r="ZB41" s="84"/>
      <c r="ZC41" s="84"/>
      <c r="ZD41" s="84"/>
      <c r="ZE41" s="84"/>
      <c r="ZF41" s="84"/>
      <c r="ZG41" s="84"/>
      <c r="ZH41" s="84"/>
      <c r="ZI41" s="84"/>
      <c r="ZJ41" s="62"/>
      <c r="ZK41" s="84"/>
      <c r="ZL41" s="84"/>
      <c r="ZM41" s="84"/>
      <c r="ZN41" s="84"/>
      <c r="ZO41" s="84"/>
      <c r="ZP41" s="84"/>
      <c r="ZQ41" s="84"/>
      <c r="ZR41" s="84"/>
      <c r="ZS41" s="84"/>
      <c r="ZT41" s="84"/>
      <c r="ZU41" s="84"/>
      <c r="ZV41" s="84"/>
      <c r="ZW41" s="84"/>
      <c r="ZX41" s="84"/>
      <c r="ZY41" s="84"/>
      <c r="ZZ41" s="84"/>
      <c r="AAA41" s="84"/>
      <c r="AAB41" s="84"/>
      <c r="AAC41" s="84"/>
      <c r="AAD41" s="84"/>
      <c r="AAE41" s="84"/>
      <c r="AAF41" s="84"/>
      <c r="AAG41" s="84"/>
      <c r="AAH41" s="84"/>
      <c r="AAI41" s="84"/>
      <c r="AAJ41" s="84"/>
      <c r="AAK41" s="84"/>
      <c r="AAL41" s="84"/>
      <c r="AAM41" s="84"/>
      <c r="AAN41" s="84"/>
      <c r="AAO41" s="84"/>
      <c r="AAP41" s="62"/>
      <c r="AAQ41" s="84"/>
      <c r="AAR41" s="84"/>
      <c r="AAS41" s="84"/>
      <c r="AAT41" s="84"/>
      <c r="AAU41" s="84"/>
      <c r="AAV41" s="84"/>
      <c r="AAW41" s="84"/>
      <c r="AAX41" s="84"/>
      <c r="AAY41" s="84"/>
      <c r="AAZ41" s="84"/>
      <c r="ABA41" s="84"/>
      <c r="ABB41" s="84"/>
      <c r="ABC41" s="84"/>
      <c r="ABD41" s="84"/>
      <c r="ABE41" s="84"/>
      <c r="ABF41" s="84"/>
      <c r="ABG41" s="84"/>
      <c r="ABH41" s="84"/>
      <c r="ABI41" s="84"/>
      <c r="ABJ41" s="84"/>
      <c r="ABK41" s="84"/>
      <c r="ABL41" s="84"/>
      <c r="ABM41" s="84"/>
      <c r="ABN41" s="84"/>
      <c r="ABO41" s="84"/>
      <c r="ABP41" s="84"/>
      <c r="ABQ41" s="84"/>
      <c r="ABR41" s="84"/>
      <c r="ABS41" s="84"/>
      <c r="ABT41" s="84"/>
      <c r="ABU41" s="62"/>
      <c r="ABV41" s="84"/>
      <c r="ABW41" s="84"/>
      <c r="ABX41" s="84"/>
      <c r="ABY41" s="84"/>
      <c r="ABZ41" s="84"/>
      <c r="ACA41" s="84"/>
      <c r="ACB41" s="84"/>
      <c r="ACC41" s="84"/>
      <c r="ACD41" s="84"/>
      <c r="ACE41" s="84"/>
      <c r="ACF41" s="84"/>
      <c r="ACG41" s="84"/>
      <c r="ACH41" s="84"/>
      <c r="ACI41" s="84"/>
      <c r="ACJ41" s="84"/>
      <c r="ACK41" s="84"/>
      <c r="ACL41" s="84"/>
      <c r="ACM41" s="84"/>
      <c r="ACN41" s="84"/>
      <c r="ACO41" s="84"/>
      <c r="ACP41" s="84"/>
      <c r="ACQ41" s="84"/>
      <c r="ACR41" s="84"/>
      <c r="ACS41" s="84"/>
      <c r="ACT41" s="84"/>
      <c r="ACU41" s="84"/>
      <c r="ACV41" s="84"/>
      <c r="ACW41" s="84"/>
      <c r="ACX41" s="84"/>
      <c r="ACY41" s="84"/>
      <c r="ACZ41" s="84"/>
      <c r="ADA41" s="62"/>
      <c r="ADB41" s="84"/>
      <c r="ADC41" s="84"/>
      <c r="ADD41" s="84"/>
      <c r="ADE41" s="84"/>
      <c r="ADF41" s="84"/>
      <c r="ADG41" s="84"/>
      <c r="ADH41" s="84"/>
      <c r="ADI41" s="84"/>
      <c r="ADJ41" s="84"/>
      <c r="ADK41" s="84"/>
      <c r="ADL41" s="84"/>
      <c r="ADM41" s="84"/>
      <c r="ADN41" s="84"/>
      <c r="ADO41" s="84"/>
      <c r="ADP41" s="84"/>
      <c r="ADQ41" s="84"/>
      <c r="ADR41" s="84"/>
      <c r="ADS41" s="84"/>
      <c r="ADT41" s="84"/>
      <c r="ADU41" s="84"/>
      <c r="ADV41" s="84"/>
      <c r="ADW41" s="84"/>
      <c r="ADX41" s="84"/>
      <c r="ADY41" s="84"/>
      <c r="ADZ41" s="84"/>
      <c r="AEA41" s="84"/>
      <c r="AEB41" s="84"/>
      <c r="AEC41" s="84"/>
      <c r="AED41" s="84"/>
      <c r="AEE41" s="84"/>
      <c r="AEF41" s="62"/>
      <c r="AEG41" s="84"/>
      <c r="AEH41" s="84"/>
      <c r="AEI41" s="84"/>
      <c r="AEJ41" s="84"/>
      <c r="AEK41" s="84"/>
      <c r="AEL41" s="84"/>
      <c r="AEM41" s="84"/>
      <c r="AEN41" s="84"/>
      <c r="AEO41" s="84"/>
      <c r="AEP41" s="84"/>
      <c r="AEQ41" s="84"/>
      <c r="AER41" s="84"/>
      <c r="AES41" s="84"/>
      <c r="AET41" s="84"/>
      <c r="AEU41" s="84"/>
      <c r="AEV41" s="84"/>
      <c r="AEW41" s="84"/>
      <c r="AEX41" s="84"/>
      <c r="AEY41" s="84"/>
      <c r="AEZ41" s="84"/>
      <c r="AFA41" s="84"/>
      <c r="AFB41" s="84"/>
      <c r="AFC41" s="84"/>
      <c r="AFD41" s="84"/>
      <c r="AFE41" s="84"/>
      <c r="AFF41" s="84"/>
      <c r="AFG41" s="84"/>
      <c r="AFH41" s="84"/>
      <c r="AFI41" s="84"/>
      <c r="AFJ41" s="84"/>
      <c r="AFK41" s="84"/>
      <c r="AFL41" s="62"/>
      <c r="AFM41" s="84"/>
      <c r="AFN41" s="84"/>
      <c r="AFO41" s="84"/>
      <c r="AFP41" s="84"/>
      <c r="AFQ41" s="84"/>
      <c r="AFR41" s="84"/>
      <c r="AFS41" s="84"/>
      <c r="AFT41" s="84"/>
      <c r="AFU41" s="84"/>
      <c r="AFV41" s="84"/>
      <c r="AFW41" s="84"/>
      <c r="AFX41" s="84"/>
      <c r="AFY41" s="84"/>
      <c r="AFZ41" s="84"/>
      <c r="AGA41" s="84"/>
      <c r="AGB41" s="84"/>
      <c r="AGC41" s="84"/>
      <c r="AGD41" s="84"/>
      <c r="AGE41" s="84"/>
      <c r="AGF41" s="84"/>
      <c r="AGG41" s="84"/>
      <c r="AGH41" s="84"/>
      <c r="AGI41" s="84"/>
      <c r="AGJ41" s="84"/>
      <c r="AGK41" s="84"/>
      <c r="AGL41" s="84"/>
      <c r="AGM41" s="84"/>
      <c r="AGN41" s="84"/>
      <c r="AGO41" s="84"/>
      <c r="AGP41" s="84"/>
      <c r="AGQ41" s="84"/>
      <c r="AGR41" s="62"/>
      <c r="AGS41" s="84"/>
      <c r="AGT41" s="84"/>
      <c r="AGU41" s="84"/>
      <c r="AGV41" s="84"/>
      <c r="AGW41" s="84"/>
      <c r="AGX41" s="84"/>
      <c r="AGY41" s="84"/>
      <c r="AGZ41" s="84"/>
      <c r="AHA41" s="84"/>
      <c r="AHB41" s="84"/>
      <c r="AHC41" s="84"/>
      <c r="AHD41" s="84"/>
      <c r="AHE41" s="84"/>
      <c r="AHF41" s="84"/>
      <c r="AHG41" s="84"/>
      <c r="AHH41" s="84"/>
      <c r="AHI41" s="84"/>
      <c r="AHJ41" s="84"/>
      <c r="AHK41" s="84"/>
      <c r="AHL41" s="84"/>
      <c r="AHM41" s="84"/>
      <c r="AHN41" s="84"/>
      <c r="AHO41" s="84"/>
      <c r="AHP41" s="84"/>
      <c r="AHQ41" s="84"/>
      <c r="AHR41" s="84"/>
      <c r="AHS41" s="84"/>
      <c r="AHT41" s="84"/>
      <c r="AHU41" s="84"/>
      <c r="AHV41" s="84"/>
      <c r="AHW41" s="62"/>
      <c r="AHX41" s="84"/>
      <c r="AHY41" s="84"/>
      <c r="AHZ41" s="84"/>
      <c r="AIA41" s="84"/>
      <c r="AIB41" s="84"/>
      <c r="AIC41" s="84"/>
      <c r="AID41" s="84"/>
      <c r="AIE41" s="84"/>
      <c r="AIF41" s="84"/>
      <c r="AIG41" s="84"/>
      <c r="AIH41" s="84"/>
      <c r="AII41" s="84"/>
      <c r="AIJ41" s="84"/>
      <c r="AIK41" s="84"/>
      <c r="AIL41" s="84"/>
      <c r="AIM41" s="84"/>
      <c r="AIN41" s="84"/>
      <c r="AIO41" s="84"/>
      <c r="AIP41" s="84"/>
      <c r="AIQ41" s="84"/>
      <c r="AIR41" s="84"/>
      <c r="AIS41" s="84"/>
      <c r="AIT41" s="84"/>
      <c r="AIU41" s="84"/>
      <c r="AIV41" s="84"/>
      <c r="AIW41" s="84"/>
      <c r="AIX41" s="84"/>
      <c r="AIY41" s="84"/>
      <c r="AIZ41" s="84"/>
      <c r="AJA41" s="84"/>
      <c r="AJB41" s="84"/>
      <c r="AJC41" s="62"/>
      <c r="AJD41" s="84"/>
      <c r="AJE41" s="84"/>
      <c r="AJF41" s="84"/>
      <c r="AJG41" s="84"/>
      <c r="AJH41" s="84"/>
      <c r="AJI41" s="84"/>
      <c r="AJJ41" s="84"/>
      <c r="AJK41" s="84"/>
      <c r="AJL41" s="84"/>
      <c r="AJM41" s="84"/>
      <c r="AJN41" s="84"/>
      <c r="AJO41" s="84"/>
      <c r="AJP41" s="84"/>
      <c r="AJQ41" s="84"/>
      <c r="AJR41" s="84"/>
      <c r="AJS41" s="84"/>
      <c r="AJT41" s="84"/>
      <c r="AJU41" s="84"/>
      <c r="AJV41" s="84"/>
      <c r="AJW41" s="84"/>
      <c r="AJX41" s="84"/>
      <c r="AJY41" s="84"/>
      <c r="AJZ41" s="84"/>
      <c r="AKA41" s="84"/>
      <c r="AKB41" s="84"/>
      <c r="AKC41" s="84"/>
      <c r="AKD41" s="84"/>
      <c r="AKE41" s="84"/>
      <c r="AKF41" s="84"/>
      <c r="AKG41" s="84"/>
      <c r="AKH41" s="62"/>
      <c r="AKI41" s="84"/>
      <c r="AKJ41" s="84"/>
      <c r="AKK41" s="84"/>
      <c r="AKL41" s="84"/>
      <c r="AKM41" s="84"/>
      <c r="AKN41" s="84"/>
      <c r="AKO41" s="84"/>
      <c r="AKP41" s="84"/>
      <c r="AKQ41" s="84"/>
      <c r="AKR41" s="84"/>
      <c r="AKS41" s="84"/>
      <c r="AKT41" s="84"/>
      <c r="AKU41" s="84"/>
      <c r="AKV41" s="84"/>
      <c r="AKW41" s="84"/>
      <c r="AKX41" s="84"/>
      <c r="AKY41" s="84"/>
      <c r="AKZ41" s="84"/>
      <c r="ALA41" s="84"/>
      <c r="ALB41" s="84"/>
      <c r="ALC41" s="84"/>
      <c r="ALD41" s="84"/>
      <c r="ALE41" s="84"/>
      <c r="ALF41" s="84"/>
      <c r="ALG41" s="84"/>
      <c r="ALH41" s="84"/>
      <c r="ALI41" s="84"/>
      <c r="ALJ41" s="84"/>
      <c r="ALK41" s="84"/>
      <c r="ALL41" s="84"/>
      <c r="ALM41" s="84"/>
      <c r="ALN41" s="62"/>
    </row>
    <row r="42" spans="1:1002" s="39" customFormat="1" ht="3" customHeight="1">
      <c r="A42" s="568" t="s">
        <v>45</v>
      </c>
      <c r="B42" s="538" t="s">
        <v>34</v>
      </c>
      <c r="D42" s="566">
        <v>42005</v>
      </c>
      <c r="E42" s="566">
        <v>43070</v>
      </c>
      <c r="F42" s="99"/>
      <c r="G42" s="97"/>
      <c r="H42" s="560">
        <f ca="1">IF(DATEDIF($D42,TODAY(),"d")/$F43&gt;1,1,DATEDIF($D42,TODAY(),"d")/$F43)</f>
        <v>1</v>
      </c>
      <c r="I42" s="567">
        <v>0</v>
      </c>
      <c r="J42" s="14"/>
      <c r="K42" s="580">
        <f ca="1">J43-H42</f>
        <v>0</v>
      </c>
      <c r="L42" s="6"/>
      <c r="M42" s="34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6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62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62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62"/>
      <c r="DS42" s="83"/>
      <c r="DT42" s="83"/>
      <c r="DU42" s="83"/>
      <c r="DV42" s="83"/>
      <c r="DW42" s="83"/>
      <c r="DX42" s="83"/>
      <c r="DY42" s="83"/>
      <c r="DZ42" s="83"/>
      <c r="EA42" s="83"/>
      <c r="EB42" s="83"/>
      <c r="EC42" s="83"/>
      <c r="ED42" s="83"/>
      <c r="EE42" s="83"/>
      <c r="EF42" s="83"/>
      <c r="EG42" s="83"/>
      <c r="EH42" s="83"/>
      <c r="EI42" s="83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62"/>
      <c r="EX42" s="83"/>
      <c r="EY42" s="83"/>
      <c r="EZ42" s="83"/>
      <c r="FA42" s="83"/>
      <c r="FB42" s="83"/>
      <c r="FC42" s="83"/>
      <c r="FD42" s="83"/>
      <c r="FE42" s="83"/>
      <c r="FF42" s="83"/>
      <c r="FG42" s="83"/>
      <c r="FH42" s="83"/>
      <c r="FI42" s="83"/>
      <c r="FJ42" s="83"/>
      <c r="FK42" s="83"/>
      <c r="FL42" s="83"/>
      <c r="FM42" s="83"/>
      <c r="FN42" s="83"/>
      <c r="FO42" s="83"/>
      <c r="FP42" s="83"/>
      <c r="FQ42" s="83"/>
      <c r="FR42" s="83"/>
      <c r="FS42" s="83"/>
      <c r="FT42" s="83"/>
      <c r="FU42" s="83"/>
      <c r="FV42" s="83"/>
      <c r="FW42" s="83"/>
      <c r="FX42" s="83"/>
      <c r="FY42" s="83"/>
      <c r="FZ42" s="83"/>
      <c r="GA42" s="83"/>
      <c r="GB42" s="83"/>
      <c r="GC42" s="62"/>
      <c r="GD42" s="83"/>
      <c r="GE42" s="83"/>
      <c r="GF42" s="83"/>
      <c r="GG42" s="83"/>
      <c r="GH42" s="83"/>
      <c r="GI42" s="83"/>
      <c r="GJ42" s="83"/>
      <c r="GK42" s="83"/>
      <c r="GL42" s="83"/>
      <c r="GM42" s="83"/>
      <c r="GN42" s="83"/>
      <c r="GO42" s="83"/>
      <c r="GP42" s="83"/>
      <c r="GQ42" s="83"/>
      <c r="GR42" s="83"/>
      <c r="GS42" s="83"/>
      <c r="GT42" s="83"/>
      <c r="GU42" s="83"/>
      <c r="GV42" s="83"/>
      <c r="GW42" s="83"/>
      <c r="GX42" s="83"/>
      <c r="GY42" s="83"/>
      <c r="GZ42" s="83"/>
      <c r="HA42" s="83"/>
      <c r="HB42" s="83"/>
      <c r="HC42" s="83"/>
      <c r="HD42" s="83"/>
      <c r="HE42" s="83"/>
      <c r="HF42" s="83"/>
      <c r="HG42" s="83"/>
      <c r="HH42" s="62"/>
      <c r="HI42" s="83"/>
      <c r="HJ42" s="83"/>
      <c r="HK42" s="83"/>
      <c r="HL42" s="83"/>
      <c r="HM42" s="83"/>
      <c r="HN42" s="83"/>
      <c r="HO42" s="83"/>
      <c r="HP42" s="83"/>
      <c r="HQ42" s="83"/>
      <c r="HR42" s="83"/>
      <c r="HS42" s="83"/>
      <c r="HT42" s="83"/>
      <c r="HU42" s="83"/>
      <c r="HV42" s="83"/>
      <c r="HW42" s="83"/>
      <c r="HX42" s="83"/>
      <c r="HY42" s="83"/>
      <c r="HZ42" s="83"/>
      <c r="IA42" s="83"/>
      <c r="IB42" s="83"/>
      <c r="IC42" s="83"/>
      <c r="ID42" s="83"/>
      <c r="IE42" s="83"/>
      <c r="IF42" s="83"/>
      <c r="IG42" s="83"/>
      <c r="IH42" s="83"/>
      <c r="II42" s="83"/>
      <c r="IJ42" s="83"/>
      <c r="IK42" s="83"/>
      <c r="IL42" s="83"/>
      <c r="IM42" s="83"/>
      <c r="IN42" s="62"/>
      <c r="IO42" s="83"/>
      <c r="IP42" s="83"/>
      <c r="IQ42" s="83"/>
      <c r="IR42" s="83"/>
      <c r="IS42" s="83"/>
      <c r="IT42" s="83"/>
      <c r="IU42" s="83"/>
      <c r="IV42" s="83"/>
      <c r="IW42" s="83"/>
      <c r="IX42" s="83"/>
      <c r="IY42" s="83"/>
      <c r="IZ42" s="83"/>
      <c r="JA42" s="83"/>
      <c r="JB42" s="83"/>
      <c r="JC42" s="83"/>
      <c r="JD42" s="83"/>
      <c r="JE42" s="83"/>
      <c r="JF42" s="83"/>
      <c r="JG42" s="83"/>
      <c r="JH42" s="83"/>
      <c r="JI42" s="83"/>
      <c r="JJ42" s="83"/>
      <c r="JK42" s="83"/>
      <c r="JL42" s="83"/>
      <c r="JM42" s="83"/>
      <c r="JN42" s="83"/>
      <c r="JO42" s="83"/>
      <c r="JP42" s="83"/>
      <c r="JQ42" s="83"/>
      <c r="JR42" s="83"/>
      <c r="JS42" s="83"/>
      <c r="JT42" s="62"/>
      <c r="JU42" s="83"/>
      <c r="JV42" s="83"/>
      <c r="JW42" s="83"/>
      <c r="JX42" s="83"/>
      <c r="JY42" s="83"/>
      <c r="JZ42" s="83"/>
      <c r="KA42" s="83"/>
      <c r="KB42" s="83"/>
      <c r="KC42" s="83"/>
      <c r="KD42" s="83"/>
      <c r="KE42" s="83"/>
      <c r="KF42" s="83"/>
      <c r="KG42" s="83"/>
      <c r="KH42" s="83"/>
      <c r="KI42" s="83"/>
      <c r="KJ42" s="83"/>
      <c r="KK42" s="83"/>
      <c r="KL42" s="83"/>
      <c r="KM42" s="83"/>
      <c r="KN42" s="83"/>
      <c r="KO42" s="83"/>
      <c r="KP42" s="83"/>
      <c r="KQ42" s="83"/>
      <c r="KR42" s="83"/>
      <c r="KS42" s="83"/>
      <c r="KT42" s="83"/>
      <c r="KU42" s="83"/>
      <c r="KV42" s="83"/>
      <c r="KW42" s="62"/>
      <c r="KX42" s="83"/>
      <c r="KY42" s="83"/>
      <c r="KZ42" s="83"/>
      <c r="LA42" s="83"/>
      <c r="LB42" s="83"/>
      <c r="LC42" s="83"/>
      <c r="LD42" s="83"/>
      <c r="LE42" s="83"/>
      <c r="LF42" s="83"/>
      <c r="LG42" s="83"/>
      <c r="LH42" s="83"/>
      <c r="LI42" s="83"/>
      <c r="LJ42" s="83"/>
      <c r="LK42" s="83"/>
      <c r="LL42" s="83"/>
      <c r="LM42" s="83"/>
      <c r="LN42" s="83"/>
      <c r="LO42" s="83"/>
      <c r="LP42" s="83"/>
      <c r="LQ42" s="83"/>
      <c r="LR42" s="83"/>
      <c r="LS42" s="83"/>
      <c r="LT42" s="83"/>
      <c r="LU42" s="83"/>
      <c r="LV42" s="83"/>
      <c r="LW42" s="83"/>
      <c r="LX42" s="83"/>
      <c r="LY42" s="83"/>
      <c r="LZ42" s="83"/>
      <c r="MA42" s="83"/>
      <c r="MB42" s="83"/>
      <c r="MC42" s="62"/>
      <c r="MD42" s="83"/>
      <c r="ME42" s="83"/>
      <c r="MF42" s="83"/>
      <c r="MG42" s="83"/>
      <c r="MH42" s="83"/>
      <c r="MI42" s="83"/>
      <c r="MJ42" s="83"/>
      <c r="MK42" s="83"/>
      <c r="ML42" s="83"/>
      <c r="MM42" s="83"/>
      <c r="MN42" s="83"/>
      <c r="MO42" s="83"/>
      <c r="MP42" s="83"/>
      <c r="MQ42" s="83"/>
      <c r="MR42" s="83"/>
      <c r="MS42" s="83"/>
      <c r="MT42" s="83"/>
      <c r="MU42" s="83"/>
      <c r="MV42" s="83"/>
      <c r="MW42" s="83"/>
      <c r="MX42" s="83"/>
      <c r="MY42" s="83"/>
      <c r="MZ42" s="83"/>
      <c r="NA42" s="83"/>
      <c r="NB42" s="83"/>
      <c r="NC42" s="83"/>
      <c r="ND42" s="83"/>
      <c r="NE42" s="83"/>
      <c r="NF42" s="83"/>
      <c r="NG42" s="83"/>
      <c r="NH42" s="62"/>
      <c r="NI42" s="83"/>
      <c r="NJ42" s="83"/>
      <c r="NK42" s="83"/>
      <c r="NL42" s="83"/>
      <c r="NM42" s="83"/>
      <c r="NN42" s="83"/>
      <c r="NO42" s="83"/>
      <c r="NP42" s="83"/>
      <c r="NQ42" s="83"/>
      <c r="NR42" s="83"/>
      <c r="NS42" s="83"/>
      <c r="NT42" s="83"/>
      <c r="NU42" s="83"/>
      <c r="NV42" s="83"/>
      <c r="NW42" s="83"/>
      <c r="NX42" s="83"/>
      <c r="NY42" s="83"/>
      <c r="NZ42" s="83"/>
      <c r="OA42" s="83"/>
      <c r="OB42" s="83"/>
      <c r="OC42" s="83"/>
      <c r="OD42" s="83"/>
      <c r="OE42" s="83"/>
      <c r="OF42" s="83"/>
      <c r="OG42" s="83"/>
      <c r="OH42" s="83"/>
      <c r="OI42" s="83"/>
      <c r="OJ42" s="83"/>
      <c r="OK42" s="83"/>
      <c r="OL42" s="83"/>
      <c r="OM42" s="83"/>
      <c r="ON42" s="62"/>
      <c r="OO42" s="83"/>
      <c r="OP42" s="83"/>
      <c r="OQ42" s="83"/>
      <c r="OR42" s="83"/>
      <c r="OS42" s="83"/>
      <c r="OT42" s="83"/>
      <c r="OU42" s="83"/>
      <c r="OV42" s="83"/>
      <c r="OW42" s="83"/>
      <c r="OX42" s="83"/>
      <c r="OY42" s="83"/>
      <c r="OZ42" s="83"/>
      <c r="PA42" s="83"/>
      <c r="PB42" s="83"/>
      <c r="PC42" s="83"/>
      <c r="PD42" s="83"/>
      <c r="PE42" s="83"/>
      <c r="PF42" s="83"/>
      <c r="PG42" s="83"/>
      <c r="PH42" s="83"/>
      <c r="PI42" s="83"/>
      <c r="PJ42" s="83"/>
      <c r="PK42" s="83"/>
      <c r="PL42" s="83"/>
      <c r="PM42" s="83"/>
      <c r="PN42" s="83"/>
      <c r="PO42" s="83"/>
      <c r="PP42" s="83"/>
      <c r="PQ42" s="83"/>
      <c r="PR42" s="83"/>
      <c r="PS42" s="62"/>
      <c r="PT42" s="83"/>
      <c r="PU42" s="83"/>
      <c r="PV42" s="83"/>
      <c r="PW42" s="83"/>
      <c r="PX42" s="83"/>
      <c r="PY42" s="83"/>
      <c r="PZ42" s="83"/>
      <c r="QA42" s="83"/>
      <c r="QB42" s="83"/>
      <c r="QC42" s="83"/>
      <c r="QD42" s="83"/>
      <c r="QE42" s="83"/>
      <c r="QF42" s="83"/>
      <c r="QG42" s="83"/>
      <c r="QH42" s="83"/>
      <c r="QI42" s="83"/>
      <c r="QJ42" s="83"/>
      <c r="QK42" s="83"/>
      <c r="QL42" s="83"/>
      <c r="QM42" s="83"/>
      <c r="QN42" s="83"/>
      <c r="QO42" s="83"/>
      <c r="QP42" s="83"/>
      <c r="QQ42" s="83"/>
      <c r="QR42" s="83"/>
      <c r="QS42" s="83"/>
      <c r="QT42" s="83"/>
      <c r="QU42" s="83"/>
      <c r="QV42" s="83"/>
      <c r="QW42" s="83"/>
      <c r="QX42" s="83"/>
      <c r="QY42" s="62"/>
      <c r="QZ42" s="83"/>
      <c r="RA42" s="83"/>
      <c r="RB42" s="83"/>
      <c r="RC42" s="83"/>
      <c r="RD42" s="83"/>
      <c r="RE42" s="83"/>
      <c r="RF42" s="83"/>
      <c r="RG42" s="83"/>
      <c r="RH42" s="83"/>
      <c r="RI42" s="83"/>
      <c r="RJ42" s="83"/>
      <c r="RK42" s="83"/>
      <c r="RL42" s="83"/>
      <c r="RM42" s="83"/>
      <c r="RN42" s="83"/>
      <c r="RO42" s="83"/>
      <c r="RP42" s="83"/>
      <c r="RQ42" s="83"/>
      <c r="RR42" s="83"/>
      <c r="RS42" s="83"/>
      <c r="RT42" s="83"/>
      <c r="RU42" s="83"/>
      <c r="RV42" s="83"/>
      <c r="RW42" s="83"/>
      <c r="RX42" s="83"/>
      <c r="RY42" s="83"/>
      <c r="RZ42" s="83"/>
      <c r="SA42" s="83"/>
      <c r="SB42" s="83"/>
      <c r="SC42" s="83"/>
      <c r="SD42" s="83"/>
      <c r="SE42" s="62"/>
      <c r="SF42" s="83"/>
      <c r="SG42" s="83"/>
      <c r="SH42" s="83"/>
      <c r="SI42" s="83"/>
      <c r="SJ42" s="83"/>
      <c r="SK42" s="83"/>
      <c r="SL42" s="83"/>
      <c r="SM42" s="83"/>
      <c r="SN42" s="83"/>
      <c r="SO42" s="83"/>
      <c r="SP42" s="83"/>
      <c r="SQ42" s="83"/>
      <c r="SR42" s="83"/>
      <c r="SS42" s="83"/>
      <c r="ST42" s="83"/>
      <c r="SU42" s="83"/>
      <c r="SV42" s="83"/>
      <c r="SW42" s="83"/>
      <c r="SX42" s="83"/>
      <c r="SY42" s="83"/>
      <c r="SZ42" s="83"/>
      <c r="TA42" s="83"/>
      <c r="TB42" s="83"/>
      <c r="TC42" s="83"/>
      <c r="TD42" s="83"/>
      <c r="TE42" s="83"/>
      <c r="TF42" s="83"/>
      <c r="TG42" s="83"/>
      <c r="TH42" s="83"/>
      <c r="TI42" s="83"/>
      <c r="TJ42" s="62"/>
      <c r="TK42" s="83"/>
      <c r="TL42" s="83"/>
      <c r="TM42" s="83"/>
      <c r="TN42" s="83"/>
      <c r="TO42" s="83"/>
      <c r="TP42" s="83"/>
      <c r="TQ42" s="83"/>
      <c r="TR42" s="83"/>
      <c r="TS42" s="83"/>
      <c r="TT42" s="83"/>
      <c r="TU42" s="83"/>
      <c r="TV42" s="83"/>
      <c r="TW42" s="83"/>
      <c r="TX42" s="83"/>
      <c r="TY42" s="83"/>
      <c r="TZ42" s="83"/>
      <c r="UA42" s="83"/>
      <c r="UB42" s="83"/>
      <c r="UC42" s="83"/>
      <c r="UD42" s="83"/>
      <c r="UE42" s="83"/>
      <c r="UF42" s="83"/>
      <c r="UG42" s="83"/>
      <c r="UH42" s="83"/>
      <c r="UI42" s="83"/>
      <c r="UJ42" s="83"/>
      <c r="UK42" s="83"/>
      <c r="UL42" s="83"/>
      <c r="UM42" s="83"/>
      <c r="UN42" s="83"/>
      <c r="UO42" s="83"/>
      <c r="UP42" s="62"/>
      <c r="UQ42" s="83"/>
      <c r="UR42" s="83"/>
      <c r="US42" s="83"/>
      <c r="UT42" s="83"/>
      <c r="UU42" s="83"/>
      <c r="UV42" s="83"/>
      <c r="UW42" s="83"/>
      <c r="UX42" s="83"/>
      <c r="UY42" s="83"/>
      <c r="UZ42" s="83"/>
      <c r="VA42" s="83"/>
      <c r="VB42" s="83"/>
      <c r="VC42" s="83"/>
      <c r="VD42" s="83"/>
      <c r="VE42" s="83"/>
      <c r="VF42" s="83"/>
      <c r="VG42" s="83"/>
      <c r="VH42" s="83"/>
      <c r="VI42" s="83"/>
      <c r="VJ42" s="83"/>
      <c r="VK42" s="83"/>
      <c r="VL42" s="83"/>
      <c r="VM42" s="83"/>
      <c r="VN42" s="83"/>
      <c r="VO42" s="83"/>
      <c r="VP42" s="83"/>
      <c r="VQ42" s="83"/>
      <c r="VR42" s="83"/>
      <c r="VS42" s="83"/>
      <c r="VT42" s="83"/>
      <c r="VU42" s="62"/>
      <c r="VV42" s="83"/>
      <c r="VW42" s="83"/>
      <c r="VX42" s="83"/>
      <c r="VY42" s="83"/>
      <c r="VZ42" s="83"/>
      <c r="WA42" s="83"/>
      <c r="WB42" s="83"/>
      <c r="WC42" s="83"/>
      <c r="WD42" s="83"/>
      <c r="WE42" s="83"/>
      <c r="WF42" s="83"/>
      <c r="WG42" s="83"/>
      <c r="WH42" s="83"/>
      <c r="WI42" s="83"/>
      <c r="WJ42" s="83"/>
      <c r="WK42" s="83"/>
      <c r="WL42" s="83"/>
      <c r="WM42" s="83"/>
      <c r="WN42" s="83"/>
      <c r="WO42" s="83"/>
      <c r="WP42" s="83"/>
      <c r="WQ42" s="83"/>
      <c r="WR42" s="83"/>
      <c r="WS42" s="83"/>
      <c r="WT42" s="83"/>
      <c r="WU42" s="83"/>
      <c r="WV42" s="83"/>
      <c r="WW42" s="83"/>
      <c r="WX42" s="83"/>
      <c r="WY42" s="83"/>
      <c r="WZ42" s="42"/>
      <c r="XA42" s="62"/>
      <c r="XB42" s="42"/>
      <c r="XC42" s="42"/>
      <c r="XD42" s="42"/>
      <c r="XE42" s="42"/>
      <c r="XF42" s="42"/>
      <c r="XG42" s="42"/>
      <c r="XH42" s="42"/>
      <c r="XI42" s="42"/>
      <c r="XJ42" s="42"/>
      <c r="XK42" s="42"/>
      <c r="XL42" s="42"/>
      <c r="XM42" s="42"/>
      <c r="XN42" s="42"/>
      <c r="XO42" s="42"/>
      <c r="XP42" s="42"/>
      <c r="XQ42" s="42"/>
      <c r="XR42" s="42"/>
      <c r="XS42" s="42"/>
      <c r="XT42" s="42"/>
      <c r="XU42" s="42"/>
      <c r="XV42" s="42"/>
      <c r="XW42" s="42"/>
      <c r="XX42" s="42"/>
      <c r="XY42" s="42"/>
      <c r="XZ42" s="42"/>
      <c r="YA42" s="42"/>
      <c r="YB42" s="42"/>
      <c r="YC42" s="42"/>
      <c r="YD42" s="42"/>
      <c r="YE42" s="42"/>
      <c r="YF42" s="42"/>
      <c r="YG42" s="62"/>
      <c r="YH42" s="42"/>
      <c r="YI42" s="42"/>
      <c r="YJ42" s="42"/>
      <c r="YK42" s="42"/>
      <c r="YL42" s="42"/>
      <c r="YM42" s="42"/>
      <c r="YN42" s="42"/>
      <c r="YO42" s="42"/>
      <c r="YP42" s="42"/>
      <c r="YQ42" s="42"/>
      <c r="YR42" s="42"/>
      <c r="YS42" s="42"/>
      <c r="YT42" s="42"/>
      <c r="YU42" s="42"/>
      <c r="YV42" s="42"/>
      <c r="YW42" s="42"/>
      <c r="YX42" s="42"/>
      <c r="YY42" s="42"/>
      <c r="YZ42" s="42"/>
      <c r="ZA42" s="42"/>
      <c r="ZB42" s="42"/>
      <c r="ZC42" s="42"/>
      <c r="ZD42" s="42"/>
      <c r="ZE42" s="42"/>
      <c r="ZF42" s="42"/>
      <c r="ZG42" s="42"/>
      <c r="ZH42" s="42"/>
      <c r="ZI42" s="42"/>
      <c r="ZJ42" s="62"/>
      <c r="ZK42" s="42"/>
      <c r="ZL42" s="42"/>
      <c r="ZM42" s="42"/>
      <c r="ZN42" s="42"/>
      <c r="ZO42" s="42"/>
      <c r="ZP42" s="42"/>
      <c r="ZQ42" s="42"/>
      <c r="ZR42" s="42"/>
      <c r="ZS42" s="42"/>
      <c r="ZT42" s="42"/>
      <c r="ZU42" s="42"/>
      <c r="ZV42" s="42"/>
      <c r="ZW42" s="42"/>
      <c r="ZX42" s="42"/>
      <c r="ZY42" s="42"/>
      <c r="ZZ42" s="42"/>
      <c r="AAA42" s="42"/>
      <c r="AAB42" s="42"/>
      <c r="AAC42" s="42"/>
      <c r="AAD42" s="42"/>
      <c r="AAE42" s="42"/>
      <c r="AAF42" s="42"/>
      <c r="AAG42" s="42"/>
      <c r="AAH42" s="42"/>
      <c r="AAI42" s="42"/>
      <c r="AAJ42" s="42"/>
      <c r="AAK42" s="42"/>
      <c r="AAL42" s="42"/>
      <c r="AAM42" s="42"/>
      <c r="AAN42" s="42"/>
      <c r="AAO42" s="42"/>
      <c r="AAP42" s="62"/>
      <c r="AAQ42" s="42"/>
      <c r="AAR42" s="42"/>
      <c r="AAS42" s="42"/>
      <c r="AAT42" s="42"/>
      <c r="AAU42" s="42"/>
      <c r="AAV42" s="42"/>
      <c r="AAW42" s="42"/>
      <c r="AAX42" s="42"/>
      <c r="AAY42" s="42"/>
      <c r="AAZ42" s="42"/>
      <c r="ABA42" s="42"/>
      <c r="ABB42" s="42"/>
      <c r="ABC42" s="42"/>
      <c r="ABD42" s="42"/>
      <c r="ABE42" s="42"/>
      <c r="ABF42" s="42"/>
      <c r="ABG42" s="42"/>
      <c r="ABH42" s="42"/>
      <c r="ABI42" s="42"/>
      <c r="ABJ42" s="42"/>
      <c r="ABK42" s="42"/>
      <c r="ABL42" s="42"/>
      <c r="ABM42" s="42"/>
      <c r="ABN42" s="42"/>
      <c r="ABO42" s="42"/>
      <c r="ABP42" s="42"/>
      <c r="ABQ42" s="42"/>
      <c r="ABR42" s="42"/>
      <c r="ABS42" s="42"/>
      <c r="ABT42" s="42"/>
      <c r="ABU42" s="62"/>
      <c r="ABV42" s="42"/>
      <c r="ABW42" s="42"/>
      <c r="ABX42" s="42"/>
      <c r="ABY42" s="42"/>
      <c r="ABZ42" s="42"/>
      <c r="ACA42" s="42"/>
      <c r="ACB42" s="42"/>
      <c r="ACC42" s="42"/>
      <c r="ACD42" s="42"/>
      <c r="ACE42" s="42"/>
      <c r="ACF42" s="42"/>
      <c r="ACG42" s="42"/>
      <c r="ACH42" s="42"/>
      <c r="ACI42" s="42"/>
      <c r="ACJ42" s="42"/>
      <c r="ACK42" s="42"/>
      <c r="ACL42" s="42"/>
      <c r="ACM42" s="42"/>
      <c r="ACN42" s="42"/>
      <c r="ACO42" s="42"/>
      <c r="ACP42" s="42"/>
      <c r="ACQ42" s="42"/>
      <c r="ACR42" s="42"/>
      <c r="ACS42" s="42"/>
      <c r="ACT42" s="42"/>
      <c r="ACU42" s="42"/>
      <c r="ACV42" s="42"/>
      <c r="ACW42" s="42"/>
      <c r="ACX42" s="42"/>
      <c r="ACY42" s="42"/>
      <c r="ACZ42" s="42"/>
      <c r="ADA42" s="62"/>
      <c r="ADB42" s="42"/>
      <c r="ADC42" s="42"/>
      <c r="ADD42" s="42"/>
      <c r="ADE42" s="42"/>
      <c r="ADF42" s="42"/>
      <c r="ADG42" s="42"/>
      <c r="ADH42" s="42"/>
      <c r="ADI42" s="42"/>
      <c r="ADJ42" s="42"/>
      <c r="ADK42" s="42"/>
      <c r="ADL42" s="42"/>
      <c r="ADM42" s="42"/>
      <c r="ADN42" s="42"/>
      <c r="ADO42" s="42"/>
      <c r="ADP42" s="42"/>
      <c r="ADQ42" s="42"/>
      <c r="ADR42" s="42"/>
      <c r="ADS42" s="42"/>
      <c r="ADT42" s="42"/>
      <c r="ADU42" s="42"/>
      <c r="ADV42" s="42"/>
      <c r="ADW42" s="42"/>
      <c r="ADX42" s="42"/>
      <c r="ADY42" s="42"/>
      <c r="ADZ42" s="42"/>
      <c r="AEA42" s="42"/>
      <c r="AEB42" s="42"/>
      <c r="AEC42" s="42"/>
      <c r="AED42" s="42"/>
      <c r="AEE42" s="42"/>
      <c r="AEF42" s="62"/>
      <c r="AEG42" s="42"/>
      <c r="AEH42" s="42"/>
      <c r="AEI42" s="42"/>
      <c r="AEJ42" s="42"/>
      <c r="AEK42" s="42"/>
      <c r="AEL42" s="42"/>
      <c r="AEM42" s="42"/>
      <c r="AEN42" s="42"/>
      <c r="AEO42" s="42"/>
      <c r="AEP42" s="42"/>
      <c r="AEQ42" s="42"/>
      <c r="AER42" s="42"/>
      <c r="AES42" s="42"/>
      <c r="AET42" s="42"/>
      <c r="AEU42" s="42"/>
      <c r="AEV42" s="42"/>
      <c r="AEW42" s="42"/>
      <c r="AEX42" s="42"/>
      <c r="AEY42" s="42"/>
      <c r="AEZ42" s="42"/>
      <c r="AFA42" s="42"/>
      <c r="AFB42" s="42"/>
      <c r="AFC42" s="42"/>
      <c r="AFD42" s="42"/>
      <c r="AFE42" s="42"/>
      <c r="AFF42" s="42"/>
      <c r="AFG42" s="42"/>
      <c r="AFH42" s="42"/>
      <c r="AFI42" s="42"/>
      <c r="AFJ42" s="42"/>
      <c r="AFK42" s="42"/>
      <c r="AFL42" s="62"/>
      <c r="AFM42" s="42"/>
      <c r="AFN42" s="42"/>
      <c r="AFO42" s="42"/>
      <c r="AFP42" s="42"/>
      <c r="AFQ42" s="42"/>
      <c r="AFR42" s="42"/>
      <c r="AFS42" s="42"/>
      <c r="AFT42" s="42"/>
      <c r="AFU42" s="42"/>
      <c r="AFV42" s="42"/>
      <c r="AFW42" s="42"/>
      <c r="AFX42" s="42"/>
      <c r="AFY42" s="42"/>
      <c r="AFZ42" s="42"/>
      <c r="AGA42" s="42"/>
      <c r="AGB42" s="42"/>
      <c r="AGC42" s="42"/>
      <c r="AGD42" s="42"/>
      <c r="AGE42" s="42"/>
      <c r="AGF42" s="42"/>
      <c r="AGG42" s="42"/>
      <c r="AGH42" s="42"/>
      <c r="AGI42" s="42"/>
      <c r="AGJ42" s="42"/>
      <c r="AGK42" s="42"/>
      <c r="AGL42" s="42"/>
      <c r="AGM42" s="42"/>
      <c r="AGN42" s="42"/>
      <c r="AGO42" s="42"/>
      <c r="AGP42" s="42"/>
      <c r="AGQ42" s="42"/>
      <c r="AGR42" s="62"/>
      <c r="AGS42" s="42"/>
      <c r="AGT42" s="42"/>
      <c r="AGU42" s="42"/>
      <c r="AGV42" s="42"/>
      <c r="AGW42" s="42"/>
      <c r="AGX42" s="42"/>
      <c r="AGY42" s="42"/>
      <c r="AGZ42" s="42"/>
      <c r="AHA42" s="42"/>
      <c r="AHB42" s="42"/>
      <c r="AHC42" s="42"/>
      <c r="AHD42" s="42"/>
      <c r="AHE42" s="42"/>
      <c r="AHF42" s="42"/>
      <c r="AHG42" s="42"/>
      <c r="AHH42" s="42"/>
      <c r="AHI42" s="42"/>
      <c r="AHJ42" s="42"/>
      <c r="AHK42" s="42"/>
      <c r="AHL42" s="42"/>
      <c r="AHM42" s="42"/>
      <c r="AHN42" s="42"/>
      <c r="AHO42" s="42"/>
      <c r="AHP42" s="42"/>
      <c r="AHQ42" s="42"/>
      <c r="AHR42" s="42"/>
      <c r="AHS42" s="42"/>
      <c r="AHT42" s="42"/>
      <c r="AHU42" s="42"/>
      <c r="AHV42" s="42"/>
      <c r="AHW42" s="62"/>
      <c r="AHX42" s="42"/>
      <c r="AHY42" s="42"/>
      <c r="AHZ42" s="42"/>
      <c r="AIA42" s="42"/>
      <c r="AIB42" s="42"/>
      <c r="AIC42" s="42"/>
      <c r="AID42" s="42"/>
      <c r="AIE42" s="42"/>
      <c r="AIF42" s="42"/>
      <c r="AIG42" s="42"/>
      <c r="AIH42" s="42"/>
      <c r="AII42" s="42"/>
      <c r="AIJ42" s="42"/>
      <c r="AIK42" s="42"/>
      <c r="AIL42" s="42"/>
      <c r="AIM42" s="42"/>
      <c r="AIN42" s="42"/>
      <c r="AIO42" s="42"/>
      <c r="AIP42" s="42"/>
      <c r="AIQ42" s="42"/>
      <c r="AIR42" s="42"/>
      <c r="AIS42" s="42"/>
      <c r="AIT42" s="42"/>
      <c r="AIU42" s="42"/>
      <c r="AIV42" s="42"/>
      <c r="AIW42" s="42"/>
      <c r="AIX42" s="42"/>
      <c r="AIY42" s="42"/>
      <c r="AIZ42" s="42"/>
      <c r="AJA42" s="42"/>
      <c r="AJB42" s="42"/>
      <c r="AJC42" s="62"/>
      <c r="AJD42" s="42"/>
      <c r="AJE42" s="42"/>
      <c r="AJF42" s="42"/>
      <c r="AJG42" s="42"/>
      <c r="AJH42" s="42"/>
      <c r="AJI42" s="42"/>
      <c r="AJJ42" s="42"/>
      <c r="AJK42" s="42"/>
      <c r="AJL42" s="42"/>
      <c r="AJM42" s="42"/>
      <c r="AJN42" s="42"/>
      <c r="AJO42" s="42"/>
      <c r="AJP42" s="42"/>
      <c r="AJQ42" s="42"/>
      <c r="AJR42" s="42"/>
      <c r="AJS42" s="42"/>
      <c r="AJT42" s="42"/>
      <c r="AJU42" s="42"/>
      <c r="AJV42" s="42"/>
      <c r="AJW42" s="42"/>
      <c r="AJX42" s="42"/>
      <c r="AJY42" s="42"/>
      <c r="AJZ42" s="42"/>
      <c r="AKA42" s="42"/>
      <c r="AKB42" s="42"/>
      <c r="AKC42" s="42"/>
      <c r="AKD42" s="42"/>
      <c r="AKE42" s="42"/>
      <c r="AKF42" s="42"/>
      <c r="AKG42" s="42"/>
      <c r="AKH42" s="62"/>
      <c r="AKI42" s="42"/>
      <c r="AKJ42" s="42"/>
      <c r="AKK42" s="42"/>
      <c r="AKL42" s="42"/>
      <c r="AKM42" s="42"/>
      <c r="AKN42" s="42"/>
      <c r="AKO42" s="42"/>
      <c r="AKP42" s="42"/>
      <c r="AKQ42" s="42"/>
      <c r="AKR42" s="42"/>
      <c r="AKS42" s="42"/>
      <c r="AKT42" s="42"/>
      <c r="AKU42" s="42"/>
      <c r="AKV42" s="42"/>
      <c r="AKW42" s="42"/>
      <c r="AKX42" s="42"/>
      <c r="AKY42" s="42"/>
      <c r="AKZ42" s="42"/>
      <c r="ALA42" s="42"/>
      <c r="ALB42" s="42"/>
      <c r="ALC42" s="42"/>
      <c r="ALD42" s="42"/>
      <c r="ALE42" s="42"/>
      <c r="ALF42" s="42"/>
      <c r="ALG42" s="42"/>
      <c r="ALH42" s="42"/>
      <c r="ALI42" s="42"/>
      <c r="ALJ42" s="42"/>
      <c r="ALK42" s="42"/>
      <c r="ALL42" s="42"/>
      <c r="ALM42" s="42"/>
      <c r="ALN42" s="62"/>
    </row>
    <row r="43" spans="1:1002" s="39" customFormat="1">
      <c r="A43" s="568"/>
      <c r="B43" s="539"/>
      <c r="C43"/>
      <c r="D43" s="566"/>
      <c r="E43" s="566"/>
      <c r="F43" s="97">
        <f>E42-D42</f>
        <v>1065</v>
      </c>
      <c r="G43" s="96">
        <f>NETWORKDAYS(D42,E42,C$165:C$187)</f>
        <v>755</v>
      </c>
      <c r="H43" s="561"/>
      <c r="I43" s="567"/>
      <c r="J43" s="56" t="str">
        <f>IF(I42&gt;1%,"100%","100%")</f>
        <v>100%</v>
      </c>
      <c r="K43" s="580"/>
      <c r="M43" s="34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62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62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62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62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62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62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62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62"/>
      <c r="IO43" s="42"/>
      <c r="IP43" s="42"/>
      <c r="IQ43" s="42"/>
      <c r="IR43" s="42"/>
      <c r="IS43" s="42"/>
      <c r="IT43" s="42"/>
      <c r="IU43" s="42"/>
      <c r="IV43" s="42"/>
      <c r="IW43" s="42"/>
      <c r="IX43" s="42"/>
      <c r="IY43" s="42"/>
      <c r="IZ43" s="42"/>
      <c r="JA43" s="42"/>
      <c r="JB43" s="42"/>
      <c r="JC43" s="42"/>
      <c r="JD43" s="42"/>
      <c r="JE43" s="42"/>
      <c r="JF43" s="42"/>
      <c r="JG43" s="42"/>
      <c r="JH43" s="42"/>
      <c r="JI43" s="42"/>
      <c r="JJ43" s="42"/>
      <c r="JK43" s="42"/>
      <c r="JL43" s="42"/>
      <c r="JM43" s="42"/>
      <c r="JN43" s="42"/>
      <c r="JO43" s="42"/>
      <c r="JP43" s="42"/>
      <c r="JQ43" s="42"/>
      <c r="JR43" s="42"/>
      <c r="JS43" s="42"/>
      <c r="JT43" s="62"/>
      <c r="JU43" s="42"/>
      <c r="JV43" s="42"/>
      <c r="JW43" s="42"/>
      <c r="JX43" s="42"/>
      <c r="JY43" s="42"/>
      <c r="JZ43" s="42"/>
      <c r="KA43" s="42"/>
      <c r="KB43" s="42"/>
      <c r="KC43" s="42"/>
      <c r="KD43" s="42"/>
      <c r="KE43" s="42"/>
      <c r="KF43" s="42"/>
      <c r="KG43" s="42"/>
      <c r="KH43" s="42"/>
      <c r="KI43" s="42"/>
      <c r="KJ43" s="42"/>
      <c r="KK43" s="42"/>
      <c r="KL43" s="42"/>
      <c r="KM43" s="42"/>
      <c r="KN43" s="42"/>
      <c r="KO43" s="42"/>
      <c r="KP43" s="42"/>
      <c r="KQ43" s="42"/>
      <c r="KR43" s="42"/>
      <c r="KS43" s="42"/>
      <c r="KT43" s="42"/>
      <c r="KU43" s="42"/>
      <c r="KV43" s="42"/>
      <c r="KW43" s="62"/>
      <c r="KX43" s="42"/>
      <c r="KY43" s="42"/>
      <c r="KZ43" s="42"/>
      <c r="LA43" s="42"/>
      <c r="LB43" s="42"/>
      <c r="LC43" s="42"/>
      <c r="LD43" s="42"/>
      <c r="LE43" s="42"/>
      <c r="LF43" s="42"/>
      <c r="LG43" s="42"/>
      <c r="LH43" s="42"/>
      <c r="LI43" s="42"/>
      <c r="LJ43" s="42"/>
      <c r="LK43" s="42"/>
      <c r="LL43" s="42"/>
      <c r="LM43" s="42"/>
      <c r="LN43" s="42"/>
      <c r="LO43" s="42"/>
      <c r="LP43" s="42"/>
      <c r="LQ43" s="42"/>
      <c r="LR43" s="42"/>
      <c r="LS43" s="42"/>
      <c r="LT43" s="42"/>
      <c r="LU43" s="42"/>
      <c r="LV43" s="42"/>
      <c r="LW43" s="42"/>
      <c r="LX43" s="42"/>
      <c r="LY43" s="42"/>
      <c r="LZ43" s="42"/>
      <c r="MA43" s="42"/>
      <c r="MB43" s="42"/>
      <c r="MC43" s="62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62"/>
      <c r="NI43" s="42"/>
      <c r="NJ43" s="42"/>
      <c r="NK43" s="42"/>
      <c r="NL43" s="42"/>
      <c r="NM43" s="42"/>
      <c r="NN43" s="42"/>
      <c r="NO43" s="42"/>
      <c r="NP43" s="42"/>
      <c r="NQ43" s="42"/>
      <c r="NR43" s="42"/>
      <c r="NS43" s="42"/>
      <c r="NT43" s="42"/>
      <c r="NU43" s="42"/>
      <c r="NV43" s="42"/>
      <c r="NW43" s="42"/>
      <c r="NX43" s="42"/>
      <c r="NY43" s="42"/>
      <c r="NZ43" s="42"/>
      <c r="OA43" s="42"/>
      <c r="OB43" s="42"/>
      <c r="OC43" s="42"/>
      <c r="OD43" s="42"/>
      <c r="OE43" s="42"/>
      <c r="OF43" s="42"/>
      <c r="OG43" s="42"/>
      <c r="OH43" s="42"/>
      <c r="OI43" s="42"/>
      <c r="OJ43" s="42"/>
      <c r="OK43" s="42"/>
      <c r="OL43" s="42"/>
      <c r="OM43" s="42"/>
      <c r="ON43" s="62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62"/>
      <c r="PT43" s="42"/>
      <c r="PU43" s="42"/>
      <c r="PV43" s="42"/>
      <c r="PW43" s="42"/>
      <c r="PX43" s="42"/>
      <c r="PY43" s="42"/>
      <c r="PZ43" s="42"/>
      <c r="QA43" s="42"/>
      <c r="QB43" s="42"/>
      <c r="QC43" s="42"/>
      <c r="QD43" s="42"/>
      <c r="QE43" s="42"/>
      <c r="QF43" s="42"/>
      <c r="QG43" s="42"/>
      <c r="QH43" s="42"/>
      <c r="QI43" s="42"/>
      <c r="QJ43" s="42"/>
      <c r="QK43" s="42"/>
      <c r="QL43" s="42"/>
      <c r="QM43" s="42"/>
      <c r="QN43" s="42"/>
      <c r="QO43" s="42"/>
      <c r="QP43" s="42"/>
      <c r="QQ43" s="42"/>
      <c r="QR43" s="42"/>
      <c r="QS43" s="42"/>
      <c r="QT43" s="42"/>
      <c r="QU43" s="42"/>
      <c r="QV43" s="42"/>
      <c r="QW43" s="42"/>
      <c r="QX43" s="42"/>
      <c r="QY43" s="62"/>
      <c r="QZ43" s="42"/>
      <c r="RA43" s="42"/>
      <c r="RB43" s="42"/>
      <c r="RC43" s="42"/>
      <c r="RD43" s="42"/>
      <c r="RE43" s="42"/>
      <c r="RF43" s="42"/>
      <c r="RG43" s="42"/>
      <c r="RH43" s="42"/>
      <c r="RI43" s="42"/>
      <c r="RJ43" s="42"/>
      <c r="RK43" s="42"/>
      <c r="RL43" s="42"/>
      <c r="RM43" s="42"/>
      <c r="RN43" s="42"/>
      <c r="RO43" s="42"/>
      <c r="RP43" s="42"/>
      <c r="RQ43" s="42"/>
      <c r="RR43" s="42"/>
      <c r="RS43" s="42"/>
      <c r="RT43" s="42"/>
      <c r="RU43" s="42"/>
      <c r="RV43" s="42"/>
      <c r="RW43" s="42"/>
      <c r="RX43" s="42"/>
      <c r="RY43" s="42"/>
      <c r="RZ43" s="42"/>
      <c r="SA43" s="42"/>
      <c r="SB43" s="42"/>
      <c r="SC43" s="42"/>
      <c r="SD43" s="42"/>
      <c r="SE43" s="62"/>
      <c r="SF43" s="30"/>
      <c r="SG43" s="30"/>
      <c r="SH43" s="30"/>
      <c r="SI43" s="30"/>
      <c r="SJ43" s="30"/>
      <c r="SK43" s="30"/>
      <c r="SL43" s="30"/>
      <c r="SM43" s="30"/>
      <c r="SN43" s="30"/>
      <c r="SO43" s="30"/>
      <c r="SP43" s="30"/>
      <c r="SQ43" s="30"/>
      <c r="SR43" s="30"/>
      <c r="SS43" s="30"/>
      <c r="ST43" s="30"/>
      <c r="SU43" s="30"/>
      <c r="SV43" s="30"/>
      <c r="SW43" s="30"/>
      <c r="SX43" s="30"/>
      <c r="SY43" s="30"/>
      <c r="SZ43" s="30"/>
      <c r="TA43" s="30"/>
      <c r="TB43" s="30"/>
      <c r="TC43" s="30"/>
      <c r="TD43" s="30"/>
      <c r="TE43" s="30"/>
      <c r="TF43" s="30"/>
      <c r="TG43" s="30"/>
      <c r="TH43" s="30"/>
      <c r="TI43" s="30"/>
      <c r="TJ43" s="62"/>
      <c r="TK43" s="42"/>
      <c r="TL43" s="42"/>
      <c r="TM43" s="42"/>
      <c r="TN43" s="42"/>
      <c r="TO43" s="42"/>
      <c r="TP43" s="42"/>
      <c r="TQ43" s="42"/>
      <c r="TR43" s="42"/>
      <c r="TS43" s="42"/>
      <c r="TT43" s="42"/>
      <c r="TU43" s="42"/>
      <c r="TV43" s="42"/>
      <c r="TW43" s="42"/>
      <c r="TX43" s="42"/>
      <c r="TY43" s="42"/>
      <c r="TZ43" s="42"/>
      <c r="UA43" s="42"/>
      <c r="UB43" s="42"/>
      <c r="UC43" s="42"/>
      <c r="UD43" s="42"/>
      <c r="UE43" s="42"/>
      <c r="UF43" s="42"/>
      <c r="UG43" s="42"/>
      <c r="UH43" s="42"/>
      <c r="UI43" s="42"/>
      <c r="UJ43" s="42"/>
      <c r="UK43" s="42"/>
      <c r="UL43" s="42"/>
      <c r="UM43" s="42"/>
      <c r="UN43" s="42"/>
      <c r="UO43" s="42"/>
      <c r="UP43" s="62"/>
      <c r="UQ43" s="30"/>
      <c r="UR43" s="30"/>
      <c r="US43" s="30"/>
      <c r="UT43" s="30"/>
      <c r="UU43" s="30"/>
      <c r="UV43" s="30"/>
      <c r="UW43" s="30"/>
      <c r="UX43" s="30"/>
      <c r="UY43" s="30"/>
      <c r="UZ43" s="30"/>
      <c r="VA43" s="30"/>
      <c r="VB43" s="30"/>
      <c r="VC43" s="30"/>
      <c r="VD43" s="30"/>
      <c r="VE43" s="30"/>
      <c r="VF43" s="30"/>
      <c r="VG43" s="30"/>
      <c r="VH43" s="30"/>
      <c r="VI43" s="30"/>
      <c r="VJ43" s="30"/>
      <c r="VK43" s="30"/>
      <c r="VL43" s="30"/>
      <c r="VM43" s="30"/>
      <c r="VN43" s="30"/>
      <c r="VO43" s="30"/>
      <c r="VP43" s="30"/>
      <c r="VQ43" s="30"/>
      <c r="VR43" s="30"/>
      <c r="VS43" s="30"/>
      <c r="VT43" s="30"/>
      <c r="VU43" s="62"/>
      <c r="VV43" s="30"/>
      <c r="VW43" s="30"/>
      <c r="VX43" s="30"/>
      <c r="VY43" s="30"/>
      <c r="VZ43" s="30"/>
      <c r="WA43" s="30"/>
      <c r="WB43" s="30"/>
      <c r="WC43" s="30"/>
      <c r="WD43" s="30"/>
      <c r="WE43" s="30"/>
      <c r="WF43" s="30"/>
      <c r="WG43" s="30"/>
      <c r="WH43" s="30"/>
      <c r="WI43" s="30"/>
      <c r="WJ43" s="30"/>
      <c r="WK43" s="30"/>
      <c r="WL43" s="30"/>
      <c r="WM43" s="30"/>
      <c r="WN43" s="30"/>
      <c r="WO43" s="30"/>
      <c r="WP43" s="30"/>
      <c r="WQ43" s="30"/>
      <c r="WR43" s="30"/>
      <c r="WS43" s="30"/>
      <c r="WT43" s="30"/>
      <c r="WU43" s="30"/>
      <c r="WV43" s="30"/>
      <c r="WW43" s="30"/>
      <c r="WX43" s="30"/>
      <c r="WY43" s="30"/>
      <c r="WZ43" s="30"/>
      <c r="XA43" s="62"/>
      <c r="XB43" s="30"/>
      <c r="XC43" s="30"/>
      <c r="XD43" s="30"/>
      <c r="XE43" s="30"/>
      <c r="XF43" s="30"/>
      <c r="XG43" s="30"/>
      <c r="XH43" s="30"/>
      <c r="XI43" s="30"/>
      <c r="XJ43" s="30"/>
      <c r="XK43" s="30"/>
      <c r="XL43" s="30"/>
      <c r="XM43" s="30"/>
      <c r="XN43" s="30"/>
      <c r="XO43" s="30"/>
      <c r="XP43" s="30"/>
      <c r="XQ43" s="30"/>
      <c r="XR43" s="30"/>
      <c r="XS43" s="30"/>
      <c r="XT43" s="30"/>
      <c r="XU43" s="30"/>
      <c r="XV43" s="30"/>
      <c r="XW43" s="30"/>
      <c r="XX43" s="30"/>
      <c r="XY43" s="30"/>
      <c r="XZ43" s="30"/>
      <c r="YA43" s="30"/>
      <c r="YB43" s="30"/>
      <c r="YC43" s="30"/>
      <c r="YD43" s="30"/>
      <c r="YE43" s="30"/>
      <c r="YF43" s="30"/>
      <c r="YG43" s="62"/>
      <c r="YH43" s="30"/>
      <c r="YI43" s="30"/>
      <c r="YJ43" s="30"/>
      <c r="YK43" s="30"/>
      <c r="YL43" s="30"/>
      <c r="YM43" s="30"/>
      <c r="YN43" s="30"/>
      <c r="YO43" s="30"/>
      <c r="YP43" s="30"/>
      <c r="YQ43" s="30"/>
      <c r="YR43" s="30"/>
      <c r="YS43" s="30"/>
      <c r="YT43" s="30"/>
      <c r="YU43" s="30"/>
      <c r="YV43" s="30"/>
      <c r="YW43" s="30"/>
      <c r="YX43" s="30"/>
      <c r="YY43" s="30"/>
      <c r="YZ43" s="30"/>
      <c r="ZA43" s="30"/>
      <c r="ZB43" s="30"/>
      <c r="ZC43" s="30"/>
      <c r="ZD43" s="30"/>
      <c r="ZE43" s="30"/>
      <c r="ZF43" s="30"/>
      <c r="ZG43" s="30"/>
      <c r="ZH43" s="30"/>
      <c r="ZI43" s="30"/>
      <c r="ZJ43" s="62"/>
      <c r="ZK43" s="30"/>
      <c r="ZL43" s="30"/>
      <c r="ZM43" s="30"/>
      <c r="ZN43" s="30"/>
      <c r="ZO43" s="30"/>
      <c r="ZP43" s="30"/>
      <c r="ZQ43" s="30"/>
      <c r="ZR43" s="30"/>
      <c r="ZS43" s="30"/>
      <c r="ZT43" s="30"/>
      <c r="ZU43" s="30"/>
      <c r="ZV43" s="30"/>
      <c r="ZW43" s="30"/>
      <c r="ZX43" s="30"/>
      <c r="ZY43" s="30"/>
      <c r="ZZ43" s="30"/>
      <c r="AAA43" s="30"/>
      <c r="AAB43" s="30"/>
      <c r="AAC43" s="30"/>
      <c r="AAD43" s="30"/>
      <c r="AAE43" s="30"/>
      <c r="AAF43" s="30"/>
      <c r="AAG43" s="30"/>
      <c r="AAH43" s="30"/>
      <c r="AAI43" s="30"/>
      <c r="AAJ43" s="30"/>
      <c r="AAK43" s="30"/>
      <c r="AAL43" s="30"/>
      <c r="AAM43" s="30"/>
      <c r="AAN43" s="30"/>
      <c r="AAO43" s="30"/>
      <c r="AAP43" s="62"/>
      <c r="AAQ43" s="30"/>
      <c r="AAR43" s="30"/>
      <c r="AAS43" s="30"/>
      <c r="AAT43" s="30"/>
      <c r="AAU43" s="30"/>
      <c r="AAV43" s="30"/>
      <c r="AAW43" s="30"/>
      <c r="AAX43" s="30"/>
      <c r="AAY43" s="30"/>
      <c r="AAZ43" s="30"/>
      <c r="ABA43" s="30"/>
      <c r="ABB43" s="30"/>
      <c r="ABC43" s="30"/>
      <c r="ABD43" s="30"/>
      <c r="ABE43" s="30"/>
      <c r="ABF43" s="30"/>
      <c r="ABG43" s="30"/>
      <c r="ABH43" s="30"/>
      <c r="ABI43" s="30"/>
      <c r="ABJ43" s="30"/>
      <c r="ABK43" s="30"/>
      <c r="ABL43" s="30"/>
      <c r="ABM43" s="30"/>
      <c r="ABN43" s="30"/>
      <c r="ABO43" s="30"/>
      <c r="ABP43" s="30"/>
      <c r="ABQ43" s="30"/>
      <c r="ABR43" s="30"/>
      <c r="ABS43" s="30"/>
      <c r="ABT43" s="30"/>
      <c r="ABU43" s="62"/>
      <c r="ABV43" s="30"/>
      <c r="ABW43" s="30"/>
      <c r="ABX43" s="30"/>
      <c r="ABY43" s="30"/>
      <c r="ABZ43" s="30"/>
      <c r="ACA43" s="30"/>
      <c r="ACB43" s="30"/>
      <c r="ACC43" s="30"/>
      <c r="ACD43" s="30"/>
      <c r="ACE43" s="30"/>
      <c r="ACF43" s="30"/>
      <c r="ACG43" s="30"/>
      <c r="ACH43" s="30"/>
      <c r="ACI43" s="30"/>
      <c r="ACJ43" s="30"/>
      <c r="ACK43" s="30"/>
      <c r="ACL43" s="30"/>
      <c r="ACM43" s="30"/>
      <c r="ACN43" s="30"/>
      <c r="ACO43" s="30"/>
      <c r="ACP43" s="30"/>
      <c r="ACQ43" s="30"/>
      <c r="ACR43" s="30"/>
      <c r="ACS43" s="30"/>
      <c r="ACT43" s="30"/>
      <c r="ACU43" s="30"/>
      <c r="ACV43" s="30"/>
      <c r="ACW43" s="30"/>
      <c r="ACX43" s="30"/>
      <c r="ACY43" s="30"/>
      <c r="ACZ43" s="30"/>
      <c r="ADA43" s="62"/>
      <c r="ADB43" s="30"/>
      <c r="ADC43" s="30"/>
      <c r="ADD43" s="30"/>
      <c r="ADE43" s="30"/>
      <c r="ADF43" s="30"/>
      <c r="ADG43" s="30"/>
      <c r="ADH43" s="30"/>
      <c r="ADI43" s="30"/>
      <c r="ADJ43" s="30"/>
      <c r="ADK43" s="30"/>
      <c r="ADL43" s="30"/>
      <c r="ADM43" s="30"/>
      <c r="ADN43" s="30"/>
      <c r="ADO43" s="30"/>
      <c r="ADP43" s="30"/>
      <c r="ADQ43" s="30"/>
      <c r="ADR43" s="30"/>
      <c r="ADS43" s="30"/>
      <c r="ADT43" s="30"/>
      <c r="ADU43" s="30"/>
      <c r="ADV43" s="30"/>
      <c r="ADW43" s="30"/>
      <c r="ADX43" s="30"/>
      <c r="ADY43" s="30"/>
      <c r="ADZ43" s="30"/>
      <c r="AEA43" s="30"/>
      <c r="AEB43" s="30"/>
      <c r="AEC43" s="30"/>
      <c r="AED43" s="30"/>
      <c r="AEE43" s="30"/>
      <c r="AEF43" s="62"/>
      <c r="AEG43" s="30"/>
      <c r="AEH43" s="30"/>
      <c r="AEI43" s="30"/>
      <c r="AEJ43" s="30"/>
      <c r="AEK43" s="30"/>
      <c r="AEL43" s="30"/>
      <c r="AEM43" s="30"/>
      <c r="AEN43" s="30"/>
      <c r="AEO43" s="30"/>
      <c r="AEP43" s="30"/>
      <c r="AEQ43" s="30"/>
      <c r="AER43" s="30"/>
      <c r="AES43" s="30"/>
      <c r="AET43" s="30"/>
      <c r="AEU43" s="30"/>
      <c r="AEV43" s="30"/>
      <c r="AEW43" s="30"/>
      <c r="AEX43" s="30"/>
      <c r="AEY43" s="30"/>
      <c r="AEZ43" s="30"/>
      <c r="AFA43" s="30"/>
      <c r="AFB43" s="30"/>
      <c r="AFC43" s="30"/>
      <c r="AFD43" s="30"/>
      <c r="AFE43" s="30"/>
      <c r="AFF43" s="30"/>
      <c r="AFG43" s="30"/>
      <c r="AFH43" s="30"/>
      <c r="AFI43" s="30"/>
      <c r="AFJ43" s="30"/>
      <c r="AFK43" s="30"/>
      <c r="AFL43" s="62"/>
      <c r="AFM43" s="30"/>
      <c r="AFN43" s="30"/>
      <c r="AFO43" s="30"/>
      <c r="AFP43" s="30"/>
      <c r="AFQ43" s="30"/>
      <c r="AFR43" s="30"/>
      <c r="AFS43" s="30"/>
      <c r="AFT43" s="30"/>
      <c r="AFU43" s="30"/>
      <c r="AFV43" s="30"/>
      <c r="AFW43" s="30"/>
      <c r="AFX43" s="30"/>
      <c r="AFY43" s="30"/>
      <c r="AFZ43" s="30"/>
      <c r="AGA43" s="30"/>
      <c r="AGB43" s="30"/>
      <c r="AGC43" s="30"/>
      <c r="AGD43" s="30"/>
      <c r="AGE43" s="30"/>
      <c r="AGF43" s="30"/>
      <c r="AGG43" s="30"/>
      <c r="AGH43" s="30"/>
      <c r="AGI43" s="30"/>
      <c r="AGJ43" s="30"/>
      <c r="AGK43" s="30"/>
      <c r="AGL43" s="30"/>
      <c r="AGM43" s="30"/>
      <c r="AGN43" s="30"/>
      <c r="AGO43" s="30"/>
      <c r="AGP43" s="30"/>
      <c r="AGQ43" s="30"/>
      <c r="AGR43" s="62"/>
      <c r="AGS43" s="30"/>
      <c r="AGT43" s="30"/>
      <c r="AGU43" s="30"/>
      <c r="AGV43" s="30"/>
      <c r="AGW43" s="30"/>
      <c r="AGX43" s="30"/>
      <c r="AGY43" s="30"/>
      <c r="AGZ43" s="30"/>
      <c r="AHA43" s="30"/>
      <c r="AHB43" s="30"/>
      <c r="AHC43" s="30"/>
      <c r="AHD43" s="30"/>
      <c r="AHE43" s="30"/>
      <c r="AHF43" s="30"/>
      <c r="AHG43" s="30"/>
      <c r="AHH43" s="30"/>
      <c r="AHI43" s="30"/>
      <c r="AHJ43" s="30"/>
      <c r="AHK43" s="30"/>
      <c r="AHL43" s="30"/>
      <c r="AHM43" s="30"/>
      <c r="AHN43" s="30"/>
      <c r="AHO43" s="30"/>
      <c r="AHP43" s="30"/>
      <c r="AHQ43" s="30"/>
      <c r="AHR43" s="30"/>
      <c r="AHS43" s="30"/>
      <c r="AHT43" s="30"/>
      <c r="AHU43" s="30"/>
      <c r="AHV43" s="30"/>
      <c r="AHW43" s="62"/>
      <c r="AHX43" s="30"/>
      <c r="AHY43" s="30"/>
      <c r="AHZ43" s="30"/>
      <c r="AIA43" s="30"/>
      <c r="AIB43" s="30"/>
      <c r="AIC43" s="30"/>
      <c r="AID43" s="30"/>
      <c r="AIE43" s="30"/>
      <c r="AIF43" s="30"/>
      <c r="AIG43" s="30"/>
      <c r="AIH43" s="30"/>
      <c r="AII43" s="30"/>
      <c r="AIJ43" s="30"/>
      <c r="AIK43" s="30"/>
      <c r="AIL43" s="30"/>
      <c r="AIM43" s="30"/>
      <c r="AIN43" s="30"/>
      <c r="AIO43" s="30"/>
      <c r="AIP43" s="30"/>
      <c r="AIQ43" s="30"/>
      <c r="AIR43" s="30"/>
      <c r="AIS43" s="30"/>
      <c r="AIT43" s="30"/>
      <c r="AIU43" s="30"/>
      <c r="AIV43" s="30"/>
      <c r="AIW43" s="30"/>
      <c r="AIX43" s="30"/>
      <c r="AIY43" s="30"/>
      <c r="AIZ43" s="30"/>
      <c r="AJA43" s="30"/>
      <c r="AJB43" s="30"/>
      <c r="AJC43" s="62"/>
      <c r="AJD43" s="30"/>
      <c r="AJE43" s="30"/>
      <c r="AJF43" s="30"/>
      <c r="AJG43" s="30"/>
      <c r="AJH43" s="30"/>
      <c r="AJI43" s="30"/>
      <c r="AJJ43" s="30"/>
      <c r="AJK43" s="30"/>
      <c r="AJL43" s="30"/>
      <c r="AJM43" s="30"/>
      <c r="AJN43" s="30"/>
      <c r="AJO43" s="30"/>
      <c r="AJP43" s="30"/>
      <c r="AJQ43" s="30"/>
      <c r="AJR43" s="30"/>
      <c r="AJS43" s="30"/>
      <c r="AJT43" s="30"/>
      <c r="AJU43" s="30"/>
      <c r="AJV43" s="30"/>
      <c r="AJW43" s="30"/>
      <c r="AJX43" s="30"/>
      <c r="AJY43" s="30"/>
      <c r="AJZ43" s="30"/>
      <c r="AKA43" s="30"/>
      <c r="AKB43" s="30"/>
      <c r="AKC43" s="30"/>
      <c r="AKD43" s="30"/>
      <c r="AKE43" s="30"/>
      <c r="AKF43" s="30"/>
      <c r="AKG43" s="30"/>
      <c r="AKH43" s="62"/>
      <c r="AKI43" s="30"/>
      <c r="AKJ43" s="30"/>
      <c r="AKK43" s="30"/>
      <c r="AKL43" s="30"/>
      <c r="AKM43" s="30"/>
      <c r="AKN43" s="30"/>
      <c r="AKO43" s="30"/>
      <c r="AKP43" s="30"/>
      <c r="AKQ43" s="30"/>
      <c r="AKR43" s="30"/>
      <c r="AKS43" s="30"/>
      <c r="AKT43" s="30"/>
      <c r="AKU43" s="30"/>
      <c r="AKV43" s="30"/>
      <c r="AKW43" s="30"/>
      <c r="AKX43" s="30"/>
      <c r="AKY43" s="30"/>
      <c r="AKZ43" s="30"/>
      <c r="ALA43" s="30"/>
      <c r="ALB43" s="30"/>
      <c r="ALC43" s="30"/>
      <c r="ALD43" s="30"/>
      <c r="ALE43" s="30"/>
      <c r="ALF43" s="30"/>
      <c r="ALG43" s="30"/>
      <c r="ALH43" s="30"/>
      <c r="ALI43" s="30"/>
      <c r="ALJ43" s="30"/>
      <c r="ALK43" s="30"/>
      <c r="ALL43" s="30"/>
      <c r="ALM43" s="30"/>
      <c r="ALN43" s="62"/>
    </row>
    <row r="44" spans="1:1002" s="40" customFormat="1" ht="3" customHeight="1">
      <c r="A44" s="568"/>
      <c r="B44" s="540"/>
      <c r="C44"/>
      <c r="D44" s="566"/>
      <c r="E44" s="566"/>
      <c r="F44" s="99"/>
      <c r="G44" s="97"/>
      <c r="H44" s="562"/>
      <c r="I44" s="567"/>
      <c r="J44" s="57"/>
      <c r="K44" s="580"/>
      <c r="M44" s="3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62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62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62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  <c r="DE44" s="84"/>
      <c r="DF44" s="84"/>
      <c r="DG44" s="84"/>
      <c r="DH44" s="84"/>
      <c r="DI44" s="84"/>
      <c r="DJ44" s="84"/>
      <c r="DK44" s="84"/>
      <c r="DL44" s="84"/>
      <c r="DM44" s="84"/>
      <c r="DN44" s="84"/>
      <c r="DO44" s="84"/>
      <c r="DP44" s="84"/>
      <c r="DQ44" s="84"/>
      <c r="DR44" s="62"/>
      <c r="DS44" s="84"/>
      <c r="DT44" s="84"/>
      <c r="DU44" s="84"/>
      <c r="DV44" s="84"/>
      <c r="DW44" s="84"/>
      <c r="DX44" s="84"/>
      <c r="DY44" s="84"/>
      <c r="DZ44" s="84"/>
      <c r="EA44" s="84"/>
      <c r="EB44" s="84"/>
      <c r="EC44" s="84"/>
      <c r="ED44" s="84"/>
      <c r="EE44" s="84"/>
      <c r="EF44" s="84"/>
      <c r="EG44" s="84"/>
      <c r="EH44" s="84"/>
      <c r="EI44" s="84"/>
      <c r="EJ44" s="84"/>
      <c r="EK44" s="84"/>
      <c r="EL44" s="84"/>
      <c r="EM44" s="84"/>
      <c r="EN44" s="84"/>
      <c r="EO44" s="84"/>
      <c r="EP44" s="84"/>
      <c r="EQ44" s="84"/>
      <c r="ER44" s="84"/>
      <c r="ES44" s="84"/>
      <c r="ET44" s="84"/>
      <c r="EU44" s="84"/>
      <c r="EV44" s="84"/>
      <c r="EW44" s="62"/>
      <c r="EX44" s="84"/>
      <c r="EY44" s="84"/>
      <c r="EZ44" s="84"/>
      <c r="FA44" s="84"/>
      <c r="FB44" s="84"/>
      <c r="FC44" s="84"/>
      <c r="FD44" s="84"/>
      <c r="FE44" s="84"/>
      <c r="FF44" s="84"/>
      <c r="FG44" s="84"/>
      <c r="FH44" s="84"/>
      <c r="FI44" s="84"/>
      <c r="FJ44" s="84"/>
      <c r="FK44" s="84"/>
      <c r="FL44" s="84"/>
      <c r="FM44" s="84"/>
      <c r="FN44" s="84"/>
      <c r="FO44" s="84"/>
      <c r="FP44" s="84"/>
      <c r="FQ44" s="84"/>
      <c r="FR44" s="84"/>
      <c r="FS44" s="84"/>
      <c r="FT44" s="84"/>
      <c r="FU44" s="84"/>
      <c r="FV44" s="84"/>
      <c r="FW44" s="84"/>
      <c r="FX44" s="84"/>
      <c r="FY44" s="84"/>
      <c r="FZ44" s="84"/>
      <c r="GA44" s="84"/>
      <c r="GB44" s="84"/>
      <c r="GC44" s="62"/>
      <c r="GD44" s="84"/>
      <c r="GE44" s="84"/>
      <c r="GF44" s="84"/>
      <c r="GG44" s="84"/>
      <c r="GH44" s="84"/>
      <c r="GI44" s="84"/>
      <c r="GJ44" s="84"/>
      <c r="GK44" s="84"/>
      <c r="GL44" s="84"/>
      <c r="GM44" s="84"/>
      <c r="GN44" s="84"/>
      <c r="GO44" s="87"/>
      <c r="GP44" s="87"/>
      <c r="GQ44" s="87"/>
      <c r="GR44" s="87"/>
      <c r="GS44" s="87"/>
      <c r="GT44" s="87"/>
      <c r="GU44" s="87"/>
      <c r="GV44" s="87"/>
      <c r="GW44" s="87"/>
      <c r="GX44" s="87"/>
      <c r="GY44" s="87"/>
      <c r="GZ44" s="87"/>
      <c r="HA44" s="87"/>
      <c r="HB44" s="87"/>
      <c r="HC44" s="87"/>
      <c r="HD44" s="87"/>
      <c r="HE44" s="87"/>
      <c r="HF44" s="87"/>
      <c r="HG44" s="87"/>
      <c r="HH44" s="62"/>
      <c r="HI44" s="88"/>
      <c r="HJ44" s="88"/>
      <c r="HK44" s="88"/>
      <c r="HL44" s="88"/>
      <c r="HM44" s="88"/>
      <c r="HN44" s="88"/>
      <c r="HO44" s="88"/>
      <c r="HP44" s="88"/>
      <c r="HQ44" s="88"/>
      <c r="HR44" s="88"/>
      <c r="HS44" s="88"/>
      <c r="HT44" s="88"/>
      <c r="HU44" s="88"/>
      <c r="HV44" s="88"/>
      <c r="HW44" s="88"/>
      <c r="HX44" s="88"/>
      <c r="HY44" s="88"/>
      <c r="HZ44" s="88"/>
      <c r="IA44" s="88"/>
      <c r="IB44" s="88"/>
      <c r="IC44" s="88"/>
      <c r="ID44" s="88"/>
      <c r="IE44" s="88"/>
      <c r="IF44" s="88"/>
      <c r="IG44" s="88"/>
      <c r="IH44" s="88"/>
      <c r="II44" s="88"/>
      <c r="IJ44" s="88"/>
      <c r="IK44" s="88"/>
      <c r="IL44" s="88"/>
      <c r="IM44" s="88"/>
      <c r="IN44" s="62"/>
      <c r="IO44" s="88"/>
      <c r="IP44" s="88"/>
      <c r="IQ44" s="88"/>
      <c r="IR44" s="88"/>
      <c r="IS44" s="88"/>
      <c r="IT44" s="88"/>
      <c r="IU44" s="88"/>
      <c r="IV44" s="88"/>
      <c r="IW44" s="88"/>
      <c r="IX44" s="88"/>
      <c r="IY44" s="88"/>
      <c r="IZ44" s="88"/>
      <c r="JA44" s="88"/>
      <c r="JB44" s="88"/>
      <c r="JC44" s="88"/>
      <c r="JD44" s="88"/>
      <c r="JE44" s="88"/>
      <c r="JF44" s="88"/>
      <c r="JG44" s="88"/>
      <c r="JH44" s="88"/>
      <c r="JI44" s="88"/>
      <c r="JJ44" s="88"/>
      <c r="JK44" s="88"/>
      <c r="JL44" s="88"/>
      <c r="JM44" s="88"/>
      <c r="JN44" s="88"/>
      <c r="JO44" s="88"/>
      <c r="JP44" s="88"/>
      <c r="JQ44" s="88"/>
      <c r="JR44" s="88"/>
      <c r="JS44" s="88"/>
      <c r="JT44" s="62"/>
      <c r="JU44" s="88"/>
      <c r="JV44" s="88"/>
      <c r="JW44" s="88"/>
      <c r="JX44" s="88"/>
      <c r="JY44" s="88"/>
      <c r="JZ44" s="88"/>
      <c r="KA44" s="88"/>
      <c r="KB44" s="88"/>
      <c r="KC44" s="88"/>
      <c r="KD44" s="88"/>
      <c r="KE44" s="88"/>
      <c r="KF44" s="88"/>
      <c r="KG44" s="88"/>
      <c r="KH44" s="88"/>
      <c r="KI44" s="88"/>
      <c r="KJ44" s="88"/>
      <c r="KK44" s="88"/>
      <c r="KL44" s="88"/>
      <c r="KM44" s="88"/>
      <c r="KN44" s="88"/>
      <c r="KO44" s="88"/>
      <c r="KP44" s="88"/>
      <c r="KQ44" s="88"/>
      <c r="KR44" s="88"/>
      <c r="KS44" s="88"/>
      <c r="KT44" s="88"/>
      <c r="KU44" s="88"/>
      <c r="KV44" s="88"/>
      <c r="KW44" s="62"/>
      <c r="KX44" s="88"/>
      <c r="KY44" s="88"/>
      <c r="KZ44" s="88"/>
      <c r="LA44" s="88"/>
      <c r="LB44" s="88"/>
      <c r="LC44" s="88"/>
      <c r="LD44" s="88"/>
      <c r="LE44" s="88"/>
      <c r="LF44" s="88"/>
      <c r="LG44" s="88"/>
      <c r="LH44" s="88"/>
      <c r="LI44" s="88"/>
      <c r="LJ44" s="88"/>
      <c r="LK44" s="88"/>
      <c r="LL44" s="88"/>
      <c r="LM44" s="88"/>
      <c r="LN44" s="88"/>
      <c r="LO44" s="88"/>
      <c r="LP44" s="88"/>
      <c r="LQ44" s="88"/>
      <c r="LR44" s="88"/>
      <c r="LS44" s="88"/>
      <c r="LT44" s="88"/>
      <c r="LU44" s="88"/>
      <c r="LV44" s="88"/>
      <c r="LW44" s="88"/>
      <c r="LX44" s="88"/>
      <c r="LY44" s="88"/>
      <c r="LZ44" s="88"/>
      <c r="MA44" s="88"/>
      <c r="MB44" s="88"/>
      <c r="MC44" s="62"/>
      <c r="MD44" s="88"/>
      <c r="ME44" s="88"/>
      <c r="MF44" s="88"/>
      <c r="MG44" s="88"/>
      <c r="MH44" s="88"/>
      <c r="MI44" s="88"/>
      <c r="MJ44" s="88"/>
      <c r="MK44" s="88"/>
      <c r="ML44" s="88"/>
      <c r="MM44" s="88"/>
      <c r="MN44" s="88"/>
      <c r="MO44" s="88"/>
      <c r="MP44" s="88"/>
      <c r="MQ44" s="88"/>
      <c r="MR44" s="88"/>
      <c r="MS44" s="88"/>
      <c r="MT44" s="88"/>
      <c r="MU44" s="88"/>
      <c r="MV44" s="88"/>
      <c r="MW44" s="88"/>
      <c r="MX44" s="88"/>
      <c r="MY44" s="88"/>
      <c r="MZ44" s="88"/>
      <c r="NA44" s="88"/>
      <c r="NB44" s="88"/>
      <c r="NC44" s="88"/>
      <c r="ND44" s="88"/>
      <c r="NE44" s="88"/>
      <c r="NF44" s="88"/>
      <c r="NG44" s="88"/>
      <c r="NH44" s="62"/>
      <c r="NI44" s="88"/>
      <c r="NJ44" s="88"/>
      <c r="NK44" s="88"/>
      <c r="NL44" s="88"/>
      <c r="NM44" s="88"/>
      <c r="NN44" s="88"/>
      <c r="NO44" s="88"/>
      <c r="NP44" s="88"/>
      <c r="NQ44" s="88"/>
      <c r="NR44" s="88"/>
      <c r="NS44" s="88"/>
      <c r="NT44" s="88"/>
      <c r="NU44" s="88"/>
      <c r="NV44" s="88"/>
      <c r="NW44" s="88"/>
      <c r="NX44" s="88"/>
      <c r="NY44" s="88"/>
      <c r="NZ44" s="88"/>
      <c r="OA44" s="88"/>
      <c r="OB44" s="88"/>
      <c r="OC44" s="88"/>
      <c r="OD44" s="88"/>
      <c r="OE44" s="88"/>
      <c r="OF44" s="88"/>
      <c r="OG44" s="88"/>
      <c r="OH44" s="88"/>
      <c r="OI44" s="88"/>
      <c r="OJ44" s="88"/>
      <c r="OK44" s="88"/>
      <c r="OL44" s="88"/>
      <c r="OM44" s="88"/>
      <c r="ON44" s="62"/>
      <c r="OO44" s="88"/>
      <c r="OP44" s="88"/>
      <c r="OQ44" s="88"/>
      <c r="OR44" s="88"/>
      <c r="OS44" s="88"/>
      <c r="OT44" s="88"/>
      <c r="OU44" s="88"/>
      <c r="OV44" s="88"/>
      <c r="OW44" s="88"/>
      <c r="OX44" s="88"/>
      <c r="OY44" s="88"/>
      <c r="OZ44" s="88"/>
      <c r="PA44" s="88"/>
      <c r="PB44" s="88"/>
      <c r="PC44" s="88"/>
      <c r="PD44" s="88"/>
      <c r="PE44" s="88"/>
      <c r="PF44" s="88"/>
      <c r="PG44" s="88"/>
      <c r="PH44" s="88"/>
      <c r="PI44" s="88"/>
      <c r="PJ44" s="88"/>
      <c r="PK44" s="88"/>
      <c r="PL44" s="88"/>
      <c r="PM44" s="88"/>
      <c r="PN44" s="88"/>
      <c r="PO44" s="88"/>
      <c r="PP44" s="88"/>
      <c r="PQ44" s="88"/>
      <c r="PR44" s="88"/>
      <c r="PS44" s="62"/>
      <c r="PT44" s="88"/>
      <c r="PU44" s="88"/>
      <c r="PV44" s="88"/>
      <c r="PW44" s="88"/>
      <c r="PX44" s="88"/>
      <c r="PY44" s="88"/>
      <c r="PZ44" s="88"/>
      <c r="QA44" s="88"/>
      <c r="QB44" s="88"/>
      <c r="QC44" s="88"/>
      <c r="QD44" s="88"/>
      <c r="QE44" s="88"/>
      <c r="QF44" s="88"/>
      <c r="QG44" s="88"/>
      <c r="QH44" s="88"/>
      <c r="QI44" s="88"/>
      <c r="QJ44" s="88"/>
      <c r="QK44" s="88"/>
      <c r="QL44" s="88"/>
      <c r="QM44" s="88"/>
      <c r="QN44" s="88"/>
      <c r="QO44" s="88"/>
      <c r="QP44" s="88"/>
      <c r="QQ44" s="88"/>
      <c r="QR44" s="88"/>
      <c r="QS44" s="88"/>
      <c r="QT44" s="88"/>
      <c r="QU44" s="88"/>
      <c r="QV44" s="88"/>
      <c r="QW44" s="88"/>
      <c r="QX44" s="88"/>
      <c r="QY44" s="62"/>
      <c r="QZ44" s="88"/>
      <c r="RA44" s="88"/>
      <c r="RB44" s="88"/>
      <c r="RC44" s="88"/>
      <c r="RD44" s="88"/>
      <c r="RE44" s="88"/>
      <c r="RF44" s="88"/>
      <c r="RG44" s="88"/>
      <c r="RH44" s="88"/>
      <c r="RI44" s="88"/>
      <c r="RJ44" s="88"/>
      <c r="RK44" s="88"/>
      <c r="RL44" s="88"/>
      <c r="RM44" s="88"/>
      <c r="RN44" s="88"/>
      <c r="RO44" s="88"/>
      <c r="RP44" s="88"/>
      <c r="RQ44" s="88"/>
      <c r="RR44" s="88"/>
      <c r="RS44" s="88"/>
      <c r="RT44" s="88"/>
      <c r="RU44" s="88"/>
      <c r="RV44" s="88"/>
      <c r="RW44" s="88"/>
      <c r="RX44" s="88"/>
      <c r="RY44" s="88"/>
      <c r="RZ44" s="88"/>
      <c r="SA44" s="88"/>
      <c r="SB44" s="88"/>
      <c r="SC44" s="88"/>
      <c r="SD44" s="88"/>
      <c r="SE44" s="62"/>
      <c r="SF44" s="88"/>
      <c r="SG44" s="88"/>
      <c r="SH44" s="88"/>
      <c r="SI44" s="88"/>
      <c r="SJ44" s="88"/>
      <c r="SK44" s="88"/>
      <c r="SL44" s="88"/>
      <c r="SM44" s="88"/>
      <c r="SN44" s="88"/>
      <c r="SO44" s="88"/>
      <c r="SP44" s="88"/>
      <c r="SQ44" s="88"/>
      <c r="SR44" s="88"/>
      <c r="SS44" s="88"/>
      <c r="ST44" s="88"/>
      <c r="SU44" s="88"/>
      <c r="SV44" s="88"/>
      <c r="SW44" s="88"/>
      <c r="SX44" s="88"/>
      <c r="SY44" s="88"/>
      <c r="SZ44" s="88"/>
      <c r="TA44" s="88"/>
      <c r="TB44" s="88"/>
      <c r="TC44" s="88"/>
      <c r="TD44" s="88"/>
      <c r="TE44" s="88"/>
      <c r="TF44" s="88"/>
      <c r="TG44" s="88"/>
      <c r="TH44" s="88"/>
      <c r="TI44" s="88"/>
      <c r="TJ44" s="62"/>
      <c r="TK44" s="88"/>
      <c r="TL44" s="88"/>
      <c r="TM44" s="88"/>
      <c r="TN44" s="88"/>
      <c r="TO44" s="88"/>
      <c r="TP44" s="88"/>
      <c r="TQ44" s="88"/>
      <c r="TR44" s="88"/>
      <c r="TS44" s="88"/>
      <c r="TT44" s="88"/>
      <c r="TU44" s="88"/>
      <c r="TV44" s="88"/>
      <c r="TW44" s="88"/>
      <c r="TX44" s="88"/>
      <c r="TY44" s="88"/>
      <c r="TZ44" s="88"/>
      <c r="UA44" s="88"/>
      <c r="UB44" s="88"/>
      <c r="UC44" s="88"/>
      <c r="UD44" s="88"/>
      <c r="UE44" s="88"/>
      <c r="UF44" s="88"/>
      <c r="UG44" s="88"/>
      <c r="UH44" s="88"/>
      <c r="UI44" s="88"/>
      <c r="UJ44" s="88"/>
      <c r="UK44" s="88"/>
      <c r="UL44" s="88"/>
      <c r="UM44" s="88"/>
      <c r="UN44" s="88"/>
      <c r="UO44" s="88"/>
      <c r="UP44" s="62"/>
      <c r="UQ44" s="88"/>
      <c r="UR44" s="88"/>
      <c r="US44" s="88"/>
      <c r="UT44" s="88"/>
      <c r="UU44" s="88"/>
      <c r="UV44" s="88"/>
      <c r="UW44" s="88"/>
      <c r="UX44" s="88"/>
      <c r="UY44" s="88"/>
      <c r="UZ44" s="88"/>
      <c r="VA44" s="88"/>
      <c r="VB44" s="88"/>
      <c r="VC44" s="88"/>
      <c r="VD44" s="88"/>
      <c r="VE44" s="88"/>
      <c r="VF44" s="88"/>
      <c r="VG44" s="88"/>
      <c r="VH44" s="88"/>
      <c r="VI44" s="88"/>
      <c r="VJ44" s="88"/>
      <c r="VK44" s="88"/>
      <c r="VL44" s="88"/>
      <c r="VM44" s="88"/>
      <c r="VN44" s="88"/>
      <c r="VO44" s="88"/>
      <c r="VP44" s="88"/>
      <c r="VQ44" s="88"/>
      <c r="VR44" s="88"/>
      <c r="VS44" s="88"/>
      <c r="VT44" s="88"/>
      <c r="VU44" s="62"/>
      <c r="VV44" s="88"/>
      <c r="VW44" s="88"/>
      <c r="VX44" s="88"/>
      <c r="VY44" s="88"/>
      <c r="VZ44" s="88"/>
      <c r="WA44" s="88"/>
      <c r="WB44" s="88"/>
      <c r="WC44" s="88"/>
      <c r="WD44" s="88"/>
      <c r="WE44" s="88"/>
      <c r="WF44" s="88"/>
      <c r="WG44" s="88"/>
      <c r="WH44" s="88"/>
      <c r="WI44" s="88"/>
      <c r="WJ44" s="88"/>
      <c r="WK44" s="88"/>
      <c r="WL44" s="88"/>
      <c r="WM44" s="88"/>
      <c r="WN44" s="88"/>
      <c r="WO44" s="88"/>
      <c r="WP44" s="88"/>
      <c r="WQ44" s="88"/>
      <c r="WR44" s="88"/>
      <c r="WS44" s="88"/>
      <c r="WT44" s="88"/>
      <c r="WU44" s="88"/>
      <c r="WV44" s="88"/>
      <c r="WW44" s="88"/>
      <c r="WX44" s="88"/>
      <c r="WY44" s="88"/>
      <c r="WZ44" s="42"/>
      <c r="XA44" s="62"/>
      <c r="XB44" s="86"/>
      <c r="XC44" s="86"/>
      <c r="XD44" s="86"/>
      <c r="XE44" s="86"/>
      <c r="XF44" s="86"/>
      <c r="XG44" s="86"/>
      <c r="XH44" s="86"/>
      <c r="XI44" s="86"/>
      <c r="XJ44" s="86"/>
      <c r="XK44" s="86"/>
      <c r="XL44" s="86"/>
      <c r="XM44" s="86"/>
      <c r="XN44" s="86"/>
      <c r="XO44" s="86"/>
      <c r="XP44" s="86"/>
      <c r="XQ44" s="86"/>
      <c r="XR44" s="86"/>
      <c r="XS44" s="86"/>
      <c r="XT44" s="86"/>
      <c r="XU44" s="86"/>
      <c r="XV44" s="86"/>
      <c r="XW44" s="86"/>
      <c r="XX44" s="86"/>
      <c r="XY44" s="86"/>
      <c r="XZ44" s="86"/>
      <c r="YA44" s="86"/>
      <c r="YB44" s="86"/>
      <c r="YC44" s="86"/>
      <c r="YD44" s="86"/>
      <c r="YE44" s="86"/>
      <c r="YF44" s="86"/>
      <c r="YG44" s="62"/>
      <c r="YH44" s="86"/>
      <c r="YI44" s="86"/>
      <c r="YJ44" s="86"/>
      <c r="YK44" s="86"/>
      <c r="YL44" s="86"/>
      <c r="YM44" s="86"/>
      <c r="YN44" s="86"/>
      <c r="YO44" s="86"/>
      <c r="YP44" s="86"/>
      <c r="YQ44" s="86"/>
      <c r="YR44" s="86"/>
      <c r="YS44" s="86"/>
      <c r="YT44" s="86"/>
      <c r="YU44" s="86"/>
      <c r="YV44" s="86"/>
      <c r="YW44" s="86"/>
      <c r="YX44" s="86"/>
      <c r="YY44" s="86"/>
      <c r="YZ44" s="86"/>
      <c r="ZA44" s="86"/>
      <c r="ZB44" s="86"/>
      <c r="ZC44" s="86"/>
      <c r="ZD44" s="86"/>
      <c r="ZE44" s="86"/>
      <c r="ZF44" s="86"/>
      <c r="ZG44" s="86"/>
      <c r="ZH44" s="86"/>
      <c r="ZI44" s="86"/>
      <c r="ZJ44" s="62"/>
      <c r="ZK44" s="86"/>
      <c r="ZL44" s="86"/>
      <c r="ZM44" s="86"/>
      <c r="ZN44" s="86"/>
      <c r="ZO44" s="86"/>
      <c r="ZP44" s="86"/>
      <c r="ZQ44" s="86"/>
      <c r="ZR44" s="86"/>
      <c r="ZS44" s="86"/>
      <c r="ZT44" s="86"/>
      <c r="ZU44" s="86"/>
      <c r="ZV44" s="86"/>
      <c r="ZW44" s="86"/>
      <c r="ZX44" s="86"/>
      <c r="ZY44" s="86"/>
      <c r="ZZ44" s="86"/>
      <c r="AAA44" s="86"/>
      <c r="AAB44" s="86"/>
      <c r="AAC44" s="86"/>
      <c r="AAD44" s="86"/>
      <c r="AAE44" s="86"/>
      <c r="AAF44" s="86"/>
      <c r="AAG44" s="86"/>
      <c r="AAH44" s="86"/>
      <c r="AAI44" s="86"/>
      <c r="AAJ44" s="86"/>
      <c r="AAK44" s="86"/>
      <c r="AAL44" s="86"/>
      <c r="AAM44" s="86"/>
      <c r="AAN44" s="86"/>
      <c r="AAO44" s="86"/>
      <c r="AAP44" s="62"/>
      <c r="AAQ44" s="86"/>
      <c r="AAR44" s="86"/>
      <c r="AAS44" s="86"/>
      <c r="AAT44" s="86"/>
      <c r="AAU44" s="86"/>
      <c r="AAV44" s="86"/>
      <c r="AAW44" s="86"/>
      <c r="AAX44" s="86"/>
      <c r="AAY44" s="86"/>
      <c r="AAZ44" s="86"/>
      <c r="ABA44" s="86"/>
      <c r="ABB44" s="86"/>
      <c r="ABC44" s="86"/>
      <c r="ABD44" s="86"/>
      <c r="ABE44" s="86"/>
      <c r="ABF44" s="86"/>
      <c r="ABG44" s="86"/>
      <c r="ABH44" s="86"/>
      <c r="ABI44" s="86"/>
      <c r="ABJ44" s="86"/>
      <c r="ABK44" s="86"/>
      <c r="ABL44" s="86"/>
      <c r="ABM44" s="86"/>
      <c r="ABN44" s="86"/>
      <c r="ABO44" s="86"/>
      <c r="ABP44" s="86"/>
      <c r="ABQ44" s="86"/>
      <c r="ABR44" s="86"/>
      <c r="ABS44" s="86"/>
      <c r="ABT44" s="86"/>
      <c r="ABU44" s="62"/>
      <c r="ABV44" s="86"/>
      <c r="ABW44" s="86"/>
      <c r="ABX44" s="86"/>
      <c r="ABY44" s="86"/>
      <c r="ABZ44" s="86"/>
      <c r="ACA44" s="86"/>
      <c r="ACB44" s="86"/>
      <c r="ACC44" s="86"/>
      <c r="ACD44" s="86"/>
      <c r="ACE44" s="86"/>
      <c r="ACF44" s="86"/>
      <c r="ACG44" s="86"/>
      <c r="ACH44" s="86"/>
      <c r="ACI44" s="86"/>
      <c r="ACJ44" s="86"/>
      <c r="ACK44" s="86"/>
      <c r="ACL44" s="86"/>
      <c r="ACM44" s="86"/>
      <c r="ACN44" s="86"/>
      <c r="ACO44" s="86"/>
      <c r="ACP44" s="86"/>
      <c r="ACQ44" s="86"/>
      <c r="ACR44" s="86"/>
      <c r="ACS44" s="86"/>
      <c r="ACT44" s="86"/>
      <c r="ACU44" s="86"/>
      <c r="ACV44" s="86"/>
      <c r="ACW44" s="86"/>
      <c r="ACX44" s="86"/>
      <c r="ACY44" s="86"/>
      <c r="ACZ44" s="86"/>
      <c r="ADA44" s="62"/>
      <c r="ADB44" s="86"/>
      <c r="ADC44" s="86"/>
      <c r="ADD44" s="86"/>
      <c r="ADE44" s="86"/>
      <c r="ADF44" s="86"/>
      <c r="ADG44" s="86"/>
      <c r="ADH44" s="86"/>
      <c r="ADI44" s="86"/>
      <c r="ADJ44" s="86"/>
      <c r="ADK44" s="86"/>
      <c r="ADL44" s="86"/>
      <c r="ADM44" s="86"/>
      <c r="ADN44" s="86"/>
      <c r="ADO44" s="86"/>
      <c r="ADP44" s="86"/>
      <c r="ADQ44" s="86"/>
      <c r="ADR44" s="86"/>
      <c r="ADS44" s="86"/>
      <c r="ADT44" s="86"/>
      <c r="ADU44" s="86"/>
      <c r="ADV44" s="86"/>
      <c r="ADW44" s="86"/>
      <c r="ADX44" s="86"/>
      <c r="ADY44" s="86"/>
      <c r="ADZ44" s="86"/>
      <c r="AEA44" s="86"/>
      <c r="AEB44" s="86"/>
      <c r="AEC44" s="86"/>
      <c r="AED44" s="86"/>
      <c r="AEE44" s="86"/>
      <c r="AEF44" s="62"/>
      <c r="AEG44" s="86"/>
      <c r="AEH44" s="86"/>
      <c r="AEI44" s="86"/>
      <c r="AEJ44" s="86"/>
      <c r="AEK44" s="86"/>
      <c r="AEL44" s="86"/>
      <c r="AEM44" s="86"/>
      <c r="AEN44" s="86"/>
      <c r="AEO44" s="86"/>
      <c r="AEP44" s="86"/>
      <c r="AEQ44" s="86"/>
      <c r="AER44" s="86"/>
      <c r="AES44" s="86"/>
      <c r="AET44" s="86"/>
      <c r="AEU44" s="86"/>
      <c r="AEV44" s="86"/>
      <c r="AEW44" s="86"/>
      <c r="AEX44" s="86"/>
      <c r="AEY44" s="86"/>
      <c r="AEZ44" s="86"/>
      <c r="AFA44" s="86"/>
      <c r="AFB44" s="86"/>
      <c r="AFC44" s="86"/>
      <c r="AFD44" s="86"/>
      <c r="AFE44" s="86"/>
      <c r="AFF44" s="86"/>
      <c r="AFG44" s="86"/>
      <c r="AFH44" s="86"/>
      <c r="AFI44" s="86"/>
      <c r="AFJ44" s="86"/>
      <c r="AFK44" s="86"/>
      <c r="AFL44" s="62"/>
      <c r="AFM44" s="86"/>
      <c r="AFN44" s="86"/>
      <c r="AFO44" s="86"/>
      <c r="AFP44" s="86"/>
      <c r="AFQ44" s="86"/>
      <c r="AFR44" s="86"/>
      <c r="AFS44" s="86"/>
      <c r="AFT44" s="86"/>
      <c r="AFU44" s="86"/>
      <c r="AFV44" s="86"/>
      <c r="AFW44" s="86"/>
      <c r="AFX44" s="86"/>
      <c r="AFY44" s="86"/>
      <c r="AFZ44" s="86"/>
      <c r="AGA44" s="86"/>
      <c r="AGB44" s="86"/>
      <c r="AGC44" s="86"/>
      <c r="AGD44" s="86"/>
      <c r="AGE44" s="86"/>
      <c r="AGF44" s="86"/>
      <c r="AGG44" s="86"/>
      <c r="AGH44" s="86"/>
      <c r="AGI44" s="86"/>
      <c r="AGJ44" s="86"/>
      <c r="AGK44" s="86"/>
      <c r="AGL44" s="86"/>
      <c r="AGM44" s="86"/>
      <c r="AGN44" s="86"/>
      <c r="AGO44" s="86"/>
      <c r="AGP44" s="86"/>
      <c r="AGQ44" s="86"/>
      <c r="AGR44" s="62"/>
      <c r="AGS44" s="86"/>
      <c r="AGT44" s="86"/>
      <c r="AGU44" s="86"/>
      <c r="AGV44" s="86"/>
      <c r="AGW44" s="86"/>
      <c r="AGX44" s="86"/>
      <c r="AGY44" s="86"/>
      <c r="AGZ44" s="86"/>
      <c r="AHA44" s="86"/>
      <c r="AHB44" s="86"/>
      <c r="AHC44" s="86"/>
      <c r="AHD44" s="86"/>
      <c r="AHE44" s="86"/>
      <c r="AHF44" s="86"/>
      <c r="AHG44" s="86"/>
      <c r="AHH44" s="86"/>
      <c r="AHI44" s="86"/>
      <c r="AHJ44" s="86"/>
      <c r="AHK44" s="86"/>
      <c r="AHL44" s="86"/>
      <c r="AHM44" s="86"/>
      <c r="AHN44" s="86"/>
      <c r="AHO44" s="86"/>
      <c r="AHP44" s="86"/>
      <c r="AHQ44" s="86"/>
      <c r="AHR44" s="86"/>
      <c r="AHS44" s="86"/>
      <c r="AHT44" s="86"/>
      <c r="AHU44" s="86"/>
      <c r="AHV44" s="86"/>
      <c r="AHW44" s="62"/>
      <c r="AHX44" s="86"/>
      <c r="AHY44" s="86"/>
      <c r="AHZ44" s="86"/>
      <c r="AIA44" s="86"/>
      <c r="AIB44" s="86"/>
      <c r="AIC44" s="86"/>
      <c r="AID44" s="86"/>
      <c r="AIE44" s="86"/>
      <c r="AIF44" s="86"/>
      <c r="AIG44" s="86"/>
      <c r="AIH44" s="86"/>
      <c r="AII44" s="86"/>
      <c r="AIJ44" s="86"/>
      <c r="AIK44" s="86"/>
      <c r="AIL44" s="86"/>
      <c r="AIM44" s="86"/>
      <c r="AIN44" s="86"/>
      <c r="AIO44" s="86"/>
      <c r="AIP44" s="86"/>
      <c r="AIQ44" s="86"/>
      <c r="AIR44" s="86"/>
      <c r="AIS44" s="86"/>
      <c r="AIT44" s="86"/>
      <c r="AIU44" s="86"/>
      <c r="AIV44" s="86"/>
      <c r="AIW44" s="86"/>
      <c r="AIX44" s="86"/>
      <c r="AIY44" s="86"/>
      <c r="AIZ44" s="86"/>
      <c r="AJA44" s="86"/>
      <c r="AJB44" s="86"/>
      <c r="AJC44" s="62"/>
      <c r="AJD44" s="86"/>
      <c r="AJE44" s="86"/>
      <c r="AJF44" s="86"/>
      <c r="AJG44" s="86"/>
      <c r="AJH44" s="86"/>
      <c r="AJI44" s="86"/>
      <c r="AJJ44" s="86"/>
      <c r="AJK44" s="86"/>
      <c r="AJL44" s="86"/>
      <c r="AJM44" s="86"/>
      <c r="AJN44" s="86"/>
      <c r="AJO44" s="86"/>
      <c r="AJP44" s="86"/>
      <c r="AJQ44" s="86"/>
      <c r="AJR44" s="86"/>
      <c r="AJS44" s="86"/>
      <c r="AJT44" s="86"/>
      <c r="AJU44" s="86"/>
      <c r="AJV44" s="86"/>
      <c r="AJW44" s="86"/>
      <c r="AJX44" s="86"/>
      <c r="AJY44" s="86"/>
      <c r="AJZ44" s="86"/>
      <c r="AKA44" s="86"/>
      <c r="AKB44" s="86"/>
      <c r="AKC44" s="86"/>
      <c r="AKD44" s="86"/>
      <c r="AKE44" s="86"/>
      <c r="AKF44" s="86"/>
      <c r="AKG44" s="86"/>
      <c r="AKH44" s="62"/>
      <c r="AKI44" s="86"/>
      <c r="AKJ44" s="86"/>
      <c r="AKK44" s="86"/>
      <c r="AKL44" s="86"/>
      <c r="AKM44" s="86"/>
      <c r="AKN44" s="86"/>
      <c r="AKO44" s="86"/>
      <c r="AKP44" s="86"/>
      <c r="AKQ44" s="86"/>
      <c r="AKR44" s="86"/>
      <c r="AKS44" s="86"/>
      <c r="AKT44" s="86"/>
      <c r="AKU44" s="86"/>
      <c r="AKV44" s="86"/>
      <c r="AKW44" s="86"/>
      <c r="AKX44" s="86"/>
      <c r="AKY44" s="86"/>
      <c r="AKZ44" s="86"/>
      <c r="ALA44" s="86"/>
      <c r="ALB44" s="86"/>
      <c r="ALC44" s="86"/>
      <c r="ALD44" s="86"/>
      <c r="ALE44" s="86"/>
      <c r="ALF44" s="86"/>
      <c r="ALG44" s="86"/>
      <c r="ALH44" s="86"/>
      <c r="ALI44" s="86"/>
      <c r="ALJ44" s="86"/>
      <c r="ALK44" s="86"/>
      <c r="ALL44" s="86"/>
      <c r="ALM44" s="86"/>
      <c r="ALN44" s="62"/>
    </row>
    <row r="45" spans="1:1002" ht="0.75" customHeight="1">
      <c r="F45" s="104"/>
      <c r="G45" s="104"/>
      <c r="H45"/>
      <c r="M45" s="34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62"/>
      <c r="DS45" s="70"/>
      <c r="DT45" s="70"/>
      <c r="DU45" s="70"/>
      <c r="DV45" s="70"/>
      <c r="DW45" s="70"/>
      <c r="DX45" s="70"/>
      <c r="DY45" s="70"/>
      <c r="DZ45" s="70"/>
      <c r="EA45" s="70"/>
      <c r="EB45" s="70"/>
      <c r="EC45" s="70"/>
      <c r="ED45" s="70"/>
      <c r="EE45" s="70"/>
      <c r="EF45" s="70"/>
      <c r="EG45" s="70"/>
      <c r="EH45" s="70"/>
      <c r="EI45" s="70"/>
      <c r="EJ45" s="70"/>
      <c r="EK45" s="70"/>
      <c r="EL45" s="70"/>
      <c r="EM45" s="70"/>
      <c r="EN45" s="70"/>
      <c r="EO45" s="70"/>
      <c r="EP45" s="70"/>
      <c r="EQ45" s="70"/>
      <c r="ER45" s="70"/>
      <c r="ES45" s="70"/>
      <c r="ET45" s="70"/>
      <c r="EU45" s="70"/>
      <c r="EV45" s="70"/>
      <c r="EX45" s="70"/>
      <c r="EY45" s="70"/>
      <c r="EZ45" s="70"/>
      <c r="FA45" s="70"/>
      <c r="FB45" s="70"/>
      <c r="FC45" s="70"/>
      <c r="FD45" s="70"/>
      <c r="FE45" s="70"/>
      <c r="FF45" s="70"/>
      <c r="FG45" s="70"/>
      <c r="FH45" s="70"/>
      <c r="FI45" s="70"/>
      <c r="FJ45" s="70"/>
      <c r="FK45" s="70"/>
      <c r="FL45" s="70"/>
      <c r="FM45" s="70"/>
      <c r="FN45" s="70"/>
      <c r="FO45" s="70"/>
      <c r="FP45" s="70"/>
      <c r="FQ45" s="70"/>
      <c r="FR45" s="70"/>
      <c r="FS45" s="70"/>
      <c r="FT45" s="70"/>
      <c r="FU45" s="70"/>
      <c r="FV45" s="70"/>
      <c r="FW45" s="70"/>
      <c r="FX45" s="70"/>
      <c r="FY45" s="70"/>
      <c r="FZ45" s="70"/>
      <c r="GA45" s="70"/>
      <c r="GB45" s="70"/>
      <c r="GD45" s="70"/>
      <c r="GE45" s="70"/>
      <c r="GF45" s="70"/>
      <c r="GG45" s="70"/>
      <c r="GH45" s="70"/>
      <c r="GI45" s="70"/>
      <c r="GJ45" s="70"/>
      <c r="GK45" s="70"/>
      <c r="GL45" s="70"/>
      <c r="GM45" s="70"/>
      <c r="GN45" s="70"/>
      <c r="GO45" s="70"/>
      <c r="GP45" s="70"/>
      <c r="GQ45" s="70"/>
      <c r="GR45" s="70"/>
      <c r="GS45" s="70"/>
      <c r="GT45" s="70"/>
      <c r="GU45" s="70"/>
      <c r="GV45" s="70"/>
      <c r="GW45" s="70"/>
      <c r="GX45" s="70"/>
      <c r="GY45" s="70"/>
      <c r="GZ45" s="70"/>
      <c r="HA45" s="70"/>
      <c r="HB45" s="70"/>
      <c r="HC45" s="70"/>
      <c r="HD45" s="70"/>
      <c r="HE45" s="70"/>
      <c r="HF45" s="70"/>
      <c r="HG45" s="70"/>
      <c r="HI45" s="70"/>
      <c r="HJ45" s="70"/>
      <c r="HK45" s="70"/>
      <c r="HL45" s="70"/>
      <c r="HM45" s="70"/>
      <c r="HN45" s="70"/>
      <c r="HO45" s="70"/>
      <c r="HP45" s="70"/>
      <c r="HQ45" s="70"/>
      <c r="HR45" s="70"/>
      <c r="HS45" s="70"/>
      <c r="HT45" s="70"/>
      <c r="HU45" s="70"/>
      <c r="HV45" s="70"/>
      <c r="HW45" s="70"/>
      <c r="HX45" s="70"/>
      <c r="HY45" s="70"/>
      <c r="HZ45" s="70"/>
      <c r="IA45" s="70"/>
      <c r="IB45" s="70"/>
      <c r="IC45" s="70"/>
      <c r="ID45" s="70"/>
      <c r="IE45" s="70"/>
      <c r="IF45" s="70"/>
      <c r="IG45" s="70"/>
      <c r="IH45" s="70"/>
      <c r="II45" s="70"/>
      <c r="IJ45" s="70"/>
      <c r="IK45" s="70"/>
      <c r="IL45" s="70"/>
      <c r="IM45" s="70"/>
      <c r="IO45" s="70"/>
      <c r="IP45" s="70"/>
      <c r="IQ45" s="70"/>
      <c r="IR45" s="70"/>
      <c r="IS45" s="70"/>
      <c r="IT45" s="70"/>
      <c r="IU45" s="70"/>
      <c r="IV45" s="70"/>
      <c r="IW45" s="70"/>
      <c r="IX45" s="70"/>
      <c r="IY45" s="70"/>
      <c r="IZ45" s="70"/>
      <c r="JA45" s="70"/>
      <c r="JB45" s="70"/>
      <c r="JC45" s="70"/>
      <c r="JD45" s="70"/>
      <c r="JE45" s="70"/>
      <c r="JF45" s="70"/>
      <c r="JG45" s="70"/>
      <c r="JH45" s="70"/>
      <c r="JI45" s="70"/>
      <c r="JJ45" s="70"/>
      <c r="JK45" s="70"/>
      <c r="JL45" s="70"/>
      <c r="JM45" s="70"/>
      <c r="JN45" s="70"/>
      <c r="JO45" s="70"/>
      <c r="JP45" s="70"/>
      <c r="JQ45" s="70"/>
      <c r="JR45" s="70"/>
      <c r="JS45" s="70"/>
      <c r="JU45" s="70"/>
      <c r="JV45" s="70"/>
      <c r="JW45" s="70"/>
      <c r="JX45" s="70"/>
      <c r="JY45" s="70"/>
      <c r="JZ45" s="70"/>
      <c r="KA45" s="70"/>
      <c r="KB45" s="70"/>
      <c r="KC45" s="70"/>
      <c r="KD45" s="70"/>
      <c r="KE45" s="70"/>
      <c r="KF45" s="70"/>
      <c r="KG45" s="70"/>
      <c r="KH45" s="70"/>
      <c r="KI45" s="70"/>
      <c r="KJ45" s="70"/>
      <c r="KK45" s="70"/>
      <c r="KL45" s="70"/>
      <c r="KM45" s="70"/>
      <c r="KN45" s="70"/>
      <c r="KO45" s="70"/>
      <c r="KP45" s="70"/>
      <c r="KQ45" s="70"/>
      <c r="KR45" s="70"/>
      <c r="KS45" s="70"/>
      <c r="KT45" s="70"/>
      <c r="KU45" s="70"/>
      <c r="KV45" s="70"/>
      <c r="KX45" s="70"/>
      <c r="KY45" s="70"/>
      <c r="KZ45" s="70"/>
      <c r="LA45" s="70"/>
      <c r="LB45" s="70"/>
      <c r="LC45" s="70"/>
      <c r="LD45" s="70"/>
      <c r="LE45" s="70"/>
      <c r="LF45" s="70"/>
      <c r="LG45" s="70"/>
      <c r="LH45" s="70"/>
      <c r="LI45" s="70"/>
      <c r="LJ45" s="70"/>
      <c r="LK45" s="70"/>
      <c r="LL45" s="70"/>
      <c r="LM45" s="70"/>
      <c r="LN45" s="70"/>
      <c r="LO45" s="70"/>
      <c r="LP45" s="70"/>
      <c r="LQ45" s="70"/>
      <c r="LR45" s="70"/>
      <c r="LS45" s="70"/>
      <c r="LT45" s="70"/>
      <c r="LU45" s="70"/>
      <c r="LV45" s="70"/>
      <c r="LW45" s="70"/>
      <c r="LX45" s="70"/>
      <c r="LY45" s="70"/>
      <c r="LZ45" s="70"/>
      <c r="MA45" s="70"/>
      <c r="MB45" s="70"/>
      <c r="MD45" s="70"/>
      <c r="ME45" s="70"/>
      <c r="MF45" s="70"/>
      <c r="MG45" s="70"/>
      <c r="MH45" s="70"/>
      <c r="MI45" s="70"/>
      <c r="MJ45" s="70"/>
      <c r="MK45" s="70"/>
      <c r="ML45" s="70"/>
      <c r="MM45" s="70"/>
      <c r="MN45" s="70"/>
      <c r="MO45" s="70"/>
      <c r="MP45" s="70"/>
      <c r="MQ45" s="70"/>
      <c r="MR45" s="70"/>
      <c r="MS45" s="70"/>
      <c r="MT45" s="70"/>
      <c r="MU45" s="70"/>
      <c r="MV45" s="70"/>
      <c r="MW45" s="70"/>
      <c r="MX45" s="70"/>
      <c r="MY45" s="70"/>
      <c r="MZ45" s="70"/>
      <c r="NA45" s="70"/>
      <c r="NB45" s="70"/>
      <c r="NC45" s="70"/>
      <c r="ND45" s="70"/>
      <c r="NE45" s="70"/>
      <c r="NF45" s="70"/>
      <c r="NG45" s="70"/>
      <c r="NI45" s="70"/>
      <c r="NJ45" s="70"/>
      <c r="NK45" s="70"/>
      <c r="NL45" s="70"/>
      <c r="NM45" s="70"/>
      <c r="NN45" s="70"/>
      <c r="NO45" s="70"/>
      <c r="NP45" s="70"/>
      <c r="NQ45" s="70"/>
      <c r="NR45" s="70"/>
      <c r="NS45" s="70"/>
      <c r="NT45" s="70"/>
      <c r="NU45" s="70"/>
      <c r="NV45" s="70"/>
      <c r="NW45" s="70"/>
      <c r="NX45" s="70"/>
      <c r="NY45" s="70"/>
      <c r="NZ45" s="70"/>
      <c r="OA45" s="70"/>
      <c r="OB45" s="70"/>
      <c r="OC45" s="70"/>
      <c r="OD45" s="70"/>
      <c r="OE45" s="70"/>
      <c r="OF45" s="70"/>
      <c r="OG45" s="70"/>
      <c r="OH45" s="70"/>
      <c r="OI45" s="70"/>
      <c r="OJ45" s="70"/>
      <c r="OK45" s="70"/>
      <c r="OL45" s="70"/>
      <c r="OM45" s="70"/>
      <c r="OO45" s="70"/>
      <c r="OP45" s="70"/>
      <c r="OQ45" s="70"/>
      <c r="OR45" s="70"/>
      <c r="OS45" s="70"/>
      <c r="OT45" s="70"/>
      <c r="OU45" s="70"/>
      <c r="OV45" s="70"/>
      <c r="OW45" s="70"/>
      <c r="OX45" s="70"/>
      <c r="OY45" s="70"/>
      <c r="OZ45" s="70"/>
      <c r="PA45" s="70"/>
      <c r="PB45" s="70"/>
      <c r="PC45" s="70"/>
      <c r="PD45" s="70"/>
      <c r="PE45" s="70"/>
      <c r="PF45" s="70"/>
      <c r="PG45" s="70"/>
      <c r="PH45" s="70"/>
      <c r="PI45" s="70"/>
      <c r="PJ45" s="70"/>
      <c r="PK45" s="70"/>
      <c r="PL45" s="70"/>
      <c r="PM45" s="70"/>
      <c r="PN45" s="70"/>
      <c r="PO45" s="70"/>
      <c r="PP45" s="70"/>
      <c r="PQ45" s="70"/>
      <c r="PR45" s="70"/>
      <c r="PT45" s="70"/>
      <c r="PU45" s="70"/>
      <c r="PV45" s="70"/>
      <c r="PW45" s="70"/>
      <c r="PX45" s="70"/>
      <c r="PY45" s="70"/>
      <c r="PZ45" s="70"/>
      <c r="QA45" s="70"/>
      <c r="QB45" s="70"/>
      <c r="QC45" s="70"/>
      <c r="QD45" s="70"/>
      <c r="QE45" s="70"/>
      <c r="QF45" s="70"/>
      <c r="QG45" s="70"/>
      <c r="QH45" s="70"/>
      <c r="QI45" s="70"/>
      <c r="QJ45" s="70"/>
      <c r="QK45" s="70"/>
      <c r="QL45" s="70"/>
      <c r="QM45" s="70"/>
      <c r="QN45" s="70"/>
      <c r="QO45" s="70"/>
      <c r="QP45" s="70"/>
      <c r="QQ45" s="70"/>
      <c r="QR45" s="70"/>
      <c r="QS45" s="70"/>
      <c r="QT45" s="70"/>
      <c r="QU45" s="70"/>
      <c r="QV45" s="70"/>
      <c r="QW45" s="70"/>
      <c r="QX45" s="70"/>
      <c r="QZ45" s="70"/>
      <c r="RA45" s="70"/>
      <c r="RB45" s="70"/>
      <c r="RC45" s="70"/>
      <c r="RD45" s="70"/>
      <c r="RE45" s="70"/>
      <c r="RF45" s="70"/>
      <c r="RG45" s="70"/>
      <c r="RH45" s="70"/>
      <c r="RI45" s="70"/>
      <c r="RJ45" s="70"/>
      <c r="RK45" s="70"/>
      <c r="RL45" s="70"/>
      <c r="RM45" s="70"/>
      <c r="RN45" s="70"/>
      <c r="RO45" s="70"/>
      <c r="RP45" s="70"/>
      <c r="RQ45" s="70"/>
      <c r="RR45" s="70"/>
      <c r="RS45" s="70"/>
      <c r="RT45" s="70"/>
      <c r="RU45" s="70"/>
      <c r="RV45" s="70"/>
      <c r="RW45" s="70"/>
      <c r="RX45" s="70"/>
      <c r="RY45" s="70"/>
      <c r="RZ45" s="70"/>
      <c r="SA45" s="70"/>
      <c r="SB45" s="70"/>
      <c r="SC45" s="70"/>
      <c r="SD45" s="70"/>
      <c r="SF45" s="70"/>
      <c r="SG45" s="70"/>
      <c r="SH45" s="70"/>
      <c r="SI45" s="70"/>
      <c r="SJ45" s="70"/>
      <c r="SK45" s="70"/>
      <c r="SL45" s="70"/>
      <c r="SM45" s="70"/>
      <c r="SN45" s="70"/>
      <c r="SO45" s="70"/>
      <c r="SP45" s="70"/>
      <c r="SQ45" s="70"/>
      <c r="SR45" s="70"/>
      <c r="SS45" s="70"/>
      <c r="ST45" s="70"/>
      <c r="SU45" s="70"/>
      <c r="SV45" s="70"/>
      <c r="SW45" s="70"/>
      <c r="SX45" s="70"/>
      <c r="SY45" s="70"/>
      <c r="SZ45" s="70"/>
      <c r="TA45" s="70"/>
      <c r="TB45" s="70"/>
      <c r="TC45" s="70"/>
      <c r="TD45" s="70"/>
      <c r="TE45" s="70"/>
      <c r="TF45" s="70"/>
      <c r="TG45" s="70"/>
      <c r="TH45" s="70"/>
      <c r="TI45" s="70"/>
      <c r="TK45" s="70"/>
      <c r="TL45" s="70"/>
      <c r="TM45" s="70"/>
      <c r="TN45" s="70"/>
      <c r="TO45" s="70"/>
      <c r="TP45" s="70"/>
      <c r="TQ45" s="70"/>
      <c r="TR45" s="70"/>
      <c r="TS45" s="70"/>
      <c r="TT45" s="70"/>
      <c r="TU45" s="70"/>
      <c r="TV45" s="70"/>
      <c r="TW45" s="70"/>
      <c r="TX45" s="70"/>
      <c r="TY45" s="70"/>
      <c r="TZ45" s="70"/>
      <c r="UA45" s="70"/>
      <c r="UB45" s="70"/>
      <c r="UC45" s="70"/>
      <c r="UD45" s="70"/>
      <c r="UE45" s="70"/>
      <c r="UF45" s="70"/>
      <c r="UG45" s="70"/>
      <c r="UH45" s="70"/>
      <c r="UI45" s="70"/>
      <c r="UJ45" s="70"/>
      <c r="UK45" s="70"/>
      <c r="UL45" s="70"/>
      <c r="UM45" s="70"/>
      <c r="UN45" s="70"/>
      <c r="UO45" s="70"/>
      <c r="UQ45" s="70"/>
      <c r="UR45" s="70"/>
      <c r="US45" s="70"/>
      <c r="UT45" s="70"/>
      <c r="UU45" s="70"/>
      <c r="UV45" s="70"/>
      <c r="UW45" s="70"/>
      <c r="UX45" s="70"/>
      <c r="UY45" s="70"/>
      <c r="UZ45" s="70"/>
      <c r="VA45" s="70"/>
      <c r="VB45" s="70"/>
      <c r="VC45" s="70"/>
      <c r="VD45" s="70"/>
      <c r="VE45" s="70"/>
      <c r="VF45" s="70"/>
      <c r="VG45" s="70"/>
      <c r="VH45" s="70"/>
      <c r="VI45" s="70"/>
      <c r="VJ45" s="70"/>
      <c r="VK45" s="70"/>
      <c r="VL45" s="70"/>
      <c r="VM45" s="70"/>
      <c r="VN45" s="70"/>
      <c r="VO45" s="70"/>
      <c r="VP45" s="70"/>
      <c r="VQ45" s="70"/>
      <c r="VR45" s="70"/>
      <c r="VS45" s="70"/>
      <c r="VT45" s="70"/>
      <c r="VU45" s="62"/>
      <c r="VV45" s="70"/>
      <c r="VW45" s="70"/>
      <c r="VX45" s="70"/>
      <c r="VY45" s="70"/>
      <c r="VZ45" s="70"/>
      <c r="WA45" s="70"/>
      <c r="WB45" s="70"/>
      <c r="WC45" s="70"/>
      <c r="WD45" s="70"/>
      <c r="WE45" s="70"/>
      <c r="WF45" s="70"/>
      <c r="WG45" s="70"/>
      <c r="WH45" s="70"/>
      <c r="WI45" s="70"/>
      <c r="WJ45" s="70"/>
      <c r="WK45" s="70"/>
      <c r="WL45" s="70"/>
      <c r="WM45" s="70"/>
      <c r="WN45" s="70"/>
      <c r="WO45" s="70"/>
      <c r="WP45" s="70"/>
      <c r="WQ45" s="70"/>
      <c r="WR45" s="70"/>
      <c r="WS45" s="70"/>
      <c r="WT45" s="70"/>
      <c r="WU45" s="70"/>
      <c r="WV45" s="70"/>
      <c r="WW45" s="70"/>
      <c r="WX45" s="70"/>
      <c r="WY45" s="70"/>
      <c r="WZ45" s="70"/>
      <c r="XA45" s="62"/>
      <c r="XB45" s="70"/>
      <c r="XC45" s="70"/>
      <c r="XD45" s="70"/>
      <c r="XE45" s="70"/>
      <c r="XF45" s="70"/>
      <c r="XG45" s="70"/>
      <c r="XH45" s="70"/>
      <c r="XI45" s="70"/>
      <c r="XJ45" s="70"/>
      <c r="XK45" s="70"/>
      <c r="XL45" s="70"/>
      <c r="XM45" s="70"/>
      <c r="XN45" s="70"/>
      <c r="XO45" s="70"/>
      <c r="XP45" s="70"/>
      <c r="XQ45" s="70"/>
      <c r="XR45" s="70"/>
      <c r="XS45" s="70"/>
      <c r="XT45" s="70"/>
      <c r="XU45" s="70"/>
      <c r="XV45" s="70"/>
      <c r="XW45" s="70"/>
      <c r="XX45" s="70"/>
      <c r="XY45" s="70"/>
      <c r="XZ45" s="70"/>
      <c r="YA45" s="70"/>
      <c r="YB45" s="70"/>
      <c r="YC45" s="70"/>
      <c r="YD45" s="70"/>
      <c r="YE45" s="70"/>
      <c r="YF45" s="70"/>
      <c r="YG45" s="62"/>
      <c r="YH45" s="70"/>
      <c r="YI45" s="70"/>
      <c r="YJ45" s="70"/>
      <c r="YK45" s="70"/>
      <c r="YL45" s="70"/>
      <c r="YM45" s="70"/>
      <c r="YN45" s="70"/>
      <c r="YO45" s="70"/>
      <c r="YP45" s="70"/>
      <c r="YQ45" s="70"/>
      <c r="YR45" s="70"/>
      <c r="YS45" s="70"/>
      <c r="YT45" s="70"/>
      <c r="YU45" s="70"/>
      <c r="YV45" s="70"/>
      <c r="YW45" s="70"/>
      <c r="YX45" s="70"/>
      <c r="YY45" s="70"/>
      <c r="YZ45" s="70"/>
      <c r="ZA45" s="70"/>
      <c r="ZB45" s="70"/>
      <c r="ZC45" s="70"/>
      <c r="ZD45" s="70"/>
      <c r="ZE45" s="70"/>
      <c r="ZF45" s="70"/>
      <c r="ZG45" s="70"/>
      <c r="ZH45" s="70"/>
      <c r="ZI45" s="70"/>
      <c r="ZJ45" s="62"/>
      <c r="ZK45" s="70"/>
      <c r="ZL45" s="70"/>
      <c r="ZM45" s="70"/>
      <c r="ZN45" s="70"/>
      <c r="ZO45" s="70"/>
      <c r="ZP45" s="70"/>
      <c r="ZQ45" s="70"/>
      <c r="ZR45" s="70"/>
      <c r="ZS45" s="70"/>
      <c r="ZT45" s="70"/>
      <c r="ZU45" s="70"/>
      <c r="ZV45" s="70"/>
      <c r="ZW45" s="70"/>
      <c r="ZX45" s="70"/>
      <c r="ZY45" s="70"/>
      <c r="ZZ45" s="70"/>
      <c r="AAA45" s="70"/>
      <c r="AAB45" s="70"/>
      <c r="AAC45" s="70"/>
      <c r="AAD45" s="70"/>
      <c r="AAE45" s="70"/>
      <c r="AAF45" s="70"/>
      <c r="AAG45" s="70"/>
      <c r="AAH45" s="70"/>
      <c r="AAI45" s="70"/>
      <c r="AAJ45" s="70"/>
      <c r="AAK45" s="70"/>
      <c r="AAL45" s="70"/>
      <c r="AAM45" s="70"/>
      <c r="AAN45" s="70"/>
      <c r="AAO45" s="70"/>
      <c r="AAP45" s="62"/>
      <c r="AAQ45" s="70"/>
      <c r="AAR45" s="70"/>
      <c r="AAS45" s="70"/>
      <c r="AAT45" s="70"/>
      <c r="AAU45" s="70"/>
      <c r="AAV45" s="70"/>
      <c r="AAW45" s="70"/>
      <c r="AAX45" s="70"/>
      <c r="AAY45" s="70"/>
      <c r="AAZ45" s="70"/>
      <c r="ABA45" s="70"/>
      <c r="ABB45" s="70"/>
      <c r="ABC45" s="70"/>
      <c r="ABD45" s="70"/>
      <c r="ABE45" s="70"/>
      <c r="ABF45" s="70"/>
      <c r="ABG45" s="70"/>
      <c r="ABH45" s="70"/>
      <c r="ABI45" s="70"/>
      <c r="ABJ45" s="70"/>
      <c r="ABK45" s="70"/>
      <c r="ABL45" s="70"/>
      <c r="ABM45" s="70"/>
      <c r="ABN45" s="70"/>
      <c r="ABO45" s="70"/>
      <c r="ABP45" s="70"/>
      <c r="ABQ45" s="70"/>
      <c r="ABR45" s="70"/>
      <c r="ABS45" s="70"/>
      <c r="ABT45" s="70"/>
      <c r="ABU45" s="62"/>
      <c r="ABV45" s="70"/>
      <c r="ABW45" s="70"/>
      <c r="ABX45" s="70"/>
      <c r="ABY45" s="70"/>
      <c r="ABZ45" s="70"/>
      <c r="ACA45" s="70"/>
      <c r="ACB45" s="70"/>
      <c r="ACC45" s="70"/>
      <c r="ACD45" s="70"/>
      <c r="ACE45" s="70"/>
      <c r="ACF45" s="70"/>
      <c r="ACG45" s="70"/>
      <c r="ACH45" s="70"/>
      <c r="ACI45" s="70"/>
      <c r="ACJ45" s="70"/>
      <c r="ACK45" s="70"/>
      <c r="ACL45" s="70"/>
      <c r="ACM45" s="70"/>
      <c r="ACN45" s="70"/>
      <c r="ACO45" s="70"/>
      <c r="ACP45" s="70"/>
      <c r="ACQ45" s="70"/>
      <c r="ACR45" s="70"/>
      <c r="ACS45" s="70"/>
      <c r="ACT45" s="70"/>
      <c r="ACU45" s="70"/>
      <c r="ACV45" s="70"/>
      <c r="ACW45" s="70"/>
      <c r="ACX45" s="70"/>
      <c r="ACY45" s="70"/>
      <c r="ACZ45" s="70"/>
      <c r="ADA45" s="62"/>
      <c r="ADB45" s="70"/>
      <c r="ADC45" s="70"/>
      <c r="ADD45" s="70"/>
      <c r="ADE45" s="70"/>
      <c r="ADF45" s="70"/>
      <c r="ADG45" s="70"/>
      <c r="ADH45" s="70"/>
      <c r="ADI45" s="70"/>
      <c r="ADJ45" s="70"/>
      <c r="ADK45" s="70"/>
      <c r="ADL45" s="70"/>
      <c r="ADM45" s="70"/>
      <c r="ADN45" s="70"/>
      <c r="ADO45" s="70"/>
      <c r="ADP45" s="70"/>
      <c r="ADQ45" s="70"/>
      <c r="ADR45" s="70"/>
      <c r="ADS45" s="70"/>
      <c r="ADT45" s="70"/>
      <c r="ADU45" s="70"/>
      <c r="ADV45" s="70"/>
      <c r="ADW45" s="70"/>
      <c r="ADX45" s="70"/>
      <c r="ADY45" s="70"/>
      <c r="ADZ45" s="70"/>
      <c r="AEA45" s="70"/>
      <c r="AEB45" s="70"/>
      <c r="AEC45" s="70"/>
      <c r="AED45" s="70"/>
      <c r="AEE45" s="70"/>
      <c r="AEF45" s="62"/>
      <c r="AEG45" s="70"/>
      <c r="AEH45" s="70"/>
      <c r="AEI45" s="70"/>
      <c r="AEJ45" s="70"/>
      <c r="AEK45" s="70"/>
      <c r="AEL45" s="70"/>
      <c r="AEM45" s="70"/>
      <c r="AEN45" s="70"/>
      <c r="AEO45" s="70"/>
      <c r="AEP45" s="70"/>
      <c r="AEQ45" s="70"/>
      <c r="AER45" s="70"/>
      <c r="AES45" s="70"/>
      <c r="AET45" s="70"/>
      <c r="AEU45" s="70"/>
      <c r="AEV45" s="70"/>
      <c r="AEW45" s="70"/>
      <c r="AEX45" s="70"/>
      <c r="AEY45" s="70"/>
      <c r="AEZ45" s="70"/>
      <c r="AFA45" s="70"/>
      <c r="AFB45" s="70"/>
      <c r="AFC45" s="70"/>
      <c r="AFD45" s="70"/>
      <c r="AFE45" s="70"/>
      <c r="AFF45" s="70"/>
      <c r="AFG45" s="70"/>
      <c r="AFH45" s="70"/>
      <c r="AFI45" s="70"/>
      <c r="AFJ45" s="70"/>
      <c r="AFK45" s="70"/>
      <c r="AFL45" s="62"/>
      <c r="AFM45" s="70"/>
      <c r="AFN45" s="70"/>
      <c r="AFO45" s="70"/>
      <c r="AFP45" s="70"/>
      <c r="AFQ45" s="70"/>
      <c r="AFR45" s="70"/>
      <c r="AFS45" s="70"/>
      <c r="AFT45" s="70"/>
      <c r="AFU45" s="70"/>
      <c r="AFV45" s="70"/>
      <c r="AFW45" s="70"/>
      <c r="AFX45" s="70"/>
      <c r="AFY45" s="70"/>
      <c r="AFZ45" s="70"/>
      <c r="AGA45" s="70"/>
      <c r="AGB45" s="70"/>
      <c r="AGC45" s="70"/>
      <c r="AGD45" s="70"/>
      <c r="AGE45" s="70"/>
      <c r="AGF45" s="70"/>
      <c r="AGG45" s="70"/>
      <c r="AGH45" s="70"/>
      <c r="AGI45" s="70"/>
      <c r="AGJ45" s="70"/>
      <c r="AGK45" s="70"/>
      <c r="AGL45" s="70"/>
      <c r="AGM45" s="70"/>
      <c r="AGN45" s="70"/>
      <c r="AGO45" s="70"/>
      <c r="AGP45" s="70"/>
      <c r="AGQ45" s="70"/>
      <c r="AGR45" s="62"/>
      <c r="AGS45" s="70"/>
      <c r="AGT45" s="70"/>
      <c r="AGU45" s="70"/>
      <c r="AGV45" s="70"/>
      <c r="AGW45" s="70"/>
      <c r="AGX45" s="70"/>
      <c r="AGY45" s="70"/>
      <c r="AGZ45" s="70"/>
      <c r="AHA45" s="70"/>
      <c r="AHB45" s="70"/>
      <c r="AHC45" s="70"/>
      <c r="AHD45" s="70"/>
      <c r="AHE45" s="70"/>
      <c r="AHF45" s="70"/>
      <c r="AHG45" s="70"/>
      <c r="AHH45" s="70"/>
      <c r="AHI45" s="70"/>
      <c r="AHJ45" s="70"/>
      <c r="AHK45" s="70"/>
      <c r="AHL45" s="70"/>
      <c r="AHM45" s="70"/>
      <c r="AHN45" s="70"/>
      <c r="AHO45" s="70"/>
      <c r="AHP45" s="70"/>
      <c r="AHQ45" s="70"/>
      <c r="AHR45" s="70"/>
      <c r="AHS45" s="70"/>
      <c r="AHT45" s="70"/>
      <c r="AHU45" s="70"/>
      <c r="AHV45" s="70"/>
      <c r="AHW45" s="62"/>
      <c r="AHX45" s="70"/>
      <c r="AHY45" s="70"/>
      <c r="AHZ45" s="70"/>
      <c r="AIA45" s="70"/>
      <c r="AIB45" s="70"/>
      <c r="AIC45" s="70"/>
      <c r="AID45" s="70"/>
      <c r="AIE45" s="70"/>
      <c r="AIF45" s="70"/>
      <c r="AIG45" s="70"/>
      <c r="AIH45" s="70"/>
      <c r="AII45" s="70"/>
      <c r="AIJ45" s="70"/>
      <c r="AIK45" s="70"/>
      <c r="AIL45" s="70"/>
      <c r="AIM45" s="70"/>
      <c r="AIN45" s="70"/>
      <c r="AIO45" s="70"/>
      <c r="AIP45" s="70"/>
      <c r="AIQ45" s="70"/>
      <c r="AIR45" s="70"/>
      <c r="AIS45" s="70"/>
      <c r="AIT45" s="70"/>
      <c r="AIU45" s="70"/>
      <c r="AIV45" s="70"/>
      <c r="AIW45" s="70"/>
      <c r="AIX45" s="70"/>
      <c r="AIY45" s="70"/>
      <c r="AIZ45" s="70"/>
      <c r="AJA45" s="70"/>
      <c r="AJB45" s="70"/>
      <c r="AJC45" s="62"/>
      <c r="AJD45" s="70"/>
      <c r="AJE45" s="70"/>
      <c r="AJF45" s="70"/>
      <c r="AJG45" s="70"/>
      <c r="AJH45" s="70"/>
      <c r="AJI45" s="70"/>
      <c r="AJJ45" s="70"/>
      <c r="AJK45" s="70"/>
      <c r="AJL45" s="70"/>
      <c r="AJM45" s="70"/>
      <c r="AJN45" s="70"/>
      <c r="AJO45" s="70"/>
      <c r="AJP45" s="70"/>
      <c r="AJQ45" s="70"/>
      <c r="AJR45" s="70"/>
      <c r="AJS45" s="70"/>
      <c r="AJT45" s="70"/>
      <c r="AJU45" s="70"/>
      <c r="AJV45" s="70"/>
      <c r="AJW45" s="70"/>
      <c r="AJX45" s="70"/>
      <c r="AJY45" s="70"/>
      <c r="AJZ45" s="70"/>
      <c r="AKA45" s="70"/>
      <c r="AKB45" s="70"/>
      <c r="AKC45" s="70"/>
      <c r="AKD45" s="70"/>
      <c r="AKE45" s="70"/>
      <c r="AKF45" s="70"/>
      <c r="AKG45" s="70"/>
      <c r="AKH45" s="62"/>
      <c r="AKI45" s="70"/>
      <c r="AKJ45" s="70"/>
      <c r="AKK45" s="70"/>
      <c r="AKL45" s="70"/>
      <c r="AKM45" s="70"/>
      <c r="AKN45" s="70"/>
      <c r="AKO45" s="70"/>
      <c r="AKP45" s="70"/>
      <c r="AKQ45" s="70"/>
      <c r="AKR45" s="70"/>
      <c r="AKS45" s="70"/>
      <c r="AKT45" s="70"/>
      <c r="AKU45" s="70"/>
      <c r="AKV45" s="70"/>
      <c r="AKW45" s="70"/>
      <c r="AKX45" s="70"/>
      <c r="AKY45" s="70"/>
      <c r="AKZ45" s="70"/>
      <c r="ALA45" s="70"/>
      <c r="ALB45" s="70"/>
      <c r="ALC45" s="70"/>
      <c r="ALD45" s="70"/>
      <c r="ALE45" s="70"/>
      <c r="ALF45" s="70"/>
      <c r="ALG45" s="70"/>
      <c r="ALH45" s="70"/>
      <c r="ALI45" s="70"/>
      <c r="ALJ45" s="70"/>
      <c r="ALK45" s="70"/>
      <c r="ALL45" s="70"/>
      <c r="ALM45" s="70"/>
      <c r="ALN45" s="62"/>
    </row>
    <row r="46" spans="1:1002" s="92" customFormat="1">
      <c r="A46" s="181"/>
      <c r="B46" s="180" t="s">
        <v>142</v>
      </c>
      <c r="C46" s="181"/>
      <c r="D46" s="182"/>
      <c r="E46" s="182"/>
      <c r="F46" s="247"/>
      <c r="G46" s="248"/>
      <c r="H46" s="249"/>
      <c r="I46" s="183"/>
      <c r="J46" s="183"/>
      <c r="K46" s="183"/>
      <c r="M46" s="34"/>
      <c r="N46" s="259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8"/>
      <c r="AA46" s="62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62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62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7"/>
      <c r="DP46" s="107"/>
      <c r="DQ46" s="107"/>
      <c r="DR46" s="62"/>
      <c r="DS46" s="107"/>
      <c r="DT46" s="107"/>
      <c r="DU46" s="107"/>
      <c r="DV46" s="107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62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62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62"/>
      <c r="HI46" s="107"/>
      <c r="HJ46" s="107"/>
      <c r="HK46" s="107"/>
      <c r="HL46" s="107"/>
      <c r="HM46" s="107"/>
      <c r="HN46" s="107"/>
      <c r="HO46" s="107"/>
      <c r="HP46" s="107"/>
      <c r="HQ46" s="107"/>
      <c r="HR46" s="107"/>
      <c r="HS46" s="107"/>
      <c r="HT46" s="107"/>
      <c r="HU46" s="107"/>
      <c r="HV46" s="107"/>
      <c r="HW46" s="107"/>
      <c r="HX46" s="107"/>
      <c r="HY46" s="107"/>
      <c r="HZ46" s="107"/>
      <c r="IA46" s="107"/>
      <c r="IB46" s="107"/>
      <c r="IC46" s="107"/>
      <c r="ID46" s="107"/>
      <c r="IE46" s="107"/>
      <c r="IF46" s="107"/>
      <c r="IG46" s="107"/>
      <c r="IH46" s="107"/>
      <c r="II46" s="107"/>
      <c r="IJ46" s="107"/>
      <c r="IK46" s="107"/>
      <c r="IL46" s="107"/>
      <c r="IM46" s="107"/>
      <c r="IN46" s="62"/>
      <c r="IO46" s="107"/>
      <c r="IP46" s="107"/>
      <c r="IQ46" s="107"/>
      <c r="IR46" s="107"/>
      <c r="IS46" s="107"/>
      <c r="IT46" s="107"/>
      <c r="IU46" s="107"/>
      <c r="IV46" s="107"/>
      <c r="IW46" s="107"/>
      <c r="IX46" s="107"/>
      <c r="IY46" s="107"/>
      <c r="IZ46" s="107"/>
      <c r="JA46" s="107"/>
      <c r="JB46" s="107"/>
      <c r="JC46" s="107"/>
      <c r="JD46" s="107"/>
      <c r="JE46" s="107"/>
      <c r="JF46" s="107"/>
      <c r="JG46" s="107"/>
      <c r="JH46" s="107"/>
      <c r="JI46" s="107"/>
      <c r="JJ46" s="107"/>
      <c r="JK46" s="107"/>
      <c r="JL46" s="107"/>
      <c r="JM46" s="107"/>
      <c r="JN46" s="107"/>
      <c r="JO46" s="107"/>
      <c r="JP46" s="107"/>
      <c r="JQ46" s="107"/>
      <c r="JR46" s="107"/>
      <c r="JS46" s="107"/>
      <c r="JT46" s="62"/>
      <c r="JU46" s="107"/>
      <c r="JV46" s="107"/>
      <c r="JW46" s="107"/>
      <c r="JX46" s="107"/>
      <c r="JY46" s="107"/>
      <c r="JZ46" s="107"/>
      <c r="KA46" s="107"/>
      <c r="KB46" s="107"/>
      <c r="KC46" s="107"/>
      <c r="KD46" s="107"/>
      <c r="KE46" s="107"/>
      <c r="KF46" s="107"/>
      <c r="KG46" s="107"/>
      <c r="KH46" s="107"/>
      <c r="KI46" s="107"/>
      <c r="KJ46" s="107"/>
      <c r="KK46" s="107"/>
      <c r="KL46" s="107"/>
      <c r="KM46" s="107"/>
      <c r="KN46" s="107"/>
      <c r="KO46" s="107"/>
      <c r="KP46" s="107"/>
      <c r="KQ46" s="107"/>
      <c r="KR46" s="107"/>
      <c r="KS46" s="107"/>
      <c r="KT46" s="107"/>
      <c r="KU46" s="107"/>
      <c r="KV46" s="107"/>
      <c r="KW46" s="62"/>
      <c r="KX46" s="107"/>
      <c r="KY46" s="107"/>
      <c r="KZ46" s="107"/>
      <c r="LA46" s="107"/>
      <c r="LB46" s="107"/>
      <c r="LC46" s="107"/>
      <c r="LD46" s="107"/>
      <c r="LE46" s="107"/>
      <c r="LF46" s="107"/>
      <c r="LG46" s="107"/>
      <c r="LH46" s="107"/>
      <c r="LI46" s="107"/>
      <c r="LJ46" s="107"/>
      <c r="LK46" s="107"/>
      <c r="LL46" s="107"/>
      <c r="LM46" s="107"/>
      <c r="LN46" s="107"/>
      <c r="LO46" s="107"/>
      <c r="LP46" s="107"/>
      <c r="LQ46" s="107"/>
      <c r="LR46" s="107"/>
      <c r="LS46" s="107"/>
      <c r="LT46" s="107"/>
      <c r="LU46" s="107"/>
      <c r="LV46" s="107"/>
      <c r="LW46" s="107"/>
      <c r="LX46" s="107"/>
      <c r="LY46" s="107"/>
      <c r="LZ46" s="107"/>
      <c r="MA46" s="107"/>
      <c r="MB46" s="107"/>
      <c r="MC46" s="62"/>
      <c r="MD46" s="107"/>
      <c r="ME46" s="107"/>
      <c r="MF46" s="107"/>
      <c r="MG46" s="107"/>
      <c r="MH46" s="107"/>
      <c r="MI46" s="107"/>
      <c r="MJ46" s="107"/>
      <c r="MK46" s="107"/>
      <c r="ML46" s="107"/>
      <c r="MM46" s="107"/>
      <c r="MN46" s="107"/>
      <c r="MO46" s="107"/>
      <c r="MP46" s="107"/>
      <c r="MQ46" s="107"/>
      <c r="MR46" s="107"/>
      <c r="MS46" s="107"/>
      <c r="MT46" s="107"/>
      <c r="MU46" s="107"/>
      <c r="MV46" s="107"/>
      <c r="MW46" s="107"/>
      <c r="MX46" s="107"/>
      <c r="MY46" s="107"/>
      <c r="MZ46" s="107"/>
      <c r="NA46" s="107"/>
      <c r="NB46" s="107"/>
      <c r="NC46" s="107"/>
      <c r="ND46" s="107"/>
      <c r="NE46" s="107"/>
      <c r="NF46" s="107"/>
      <c r="NG46" s="107"/>
      <c r="NH46" s="62"/>
      <c r="NI46" s="107"/>
      <c r="NJ46" s="107"/>
      <c r="NK46" s="107"/>
      <c r="NL46" s="107"/>
      <c r="NM46" s="107"/>
      <c r="NN46" s="107"/>
      <c r="NO46" s="107"/>
      <c r="NP46" s="107"/>
      <c r="NQ46" s="107"/>
      <c r="NR46" s="107"/>
      <c r="NS46" s="107"/>
      <c r="NT46" s="107"/>
      <c r="NU46" s="107"/>
      <c r="NV46" s="107"/>
      <c r="NW46" s="107"/>
      <c r="NX46" s="107"/>
      <c r="NY46" s="107"/>
      <c r="NZ46" s="107"/>
      <c r="OA46" s="107"/>
      <c r="OB46" s="107"/>
      <c r="OC46" s="107"/>
      <c r="OD46" s="107"/>
      <c r="OE46" s="107"/>
      <c r="OF46" s="107"/>
      <c r="OG46" s="107"/>
      <c r="OH46" s="107"/>
      <c r="OI46" s="107"/>
      <c r="OJ46" s="107"/>
      <c r="OK46" s="107"/>
      <c r="OL46" s="107"/>
      <c r="OM46" s="107"/>
      <c r="ON46" s="62"/>
      <c r="OO46" s="107"/>
      <c r="OP46" s="107"/>
      <c r="OQ46" s="107"/>
      <c r="OR46" s="107"/>
      <c r="OS46" s="107"/>
      <c r="OT46" s="107"/>
      <c r="OU46" s="107"/>
      <c r="OV46" s="107"/>
      <c r="OW46" s="107"/>
      <c r="OX46" s="107"/>
      <c r="OY46" s="107"/>
      <c r="OZ46" s="107"/>
      <c r="PA46" s="107"/>
      <c r="PB46" s="107"/>
      <c r="PC46" s="107"/>
      <c r="PD46" s="107"/>
      <c r="PE46" s="107"/>
      <c r="PF46" s="107"/>
      <c r="PG46" s="107"/>
      <c r="PH46" s="107"/>
      <c r="PI46" s="107"/>
      <c r="PJ46" s="107"/>
      <c r="PK46" s="107"/>
      <c r="PL46" s="107"/>
      <c r="PM46" s="107"/>
      <c r="PN46" s="107"/>
      <c r="PO46" s="107"/>
      <c r="PP46" s="107"/>
      <c r="PQ46" s="107"/>
      <c r="PR46" s="107"/>
      <c r="PS46" s="62"/>
      <c r="PT46" s="107"/>
      <c r="PU46" s="107"/>
      <c r="PV46" s="107"/>
      <c r="PW46" s="107"/>
      <c r="PX46" s="107"/>
      <c r="PY46" s="107"/>
      <c r="PZ46" s="107"/>
      <c r="QA46" s="107"/>
      <c r="QB46" s="107"/>
      <c r="QC46" s="107"/>
      <c r="QD46" s="107"/>
      <c r="QE46" s="107"/>
      <c r="QF46" s="107"/>
      <c r="QG46" s="107"/>
      <c r="QH46" s="107"/>
      <c r="QI46" s="107"/>
      <c r="QJ46" s="107"/>
      <c r="QK46" s="107"/>
      <c r="QL46" s="107"/>
      <c r="QM46" s="107"/>
      <c r="QN46" s="107"/>
      <c r="QO46" s="107"/>
      <c r="QP46" s="107"/>
      <c r="QQ46" s="107"/>
      <c r="QR46" s="107"/>
      <c r="QS46" s="107"/>
      <c r="QT46" s="107"/>
      <c r="QU46" s="107"/>
      <c r="QV46" s="107"/>
      <c r="QW46" s="107"/>
      <c r="QX46" s="107"/>
      <c r="QY46" s="62"/>
      <c r="QZ46" s="107"/>
      <c r="RA46" s="107"/>
      <c r="RB46" s="107"/>
      <c r="RC46" s="107"/>
      <c r="RD46" s="107"/>
      <c r="RE46" s="107"/>
      <c r="RF46" s="107"/>
      <c r="RG46" s="107"/>
      <c r="RH46" s="107"/>
      <c r="RI46" s="107"/>
      <c r="RJ46" s="107"/>
      <c r="RK46" s="107"/>
      <c r="RL46" s="107"/>
      <c r="RM46" s="107"/>
      <c r="RN46" s="107"/>
      <c r="RO46" s="107"/>
      <c r="RP46" s="107"/>
      <c r="RQ46" s="107"/>
      <c r="RR46" s="107"/>
      <c r="RS46" s="107"/>
      <c r="RT46" s="107"/>
      <c r="RU46" s="107"/>
      <c r="RV46" s="107"/>
      <c r="RW46" s="107"/>
      <c r="RX46" s="107"/>
      <c r="RY46" s="107"/>
      <c r="RZ46" s="107"/>
      <c r="SA46" s="107"/>
      <c r="SB46" s="107"/>
      <c r="SC46" s="107"/>
      <c r="SD46" s="107"/>
      <c r="SE46" s="62"/>
      <c r="SF46" s="107"/>
      <c r="SG46" s="107"/>
      <c r="SH46" s="107"/>
      <c r="SI46" s="107"/>
      <c r="SJ46" s="107"/>
      <c r="SK46" s="107"/>
      <c r="SL46" s="107"/>
      <c r="SM46" s="107"/>
      <c r="SN46" s="107"/>
      <c r="SO46" s="107"/>
      <c r="SP46" s="107"/>
      <c r="SQ46" s="107"/>
      <c r="SR46" s="107"/>
      <c r="SS46" s="107"/>
      <c r="ST46" s="107"/>
      <c r="SU46" s="107"/>
      <c r="SV46" s="107"/>
      <c r="SW46" s="107"/>
      <c r="SX46" s="107"/>
      <c r="SY46" s="107"/>
      <c r="SZ46" s="107"/>
      <c r="TA46" s="107"/>
      <c r="TB46" s="107"/>
      <c r="TC46" s="107"/>
      <c r="TD46" s="107"/>
      <c r="TE46" s="107"/>
      <c r="TF46" s="107"/>
      <c r="TG46" s="107"/>
      <c r="TH46" s="107"/>
      <c r="TI46" s="107"/>
      <c r="TJ46" s="62"/>
      <c r="TK46" s="107"/>
      <c r="TL46" s="107"/>
      <c r="TM46" s="107"/>
      <c r="TN46" s="107"/>
      <c r="TO46" s="107"/>
      <c r="TP46" s="107"/>
      <c r="TQ46" s="107"/>
      <c r="TR46" s="107"/>
      <c r="TS46" s="107"/>
      <c r="TT46" s="107"/>
      <c r="TU46" s="107"/>
      <c r="TV46" s="107"/>
      <c r="TW46" s="107"/>
      <c r="TX46" s="107"/>
      <c r="TY46" s="107"/>
      <c r="TZ46" s="107"/>
      <c r="UA46" s="107"/>
      <c r="UB46" s="107"/>
      <c r="UC46" s="107"/>
      <c r="UD46" s="107"/>
      <c r="UE46" s="107"/>
      <c r="UF46" s="107"/>
      <c r="UG46" s="107"/>
      <c r="UH46" s="107"/>
      <c r="UI46" s="107"/>
      <c r="UJ46" s="107"/>
      <c r="UK46" s="107"/>
      <c r="UL46" s="107"/>
      <c r="UM46" s="107"/>
      <c r="UN46" s="107"/>
      <c r="UO46" s="107"/>
      <c r="UP46" s="62"/>
      <c r="UQ46" s="107"/>
      <c r="UR46" s="107"/>
      <c r="US46" s="107"/>
      <c r="UT46" s="107"/>
      <c r="UU46" s="107"/>
      <c r="UV46" s="107"/>
      <c r="UW46" s="107"/>
      <c r="UX46" s="107"/>
      <c r="UY46" s="107"/>
      <c r="UZ46" s="107"/>
      <c r="VA46" s="107"/>
      <c r="VB46" s="107"/>
      <c r="VC46" s="107"/>
      <c r="VD46" s="107"/>
      <c r="VE46" s="107"/>
      <c r="VF46" s="107"/>
      <c r="VG46" s="107"/>
      <c r="VH46" s="107"/>
      <c r="VI46" s="107"/>
      <c r="VJ46" s="107"/>
      <c r="VK46" s="107"/>
      <c r="VL46" s="107"/>
      <c r="VM46" s="107"/>
      <c r="VN46" s="107"/>
      <c r="VO46" s="107"/>
      <c r="VP46" s="107"/>
      <c r="VQ46" s="107"/>
      <c r="VR46" s="107"/>
      <c r="VS46" s="107"/>
      <c r="VT46" s="107"/>
      <c r="VU46" s="62"/>
      <c r="VV46" s="107"/>
      <c r="VW46" s="107"/>
      <c r="VX46" s="107"/>
      <c r="VY46" s="107"/>
      <c r="VZ46" s="107"/>
      <c r="WA46" s="107"/>
      <c r="WB46" s="107"/>
      <c r="WC46" s="107"/>
      <c r="WD46" s="107"/>
      <c r="WE46" s="107"/>
      <c r="WF46" s="107"/>
      <c r="WG46" s="107"/>
      <c r="WH46" s="107"/>
      <c r="WI46" s="107"/>
      <c r="WJ46" s="107"/>
      <c r="WK46" s="107"/>
      <c r="WL46" s="107"/>
      <c r="WM46" s="107"/>
      <c r="WN46" s="107"/>
      <c r="WO46" s="107"/>
      <c r="WP46" s="107"/>
      <c r="WQ46" s="107"/>
      <c r="WR46" s="107"/>
      <c r="WS46" s="107"/>
      <c r="WT46" s="107"/>
      <c r="WU46" s="107"/>
      <c r="WV46" s="107"/>
      <c r="WW46" s="107"/>
      <c r="WX46" s="107"/>
      <c r="WY46" s="107"/>
      <c r="WZ46" s="107"/>
      <c r="XA46" s="62"/>
      <c r="XB46" s="107"/>
      <c r="XC46" s="107"/>
      <c r="XD46" s="107"/>
      <c r="XE46" s="107"/>
      <c r="XF46" s="107"/>
      <c r="XG46" s="107"/>
      <c r="XH46" s="107"/>
      <c r="XI46" s="107"/>
      <c r="XJ46" s="107"/>
      <c r="XK46" s="107"/>
      <c r="XL46" s="107"/>
      <c r="XM46" s="107"/>
      <c r="XN46" s="107"/>
      <c r="XO46" s="107"/>
      <c r="XP46" s="107"/>
      <c r="XQ46" s="107"/>
      <c r="XR46" s="107"/>
      <c r="XS46" s="107"/>
      <c r="XT46" s="107"/>
      <c r="XU46" s="107"/>
      <c r="XV46" s="107"/>
      <c r="XW46" s="107"/>
      <c r="XX46" s="107"/>
      <c r="XY46" s="107"/>
      <c r="XZ46" s="107"/>
      <c r="YA46" s="107"/>
      <c r="YB46" s="107"/>
      <c r="YC46" s="107"/>
      <c r="YD46" s="107"/>
      <c r="YE46" s="107"/>
      <c r="YF46" s="107"/>
      <c r="YG46" s="62"/>
      <c r="YH46" s="107"/>
      <c r="YI46" s="107"/>
      <c r="YJ46" s="107"/>
      <c r="YK46" s="107"/>
      <c r="YL46" s="107"/>
      <c r="YM46" s="107"/>
      <c r="YN46" s="107"/>
      <c r="YO46" s="107"/>
      <c r="YP46" s="107"/>
      <c r="YQ46" s="107"/>
      <c r="YR46" s="107"/>
      <c r="YS46" s="107"/>
      <c r="YT46" s="107"/>
      <c r="YU46" s="107"/>
      <c r="YV46" s="107"/>
      <c r="YW46" s="107"/>
      <c r="YX46" s="107"/>
      <c r="YY46" s="107"/>
      <c r="YZ46" s="107"/>
      <c r="ZA46" s="107"/>
      <c r="ZB46" s="107"/>
      <c r="ZC46" s="107"/>
      <c r="ZD46" s="107"/>
      <c r="ZE46" s="107"/>
      <c r="ZF46" s="107"/>
      <c r="ZG46" s="107"/>
      <c r="ZH46" s="107"/>
      <c r="ZI46" s="107"/>
      <c r="ZJ46" s="62"/>
      <c r="ZK46" s="107"/>
      <c r="ZL46" s="107"/>
      <c r="ZM46" s="107"/>
      <c r="ZN46" s="107"/>
      <c r="ZO46" s="107"/>
      <c r="ZP46" s="107"/>
      <c r="ZQ46" s="107"/>
      <c r="ZR46" s="107"/>
      <c r="ZS46" s="107"/>
      <c r="ZT46" s="107"/>
      <c r="ZU46" s="107"/>
      <c r="ZV46" s="107"/>
      <c r="ZW46" s="107"/>
      <c r="ZX46" s="107"/>
      <c r="ZY46" s="107"/>
      <c r="ZZ46" s="107"/>
      <c r="AAA46" s="107"/>
      <c r="AAB46" s="107"/>
      <c r="AAC46" s="107"/>
      <c r="AAD46" s="107"/>
      <c r="AAE46" s="107"/>
      <c r="AAF46" s="107"/>
      <c r="AAG46" s="107"/>
      <c r="AAH46" s="107"/>
      <c r="AAI46" s="107"/>
      <c r="AAJ46" s="107"/>
      <c r="AAK46" s="107"/>
      <c r="AAL46" s="107"/>
      <c r="AAM46" s="107"/>
      <c r="AAN46" s="107"/>
      <c r="AAO46" s="107"/>
      <c r="AAP46" s="62"/>
      <c r="AAQ46" s="107"/>
      <c r="AAR46" s="107"/>
      <c r="AAS46" s="107"/>
      <c r="AAT46" s="107"/>
      <c r="AAU46" s="107"/>
      <c r="AAV46" s="107"/>
      <c r="AAW46" s="107"/>
      <c r="AAX46" s="107"/>
      <c r="AAY46" s="107"/>
      <c r="AAZ46" s="107"/>
      <c r="ABA46" s="107"/>
      <c r="ABB46" s="107"/>
      <c r="ABC46" s="107"/>
      <c r="ABD46" s="107"/>
      <c r="ABE46" s="107"/>
      <c r="ABF46" s="107"/>
      <c r="ABG46" s="107"/>
      <c r="ABH46" s="107"/>
      <c r="ABI46" s="107"/>
      <c r="ABJ46" s="107"/>
      <c r="ABK46" s="107"/>
      <c r="ABL46" s="107"/>
      <c r="ABM46" s="107"/>
      <c r="ABN46" s="107"/>
      <c r="ABO46" s="107"/>
      <c r="ABP46" s="107"/>
      <c r="ABQ46" s="107"/>
      <c r="ABR46" s="107"/>
      <c r="ABS46" s="107"/>
      <c r="ABT46" s="107"/>
      <c r="ABU46" s="62"/>
      <c r="ABV46" s="107"/>
      <c r="ABW46" s="107"/>
      <c r="ABX46" s="107"/>
      <c r="ABY46" s="107"/>
      <c r="ABZ46" s="107"/>
      <c r="ACA46" s="107"/>
      <c r="ACB46" s="107"/>
      <c r="ACC46" s="107"/>
      <c r="ACD46" s="107"/>
      <c r="ACE46" s="107"/>
      <c r="ACF46" s="107"/>
      <c r="ACG46" s="107"/>
      <c r="ACH46" s="107"/>
      <c r="ACI46" s="107"/>
      <c r="ACJ46" s="107"/>
      <c r="ACK46" s="107"/>
      <c r="ACL46" s="107"/>
      <c r="ACM46" s="107"/>
      <c r="ACN46" s="107"/>
      <c r="ACO46" s="107"/>
      <c r="ACP46" s="107"/>
      <c r="ACQ46" s="107"/>
      <c r="ACR46" s="107"/>
      <c r="ACS46" s="107"/>
      <c r="ACT46" s="107"/>
      <c r="ACU46" s="107"/>
      <c r="ACV46" s="107"/>
      <c r="ACW46" s="107"/>
      <c r="ACX46" s="107"/>
      <c r="ACY46" s="107"/>
      <c r="ACZ46" s="107"/>
      <c r="ADA46" s="62"/>
      <c r="ADB46" s="107"/>
      <c r="ADC46" s="107"/>
      <c r="ADD46" s="107"/>
      <c r="ADE46" s="107"/>
      <c r="ADF46" s="107"/>
      <c r="ADG46" s="107"/>
      <c r="ADH46" s="107"/>
      <c r="ADI46" s="107"/>
      <c r="ADJ46" s="107"/>
      <c r="ADK46" s="107"/>
      <c r="ADL46" s="107"/>
      <c r="ADM46" s="107"/>
      <c r="ADN46" s="107"/>
      <c r="ADO46" s="107"/>
      <c r="ADP46" s="107"/>
      <c r="ADQ46" s="107"/>
      <c r="ADR46" s="107"/>
      <c r="ADS46" s="107"/>
      <c r="ADT46" s="107"/>
      <c r="ADU46" s="107"/>
      <c r="ADV46" s="107"/>
      <c r="ADW46" s="107"/>
      <c r="ADX46" s="107"/>
      <c r="ADY46" s="107"/>
      <c r="ADZ46" s="107"/>
      <c r="AEA46" s="107"/>
      <c r="AEB46" s="107"/>
      <c r="AEC46" s="107"/>
      <c r="AED46" s="107"/>
      <c r="AEE46" s="107"/>
      <c r="AEF46" s="62"/>
      <c r="AEG46" s="107"/>
      <c r="AEH46" s="107"/>
      <c r="AEI46" s="107"/>
      <c r="AEJ46" s="107"/>
      <c r="AEK46" s="107"/>
      <c r="AEL46" s="107"/>
      <c r="AEM46" s="107"/>
      <c r="AEN46" s="107"/>
      <c r="AEO46" s="107"/>
      <c r="AEP46" s="107"/>
      <c r="AEQ46" s="107"/>
      <c r="AER46" s="107"/>
      <c r="AES46" s="107"/>
      <c r="AET46" s="107"/>
      <c r="AEU46" s="107"/>
      <c r="AEV46" s="107"/>
      <c r="AEW46" s="107"/>
      <c r="AEX46" s="107"/>
      <c r="AEY46" s="107"/>
      <c r="AEZ46" s="107"/>
      <c r="AFA46" s="107"/>
      <c r="AFB46" s="107"/>
      <c r="AFC46" s="107"/>
      <c r="AFD46" s="107"/>
      <c r="AFE46" s="107"/>
      <c r="AFF46" s="107"/>
      <c r="AFG46" s="107"/>
      <c r="AFH46" s="107"/>
      <c r="AFI46" s="107"/>
      <c r="AFJ46" s="107"/>
      <c r="AFK46" s="107"/>
      <c r="AFL46" s="62"/>
      <c r="AFM46" s="107"/>
      <c r="AFN46" s="107"/>
      <c r="AFO46" s="107"/>
      <c r="AFP46" s="107"/>
      <c r="AFQ46" s="107"/>
      <c r="AFR46" s="107"/>
      <c r="AFS46" s="107"/>
      <c r="AFT46" s="107"/>
      <c r="AFU46" s="107"/>
      <c r="AFV46" s="107"/>
      <c r="AFW46" s="107"/>
      <c r="AFX46" s="107"/>
      <c r="AFY46" s="107"/>
      <c r="AFZ46" s="107"/>
      <c r="AGA46" s="107"/>
      <c r="AGB46" s="107"/>
      <c r="AGC46" s="107"/>
      <c r="AGD46" s="107"/>
      <c r="AGE46" s="107"/>
      <c r="AGF46" s="107"/>
      <c r="AGG46" s="107"/>
      <c r="AGH46" s="107"/>
      <c r="AGI46" s="107"/>
      <c r="AGJ46" s="107"/>
      <c r="AGK46" s="107"/>
      <c r="AGL46" s="107"/>
      <c r="AGM46" s="107"/>
      <c r="AGN46" s="107"/>
      <c r="AGO46" s="107"/>
      <c r="AGP46" s="107"/>
      <c r="AGQ46" s="107"/>
      <c r="AGR46" s="62"/>
      <c r="AGS46" s="107"/>
      <c r="AGT46" s="107"/>
      <c r="AGU46" s="107"/>
      <c r="AGV46" s="107"/>
      <c r="AGW46" s="107"/>
      <c r="AGX46" s="107"/>
      <c r="AGY46" s="107"/>
      <c r="AGZ46" s="107"/>
      <c r="AHA46" s="107"/>
      <c r="AHB46" s="107"/>
      <c r="AHC46" s="107"/>
      <c r="AHD46" s="107"/>
      <c r="AHE46" s="107"/>
      <c r="AHF46" s="107"/>
      <c r="AHG46" s="107"/>
      <c r="AHH46" s="107"/>
      <c r="AHI46" s="107"/>
      <c r="AHJ46" s="107"/>
      <c r="AHK46" s="107"/>
      <c r="AHL46" s="107"/>
      <c r="AHM46" s="107"/>
      <c r="AHN46" s="107"/>
      <c r="AHO46" s="107"/>
      <c r="AHP46" s="107"/>
      <c r="AHQ46" s="107"/>
      <c r="AHR46" s="107"/>
      <c r="AHS46" s="107"/>
      <c r="AHT46" s="107"/>
      <c r="AHU46" s="107"/>
      <c r="AHV46" s="107"/>
      <c r="AHW46" s="62"/>
      <c r="AHX46" s="107"/>
      <c r="AHY46" s="107"/>
      <c r="AHZ46" s="107"/>
      <c r="AIA46" s="107"/>
      <c r="AIB46" s="107"/>
      <c r="AIC46" s="107"/>
      <c r="AID46" s="107"/>
      <c r="AIE46" s="107"/>
      <c r="AIF46" s="107"/>
      <c r="AIG46" s="107"/>
      <c r="AIH46" s="107"/>
      <c r="AII46" s="107"/>
      <c r="AIJ46" s="107"/>
      <c r="AIK46" s="107"/>
      <c r="AIL46" s="107"/>
      <c r="AIM46" s="107"/>
      <c r="AIN46" s="107"/>
      <c r="AIO46" s="107"/>
      <c r="AIP46" s="107"/>
      <c r="AIQ46" s="107"/>
      <c r="AIR46" s="107"/>
      <c r="AIS46" s="107"/>
      <c r="AIT46" s="107"/>
      <c r="AIU46" s="107"/>
      <c r="AIV46" s="107"/>
      <c r="AIW46" s="107"/>
      <c r="AIX46" s="107"/>
      <c r="AIY46" s="107"/>
      <c r="AIZ46" s="107"/>
      <c r="AJA46" s="107"/>
      <c r="AJB46" s="107"/>
      <c r="AJC46" s="62"/>
      <c r="AJD46" s="107"/>
      <c r="AJE46" s="107"/>
      <c r="AJF46" s="107"/>
      <c r="AJG46" s="107"/>
      <c r="AJH46" s="107"/>
      <c r="AJI46" s="107"/>
      <c r="AJJ46" s="107"/>
      <c r="AJK46" s="107"/>
      <c r="AJL46" s="107"/>
      <c r="AJM46" s="107"/>
      <c r="AJN46" s="107"/>
      <c r="AJO46" s="107"/>
      <c r="AJP46" s="107"/>
      <c r="AJQ46" s="107"/>
      <c r="AJR46" s="107"/>
      <c r="AJS46" s="107"/>
      <c r="AJT46" s="107"/>
      <c r="AJU46" s="107"/>
      <c r="AJV46" s="107"/>
      <c r="AJW46" s="107"/>
      <c r="AJX46" s="107"/>
      <c r="AJY46" s="107"/>
      <c r="AJZ46" s="107"/>
      <c r="AKA46" s="107"/>
      <c r="AKB46" s="107"/>
      <c r="AKC46" s="107"/>
      <c r="AKD46" s="107"/>
      <c r="AKE46" s="107"/>
      <c r="AKF46" s="107"/>
      <c r="AKG46" s="107"/>
      <c r="AKH46" s="62"/>
      <c r="AKI46" s="107"/>
      <c r="AKJ46" s="107"/>
      <c r="AKK46" s="107"/>
      <c r="AKL46" s="107"/>
      <c r="AKM46" s="107"/>
      <c r="AKN46" s="107"/>
      <c r="AKO46" s="107"/>
      <c r="AKP46" s="107"/>
      <c r="AKQ46" s="107"/>
      <c r="AKR46" s="107"/>
      <c r="AKS46" s="107"/>
      <c r="AKT46" s="107"/>
      <c r="AKU46" s="107"/>
      <c r="AKV46" s="107"/>
      <c r="AKW46" s="107"/>
      <c r="AKX46" s="107"/>
      <c r="AKY46" s="107"/>
      <c r="AKZ46" s="107"/>
      <c r="ALA46" s="107"/>
      <c r="ALB46" s="107"/>
      <c r="ALC46" s="107"/>
      <c r="ALD46" s="107"/>
      <c r="ALE46" s="107"/>
      <c r="ALF46" s="107"/>
      <c r="ALG46" s="107"/>
      <c r="ALH46" s="107"/>
      <c r="ALI46" s="107"/>
      <c r="ALJ46" s="107"/>
      <c r="ALK46" s="107"/>
      <c r="ALL46" s="107"/>
      <c r="ALM46" s="107"/>
      <c r="ALN46" s="62"/>
    </row>
    <row r="47" spans="1:1002" ht="3" hidden="1" customHeight="1">
      <c r="F47" s="104"/>
      <c r="G47" s="104"/>
      <c r="H47"/>
      <c r="M47" s="34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62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71"/>
      <c r="EU47" s="71"/>
      <c r="EV47" s="71"/>
      <c r="EX47" s="71"/>
      <c r="EY47" s="71"/>
      <c r="EZ47" s="71"/>
      <c r="FA47" s="71"/>
      <c r="FB47" s="71"/>
      <c r="FC47" s="71"/>
      <c r="FD47" s="71"/>
      <c r="FE47" s="71"/>
      <c r="FF47" s="71"/>
      <c r="FG47" s="71"/>
      <c r="FH47" s="71"/>
      <c r="FI47" s="71"/>
      <c r="FJ47" s="71"/>
      <c r="FK47" s="71"/>
      <c r="FL47" s="71"/>
      <c r="FM47" s="71"/>
      <c r="FN47" s="71"/>
      <c r="FO47" s="71"/>
      <c r="FP47" s="71"/>
      <c r="FQ47" s="71"/>
      <c r="FR47" s="71"/>
      <c r="FS47" s="71"/>
      <c r="FT47" s="71"/>
      <c r="FU47" s="71"/>
      <c r="FV47" s="71"/>
      <c r="FW47" s="71"/>
      <c r="FX47" s="71"/>
      <c r="FY47" s="71"/>
      <c r="FZ47" s="71"/>
      <c r="GA47" s="71"/>
      <c r="GB47" s="71"/>
      <c r="GD47" s="71"/>
      <c r="GE47" s="71"/>
      <c r="GF47" s="71"/>
      <c r="GG47" s="71"/>
      <c r="GH47" s="71"/>
      <c r="GI47" s="71"/>
      <c r="GJ47" s="71"/>
      <c r="GK47" s="71"/>
      <c r="GL47" s="71"/>
      <c r="GM47" s="71"/>
      <c r="GN47" s="71"/>
      <c r="GO47" s="71"/>
      <c r="GP47" s="71"/>
      <c r="GQ47" s="71"/>
      <c r="GR47" s="71"/>
      <c r="GS47" s="71"/>
      <c r="GT47" s="71"/>
      <c r="GU47" s="71"/>
      <c r="GV47" s="71"/>
      <c r="GW47" s="71"/>
      <c r="GX47" s="71"/>
      <c r="GY47" s="71"/>
      <c r="GZ47" s="71"/>
      <c r="HA47" s="71"/>
      <c r="HB47" s="71"/>
      <c r="HC47" s="71"/>
      <c r="HD47" s="71"/>
      <c r="HE47" s="71"/>
      <c r="HF47" s="71"/>
      <c r="HG47" s="71"/>
      <c r="HI47" s="71"/>
      <c r="HJ47" s="71"/>
      <c r="HK47" s="71"/>
      <c r="HL47" s="71"/>
      <c r="HM47" s="71"/>
      <c r="HN47" s="71"/>
      <c r="HO47" s="71"/>
      <c r="HP47" s="71"/>
      <c r="HQ47" s="71"/>
      <c r="HR47" s="71"/>
      <c r="HS47" s="71"/>
      <c r="HT47" s="71"/>
      <c r="HU47" s="71"/>
      <c r="HV47" s="71"/>
      <c r="HW47" s="71"/>
      <c r="HX47" s="71"/>
      <c r="HY47" s="71"/>
      <c r="HZ47" s="71"/>
      <c r="IA47" s="71"/>
      <c r="IB47" s="71"/>
      <c r="IC47" s="71"/>
      <c r="ID47" s="71"/>
      <c r="IE47" s="71"/>
      <c r="IF47" s="71"/>
      <c r="IG47" s="71"/>
      <c r="IH47" s="71"/>
      <c r="II47" s="71"/>
      <c r="IJ47" s="71"/>
      <c r="IK47" s="71"/>
      <c r="IL47" s="71"/>
      <c r="IM47" s="71"/>
      <c r="IO47" s="71"/>
      <c r="IP47" s="71"/>
      <c r="IQ47" s="71"/>
      <c r="IR47" s="71"/>
      <c r="IS47" s="71"/>
      <c r="IT47" s="71"/>
      <c r="IU47" s="71"/>
      <c r="IV47" s="71"/>
      <c r="IW47" s="71"/>
      <c r="IX47" s="71"/>
      <c r="IY47" s="71"/>
      <c r="IZ47" s="71"/>
      <c r="JA47" s="71"/>
      <c r="JB47" s="71"/>
      <c r="JC47" s="71"/>
      <c r="JD47" s="71"/>
      <c r="JE47" s="71"/>
      <c r="JF47" s="71"/>
      <c r="JG47" s="71"/>
      <c r="JH47" s="71"/>
      <c r="JI47" s="71"/>
      <c r="JJ47" s="71"/>
      <c r="JK47" s="71"/>
      <c r="JL47" s="71"/>
      <c r="JM47" s="71"/>
      <c r="JN47" s="71"/>
      <c r="JO47" s="71"/>
      <c r="JP47" s="71"/>
      <c r="JQ47" s="71"/>
      <c r="JR47" s="71"/>
      <c r="JS47" s="71"/>
      <c r="JU47" s="71"/>
      <c r="JV47" s="71"/>
      <c r="JW47" s="71"/>
      <c r="JX47" s="71"/>
      <c r="JY47" s="71"/>
      <c r="JZ47" s="71"/>
      <c r="KA47" s="71"/>
      <c r="KB47" s="71"/>
      <c r="KC47" s="71"/>
      <c r="KD47" s="71"/>
      <c r="KE47" s="71"/>
      <c r="KF47" s="71"/>
      <c r="KG47" s="71"/>
      <c r="KH47" s="71"/>
      <c r="KI47" s="71"/>
      <c r="KJ47" s="71"/>
      <c r="KK47" s="71"/>
      <c r="KL47" s="71"/>
      <c r="KM47" s="71"/>
      <c r="KN47" s="71"/>
      <c r="KO47" s="71"/>
      <c r="KP47" s="71"/>
      <c r="KQ47" s="71"/>
      <c r="KR47" s="71"/>
      <c r="KS47" s="71"/>
      <c r="KT47" s="71"/>
      <c r="KU47" s="71"/>
      <c r="KV47" s="71"/>
      <c r="KX47" s="71"/>
      <c r="KY47" s="71"/>
      <c r="KZ47" s="71"/>
      <c r="LA47" s="71"/>
      <c r="LB47" s="71"/>
      <c r="LC47" s="71"/>
      <c r="LD47" s="71"/>
      <c r="LE47" s="71"/>
      <c r="LF47" s="71"/>
      <c r="LG47" s="71"/>
      <c r="LH47" s="71"/>
      <c r="LI47" s="71"/>
      <c r="LJ47" s="71"/>
      <c r="LK47" s="71"/>
      <c r="LL47" s="71"/>
      <c r="LM47" s="71"/>
      <c r="LN47" s="71"/>
      <c r="LO47" s="71"/>
      <c r="LP47" s="71"/>
      <c r="LQ47" s="71"/>
      <c r="LR47" s="71"/>
      <c r="LS47" s="71"/>
      <c r="LT47" s="71"/>
      <c r="LU47" s="71"/>
      <c r="LV47" s="71"/>
      <c r="LW47" s="71"/>
      <c r="LX47" s="71"/>
      <c r="LY47" s="71"/>
      <c r="LZ47" s="71"/>
      <c r="MA47" s="71"/>
      <c r="MB47" s="71"/>
      <c r="MD47" s="71"/>
      <c r="ME47" s="71"/>
      <c r="MF47" s="71"/>
      <c r="MG47" s="71"/>
      <c r="MH47" s="71"/>
      <c r="MI47" s="71"/>
      <c r="MJ47" s="71"/>
      <c r="MK47" s="71"/>
      <c r="ML47" s="71"/>
      <c r="MM47" s="71"/>
      <c r="MN47" s="71"/>
      <c r="MO47" s="71"/>
      <c r="MP47" s="71"/>
      <c r="MQ47" s="71"/>
      <c r="MR47" s="71"/>
      <c r="MS47" s="71"/>
      <c r="MT47" s="71"/>
      <c r="MU47" s="71"/>
      <c r="MV47" s="71"/>
      <c r="MW47" s="71"/>
      <c r="MX47" s="71"/>
      <c r="MY47" s="71"/>
      <c r="MZ47" s="71"/>
      <c r="NA47" s="71"/>
      <c r="NB47" s="71"/>
      <c r="NC47" s="71"/>
      <c r="ND47" s="71"/>
      <c r="NE47" s="71"/>
      <c r="NF47" s="71"/>
      <c r="NG47" s="71"/>
      <c r="NI47" s="71"/>
      <c r="NJ47" s="71"/>
      <c r="NK47" s="71"/>
      <c r="NL47" s="71"/>
      <c r="NM47" s="71"/>
      <c r="NN47" s="71"/>
      <c r="NO47" s="71"/>
      <c r="NP47" s="71"/>
      <c r="NQ47" s="71"/>
      <c r="NR47" s="71"/>
      <c r="NS47" s="71"/>
      <c r="NT47" s="71"/>
      <c r="NU47" s="71"/>
      <c r="NV47" s="71"/>
      <c r="NW47" s="71"/>
      <c r="NX47" s="71"/>
      <c r="NY47" s="71"/>
      <c r="NZ47" s="71"/>
      <c r="OA47" s="71"/>
      <c r="OB47" s="71"/>
      <c r="OC47" s="71"/>
      <c r="OD47" s="71"/>
      <c r="OE47" s="71"/>
      <c r="OF47" s="71"/>
      <c r="OG47" s="71"/>
      <c r="OH47" s="71"/>
      <c r="OI47" s="71"/>
      <c r="OJ47" s="71"/>
      <c r="OK47" s="71"/>
      <c r="OL47" s="71"/>
      <c r="OM47" s="71"/>
      <c r="OO47" s="71"/>
      <c r="OP47" s="71"/>
      <c r="OQ47" s="71"/>
      <c r="OR47" s="71"/>
      <c r="OS47" s="71"/>
      <c r="OT47" s="71"/>
      <c r="OU47" s="71"/>
      <c r="OV47" s="71"/>
      <c r="OW47" s="71"/>
      <c r="OX47" s="71"/>
      <c r="OY47" s="71"/>
      <c r="OZ47" s="71"/>
      <c r="PA47" s="71"/>
      <c r="PB47" s="71"/>
      <c r="PC47" s="71"/>
      <c r="PD47" s="71"/>
      <c r="PE47" s="71"/>
      <c r="PF47" s="71"/>
      <c r="PG47" s="71"/>
      <c r="PH47" s="71"/>
      <c r="PI47" s="71"/>
      <c r="PJ47" s="71"/>
      <c r="PK47" s="71"/>
      <c r="PL47" s="71"/>
      <c r="PM47" s="71"/>
      <c r="PN47" s="71"/>
      <c r="PO47" s="71"/>
      <c r="PP47" s="71"/>
      <c r="PQ47" s="71"/>
      <c r="PR47" s="71"/>
      <c r="PT47" s="71"/>
      <c r="PU47" s="71"/>
      <c r="PV47" s="71"/>
      <c r="PW47" s="71"/>
      <c r="PX47" s="71"/>
      <c r="PY47" s="71"/>
      <c r="PZ47" s="71"/>
      <c r="QA47" s="71"/>
      <c r="QB47" s="71"/>
      <c r="QC47" s="71"/>
      <c r="QD47" s="71"/>
      <c r="QE47" s="71"/>
      <c r="QF47" s="71"/>
      <c r="QG47" s="71"/>
      <c r="QH47" s="71"/>
      <c r="QI47" s="71"/>
      <c r="QJ47" s="71"/>
      <c r="QK47" s="71"/>
      <c r="QL47" s="71"/>
      <c r="QM47" s="71"/>
      <c r="QN47" s="71"/>
      <c r="QO47" s="71"/>
      <c r="QP47" s="71"/>
      <c r="QQ47" s="71"/>
      <c r="QR47" s="71"/>
      <c r="QS47" s="71"/>
      <c r="QT47" s="71"/>
      <c r="QU47" s="71"/>
      <c r="QV47" s="71"/>
      <c r="QW47" s="71"/>
      <c r="QX47" s="71"/>
      <c r="QZ47" s="71"/>
      <c r="RA47" s="71"/>
      <c r="RB47" s="71"/>
      <c r="RC47" s="71"/>
      <c r="RD47" s="71"/>
      <c r="RE47" s="71"/>
      <c r="RF47" s="71"/>
      <c r="RG47" s="71"/>
      <c r="RH47" s="71"/>
      <c r="RI47" s="71"/>
      <c r="RJ47" s="71"/>
      <c r="RK47" s="71"/>
      <c r="RL47" s="71"/>
      <c r="RM47" s="71"/>
      <c r="RN47" s="71"/>
      <c r="RO47" s="71"/>
      <c r="RP47" s="71"/>
      <c r="RQ47" s="71"/>
      <c r="RR47" s="71"/>
      <c r="RS47" s="71"/>
      <c r="RT47" s="71"/>
      <c r="RU47" s="71"/>
      <c r="RV47" s="71"/>
      <c r="RW47" s="71"/>
      <c r="RX47" s="71"/>
      <c r="RY47" s="71"/>
      <c r="RZ47" s="71"/>
      <c r="SA47" s="71"/>
      <c r="SB47" s="71"/>
      <c r="SC47" s="71"/>
      <c r="SD47" s="71"/>
      <c r="SF47" s="71"/>
      <c r="SG47" s="71"/>
      <c r="SH47" s="71"/>
      <c r="SI47" s="71"/>
      <c r="SJ47" s="71"/>
      <c r="SK47" s="71"/>
      <c r="SL47" s="71"/>
      <c r="SM47" s="71"/>
      <c r="SN47" s="71"/>
      <c r="SO47" s="71"/>
      <c r="SP47" s="71"/>
      <c r="SQ47" s="71"/>
      <c r="SR47" s="71"/>
      <c r="SS47" s="71"/>
      <c r="ST47" s="71"/>
      <c r="SU47" s="71"/>
      <c r="SV47" s="71"/>
      <c r="SW47" s="71"/>
      <c r="SX47" s="71"/>
      <c r="SY47" s="71"/>
      <c r="SZ47" s="71"/>
      <c r="TA47" s="71"/>
      <c r="TB47" s="71"/>
      <c r="TC47" s="71"/>
      <c r="TD47" s="71"/>
      <c r="TE47" s="71"/>
      <c r="TF47" s="71"/>
      <c r="TG47" s="71"/>
      <c r="TH47" s="71"/>
      <c r="TI47" s="71"/>
      <c r="TK47" s="71"/>
      <c r="TL47" s="71"/>
      <c r="TM47" s="71"/>
      <c r="TN47" s="71"/>
      <c r="TO47" s="71"/>
      <c r="TP47" s="71"/>
      <c r="TQ47" s="71"/>
      <c r="TR47" s="71"/>
      <c r="TS47" s="71"/>
      <c r="TT47" s="71"/>
      <c r="TU47" s="71"/>
      <c r="TV47" s="71"/>
      <c r="TW47" s="71"/>
      <c r="TX47" s="71"/>
      <c r="TY47" s="71"/>
      <c r="TZ47" s="71"/>
      <c r="UA47" s="71"/>
      <c r="UB47" s="71"/>
      <c r="UC47" s="71"/>
      <c r="UD47" s="71"/>
      <c r="UE47" s="71"/>
      <c r="UF47" s="71"/>
      <c r="UG47" s="71"/>
      <c r="UH47" s="71"/>
      <c r="UI47" s="71"/>
      <c r="UJ47" s="71"/>
      <c r="UK47" s="71"/>
      <c r="UL47" s="71"/>
      <c r="UM47" s="71"/>
      <c r="UN47" s="71"/>
      <c r="UO47" s="71"/>
      <c r="UQ47" s="71"/>
      <c r="UR47" s="71"/>
      <c r="US47" s="71"/>
      <c r="UT47" s="71"/>
      <c r="UU47" s="71"/>
      <c r="UV47" s="71"/>
      <c r="UW47" s="71"/>
      <c r="UX47" s="71"/>
      <c r="UY47" s="71"/>
      <c r="UZ47" s="71"/>
      <c r="VA47" s="71"/>
      <c r="VB47" s="71"/>
      <c r="VC47" s="71"/>
      <c r="VD47" s="71"/>
      <c r="VE47" s="71"/>
      <c r="VF47" s="71"/>
      <c r="VG47" s="71"/>
      <c r="VH47" s="71"/>
      <c r="VI47" s="71"/>
      <c r="VJ47" s="71"/>
      <c r="VK47" s="71"/>
      <c r="VL47" s="71"/>
      <c r="VM47" s="71"/>
      <c r="VN47" s="71"/>
      <c r="VO47" s="71"/>
      <c r="VP47" s="71"/>
      <c r="VQ47" s="71"/>
      <c r="VR47" s="71"/>
      <c r="VS47" s="71"/>
      <c r="VT47" s="71"/>
      <c r="VU47" s="62"/>
      <c r="VV47" s="71"/>
      <c r="VW47" s="71"/>
      <c r="VX47" s="71"/>
      <c r="VY47" s="71"/>
      <c r="VZ47" s="71"/>
      <c r="WA47" s="71"/>
      <c r="WB47" s="71"/>
      <c r="WC47" s="71"/>
      <c r="WD47" s="71"/>
      <c r="WE47" s="71"/>
      <c r="WF47" s="71"/>
      <c r="WG47" s="71"/>
      <c r="WH47" s="71"/>
      <c r="WI47" s="71"/>
      <c r="WJ47" s="71"/>
      <c r="WK47" s="71"/>
      <c r="WL47" s="71"/>
      <c r="WM47" s="71"/>
      <c r="WN47" s="71"/>
      <c r="WO47" s="71"/>
      <c r="WP47" s="71"/>
      <c r="WQ47" s="71"/>
      <c r="WR47" s="71"/>
      <c r="WS47" s="71"/>
      <c r="WT47" s="71"/>
      <c r="WU47" s="71"/>
      <c r="WV47" s="71"/>
      <c r="WW47" s="71"/>
      <c r="WX47" s="71"/>
      <c r="WY47" s="71"/>
      <c r="WZ47" s="71"/>
      <c r="XA47" s="62"/>
      <c r="XB47" s="71"/>
      <c r="XC47" s="71"/>
      <c r="XD47" s="71"/>
      <c r="XE47" s="71"/>
      <c r="XF47" s="71"/>
      <c r="XG47" s="71"/>
      <c r="XH47" s="71"/>
      <c r="XI47" s="71"/>
      <c r="XJ47" s="71"/>
      <c r="XK47" s="71"/>
      <c r="XL47" s="71"/>
      <c r="XM47" s="71"/>
      <c r="XN47" s="71"/>
      <c r="XO47" s="71"/>
      <c r="XP47" s="71"/>
      <c r="XQ47" s="71"/>
      <c r="XR47" s="71"/>
      <c r="XS47" s="71"/>
      <c r="XT47" s="71"/>
      <c r="XU47" s="71"/>
      <c r="XV47" s="71"/>
      <c r="XW47" s="71"/>
      <c r="XX47" s="71"/>
      <c r="XY47" s="71"/>
      <c r="XZ47" s="71"/>
      <c r="YA47" s="71"/>
      <c r="YB47" s="71"/>
      <c r="YC47" s="71"/>
      <c r="YD47" s="71"/>
      <c r="YE47" s="71"/>
      <c r="YF47" s="71"/>
      <c r="YG47" s="62"/>
      <c r="YH47" s="71"/>
      <c r="YI47" s="71"/>
      <c r="YJ47" s="71"/>
      <c r="YK47" s="71"/>
      <c r="YL47" s="71"/>
      <c r="YM47" s="71"/>
      <c r="YN47" s="71"/>
      <c r="YO47" s="71"/>
      <c r="YP47" s="71"/>
      <c r="YQ47" s="71"/>
      <c r="YR47" s="71"/>
      <c r="YS47" s="71"/>
      <c r="YT47" s="71"/>
      <c r="YU47" s="71"/>
      <c r="YV47" s="71"/>
      <c r="YW47" s="71"/>
      <c r="YX47" s="71"/>
      <c r="YY47" s="71"/>
      <c r="YZ47" s="71"/>
      <c r="ZA47" s="71"/>
      <c r="ZB47" s="71"/>
      <c r="ZC47" s="71"/>
      <c r="ZD47" s="71"/>
      <c r="ZE47" s="71"/>
      <c r="ZF47" s="71"/>
      <c r="ZG47" s="71"/>
      <c r="ZH47" s="71"/>
      <c r="ZI47" s="71"/>
      <c r="ZJ47" s="62"/>
      <c r="ZK47" s="71"/>
      <c r="ZL47" s="71"/>
      <c r="ZM47" s="71"/>
      <c r="ZN47" s="71"/>
      <c r="ZO47" s="71"/>
      <c r="ZP47" s="71"/>
      <c r="ZQ47" s="71"/>
      <c r="ZR47" s="71"/>
      <c r="ZS47" s="71"/>
      <c r="ZT47" s="71"/>
      <c r="ZU47" s="71"/>
      <c r="ZV47" s="71"/>
      <c r="ZW47" s="71"/>
      <c r="ZX47" s="71"/>
      <c r="ZY47" s="71"/>
      <c r="ZZ47" s="71"/>
      <c r="AAA47" s="71"/>
      <c r="AAB47" s="71"/>
      <c r="AAC47" s="71"/>
      <c r="AAD47" s="71"/>
      <c r="AAE47" s="71"/>
      <c r="AAF47" s="71"/>
      <c r="AAG47" s="71"/>
      <c r="AAH47" s="71"/>
      <c r="AAI47" s="71"/>
      <c r="AAJ47" s="71"/>
      <c r="AAK47" s="71"/>
      <c r="AAL47" s="71"/>
      <c r="AAM47" s="71"/>
      <c r="AAN47" s="71"/>
      <c r="AAO47" s="71"/>
      <c r="AAP47" s="62"/>
      <c r="AAQ47" s="71"/>
      <c r="AAR47" s="71"/>
      <c r="AAS47" s="71"/>
      <c r="AAT47" s="71"/>
      <c r="AAU47" s="71"/>
      <c r="AAV47" s="71"/>
      <c r="AAW47" s="71"/>
      <c r="AAX47" s="71"/>
      <c r="AAY47" s="71"/>
      <c r="AAZ47" s="71"/>
      <c r="ABA47" s="71"/>
      <c r="ABB47" s="71"/>
      <c r="ABC47" s="71"/>
      <c r="ABD47" s="71"/>
      <c r="ABE47" s="71"/>
      <c r="ABF47" s="71"/>
      <c r="ABG47" s="71"/>
      <c r="ABH47" s="71"/>
      <c r="ABI47" s="71"/>
      <c r="ABJ47" s="71"/>
      <c r="ABK47" s="71"/>
      <c r="ABL47" s="71"/>
      <c r="ABM47" s="71"/>
      <c r="ABN47" s="71"/>
      <c r="ABO47" s="71"/>
      <c r="ABP47" s="71"/>
      <c r="ABQ47" s="71"/>
      <c r="ABR47" s="71"/>
      <c r="ABS47" s="71"/>
      <c r="ABT47" s="71"/>
      <c r="ABU47" s="62"/>
      <c r="ABV47" s="71"/>
      <c r="ABW47" s="71"/>
      <c r="ABX47" s="71"/>
      <c r="ABY47" s="71"/>
      <c r="ABZ47" s="71"/>
      <c r="ACA47" s="71"/>
      <c r="ACB47" s="71"/>
      <c r="ACC47" s="71"/>
      <c r="ACD47" s="71"/>
      <c r="ACE47" s="71"/>
      <c r="ACF47" s="71"/>
      <c r="ACG47" s="71"/>
      <c r="ACH47" s="71"/>
      <c r="ACI47" s="71"/>
      <c r="ACJ47" s="71"/>
      <c r="ACK47" s="71"/>
      <c r="ACL47" s="71"/>
      <c r="ACM47" s="71"/>
      <c r="ACN47" s="71"/>
      <c r="ACO47" s="71"/>
      <c r="ACP47" s="71"/>
      <c r="ACQ47" s="71"/>
      <c r="ACR47" s="71"/>
      <c r="ACS47" s="71"/>
      <c r="ACT47" s="71"/>
      <c r="ACU47" s="71"/>
      <c r="ACV47" s="71"/>
      <c r="ACW47" s="71"/>
      <c r="ACX47" s="71"/>
      <c r="ACY47" s="71"/>
      <c r="ACZ47" s="71"/>
      <c r="ADA47" s="62"/>
      <c r="ADB47" s="71"/>
      <c r="ADC47" s="71"/>
      <c r="ADD47" s="71"/>
      <c r="ADE47" s="71"/>
      <c r="ADF47" s="71"/>
      <c r="ADG47" s="71"/>
      <c r="ADH47" s="71"/>
      <c r="ADI47" s="71"/>
      <c r="ADJ47" s="71"/>
      <c r="ADK47" s="71"/>
      <c r="ADL47" s="71"/>
      <c r="ADM47" s="71"/>
      <c r="ADN47" s="71"/>
      <c r="ADO47" s="71"/>
      <c r="ADP47" s="71"/>
      <c r="ADQ47" s="71"/>
      <c r="ADR47" s="71"/>
      <c r="ADS47" s="71"/>
      <c r="ADT47" s="71"/>
      <c r="ADU47" s="71"/>
      <c r="ADV47" s="71"/>
      <c r="ADW47" s="71"/>
      <c r="ADX47" s="71"/>
      <c r="ADY47" s="71"/>
      <c r="ADZ47" s="71"/>
      <c r="AEA47" s="71"/>
      <c r="AEB47" s="71"/>
      <c r="AEC47" s="71"/>
      <c r="AED47" s="71"/>
      <c r="AEE47" s="71"/>
      <c r="AEF47" s="62"/>
      <c r="AEG47" s="71"/>
      <c r="AEH47" s="71"/>
      <c r="AEI47" s="71"/>
      <c r="AEJ47" s="71"/>
      <c r="AEK47" s="71"/>
      <c r="AEL47" s="71"/>
      <c r="AEM47" s="71"/>
      <c r="AEN47" s="71"/>
      <c r="AEO47" s="71"/>
      <c r="AEP47" s="71"/>
      <c r="AEQ47" s="71"/>
      <c r="AER47" s="71"/>
      <c r="AES47" s="71"/>
      <c r="AET47" s="71"/>
      <c r="AEU47" s="71"/>
      <c r="AEV47" s="71"/>
      <c r="AEW47" s="71"/>
      <c r="AEX47" s="71"/>
      <c r="AEY47" s="71"/>
      <c r="AEZ47" s="71"/>
      <c r="AFA47" s="71"/>
      <c r="AFB47" s="71"/>
      <c r="AFC47" s="71"/>
      <c r="AFD47" s="71"/>
      <c r="AFE47" s="71"/>
      <c r="AFF47" s="71"/>
      <c r="AFG47" s="71"/>
      <c r="AFH47" s="71"/>
      <c r="AFI47" s="71"/>
      <c r="AFJ47" s="71"/>
      <c r="AFK47" s="71"/>
      <c r="AFL47" s="62"/>
      <c r="AFM47" s="71"/>
      <c r="AFN47" s="71"/>
      <c r="AFO47" s="71"/>
      <c r="AFP47" s="71"/>
      <c r="AFQ47" s="71"/>
      <c r="AFR47" s="71"/>
      <c r="AFS47" s="71"/>
      <c r="AFT47" s="71"/>
      <c r="AFU47" s="71"/>
      <c r="AFV47" s="71"/>
      <c r="AFW47" s="71"/>
      <c r="AFX47" s="71"/>
      <c r="AFY47" s="71"/>
      <c r="AFZ47" s="71"/>
      <c r="AGA47" s="71"/>
      <c r="AGB47" s="71"/>
      <c r="AGC47" s="71"/>
      <c r="AGD47" s="71"/>
      <c r="AGE47" s="71"/>
      <c r="AGF47" s="71"/>
      <c r="AGG47" s="71"/>
      <c r="AGH47" s="71"/>
      <c r="AGI47" s="71"/>
      <c r="AGJ47" s="71"/>
      <c r="AGK47" s="71"/>
      <c r="AGL47" s="71"/>
      <c r="AGM47" s="71"/>
      <c r="AGN47" s="71"/>
      <c r="AGO47" s="71"/>
      <c r="AGP47" s="71"/>
      <c r="AGQ47" s="71"/>
      <c r="AGR47" s="62"/>
      <c r="AGS47" s="71"/>
      <c r="AGT47" s="71"/>
      <c r="AGU47" s="71"/>
      <c r="AGV47" s="71"/>
      <c r="AGW47" s="71"/>
      <c r="AGX47" s="71"/>
      <c r="AGY47" s="71"/>
      <c r="AGZ47" s="71"/>
      <c r="AHA47" s="71"/>
      <c r="AHB47" s="71"/>
      <c r="AHC47" s="71"/>
      <c r="AHD47" s="71"/>
      <c r="AHE47" s="71"/>
      <c r="AHF47" s="71"/>
      <c r="AHG47" s="71"/>
      <c r="AHH47" s="71"/>
      <c r="AHI47" s="71"/>
      <c r="AHJ47" s="71"/>
      <c r="AHK47" s="71"/>
      <c r="AHL47" s="71"/>
      <c r="AHM47" s="71"/>
      <c r="AHN47" s="71"/>
      <c r="AHO47" s="71"/>
      <c r="AHP47" s="71"/>
      <c r="AHQ47" s="71"/>
      <c r="AHR47" s="71"/>
      <c r="AHS47" s="71"/>
      <c r="AHT47" s="71"/>
      <c r="AHU47" s="71"/>
      <c r="AHV47" s="71"/>
      <c r="AHW47" s="62"/>
      <c r="AHX47" s="71"/>
      <c r="AHY47" s="71"/>
      <c r="AHZ47" s="71"/>
      <c r="AIA47" s="71"/>
      <c r="AIB47" s="71"/>
      <c r="AIC47" s="71"/>
      <c r="AID47" s="71"/>
      <c r="AIE47" s="71"/>
      <c r="AIF47" s="71"/>
      <c r="AIG47" s="71"/>
      <c r="AIH47" s="71"/>
      <c r="AII47" s="71"/>
      <c r="AIJ47" s="71"/>
      <c r="AIK47" s="71"/>
      <c r="AIL47" s="71"/>
      <c r="AIM47" s="71"/>
      <c r="AIN47" s="71"/>
      <c r="AIO47" s="71"/>
      <c r="AIP47" s="71"/>
      <c r="AIQ47" s="71"/>
      <c r="AIR47" s="71"/>
      <c r="AIS47" s="71"/>
      <c r="AIT47" s="71"/>
      <c r="AIU47" s="71"/>
      <c r="AIV47" s="71"/>
      <c r="AIW47" s="71"/>
      <c r="AIX47" s="71"/>
      <c r="AIY47" s="71"/>
      <c r="AIZ47" s="71"/>
      <c r="AJA47" s="71"/>
      <c r="AJB47" s="71"/>
      <c r="AJC47" s="62"/>
      <c r="AJD47" s="71"/>
      <c r="AJE47" s="71"/>
      <c r="AJF47" s="71"/>
      <c r="AJG47" s="71"/>
      <c r="AJH47" s="71"/>
      <c r="AJI47" s="71"/>
      <c r="AJJ47" s="71"/>
      <c r="AJK47" s="71"/>
      <c r="AJL47" s="71"/>
      <c r="AJM47" s="71"/>
      <c r="AJN47" s="71"/>
      <c r="AJO47" s="71"/>
      <c r="AJP47" s="71"/>
      <c r="AJQ47" s="71"/>
      <c r="AJR47" s="71"/>
      <c r="AJS47" s="71"/>
      <c r="AJT47" s="71"/>
      <c r="AJU47" s="71"/>
      <c r="AJV47" s="71"/>
      <c r="AJW47" s="71"/>
      <c r="AJX47" s="71"/>
      <c r="AJY47" s="71"/>
      <c r="AJZ47" s="71"/>
      <c r="AKA47" s="71"/>
      <c r="AKB47" s="71"/>
      <c r="AKC47" s="71"/>
      <c r="AKD47" s="71"/>
      <c r="AKE47" s="71"/>
      <c r="AKF47" s="71"/>
      <c r="AKG47" s="71"/>
      <c r="AKH47" s="62"/>
      <c r="AKI47" s="71"/>
      <c r="AKJ47" s="71"/>
      <c r="AKK47" s="71"/>
      <c r="AKL47" s="71"/>
      <c r="AKM47" s="71"/>
      <c r="AKN47" s="71"/>
      <c r="AKO47" s="71"/>
      <c r="AKP47" s="71"/>
      <c r="AKQ47" s="71"/>
      <c r="AKR47" s="71"/>
      <c r="AKS47" s="71"/>
      <c r="AKT47" s="71"/>
      <c r="AKU47" s="71"/>
      <c r="AKV47" s="71"/>
      <c r="AKW47" s="71"/>
      <c r="AKX47" s="71"/>
      <c r="AKY47" s="71"/>
      <c r="AKZ47" s="71"/>
      <c r="ALA47" s="71"/>
      <c r="ALB47" s="71"/>
      <c r="ALC47" s="71"/>
      <c r="ALD47" s="71"/>
      <c r="ALE47" s="71"/>
      <c r="ALF47" s="71"/>
      <c r="ALG47" s="71"/>
      <c r="ALH47" s="71"/>
      <c r="ALI47" s="71"/>
      <c r="ALJ47" s="71"/>
      <c r="ALK47" s="71"/>
      <c r="ALL47" s="71"/>
      <c r="ALM47" s="71"/>
      <c r="ALN47" s="62"/>
    </row>
    <row r="48" spans="1:1002" s="39" customFormat="1" ht="3" customHeight="1">
      <c r="A48" s="548">
        <v>2</v>
      </c>
      <c r="B48" s="538" t="s">
        <v>143</v>
      </c>
      <c r="D48" s="551">
        <v>42795</v>
      </c>
      <c r="E48" s="551">
        <v>43830</v>
      </c>
      <c r="F48" s="99"/>
      <c r="G48" s="97"/>
      <c r="H48" s="560">
        <f ca="1">IF(DATEDIF($D48,TODAY(),"d")/$F49&gt;1,1,DATEDIF($D48,TODAY(),"d")/$F49)</f>
        <v>0.43478260869565216</v>
      </c>
      <c r="I48" s="541">
        <v>0</v>
      </c>
      <c r="J48" s="14"/>
      <c r="K48" s="563">
        <f ca="1">J49-H48</f>
        <v>0.56521739130434789</v>
      </c>
      <c r="L48" s="6"/>
      <c r="M48" s="34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62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62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62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62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62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FX48" s="83"/>
      <c r="FY48" s="83"/>
      <c r="FZ48" s="83"/>
      <c r="GA48" s="83"/>
      <c r="GB48" s="83"/>
      <c r="GC48" s="62"/>
      <c r="GD48" s="83"/>
      <c r="GE48" s="83"/>
      <c r="GF48" s="83"/>
      <c r="GG48" s="83"/>
      <c r="GH48" s="83"/>
      <c r="GI48" s="83"/>
      <c r="GJ48" s="83"/>
      <c r="GK48" s="83"/>
      <c r="GL48" s="83"/>
      <c r="GM48" s="83"/>
      <c r="GN48" s="83"/>
      <c r="GO48" s="83"/>
      <c r="GP48" s="83"/>
      <c r="GQ48" s="83"/>
      <c r="GR48" s="83"/>
      <c r="GS48" s="83"/>
      <c r="GT48" s="83"/>
      <c r="GU48" s="83"/>
      <c r="GV48" s="83"/>
      <c r="GW48" s="83"/>
      <c r="GX48" s="83"/>
      <c r="GY48" s="83"/>
      <c r="GZ48" s="83"/>
      <c r="HA48" s="83"/>
      <c r="HB48" s="83"/>
      <c r="HC48" s="83"/>
      <c r="HD48" s="83"/>
      <c r="HE48" s="83"/>
      <c r="HF48" s="83"/>
      <c r="HG48" s="83"/>
      <c r="HH48" s="62"/>
      <c r="HI48" s="83"/>
      <c r="HJ48" s="83"/>
      <c r="HK48" s="83"/>
      <c r="HL48" s="83"/>
      <c r="HM48" s="83"/>
      <c r="HN48" s="83"/>
      <c r="HO48" s="83"/>
      <c r="HP48" s="83"/>
      <c r="HQ48" s="83"/>
      <c r="HR48" s="83"/>
      <c r="HS48" s="83"/>
      <c r="HT48" s="83"/>
      <c r="HU48" s="83"/>
      <c r="HV48" s="83"/>
      <c r="HW48" s="83"/>
      <c r="HX48" s="83"/>
      <c r="HY48" s="83"/>
      <c r="HZ48" s="83"/>
      <c r="IA48" s="83"/>
      <c r="IB48" s="83"/>
      <c r="IC48" s="83"/>
      <c r="ID48" s="83"/>
      <c r="IE48" s="83"/>
      <c r="IF48" s="83"/>
      <c r="IG48" s="83"/>
      <c r="IH48" s="83"/>
      <c r="II48" s="83"/>
      <c r="IJ48" s="83"/>
      <c r="IK48" s="83"/>
      <c r="IL48" s="83"/>
      <c r="IM48" s="83"/>
      <c r="IN48" s="62"/>
      <c r="IO48" s="83"/>
      <c r="IP48" s="83"/>
      <c r="IQ48" s="83"/>
      <c r="IR48" s="83"/>
      <c r="IS48" s="83"/>
      <c r="IT48" s="83"/>
      <c r="IU48" s="83"/>
      <c r="IV48" s="83"/>
      <c r="IW48" s="83"/>
      <c r="IX48" s="83"/>
      <c r="IY48" s="83"/>
      <c r="IZ48" s="83"/>
      <c r="JA48" s="83"/>
      <c r="JB48" s="83"/>
      <c r="JC48" s="83"/>
      <c r="JD48" s="83"/>
      <c r="JE48" s="83"/>
      <c r="JF48" s="83"/>
      <c r="JG48" s="83"/>
      <c r="JH48" s="83"/>
      <c r="JI48" s="83"/>
      <c r="JJ48" s="83"/>
      <c r="JK48" s="83"/>
      <c r="JL48" s="83"/>
      <c r="JM48" s="83"/>
      <c r="JN48" s="83"/>
      <c r="JO48" s="83"/>
      <c r="JP48" s="83"/>
      <c r="JQ48" s="83"/>
      <c r="JR48" s="83"/>
      <c r="JS48" s="83"/>
      <c r="JT48" s="62"/>
      <c r="JU48" s="83"/>
      <c r="JV48" s="83"/>
      <c r="JW48" s="83"/>
      <c r="JX48" s="83"/>
      <c r="JY48" s="83"/>
      <c r="JZ48" s="83"/>
      <c r="KA48" s="83"/>
      <c r="KB48" s="83"/>
      <c r="KC48" s="83"/>
      <c r="KD48" s="83"/>
      <c r="KE48" s="83"/>
      <c r="KF48" s="83"/>
      <c r="KG48" s="83"/>
      <c r="KH48" s="83"/>
      <c r="KI48" s="83"/>
      <c r="KJ48" s="83"/>
      <c r="KK48" s="83"/>
      <c r="KL48" s="83"/>
      <c r="KM48" s="83"/>
      <c r="KN48" s="83"/>
      <c r="KO48" s="83"/>
      <c r="KP48" s="83"/>
      <c r="KQ48" s="83"/>
      <c r="KR48" s="83"/>
      <c r="KS48" s="83"/>
      <c r="KT48" s="83"/>
      <c r="KU48" s="83"/>
      <c r="KV48" s="83"/>
      <c r="KW48" s="62"/>
      <c r="KX48" s="83"/>
      <c r="KY48" s="83"/>
      <c r="KZ48" s="83"/>
      <c r="LA48" s="83"/>
      <c r="LB48" s="83"/>
      <c r="LC48" s="83"/>
      <c r="LD48" s="83"/>
      <c r="LE48" s="83"/>
      <c r="LF48" s="83"/>
      <c r="LG48" s="83"/>
      <c r="LH48" s="83"/>
      <c r="LI48" s="83"/>
      <c r="LJ48" s="83"/>
      <c r="LK48" s="83"/>
      <c r="LL48" s="83"/>
      <c r="LM48" s="83"/>
      <c r="LN48" s="83"/>
      <c r="LO48" s="83"/>
      <c r="LP48" s="83"/>
      <c r="LQ48" s="83"/>
      <c r="LR48" s="83"/>
      <c r="LS48" s="83"/>
      <c r="LT48" s="83"/>
      <c r="LU48" s="83"/>
      <c r="LV48" s="83"/>
      <c r="LW48" s="83"/>
      <c r="LX48" s="83"/>
      <c r="LY48" s="83"/>
      <c r="LZ48" s="83"/>
      <c r="MA48" s="83"/>
      <c r="MB48" s="83"/>
      <c r="MC48" s="62"/>
      <c r="MD48" s="83"/>
      <c r="ME48" s="83"/>
      <c r="MF48" s="83"/>
      <c r="MG48" s="83"/>
      <c r="MH48" s="83"/>
      <c r="MI48" s="83"/>
      <c r="MJ48" s="83"/>
      <c r="MK48" s="83"/>
      <c r="ML48" s="83"/>
      <c r="MM48" s="83"/>
      <c r="MN48" s="83"/>
      <c r="MO48" s="83"/>
      <c r="MP48" s="83"/>
      <c r="MQ48" s="83"/>
      <c r="MR48" s="83"/>
      <c r="MS48" s="83"/>
      <c r="MT48" s="83"/>
      <c r="MU48" s="83"/>
      <c r="MV48" s="83"/>
      <c r="MW48" s="83"/>
      <c r="MX48" s="83"/>
      <c r="MY48" s="83"/>
      <c r="MZ48" s="83"/>
      <c r="NA48" s="83"/>
      <c r="NB48" s="83"/>
      <c r="NC48" s="83"/>
      <c r="ND48" s="83"/>
      <c r="NE48" s="83"/>
      <c r="NF48" s="83"/>
      <c r="NG48" s="83"/>
      <c r="NH48" s="62"/>
      <c r="NI48" s="83"/>
      <c r="NJ48" s="83"/>
      <c r="NK48" s="83"/>
      <c r="NL48" s="83"/>
      <c r="NM48" s="83"/>
      <c r="NN48" s="83"/>
      <c r="NO48" s="83"/>
      <c r="NP48" s="83"/>
      <c r="NQ48" s="83"/>
      <c r="NR48" s="83"/>
      <c r="NS48" s="83"/>
      <c r="NT48" s="83"/>
      <c r="NU48" s="83"/>
      <c r="NV48" s="83"/>
      <c r="NW48" s="83"/>
      <c r="NX48" s="83"/>
      <c r="NY48" s="83"/>
      <c r="NZ48" s="83"/>
      <c r="OA48" s="83"/>
      <c r="OB48" s="83"/>
      <c r="OC48" s="83"/>
      <c r="OD48" s="83"/>
      <c r="OE48" s="83"/>
      <c r="OF48" s="83"/>
      <c r="OG48" s="83"/>
      <c r="OH48" s="83"/>
      <c r="OI48" s="83"/>
      <c r="OJ48" s="83"/>
      <c r="OK48" s="83"/>
      <c r="OL48" s="83"/>
      <c r="OM48" s="83"/>
      <c r="ON48" s="62"/>
      <c r="OO48" s="83"/>
      <c r="OP48" s="83"/>
      <c r="OQ48" s="83"/>
      <c r="OR48" s="83"/>
      <c r="OS48" s="83"/>
      <c r="OT48" s="83"/>
      <c r="OU48" s="83"/>
      <c r="OV48" s="83"/>
      <c r="OW48" s="83"/>
      <c r="OX48" s="83"/>
      <c r="OY48" s="83"/>
      <c r="OZ48" s="83"/>
      <c r="PA48" s="83"/>
      <c r="PB48" s="83"/>
      <c r="PC48" s="83"/>
      <c r="PD48" s="83"/>
      <c r="PE48" s="83"/>
      <c r="PF48" s="83"/>
      <c r="PG48" s="83"/>
      <c r="PH48" s="83"/>
      <c r="PI48" s="83"/>
      <c r="PJ48" s="83"/>
      <c r="PK48" s="83"/>
      <c r="PL48" s="83"/>
      <c r="PM48" s="83"/>
      <c r="PN48" s="83"/>
      <c r="PO48" s="83"/>
      <c r="PP48" s="83"/>
      <c r="PQ48" s="83"/>
      <c r="PR48" s="83"/>
      <c r="PS48" s="62"/>
      <c r="PT48" s="83"/>
      <c r="PU48" s="83"/>
      <c r="PV48" s="83"/>
      <c r="PW48" s="83"/>
      <c r="PX48" s="83"/>
      <c r="PY48" s="83"/>
      <c r="PZ48" s="83"/>
      <c r="QA48" s="83"/>
      <c r="QB48" s="83"/>
      <c r="QC48" s="83"/>
      <c r="QD48" s="83"/>
      <c r="QE48" s="83"/>
      <c r="QF48" s="83"/>
      <c r="QG48" s="83"/>
      <c r="QH48" s="83"/>
      <c r="QI48" s="83"/>
      <c r="QJ48" s="83"/>
      <c r="QK48" s="83"/>
      <c r="QL48" s="83"/>
      <c r="QM48" s="83"/>
      <c r="QN48" s="83"/>
      <c r="QO48" s="83"/>
      <c r="QP48" s="83"/>
      <c r="QQ48" s="83"/>
      <c r="QR48" s="83"/>
      <c r="QS48" s="83"/>
      <c r="QT48" s="83"/>
      <c r="QU48" s="83"/>
      <c r="QV48" s="83"/>
      <c r="QW48" s="83"/>
      <c r="QX48" s="83"/>
      <c r="QY48" s="62"/>
      <c r="QZ48" s="83"/>
      <c r="RA48" s="83"/>
      <c r="RB48" s="83"/>
      <c r="RC48" s="83"/>
      <c r="RD48" s="83"/>
      <c r="RE48" s="83"/>
      <c r="RF48" s="83"/>
      <c r="RG48" s="83"/>
      <c r="RH48" s="83"/>
      <c r="RI48" s="83"/>
      <c r="RJ48" s="83"/>
      <c r="RK48" s="83"/>
      <c r="RL48" s="83"/>
      <c r="RM48" s="83"/>
      <c r="RN48" s="83"/>
      <c r="RO48" s="83"/>
      <c r="RP48" s="83"/>
      <c r="RQ48" s="83"/>
      <c r="RR48" s="83"/>
      <c r="RS48" s="83"/>
      <c r="RT48" s="83"/>
      <c r="RU48" s="83"/>
      <c r="RV48" s="83"/>
      <c r="RW48" s="83"/>
      <c r="RX48" s="83"/>
      <c r="RY48" s="83"/>
      <c r="RZ48" s="83"/>
      <c r="SA48" s="83"/>
      <c r="SB48" s="83"/>
      <c r="SC48" s="83"/>
      <c r="SD48" s="83"/>
      <c r="SE48" s="62"/>
      <c r="SF48" s="83"/>
      <c r="SG48" s="83"/>
      <c r="SH48" s="83"/>
      <c r="SI48" s="83"/>
      <c r="SJ48" s="83"/>
      <c r="SK48" s="83"/>
      <c r="SL48" s="83"/>
      <c r="SM48" s="83"/>
      <c r="SN48" s="83"/>
      <c r="SO48" s="83"/>
      <c r="SP48" s="83"/>
      <c r="SQ48" s="83"/>
      <c r="SR48" s="83"/>
      <c r="SS48" s="83"/>
      <c r="ST48" s="83"/>
      <c r="SU48" s="83"/>
      <c r="SV48" s="83"/>
      <c r="SW48" s="83"/>
      <c r="SX48" s="83"/>
      <c r="SY48" s="83"/>
      <c r="SZ48" s="83"/>
      <c r="TA48" s="83"/>
      <c r="TB48" s="83"/>
      <c r="TC48" s="83"/>
      <c r="TD48" s="83"/>
      <c r="TE48" s="83"/>
      <c r="TF48" s="83"/>
      <c r="TG48" s="83"/>
      <c r="TH48" s="83"/>
      <c r="TI48" s="83"/>
      <c r="TJ48" s="62"/>
      <c r="TK48" s="83"/>
      <c r="TL48" s="83"/>
      <c r="TM48" s="83"/>
      <c r="TN48" s="83"/>
      <c r="TO48" s="83"/>
      <c r="TP48" s="83"/>
      <c r="TQ48" s="83"/>
      <c r="TR48" s="83"/>
      <c r="TS48" s="83"/>
      <c r="TT48" s="83"/>
      <c r="TU48" s="83"/>
      <c r="TV48" s="83"/>
      <c r="TW48" s="83"/>
      <c r="TX48" s="83"/>
      <c r="TY48" s="83"/>
      <c r="TZ48" s="83"/>
      <c r="UA48" s="83"/>
      <c r="UB48" s="83"/>
      <c r="UC48" s="83"/>
      <c r="UD48" s="83"/>
      <c r="UE48" s="83"/>
      <c r="UF48" s="83"/>
      <c r="UG48" s="83"/>
      <c r="UH48" s="83"/>
      <c r="UI48" s="83"/>
      <c r="UJ48" s="83"/>
      <c r="UK48" s="83"/>
      <c r="UL48" s="83"/>
      <c r="UM48" s="83"/>
      <c r="UN48" s="83"/>
      <c r="UO48" s="83"/>
      <c r="UP48" s="62"/>
      <c r="UQ48" s="83"/>
      <c r="UR48" s="83"/>
      <c r="US48" s="83"/>
      <c r="UT48" s="83"/>
      <c r="UU48" s="83"/>
      <c r="UV48" s="83"/>
      <c r="UW48" s="83"/>
      <c r="UX48" s="83"/>
      <c r="UY48" s="83"/>
      <c r="UZ48" s="83"/>
      <c r="VA48" s="83"/>
      <c r="VB48" s="83"/>
      <c r="VC48" s="83"/>
      <c r="VD48" s="83"/>
      <c r="VE48" s="83"/>
      <c r="VF48" s="83"/>
      <c r="VG48" s="83"/>
      <c r="VH48" s="83"/>
      <c r="VI48" s="83"/>
      <c r="VJ48" s="83"/>
      <c r="VK48" s="83"/>
      <c r="VL48" s="83"/>
      <c r="VM48" s="83"/>
      <c r="VN48" s="83"/>
      <c r="VO48" s="83"/>
      <c r="VP48" s="83"/>
      <c r="VQ48" s="83"/>
      <c r="VR48" s="83"/>
      <c r="VS48" s="83"/>
      <c r="VT48" s="83"/>
      <c r="VU48" s="62"/>
      <c r="VV48" s="83"/>
      <c r="VW48" s="83"/>
      <c r="VX48" s="83"/>
      <c r="VY48" s="83"/>
      <c r="VZ48" s="83"/>
      <c r="WA48" s="83"/>
      <c r="WB48" s="83"/>
      <c r="WC48" s="83"/>
      <c r="WD48" s="83"/>
      <c r="WE48" s="83"/>
      <c r="WF48" s="83"/>
      <c r="WG48" s="83"/>
      <c r="WH48" s="83"/>
      <c r="WI48" s="83"/>
      <c r="WJ48" s="83"/>
      <c r="WK48" s="83"/>
      <c r="WL48" s="83"/>
      <c r="WM48" s="83"/>
      <c r="WN48" s="83"/>
      <c r="WO48" s="83"/>
      <c r="WP48" s="83"/>
      <c r="WQ48" s="83"/>
      <c r="WR48" s="83"/>
      <c r="WS48" s="83"/>
      <c r="WT48" s="83"/>
      <c r="WU48" s="83"/>
      <c r="WV48" s="83"/>
      <c r="WW48" s="83"/>
      <c r="WX48" s="83"/>
      <c r="WY48" s="83"/>
      <c r="WZ48" s="42"/>
      <c r="XA48" s="62"/>
      <c r="XB48" s="42"/>
      <c r="XC48" s="42"/>
      <c r="XD48" s="42"/>
      <c r="XE48" s="42"/>
      <c r="XF48" s="42"/>
      <c r="XG48" s="42"/>
      <c r="XH48" s="42"/>
      <c r="XI48" s="42"/>
      <c r="XJ48" s="42"/>
      <c r="XK48" s="42"/>
      <c r="XL48" s="42"/>
      <c r="XM48" s="42"/>
      <c r="XN48" s="42"/>
      <c r="XO48" s="42"/>
      <c r="XP48" s="42"/>
      <c r="XQ48" s="42"/>
      <c r="XR48" s="42"/>
      <c r="XS48" s="42"/>
      <c r="XT48" s="42"/>
      <c r="XU48" s="42"/>
      <c r="XV48" s="42"/>
      <c r="XW48" s="42"/>
      <c r="XX48" s="42"/>
      <c r="XY48" s="42"/>
      <c r="XZ48" s="42"/>
      <c r="YA48" s="42"/>
      <c r="YB48" s="42"/>
      <c r="YC48" s="42"/>
      <c r="YD48" s="42"/>
      <c r="YE48" s="42"/>
      <c r="YF48" s="42"/>
      <c r="YG48" s="62"/>
      <c r="YH48" s="42"/>
      <c r="YI48" s="42"/>
      <c r="YJ48" s="42"/>
      <c r="YK48" s="42"/>
      <c r="YL48" s="42"/>
      <c r="YM48" s="42"/>
      <c r="YN48" s="42"/>
      <c r="YO48" s="42"/>
      <c r="YP48" s="42"/>
      <c r="YQ48" s="42"/>
      <c r="YR48" s="42"/>
      <c r="YS48" s="42"/>
      <c r="YT48" s="42"/>
      <c r="YU48" s="42"/>
      <c r="YV48" s="42"/>
      <c r="YW48" s="42"/>
      <c r="YX48" s="42"/>
      <c r="YY48" s="42"/>
      <c r="YZ48" s="42"/>
      <c r="ZA48" s="42"/>
      <c r="ZB48" s="42"/>
      <c r="ZC48" s="42"/>
      <c r="ZD48" s="42"/>
      <c r="ZE48" s="42"/>
      <c r="ZF48" s="42"/>
      <c r="ZG48" s="42"/>
      <c r="ZH48" s="42"/>
      <c r="ZI48" s="42"/>
      <c r="ZJ48" s="62"/>
      <c r="ZK48" s="42"/>
      <c r="ZL48" s="42"/>
      <c r="ZM48" s="42"/>
      <c r="ZN48" s="42"/>
      <c r="ZO48" s="42"/>
      <c r="ZP48" s="42"/>
      <c r="ZQ48" s="42"/>
      <c r="ZR48" s="42"/>
      <c r="ZS48" s="42"/>
      <c r="ZT48" s="42"/>
      <c r="ZU48" s="42"/>
      <c r="ZV48" s="42"/>
      <c r="ZW48" s="42"/>
      <c r="ZX48" s="42"/>
      <c r="ZY48" s="42"/>
      <c r="ZZ48" s="42"/>
      <c r="AAA48" s="42"/>
      <c r="AAB48" s="42"/>
      <c r="AAC48" s="42"/>
      <c r="AAD48" s="42"/>
      <c r="AAE48" s="42"/>
      <c r="AAF48" s="42"/>
      <c r="AAG48" s="42"/>
      <c r="AAH48" s="42"/>
      <c r="AAI48" s="42"/>
      <c r="AAJ48" s="42"/>
      <c r="AAK48" s="42"/>
      <c r="AAL48" s="42"/>
      <c r="AAM48" s="42"/>
      <c r="AAN48" s="42"/>
      <c r="AAO48" s="42"/>
      <c r="AAP48" s="62"/>
      <c r="AAQ48" s="42"/>
      <c r="AAR48" s="42"/>
      <c r="AAS48" s="42"/>
      <c r="AAT48" s="42"/>
      <c r="AAU48" s="42"/>
      <c r="AAV48" s="42"/>
      <c r="AAW48" s="42"/>
      <c r="AAX48" s="42"/>
      <c r="AAY48" s="42"/>
      <c r="AAZ48" s="42"/>
      <c r="ABA48" s="42"/>
      <c r="ABB48" s="42"/>
      <c r="ABC48" s="42"/>
      <c r="ABD48" s="42"/>
      <c r="ABE48" s="42"/>
      <c r="ABF48" s="42"/>
      <c r="ABG48" s="42"/>
      <c r="ABH48" s="42"/>
      <c r="ABI48" s="42"/>
      <c r="ABJ48" s="42"/>
      <c r="ABK48" s="42"/>
      <c r="ABL48" s="42"/>
      <c r="ABM48" s="42"/>
      <c r="ABN48" s="42"/>
      <c r="ABO48" s="42"/>
      <c r="ABP48" s="42"/>
      <c r="ABQ48" s="42"/>
      <c r="ABR48" s="42"/>
      <c r="ABS48" s="42"/>
      <c r="ABT48" s="42"/>
      <c r="ABU48" s="62"/>
      <c r="ABV48" s="42"/>
      <c r="ABW48" s="42"/>
      <c r="ABX48" s="42"/>
      <c r="ABY48" s="42"/>
      <c r="ABZ48" s="42"/>
      <c r="ACA48" s="42"/>
      <c r="ACB48" s="42"/>
      <c r="ACC48" s="42"/>
      <c r="ACD48" s="42"/>
      <c r="ACE48" s="42"/>
      <c r="ACF48" s="42"/>
      <c r="ACG48" s="42"/>
      <c r="ACH48" s="42"/>
      <c r="ACI48" s="42"/>
      <c r="ACJ48" s="42"/>
      <c r="ACK48" s="42"/>
      <c r="ACL48" s="42"/>
      <c r="ACM48" s="42"/>
      <c r="ACN48" s="42"/>
      <c r="ACO48" s="42"/>
      <c r="ACP48" s="42"/>
      <c r="ACQ48" s="42"/>
      <c r="ACR48" s="42"/>
      <c r="ACS48" s="42"/>
      <c r="ACT48" s="42"/>
      <c r="ACU48" s="42"/>
      <c r="ACV48" s="42"/>
      <c r="ACW48" s="42"/>
      <c r="ACX48" s="42"/>
      <c r="ACY48" s="42"/>
      <c r="ACZ48" s="42"/>
      <c r="ADA48" s="62"/>
      <c r="ADB48" s="42"/>
      <c r="ADC48" s="42"/>
      <c r="ADD48" s="42"/>
      <c r="ADE48" s="42"/>
      <c r="ADF48" s="42"/>
      <c r="ADG48" s="42"/>
      <c r="ADH48" s="42"/>
      <c r="ADI48" s="42"/>
      <c r="ADJ48" s="42"/>
      <c r="ADK48" s="42"/>
      <c r="ADL48" s="42"/>
      <c r="ADM48" s="42"/>
      <c r="ADN48" s="42"/>
      <c r="ADO48" s="42"/>
      <c r="ADP48" s="42"/>
      <c r="ADQ48" s="42"/>
      <c r="ADR48" s="42"/>
      <c r="ADS48" s="42"/>
      <c r="ADT48" s="42"/>
      <c r="ADU48" s="42"/>
      <c r="ADV48" s="42"/>
      <c r="ADW48" s="42"/>
      <c r="ADX48" s="42"/>
      <c r="ADY48" s="42"/>
      <c r="ADZ48" s="42"/>
      <c r="AEA48" s="42"/>
      <c r="AEB48" s="42"/>
      <c r="AEC48" s="42"/>
      <c r="AED48" s="42"/>
      <c r="AEE48" s="42"/>
      <c r="AEF48" s="62"/>
      <c r="AEG48" s="42"/>
      <c r="AEH48" s="42"/>
      <c r="AEI48" s="42"/>
      <c r="AEJ48" s="42"/>
      <c r="AEK48" s="42"/>
      <c r="AEL48" s="42"/>
      <c r="AEM48" s="42"/>
      <c r="AEN48" s="42"/>
      <c r="AEO48" s="42"/>
      <c r="AEP48" s="42"/>
      <c r="AEQ48" s="42"/>
      <c r="AER48" s="42"/>
      <c r="AES48" s="42"/>
      <c r="AET48" s="42"/>
      <c r="AEU48" s="42"/>
      <c r="AEV48" s="42"/>
      <c r="AEW48" s="42"/>
      <c r="AEX48" s="42"/>
      <c r="AEY48" s="42"/>
      <c r="AEZ48" s="42"/>
      <c r="AFA48" s="42"/>
      <c r="AFB48" s="42"/>
      <c r="AFC48" s="42"/>
      <c r="AFD48" s="42"/>
      <c r="AFE48" s="42"/>
      <c r="AFF48" s="42"/>
      <c r="AFG48" s="42"/>
      <c r="AFH48" s="42"/>
      <c r="AFI48" s="42"/>
      <c r="AFJ48" s="42"/>
      <c r="AFK48" s="42"/>
      <c r="AFL48" s="62"/>
      <c r="AFM48" s="42"/>
      <c r="AFN48" s="42"/>
      <c r="AFO48" s="42"/>
      <c r="AFP48" s="42"/>
      <c r="AFQ48" s="42"/>
      <c r="AFR48" s="42"/>
      <c r="AFS48" s="42"/>
      <c r="AFT48" s="42"/>
      <c r="AFU48" s="42"/>
      <c r="AFV48" s="42"/>
      <c r="AFW48" s="42"/>
      <c r="AFX48" s="42"/>
      <c r="AFY48" s="42"/>
      <c r="AFZ48" s="42"/>
      <c r="AGA48" s="42"/>
      <c r="AGB48" s="42"/>
      <c r="AGC48" s="42"/>
      <c r="AGD48" s="42"/>
      <c r="AGE48" s="42"/>
      <c r="AGF48" s="42"/>
      <c r="AGG48" s="42"/>
      <c r="AGH48" s="42"/>
      <c r="AGI48" s="42"/>
      <c r="AGJ48" s="42"/>
      <c r="AGK48" s="42"/>
      <c r="AGL48" s="42"/>
      <c r="AGM48" s="42"/>
      <c r="AGN48" s="42"/>
      <c r="AGO48" s="42"/>
      <c r="AGP48" s="42"/>
      <c r="AGQ48" s="42"/>
      <c r="AGR48" s="62"/>
      <c r="AGS48" s="42"/>
      <c r="AGT48" s="42"/>
      <c r="AGU48" s="42"/>
      <c r="AGV48" s="42"/>
      <c r="AGW48" s="42"/>
      <c r="AGX48" s="42"/>
      <c r="AGY48" s="42"/>
      <c r="AGZ48" s="42"/>
      <c r="AHA48" s="42"/>
      <c r="AHB48" s="42"/>
      <c r="AHC48" s="42"/>
      <c r="AHD48" s="42"/>
      <c r="AHE48" s="42"/>
      <c r="AHF48" s="42"/>
      <c r="AHG48" s="42"/>
      <c r="AHH48" s="42"/>
      <c r="AHI48" s="42"/>
      <c r="AHJ48" s="42"/>
      <c r="AHK48" s="42"/>
      <c r="AHL48" s="42"/>
      <c r="AHM48" s="42"/>
      <c r="AHN48" s="42"/>
      <c r="AHO48" s="42"/>
      <c r="AHP48" s="42"/>
      <c r="AHQ48" s="42"/>
      <c r="AHR48" s="42"/>
      <c r="AHS48" s="42"/>
      <c r="AHT48" s="42"/>
      <c r="AHU48" s="42"/>
      <c r="AHV48" s="42"/>
      <c r="AHW48" s="62"/>
      <c r="AHX48" s="42"/>
      <c r="AHY48" s="42"/>
      <c r="AHZ48" s="42"/>
      <c r="AIA48" s="42"/>
      <c r="AIB48" s="42"/>
      <c r="AIC48" s="42"/>
      <c r="AID48" s="42"/>
      <c r="AIE48" s="42"/>
      <c r="AIF48" s="42"/>
      <c r="AIG48" s="42"/>
      <c r="AIH48" s="42"/>
      <c r="AII48" s="42"/>
      <c r="AIJ48" s="42"/>
      <c r="AIK48" s="42"/>
      <c r="AIL48" s="42"/>
      <c r="AIM48" s="42"/>
      <c r="AIN48" s="42"/>
      <c r="AIO48" s="42"/>
      <c r="AIP48" s="42"/>
      <c r="AIQ48" s="42"/>
      <c r="AIR48" s="42"/>
      <c r="AIS48" s="42"/>
      <c r="AIT48" s="42"/>
      <c r="AIU48" s="42"/>
      <c r="AIV48" s="42"/>
      <c r="AIW48" s="42"/>
      <c r="AIX48" s="42"/>
      <c r="AIY48" s="42"/>
      <c r="AIZ48" s="42"/>
      <c r="AJA48" s="42"/>
      <c r="AJB48" s="42"/>
      <c r="AJC48" s="62"/>
      <c r="AJD48" s="42"/>
      <c r="AJE48" s="42"/>
      <c r="AJF48" s="42"/>
      <c r="AJG48" s="42"/>
      <c r="AJH48" s="42"/>
      <c r="AJI48" s="42"/>
      <c r="AJJ48" s="42"/>
      <c r="AJK48" s="42"/>
      <c r="AJL48" s="42"/>
      <c r="AJM48" s="42"/>
      <c r="AJN48" s="42"/>
      <c r="AJO48" s="42"/>
      <c r="AJP48" s="42"/>
      <c r="AJQ48" s="42"/>
      <c r="AJR48" s="42"/>
      <c r="AJS48" s="42"/>
      <c r="AJT48" s="42"/>
      <c r="AJU48" s="42"/>
      <c r="AJV48" s="42"/>
      <c r="AJW48" s="42"/>
      <c r="AJX48" s="42"/>
      <c r="AJY48" s="42"/>
      <c r="AJZ48" s="42"/>
      <c r="AKA48" s="42"/>
      <c r="AKB48" s="42"/>
      <c r="AKC48" s="42"/>
      <c r="AKD48" s="42"/>
      <c r="AKE48" s="42"/>
      <c r="AKF48" s="42"/>
      <c r="AKG48" s="42"/>
      <c r="AKH48" s="62"/>
      <c r="AKI48" s="42"/>
      <c r="AKJ48" s="42"/>
      <c r="AKK48" s="42"/>
      <c r="AKL48" s="42"/>
      <c r="AKM48" s="42"/>
      <c r="AKN48" s="42"/>
      <c r="AKO48" s="42"/>
      <c r="AKP48" s="42"/>
      <c r="AKQ48" s="42"/>
      <c r="AKR48" s="42"/>
      <c r="AKS48" s="42"/>
      <c r="AKT48" s="42"/>
      <c r="AKU48" s="42"/>
      <c r="AKV48" s="42"/>
      <c r="AKW48" s="42"/>
      <c r="AKX48" s="42"/>
      <c r="AKY48" s="42"/>
      <c r="AKZ48" s="42"/>
      <c r="ALA48" s="42"/>
      <c r="ALB48" s="42"/>
      <c r="ALC48" s="42"/>
      <c r="ALD48" s="42"/>
      <c r="ALE48" s="42"/>
      <c r="ALF48" s="42"/>
      <c r="ALG48" s="42"/>
      <c r="ALH48" s="42"/>
      <c r="ALI48" s="42"/>
      <c r="ALJ48" s="42"/>
      <c r="ALK48" s="42"/>
      <c r="ALL48" s="42"/>
      <c r="ALM48" s="42"/>
      <c r="ALN48" s="62"/>
    </row>
    <row r="49" spans="1:1002">
      <c r="A49" s="549"/>
      <c r="B49" s="539"/>
      <c r="C49" s="39"/>
      <c r="D49" s="552"/>
      <c r="E49" s="552"/>
      <c r="F49" s="98">
        <f>E48-D48</f>
        <v>1035</v>
      </c>
      <c r="G49" s="96">
        <f>NETWORKDAYS(D48,E48,C$165:C$187)</f>
        <v>720</v>
      </c>
      <c r="H49" s="561"/>
      <c r="I49" s="542"/>
      <c r="J49" s="58" t="str">
        <f>IF(I48&gt;1%,"100%","100%")</f>
        <v>100%</v>
      </c>
      <c r="K49" s="564"/>
      <c r="L49" s="39"/>
      <c r="M49" s="34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62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O49" s="42"/>
      <c r="IP49" s="42"/>
      <c r="IQ49" s="42"/>
      <c r="IR49" s="42"/>
      <c r="IS49" s="42"/>
      <c r="IT49" s="42"/>
      <c r="IU49" s="42"/>
      <c r="IV49" s="42"/>
      <c r="IW49" s="42"/>
      <c r="IX49" s="42"/>
      <c r="IY49" s="42"/>
      <c r="IZ49" s="42"/>
      <c r="JA49" s="42"/>
      <c r="JB49" s="42"/>
      <c r="JC49" s="42"/>
      <c r="JD49" s="42"/>
      <c r="JE49" s="42"/>
      <c r="JF49" s="42"/>
      <c r="JG49" s="42"/>
      <c r="JH49" s="42"/>
      <c r="JI49" s="42"/>
      <c r="JJ49" s="42"/>
      <c r="JK49" s="42"/>
      <c r="JL49" s="42"/>
      <c r="JM49" s="42"/>
      <c r="JN49" s="42"/>
      <c r="JO49" s="42"/>
      <c r="JP49" s="42"/>
      <c r="JQ49" s="42"/>
      <c r="JR49" s="42"/>
      <c r="JS49" s="42"/>
      <c r="JU49" s="42"/>
      <c r="JV49" s="42"/>
      <c r="JW49" s="42"/>
      <c r="JX49" s="42"/>
      <c r="JY49" s="42"/>
      <c r="JZ49" s="42"/>
      <c r="KA49" s="42"/>
      <c r="KB49" s="42"/>
      <c r="KC49" s="42"/>
      <c r="KD49" s="42"/>
      <c r="KE49" s="42"/>
      <c r="KF49" s="42"/>
      <c r="KG49" s="42"/>
      <c r="KH49" s="42"/>
      <c r="KI49" s="42"/>
      <c r="KJ49" s="42"/>
      <c r="KK49" s="42"/>
      <c r="KL49" s="42"/>
      <c r="KM49" s="42"/>
      <c r="KN49" s="42"/>
      <c r="KO49" s="42"/>
      <c r="KP49" s="42"/>
      <c r="KQ49" s="42"/>
      <c r="KR49" s="42"/>
      <c r="KS49" s="42"/>
      <c r="KT49" s="42"/>
      <c r="KU49" s="42"/>
      <c r="KV49" s="42"/>
      <c r="KX49" s="42"/>
      <c r="KY49" s="42"/>
      <c r="KZ49" s="42"/>
      <c r="LA49" s="42"/>
      <c r="LB49" s="42"/>
      <c r="LC49" s="42"/>
      <c r="LD49" s="42"/>
      <c r="LE49" s="42"/>
      <c r="LF49" s="42"/>
      <c r="LG49" s="42"/>
      <c r="LH49" s="42"/>
      <c r="LI49" s="42"/>
      <c r="LJ49" s="42"/>
      <c r="LK49" s="42"/>
      <c r="LL49" s="42"/>
      <c r="LM49" s="42"/>
      <c r="LN49" s="42"/>
      <c r="LO49" s="42"/>
      <c r="LP49" s="42"/>
      <c r="LQ49" s="42"/>
      <c r="LR49" s="42"/>
      <c r="LS49" s="42"/>
      <c r="LT49" s="42"/>
      <c r="LU49" s="42"/>
      <c r="LV49" s="42"/>
      <c r="LW49" s="42"/>
      <c r="LX49" s="42"/>
      <c r="LY49" s="42"/>
      <c r="LZ49" s="42"/>
      <c r="MA49" s="42"/>
      <c r="MB49" s="42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I49" s="42"/>
      <c r="NJ49" s="42"/>
      <c r="NK49" s="42"/>
      <c r="NL49" s="42"/>
      <c r="NM49" s="42"/>
      <c r="NN49" s="42"/>
      <c r="NO49" s="42"/>
      <c r="NP49" s="42"/>
      <c r="NQ49" s="42"/>
      <c r="NR49" s="42"/>
      <c r="NS49" s="42"/>
      <c r="NT49" s="42"/>
      <c r="NU49" s="42"/>
      <c r="NV49" s="42"/>
      <c r="NW49" s="42"/>
      <c r="NX49" s="42"/>
      <c r="NY49" s="42"/>
      <c r="NZ49" s="42"/>
      <c r="OA49" s="42"/>
      <c r="OB49" s="42"/>
      <c r="OC49" s="42"/>
      <c r="OD49" s="42"/>
      <c r="OE49" s="42"/>
      <c r="OF49" s="42"/>
      <c r="OG49" s="42"/>
      <c r="OH49" s="42"/>
      <c r="OI49" s="42"/>
      <c r="OJ49" s="42"/>
      <c r="OK49" s="42"/>
      <c r="OL49" s="42"/>
      <c r="OM49" s="42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T49" s="42"/>
      <c r="PU49" s="42"/>
      <c r="PV49" s="42"/>
      <c r="PW49" s="42"/>
      <c r="PX49" s="42"/>
      <c r="PY49" s="42"/>
      <c r="PZ49" s="42"/>
      <c r="QA49" s="42"/>
      <c r="QB49" s="42"/>
      <c r="QC49" s="42"/>
      <c r="QD49" s="42"/>
      <c r="QE49" s="42"/>
      <c r="QF49" s="42"/>
      <c r="QG49" s="42"/>
      <c r="QH49" s="42"/>
      <c r="QI49" s="42"/>
      <c r="QJ49" s="42"/>
      <c r="QK49" s="42"/>
      <c r="QL49" s="42"/>
      <c r="QM49" s="42"/>
      <c r="QN49" s="42"/>
      <c r="QO49" s="42"/>
      <c r="QP49" s="42"/>
      <c r="QQ49" s="42"/>
      <c r="QR49" s="42"/>
      <c r="QS49" s="42"/>
      <c r="QT49" s="42"/>
      <c r="QU49" s="42"/>
      <c r="QV49" s="42"/>
      <c r="QW49" s="42"/>
      <c r="QX49" s="42"/>
      <c r="QZ49" s="42"/>
      <c r="RA49" s="42"/>
      <c r="RB49" s="42"/>
      <c r="RC49" s="42"/>
      <c r="RD49" s="42"/>
      <c r="RE49" s="42"/>
      <c r="RF49" s="42"/>
      <c r="RG49" s="42"/>
      <c r="RH49" s="42"/>
      <c r="RI49" s="42"/>
      <c r="RJ49" s="42"/>
      <c r="RK49" s="42"/>
      <c r="RL49" s="42"/>
      <c r="RM49" s="42"/>
      <c r="RN49" s="42"/>
      <c r="RO49" s="42"/>
      <c r="RP49" s="42"/>
      <c r="RQ49" s="42"/>
      <c r="RR49" s="42"/>
      <c r="RS49" s="42"/>
      <c r="RT49" s="42"/>
      <c r="RU49" s="42"/>
      <c r="RV49" s="42"/>
      <c r="RW49" s="42"/>
      <c r="RX49" s="42"/>
      <c r="RY49" s="42"/>
      <c r="RZ49" s="42"/>
      <c r="SA49" s="42"/>
      <c r="SB49" s="42"/>
      <c r="SC49" s="42"/>
      <c r="SD49" s="42"/>
      <c r="SF49" s="30"/>
      <c r="SG49" s="30"/>
      <c r="SH49" s="30"/>
      <c r="SI49" s="30"/>
      <c r="SJ49" s="30"/>
      <c r="SK49" s="30"/>
      <c r="SL49" s="30"/>
      <c r="SM49" s="30"/>
      <c r="SN49" s="30"/>
      <c r="SO49" s="30"/>
      <c r="SP49" s="30"/>
      <c r="SQ49" s="30"/>
      <c r="SR49" s="30"/>
      <c r="SS49" s="30"/>
      <c r="ST49" s="30"/>
      <c r="SU49" s="30"/>
      <c r="SV49" s="30"/>
      <c r="SW49" s="30"/>
      <c r="SX49" s="30"/>
      <c r="SY49" s="30"/>
      <c r="SZ49" s="30"/>
      <c r="TA49" s="30"/>
      <c r="TB49" s="30"/>
      <c r="TC49" s="30"/>
      <c r="TD49" s="30"/>
      <c r="TE49" s="30"/>
      <c r="TF49" s="30"/>
      <c r="TG49" s="30"/>
      <c r="TH49" s="30"/>
      <c r="TI49" s="30"/>
      <c r="TK49" s="42"/>
      <c r="TL49" s="42"/>
      <c r="TM49" s="42"/>
      <c r="TN49" s="42"/>
      <c r="TO49" s="42"/>
      <c r="TP49" s="42"/>
      <c r="TQ49" s="42"/>
      <c r="TR49" s="42"/>
      <c r="TS49" s="42"/>
      <c r="TT49" s="42"/>
      <c r="TU49" s="42"/>
      <c r="TV49" s="42"/>
      <c r="TW49" s="42"/>
      <c r="TX49" s="42"/>
      <c r="TY49" s="42"/>
      <c r="TZ49" s="42"/>
      <c r="UA49" s="42"/>
      <c r="UB49" s="42"/>
      <c r="UC49" s="42"/>
      <c r="UD49" s="42"/>
      <c r="UE49" s="42"/>
      <c r="UF49" s="42"/>
      <c r="UG49" s="42"/>
      <c r="UH49" s="42"/>
      <c r="UI49" s="42"/>
      <c r="UJ49" s="42"/>
      <c r="UK49" s="42"/>
      <c r="UL49" s="42"/>
      <c r="UM49" s="42"/>
      <c r="UN49" s="42"/>
      <c r="UO49" s="42"/>
      <c r="UQ49" s="30"/>
      <c r="UR49" s="30"/>
      <c r="US49" s="30"/>
      <c r="UT49" s="30"/>
      <c r="UU49" s="30"/>
      <c r="UV49" s="30"/>
      <c r="UW49" s="30"/>
      <c r="UX49" s="30"/>
      <c r="UY49" s="30"/>
      <c r="UZ49" s="30"/>
      <c r="VA49" s="30"/>
      <c r="VB49" s="30"/>
      <c r="VC49" s="30"/>
      <c r="VD49" s="30"/>
      <c r="VE49" s="30"/>
      <c r="VF49" s="30"/>
      <c r="VG49" s="30"/>
      <c r="VH49" s="30"/>
      <c r="VI49" s="30"/>
      <c r="VJ49" s="30"/>
      <c r="VK49" s="30"/>
      <c r="VL49" s="30"/>
      <c r="VM49" s="30"/>
      <c r="VN49" s="30"/>
      <c r="VO49" s="30"/>
      <c r="VP49" s="30"/>
      <c r="VQ49" s="30"/>
      <c r="VR49" s="30"/>
      <c r="VS49" s="30"/>
      <c r="VT49" s="30"/>
      <c r="VU49" s="62"/>
      <c r="VV49" s="30"/>
      <c r="VW49" s="30"/>
      <c r="VX49" s="30"/>
      <c r="VY49" s="30"/>
      <c r="VZ49" s="30"/>
      <c r="WA49" s="30"/>
      <c r="WB49" s="30"/>
      <c r="WC49" s="30"/>
      <c r="WD49" s="30"/>
      <c r="WE49" s="30"/>
      <c r="WF49" s="30"/>
      <c r="WG49" s="30"/>
      <c r="WH49" s="30"/>
      <c r="WI49" s="30"/>
      <c r="WJ49" s="30"/>
      <c r="WK49" s="30"/>
      <c r="WL49" s="30"/>
      <c r="WM49" s="30"/>
      <c r="WN49" s="30"/>
      <c r="WO49" s="30"/>
      <c r="WP49" s="30"/>
      <c r="WQ49" s="30"/>
      <c r="WR49" s="30"/>
      <c r="WS49" s="30"/>
      <c r="WT49" s="30"/>
      <c r="WU49" s="30"/>
      <c r="WV49" s="30"/>
      <c r="WW49" s="30"/>
      <c r="WX49" s="30"/>
      <c r="WY49" s="30"/>
      <c r="WZ49" s="30"/>
      <c r="XA49" s="62"/>
      <c r="XB49" s="30"/>
      <c r="XC49" s="30"/>
      <c r="XD49" s="30"/>
      <c r="XE49" s="30"/>
      <c r="XF49" s="30"/>
      <c r="XG49" s="30"/>
      <c r="XH49" s="30"/>
      <c r="XI49" s="30"/>
      <c r="XJ49" s="30"/>
      <c r="XK49" s="30"/>
      <c r="XL49" s="30"/>
      <c r="XM49" s="30"/>
      <c r="XN49" s="30"/>
      <c r="XO49" s="30"/>
      <c r="XP49" s="30"/>
      <c r="XQ49" s="30"/>
      <c r="XR49" s="30"/>
      <c r="XS49" s="30"/>
      <c r="XT49" s="30"/>
      <c r="XU49" s="30"/>
      <c r="XV49" s="30"/>
      <c r="XW49" s="30"/>
      <c r="XX49" s="30"/>
      <c r="XY49" s="30"/>
      <c r="XZ49" s="30"/>
      <c r="YA49" s="30"/>
      <c r="YB49" s="30"/>
      <c r="YC49" s="30"/>
      <c r="YD49" s="30"/>
      <c r="YE49" s="30"/>
      <c r="YF49" s="30"/>
      <c r="YG49" s="62"/>
      <c r="YH49" s="30"/>
      <c r="YI49" s="30"/>
      <c r="YJ49" s="30"/>
      <c r="YK49" s="30"/>
      <c r="YL49" s="30"/>
      <c r="YM49" s="30"/>
      <c r="YN49" s="30"/>
      <c r="YO49" s="30"/>
      <c r="YP49" s="30"/>
      <c r="YQ49" s="30"/>
      <c r="YR49" s="30"/>
      <c r="YS49" s="30"/>
      <c r="YT49" s="30"/>
      <c r="YU49" s="30"/>
      <c r="YV49" s="30"/>
      <c r="YW49" s="30"/>
      <c r="YX49" s="30"/>
      <c r="YY49" s="30"/>
      <c r="YZ49" s="30"/>
      <c r="ZA49" s="30"/>
      <c r="ZB49" s="30"/>
      <c r="ZC49" s="30"/>
      <c r="ZD49" s="30"/>
      <c r="ZE49" s="30"/>
      <c r="ZF49" s="30"/>
      <c r="ZG49" s="30"/>
      <c r="ZH49" s="30"/>
      <c r="ZI49" s="30"/>
      <c r="ZJ49" s="62"/>
      <c r="ZK49" s="30"/>
      <c r="ZL49" s="30"/>
      <c r="ZM49" s="30"/>
      <c r="ZN49" s="30"/>
      <c r="ZO49" s="30"/>
      <c r="ZP49" s="30"/>
      <c r="ZQ49" s="30"/>
      <c r="ZR49" s="30"/>
      <c r="ZS49" s="30"/>
      <c r="ZT49" s="30"/>
      <c r="ZU49" s="30"/>
      <c r="ZV49" s="30"/>
      <c r="ZW49" s="30"/>
      <c r="ZX49" s="30"/>
      <c r="ZY49" s="30"/>
      <c r="ZZ49" s="30"/>
      <c r="AAA49" s="30"/>
      <c r="AAB49" s="30"/>
      <c r="AAC49" s="30"/>
      <c r="AAD49" s="30"/>
      <c r="AAE49" s="30"/>
      <c r="AAF49" s="30"/>
      <c r="AAG49" s="30"/>
      <c r="AAH49" s="30"/>
      <c r="AAI49" s="30"/>
      <c r="AAJ49" s="30"/>
      <c r="AAK49" s="30"/>
      <c r="AAL49" s="30"/>
      <c r="AAM49" s="30"/>
      <c r="AAN49" s="30"/>
      <c r="AAO49" s="30"/>
      <c r="AAP49" s="62"/>
      <c r="AAQ49" s="30"/>
      <c r="AAR49" s="30"/>
      <c r="AAS49" s="30"/>
      <c r="AAT49" s="30"/>
      <c r="AAU49" s="30"/>
      <c r="AAV49" s="30"/>
      <c r="AAW49" s="30"/>
      <c r="AAX49" s="30"/>
      <c r="AAY49" s="30"/>
      <c r="AAZ49" s="30"/>
      <c r="ABA49" s="30"/>
      <c r="ABB49" s="30"/>
      <c r="ABC49" s="30"/>
      <c r="ABD49" s="30"/>
      <c r="ABE49" s="30"/>
      <c r="ABF49" s="30"/>
      <c r="ABG49" s="30"/>
      <c r="ABH49" s="30"/>
      <c r="ABI49" s="30"/>
      <c r="ABJ49" s="30"/>
      <c r="ABK49" s="30"/>
      <c r="ABL49" s="30"/>
      <c r="ABM49" s="30"/>
      <c r="ABN49" s="30"/>
      <c r="ABO49" s="30"/>
      <c r="ABP49" s="30"/>
      <c r="ABQ49" s="30"/>
      <c r="ABR49" s="30"/>
      <c r="ABS49" s="30"/>
      <c r="ABT49" s="30"/>
      <c r="ABU49" s="62"/>
      <c r="ABV49" s="30"/>
      <c r="ABW49" s="30"/>
      <c r="ABX49" s="30"/>
      <c r="ABY49" s="30"/>
      <c r="ABZ49" s="30"/>
      <c r="ACA49" s="30"/>
      <c r="ACB49" s="30"/>
      <c r="ACC49" s="30"/>
      <c r="ACD49" s="30"/>
      <c r="ACE49" s="30"/>
      <c r="ACF49" s="30"/>
      <c r="ACG49" s="30"/>
      <c r="ACH49" s="30"/>
      <c r="ACI49" s="30"/>
      <c r="ACJ49" s="30"/>
      <c r="ACK49" s="30"/>
      <c r="ACL49" s="30"/>
      <c r="ACM49" s="30"/>
      <c r="ACN49" s="30"/>
      <c r="ACO49" s="30"/>
      <c r="ACP49" s="30"/>
      <c r="ACQ49" s="30"/>
      <c r="ACR49" s="30"/>
      <c r="ACS49" s="30"/>
      <c r="ACT49" s="30"/>
      <c r="ACU49" s="30"/>
      <c r="ACV49" s="30"/>
      <c r="ACW49" s="30"/>
      <c r="ACX49" s="30"/>
      <c r="ACY49" s="30"/>
      <c r="ACZ49" s="30"/>
      <c r="ADA49" s="62"/>
      <c r="ADB49" s="30"/>
      <c r="ADC49" s="30"/>
      <c r="ADD49" s="30"/>
      <c r="ADE49" s="30"/>
      <c r="ADF49" s="30"/>
      <c r="ADG49" s="30"/>
      <c r="ADH49" s="30"/>
      <c r="ADI49" s="30"/>
      <c r="ADJ49" s="30"/>
      <c r="ADK49" s="30"/>
      <c r="ADL49" s="30"/>
      <c r="ADM49" s="30"/>
      <c r="ADN49" s="30"/>
      <c r="ADO49" s="30"/>
      <c r="ADP49" s="30"/>
      <c r="ADQ49" s="30"/>
      <c r="ADR49" s="30"/>
      <c r="ADS49" s="30"/>
      <c r="ADT49" s="30"/>
      <c r="ADU49" s="30"/>
      <c r="ADV49" s="30"/>
      <c r="ADW49" s="30"/>
      <c r="ADX49" s="30"/>
      <c r="ADY49" s="30"/>
      <c r="ADZ49" s="30"/>
      <c r="AEA49" s="30"/>
      <c r="AEB49" s="30"/>
      <c r="AEC49" s="30"/>
      <c r="AED49" s="30"/>
      <c r="AEE49" s="30"/>
      <c r="AEF49" s="62"/>
      <c r="AEG49" s="30"/>
      <c r="AEH49" s="30"/>
      <c r="AEI49" s="30"/>
      <c r="AEJ49" s="30"/>
      <c r="AEK49" s="30"/>
      <c r="AEL49" s="30"/>
      <c r="AEM49" s="30"/>
      <c r="AEN49" s="30"/>
      <c r="AEO49" s="30"/>
      <c r="AEP49" s="30"/>
      <c r="AEQ49" s="30"/>
      <c r="AER49" s="30"/>
      <c r="AES49" s="30"/>
      <c r="AET49" s="30"/>
      <c r="AEU49" s="30"/>
      <c r="AEV49" s="30"/>
      <c r="AEW49" s="30"/>
      <c r="AEX49" s="30"/>
      <c r="AEY49" s="30"/>
      <c r="AEZ49" s="30"/>
      <c r="AFA49" s="30"/>
      <c r="AFB49" s="30"/>
      <c r="AFC49" s="30"/>
      <c r="AFD49" s="30"/>
      <c r="AFE49" s="30"/>
      <c r="AFF49" s="30"/>
      <c r="AFG49" s="30"/>
      <c r="AFH49" s="30"/>
      <c r="AFI49" s="30"/>
      <c r="AFJ49" s="30"/>
      <c r="AFK49" s="30"/>
      <c r="AFL49" s="62"/>
      <c r="AFM49" s="30"/>
      <c r="AFN49" s="30"/>
      <c r="AFO49" s="30"/>
      <c r="AFP49" s="30"/>
      <c r="AFQ49" s="30"/>
      <c r="AFR49" s="30"/>
      <c r="AFS49" s="30"/>
      <c r="AFT49" s="30"/>
      <c r="AFU49" s="30"/>
      <c r="AFV49" s="30"/>
      <c r="AFW49" s="30"/>
      <c r="AFX49" s="30"/>
      <c r="AFY49" s="30"/>
      <c r="AFZ49" s="30"/>
      <c r="AGA49" s="30"/>
      <c r="AGB49" s="30"/>
      <c r="AGC49" s="30"/>
      <c r="AGD49" s="30"/>
      <c r="AGE49" s="30"/>
      <c r="AGF49" s="30"/>
      <c r="AGG49" s="30"/>
      <c r="AGH49" s="30"/>
      <c r="AGI49" s="30"/>
      <c r="AGJ49" s="30"/>
      <c r="AGK49" s="30"/>
      <c r="AGL49" s="30"/>
      <c r="AGM49" s="30"/>
      <c r="AGN49" s="30"/>
      <c r="AGO49" s="30"/>
      <c r="AGP49" s="30"/>
      <c r="AGQ49" s="30"/>
      <c r="AGR49" s="62"/>
      <c r="AGS49" s="30"/>
      <c r="AGT49" s="30"/>
      <c r="AGU49" s="30"/>
      <c r="AGV49" s="30"/>
      <c r="AGW49" s="30"/>
      <c r="AGX49" s="30"/>
      <c r="AGY49" s="30"/>
      <c r="AGZ49" s="30"/>
      <c r="AHA49" s="30"/>
      <c r="AHB49" s="30"/>
      <c r="AHC49" s="30"/>
      <c r="AHD49" s="30"/>
      <c r="AHE49" s="30"/>
      <c r="AHF49" s="30"/>
      <c r="AHG49" s="30"/>
      <c r="AHH49" s="30"/>
      <c r="AHI49" s="30"/>
      <c r="AHJ49" s="30"/>
      <c r="AHK49" s="30"/>
      <c r="AHL49" s="30"/>
      <c r="AHM49" s="30"/>
      <c r="AHN49" s="30"/>
      <c r="AHO49" s="30"/>
      <c r="AHP49" s="30"/>
      <c r="AHQ49" s="30"/>
      <c r="AHR49" s="30"/>
      <c r="AHS49" s="30"/>
      <c r="AHT49" s="30"/>
      <c r="AHU49" s="30"/>
      <c r="AHV49" s="30"/>
      <c r="AHW49" s="62"/>
      <c r="AHX49" s="30"/>
      <c r="AHY49" s="30"/>
      <c r="AHZ49" s="30"/>
      <c r="AIA49" s="30"/>
      <c r="AIB49" s="30"/>
      <c r="AIC49" s="30"/>
      <c r="AID49" s="30"/>
      <c r="AIE49" s="30"/>
      <c r="AIF49" s="30"/>
      <c r="AIG49" s="30"/>
      <c r="AIH49" s="30"/>
      <c r="AII49" s="30"/>
      <c r="AIJ49" s="30"/>
      <c r="AIK49" s="30"/>
      <c r="AIL49" s="30"/>
      <c r="AIM49" s="30"/>
      <c r="AIN49" s="30"/>
      <c r="AIO49" s="30"/>
      <c r="AIP49" s="30"/>
      <c r="AIQ49" s="30"/>
      <c r="AIR49" s="30"/>
      <c r="AIS49" s="30"/>
      <c r="AIT49" s="30"/>
      <c r="AIU49" s="30"/>
      <c r="AIV49" s="30"/>
      <c r="AIW49" s="30"/>
      <c r="AIX49" s="30"/>
      <c r="AIY49" s="30"/>
      <c r="AIZ49" s="30"/>
      <c r="AJA49" s="30"/>
      <c r="AJB49" s="30"/>
      <c r="AJC49" s="62"/>
      <c r="AJD49" s="30"/>
      <c r="AJE49" s="30"/>
      <c r="AJF49" s="30"/>
      <c r="AJG49" s="30"/>
      <c r="AJH49" s="30"/>
      <c r="AJI49" s="30"/>
      <c r="AJJ49" s="30"/>
      <c r="AJK49" s="30"/>
      <c r="AJL49" s="30"/>
      <c r="AJM49" s="30"/>
      <c r="AJN49" s="30"/>
      <c r="AJO49" s="30"/>
      <c r="AJP49" s="30"/>
      <c r="AJQ49" s="30"/>
      <c r="AJR49" s="30"/>
      <c r="AJS49" s="30"/>
      <c r="AJT49" s="30"/>
      <c r="AJU49" s="30"/>
      <c r="AJV49" s="30"/>
      <c r="AJW49" s="30"/>
      <c r="AJX49" s="30"/>
      <c r="AJY49" s="30"/>
      <c r="AJZ49" s="30"/>
      <c r="AKA49" s="30"/>
      <c r="AKB49" s="30"/>
      <c r="AKC49" s="30"/>
      <c r="AKD49" s="30"/>
      <c r="AKE49" s="30"/>
      <c r="AKF49" s="30"/>
      <c r="AKG49" s="30"/>
      <c r="AKH49" s="62"/>
      <c r="AKI49" s="30"/>
      <c r="AKJ49" s="30"/>
      <c r="AKK49" s="30"/>
      <c r="AKL49" s="30"/>
      <c r="AKM49" s="30"/>
      <c r="AKN49" s="30"/>
      <c r="AKO49" s="30"/>
      <c r="AKP49" s="30"/>
      <c r="AKQ49" s="30"/>
      <c r="AKR49" s="30"/>
      <c r="AKS49" s="30"/>
      <c r="AKT49" s="30"/>
      <c r="AKU49" s="30"/>
      <c r="AKV49" s="30"/>
      <c r="AKW49" s="30"/>
      <c r="AKX49" s="30"/>
      <c r="AKY49" s="30"/>
      <c r="AKZ49" s="30"/>
      <c r="ALA49" s="30"/>
      <c r="ALB49" s="30"/>
      <c r="ALC49" s="30"/>
      <c r="ALD49" s="30"/>
      <c r="ALE49" s="30"/>
      <c r="ALF49" s="30"/>
      <c r="ALG49" s="30"/>
      <c r="ALH49" s="30"/>
      <c r="ALI49" s="30"/>
      <c r="ALJ49" s="30"/>
      <c r="ALK49" s="30"/>
      <c r="ALL49" s="30"/>
      <c r="ALM49" s="30"/>
      <c r="ALN49" s="62"/>
    </row>
    <row r="50" spans="1:1002" s="61" customFormat="1" ht="3" customHeight="1">
      <c r="A50" s="550"/>
      <c r="B50" s="540"/>
      <c r="C50" s="39"/>
      <c r="D50" s="553"/>
      <c r="E50" s="553"/>
      <c r="F50" s="99"/>
      <c r="G50" s="97"/>
      <c r="H50" s="562"/>
      <c r="I50" s="543"/>
      <c r="J50" s="57"/>
      <c r="K50" s="565"/>
      <c r="M50" s="3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62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62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62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  <c r="DA50" s="84"/>
      <c r="DB50" s="84"/>
      <c r="DC50" s="84"/>
      <c r="DD50" s="84"/>
      <c r="DE50" s="84"/>
      <c r="DF50" s="84"/>
      <c r="DG50" s="84"/>
      <c r="DH50" s="84"/>
      <c r="DI50" s="84"/>
      <c r="DJ50" s="84"/>
      <c r="DK50" s="84"/>
      <c r="DL50" s="84"/>
      <c r="DM50" s="84"/>
      <c r="DN50" s="84"/>
      <c r="DO50" s="84"/>
      <c r="DP50" s="84"/>
      <c r="DQ50" s="84"/>
      <c r="DR50" s="62"/>
      <c r="DS50" s="84"/>
      <c r="DT50" s="84"/>
      <c r="DU50" s="84"/>
      <c r="DV50" s="84"/>
      <c r="DW50" s="84"/>
      <c r="DX50" s="84"/>
      <c r="DY50" s="84"/>
      <c r="DZ50" s="84"/>
      <c r="EA50" s="84"/>
      <c r="EB50" s="84"/>
      <c r="EC50" s="84"/>
      <c r="ED50" s="84"/>
      <c r="EE50" s="84"/>
      <c r="EF50" s="84"/>
      <c r="EG50" s="84"/>
      <c r="EH50" s="84"/>
      <c r="EI50" s="84"/>
      <c r="EJ50" s="84"/>
      <c r="EK50" s="84"/>
      <c r="EL50" s="84"/>
      <c r="EM50" s="84"/>
      <c r="EN50" s="84"/>
      <c r="EO50" s="84"/>
      <c r="EP50" s="84"/>
      <c r="EQ50" s="84"/>
      <c r="ER50" s="84"/>
      <c r="ES50" s="84"/>
      <c r="ET50" s="84"/>
      <c r="EU50" s="84"/>
      <c r="EV50" s="84"/>
      <c r="EW50" s="62"/>
      <c r="EX50" s="84"/>
      <c r="EY50" s="84"/>
      <c r="EZ50" s="84"/>
      <c r="FA50" s="84"/>
      <c r="FB50" s="84"/>
      <c r="FC50" s="84"/>
      <c r="FD50" s="84"/>
      <c r="FE50" s="84"/>
      <c r="FF50" s="84"/>
      <c r="FG50" s="84"/>
      <c r="FH50" s="84"/>
      <c r="FI50" s="84"/>
      <c r="FJ50" s="84"/>
      <c r="FK50" s="84"/>
      <c r="FL50" s="84"/>
      <c r="FM50" s="84"/>
      <c r="FN50" s="84"/>
      <c r="FO50" s="84"/>
      <c r="FP50" s="84"/>
      <c r="FQ50" s="84"/>
      <c r="FR50" s="84"/>
      <c r="FS50" s="84"/>
      <c r="FT50" s="84"/>
      <c r="FU50" s="84"/>
      <c r="FV50" s="84"/>
      <c r="FW50" s="84"/>
      <c r="FX50" s="84"/>
      <c r="FY50" s="84"/>
      <c r="FZ50" s="84"/>
      <c r="GA50" s="84"/>
      <c r="GB50" s="84"/>
      <c r="GC50" s="62"/>
      <c r="GD50" s="84"/>
      <c r="GE50" s="84"/>
      <c r="GF50" s="84"/>
      <c r="GG50" s="84"/>
      <c r="GH50" s="84"/>
      <c r="GI50" s="84"/>
      <c r="GJ50" s="84"/>
      <c r="GK50" s="84"/>
      <c r="GL50" s="84"/>
      <c r="GM50" s="84"/>
      <c r="GN50" s="84"/>
      <c r="GO50" s="84"/>
      <c r="GP50" s="84"/>
      <c r="GQ50" s="84"/>
      <c r="GR50" s="84"/>
      <c r="GS50" s="84"/>
      <c r="GT50" s="84"/>
      <c r="GU50" s="84"/>
      <c r="GV50" s="84"/>
      <c r="GW50" s="84"/>
      <c r="GX50" s="84"/>
      <c r="GY50" s="84"/>
      <c r="GZ50" s="84"/>
      <c r="HA50" s="84"/>
      <c r="HB50" s="84"/>
      <c r="HC50" s="84"/>
      <c r="HD50" s="84"/>
      <c r="HE50" s="84"/>
      <c r="HF50" s="84"/>
      <c r="HG50" s="84"/>
      <c r="HH50" s="62"/>
      <c r="HI50" s="84"/>
      <c r="HJ50" s="84"/>
      <c r="HK50" s="84"/>
      <c r="HL50" s="84"/>
      <c r="HM50" s="84"/>
      <c r="HN50" s="84"/>
      <c r="HO50" s="84"/>
      <c r="HP50" s="84"/>
      <c r="HQ50" s="84"/>
      <c r="HR50" s="84"/>
      <c r="HS50" s="84"/>
      <c r="HT50" s="84"/>
      <c r="HU50" s="84"/>
      <c r="HV50" s="84"/>
      <c r="HW50" s="84"/>
      <c r="HX50" s="84"/>
      <c r="HY50" s="84"/>
      <c r="HZ50" s="84"/>
      <c r="IA50" s="84"/>
      <c r="IB50" s="84"/>
      <c r="IC50" s="84"/>
      <c r="ID50" s="84"/>
      <c r="IE50" s="84"/>
      <c r="IF50" s="84"/>
      <c r="IG50" s="84"/>
      <c r="IH50" s="84"/>
      <c r="II50" s="84"/>
      <c r="IJ50" s="84"/>
      <c r="IK50" s="84"/>
      <c r="IL50" s="84"/>
      <c r="IM50" s="84"/>
      <c r="IN50" s="62"/>
      <c r="IO50" s="84"/>
      <c r="IP50" s="84"/>
      <c r="IQ50" s="84"/>
      <c r="IR50" s="84"/>
      <c r="IS50" s="84"/>
      <c r="IT50" s="84"/>
      <c r="IU50" s="84"/>
      <c r="IV50" s="84"/>
      <c r="IW50" s="84"/>
      <c r="IX50" s="84"/>
      <c r="IY50" s="84"/>
      <c r="IZ50" s="84"/>
      <c r="JA50" s="84"/>
      <c r="JB50" s="84"/>
      <c r="JC50" s="84"/>
      <c r="JD50" s="84"/>
      <c r="JE50" s="84"/>
      <c r="JF50" s="84"/>
      <c r="JG50" s="84"/>
      <c r="JH50" s="84"/>
      <c r="JI50" s="84"/>
      <c r="JJ50" s="84"/>
      <c r="JK50" s="84"/>
      <c r="JL50" s="84"/>
      <c r="JM50" s="84"/>
      <c r="JN50" s="84"/>
      <c r="JO50" s="84"/>
      <c r="JP50" s="84"/>
      <c r="JQ50" s="84"/>
      <c r="JR50" s="84"/>
      <c r="JS50" s="84"/>
      <c r="JT50" s="62"/>
      <c r="JU50" s="84"/>
      <c r="JV50" s="84"/>
      <c r="JW50" s="84"/>
      <c r="JX50" s="84"/>
      <c r="JY50" s="84"/>
      <c r="JZ50" s="84"/>
      <c r="KA50" s="84"/>
      <c r="KB50" s="84"/>
      <c r="KC50" s="84"/>
      <c r="KD50" s="84"/>
      <c r="KE50" s="84"/>
      <c r="KF50" s="84"/>
      <c r="KG50" s="84"/>
      <c r="KH50" s="84"/>
      <c r="KI50" s="84"/>
      <c r="KJ50" s="84"/>
      <c r="KK50" s="84"/>
      <c r="KL50" s="84"/>
      <c r="KM50" s="84"/>
      <c r="KN50" s="84"/>
      <c r="KO50" s="84"/>
      <c r="KP50" s="84"/>
      <c r="KQ50" s="84"/>
      <c r="KR50" s="84"/>
      <c r="KS50" s="84"/>
      <c r="KT50" s="84"/>
      <c r="KU50" s="84"/>
      <c r="KV50" s="84"/>
      <c r="KW50" s="62"/>
      <c r="KX50" s="84"/>
      <c r="KY50" s="84"/>
      <c r="KZ50" s="84"/>
      <c r="LA50" s="84"/>
      <c r="LB50" s="84"/>
      <c r="LC50" s="84"/>
      <c r="LD50" s="84"/>
      <c r="LE50" s="84"/>
      <c r="LF50" s="84"/>
      <c r="LG50" s="84"/>
      <c r="LH50" s="84"/>
      <c r="LI50" s="84"/>
      <c r="LJ50" s="84"/>
      <c r="LK50" s="84"/>
      <c r="LL50" s="84"/>
      <c r="LM50" s="84"/>
      <c r="LN50" s="84"/>
      <c r="LO50" s="84"/>
      <c r="LP50" s="84"/>
      <c r="LQ50" s="84"/>
      <c r="LR50" s="84"/>
      <c r="LS50" s="84"/>
      <c r="LT50" s="84"/>
      <c r="LU50" s="84"/>
      <c r="LV50" s="84"/>
      <c r="LW50" s="84"/>
      <c r="LX50" s="84"/>
      <c r="LY50" s="84"/>
      <c r="LZ50" s="84"/>
      <c r="MA50" s="84"/>
      <c r="MB50" s="84"/>
      <c r="MC50" s="62"/>
      <c r="MD50" s="84"/>
      <c r="ME50" s="84"/>
      <c r="MF50" s="84"/>
      <c r="MG50" s="84"/>
      <c r="MH50" s="84"/>
      <c r="MI50" s="84"/>
      <c r="MJ50" s="84"/>
      <c r="MK50" s="84"/>
      <c r="ML50" s="84"/>
      <c r="MM50" s="84"/>
      <c r="MN50" s="84"/>
      <c r="MO50" s="84"/>
      <c r="MP50" s="84"/>
      <c r="MQ50" s="84"/>
      <c r="MR50" s="84"/>
      <c r="MS50" s="84"/>
      <c r="MT50" s="84"/>
      <c r="MU50" s="84"/>
      <c r="MV50" s="84"/>
      <c r="MW50" s="84"/>
      <c r="MX50" s="84"/>
      <c r="MY50" s="84"/>
      <c r="MZ50" s="84"/>
      <c r="NA50" s="84"/>
      <c r="NB50" s="84"/>
      <c r="NC50" s="84"/>
      <c r="ND50" s="84"/>
      <c r="NE50" s="84"/>
      <c r="NF50" s="84"/>
      <c r="NG50" s="84"/>
      <c r="NH50" s="62"/>
      <c r="NI50" s="84"/>
      <c r="NJ50" s="84"/>
      <c r="NK50" s="84"/>
      <c r="NL50" s="84"/>
      <c r="NM50" s="84"/>
      <c r="NN50" s="84"/>
      <c r="NO50" s="84"/>
      <c r="NP50" s="84"/>
      <c r="NQ50" s="84"/>
      <c r="NR50" s="84"/>
      <c r="NS50" s="84"/>
      <c r="NT50" s="84"/>
      <c r="NU50" s="84"/>
      <c r="NV50" s="84"/>
      <c r="NW50" s="84"/>
      <c r="NX50" s="84"/>
      <c r="NY50" s="84"/>
      <c r="NZ50" s="84"/>
      <c r="OA50" s="84"/>
      <c r="OB50" s="84"/>
      <c r="OC50" s="84"/>
      <c r="OD50" s="84"/>
      <c r="OE50" s="84"/>
      <c r="OF50" s="84"/>
      <c r="OG50" s="84"/>
      <c r="OH50" s="84"/>
      <c r="OI50" s="84"/>
      <c r="OJ50" s="84"/>
      <c r="OK50" s="84"/>
      <c r="OL50" s="84"/>
      <c r="OM50" s="84"/>
      <c r="ON50" s="62"/>
      <c r="OO50" s="84"/>
      <c r="OP50" s="84"/>
      <c r="OQ50" s="84"/>
      <c r="OR50" s="84"/>
      <c r="OS50" s="84"/>
      <c r="OT50" s="84"/>
      <c r="OU50" s="84"/>
      <c r="OV50" s="84"/>
      <c r="OW50" s="84"/>
      <c r="OX50" s="84"/>
      <c r="OY50" s="84"/>
      <c r="OZ50" s="84"/>
      <c r="PA50" s="84"/>
      <c r="PB50" s="84"/>
      <c r="PC50" s="84"/>
      <c r="PD50" s="84"/>
      <c r="PE50" s="84"/>
      <c r="PF50" s="84"/>
      <c r="PG50" s="84"/>
      <c r="PH50" s="84"/>
      <c r="PI50" s="84"/>
      <c r="PJ50" s="84"/>
      <c r="PK50" s="84"/>
      <c r="PL50" s="84"/>
      <c r="PM50" s="84"/>
      <c r="PN50" s="84"/>
      <c r="PO50" s="84"/>
      <c r="PP50" s="84"/>
      <c r="PQ50" s="84"/>
      <c r="PR50" s="84"/>
      <c r="PS50" s="62"/>
      <c r="PT50" s="84"/>
      <c r="PU50" s="84"/>
      <c r="PV50" s="84"/>
      <c r="PW50" s="84"/>
      <c r="PX50" s="84"/>
      <c r="PY50" s="84"/>
      <c r="PZ50" s="84"/>
      <c r="QA50" s="84"/>
      <c r="QB50" s="84"/>
      <c r="QC50" s="84"/>
      <c r="QD50" s="84"/>
      <c r="QE50" s="84"/>
      <c r="QF50" s="84"/>
      <c r="QG50" s="84"/>
      <c r="QH50" s="84"/>
      <c r="QI50" s="84"/>
      <c r="QJ50" s="84"/>
      <c r="QK50" s="84"/>
      <c r="QL50" s="84"/>
      <c r="QM50" s="84"/>
      <c r="QN50" s="84"/>
      <c r="QO50" s="84"/>
      <c r="QP50" s="84"/>
      <c r="QQ50" s="84"/>
      <c r="QR50" s="84"/>
      <c r="QS50" s="84"/>
      <c r="QT50" s="84"/>
      <c r="QU50" s="84"/>
      <c r="QV50" s="84"/>
      <c r="QW50" s="84"/>
      <c r="QX50" s="84"/>
      <c r="QY50" s="62"/>
      <c r="QZ50" s="84"/>
      <c r="RA50" s="84"/>
      <c r="RB50" s="84"/>
      <c r="RC50" s="84"/>
      <c r="RD50" s="84"/>
      <c r="RE50" s="84"/>
      <c r="RF50" s="84"/>
      <c r="RG50" s="84"/>
      <c r="RH50" s="84"/>
      <c r="RI50" s="84"/>
      <c r="RJ50" s="84"/>
      <c r="RK50" s="84"/>
      <c r="RL50" s="84"/>
      <c r="RM50" s="84"/>
      <c r="RN50" s="84"/>
      <c r="RO50" s="84"/>
      <c r="RP50" s="84"/>
      <c r="RQ50" s="84"/>
      <c r="RR50" s="84"/>
      <c r="RS50" s="84"/>
      <c r="RT50" s="84"/>
      <c r="RU50" s="84"/>
      <c r="RV50" s="84"/>
      <c r="RW50" s="84"/>
      <c r="RX50" s="84"/>
      <c r="RY50" s="84"/>
      <c r="RZ50" s="84"/>
      <c r="SA50" s="84"/>
      <c r="SB50" s="84"/>
      <c r="SC50" s="84"/>
      <c r="SD50" s="84"/>
      <c r="SE50" s="62"/>
      <c r="SF50" s="84"/>
      <c r="SG50" s="84"/>
      <c r="SH50" s="84"/>
      <c r="SI50" s="84"/>
      <c r="SJ50" s="84"/>
      <c r="SK50" s="84"/>
      <c r="SL50" s="84"/>
      <c r="SM50" s="84"/>
      <c r="SN50" s="84"/>
      <c r="SO50" s="84"/>
      <c r="SP50" s="84"/>
      <c r="SQ50" s="84"/>
      <c r="SR50" s="84"/>
      <c r="SS50" s="84"/>
      <c r="ST50" s="84"/>
      <c r="SU50" s="84"/>
      <c r="SV50" s="84"/>
      <c r="SW50" s="84"/>
      <c r="SX50" s="84"/>
      <c r="SY50" s="84"/>
      <c r="SZ50" s="84"/>
      <c r="TA50" s="84"/>
      <c r="TB50" s="84"/>
      <c r="TC50" s="84"/>
      <c r="TD50" s="84"/>
      <c r="TE50" s="84"/>
      <c r="TF50" s="84"/>
      <c r="TG50" s="84"/>
      <c r="TH50" s="84"/>
      <c r="TI50" s="84"/>
      <c r="TJ50" s="62"/>
      <c r="TK50" s="84"/>
      <c r="TL50" s="84"/>
      <c r="TM50" s="84"/>
      <c r="TN50" s="84"/>
      <c r="TO50" s="84"/>
      <c r="TP50" s="84"/>
      <c r="TQ50" s="84"/>
      <c r="TR50" s="84"/>
      <c r="TS50" s="84"/>
      <c r="TT50" s="84"/>
      <c r="TU50" s="84"/>
      <c r="TV50" s="84"/>
      <c r="TW50" s="84"/>
      <c r="TX50" s="84"/>
      <c r="TY50" s="84"/>
      <c r="TZ50" s="84"/>
      <c r="UA50" s="84"/>
      <c r="UB50" s="84"/>
      <c r="UC50" s="84"/>
      <c r="UD50" s="84"/>
      <c r="UE50" s="84"/>
      <c r="UF50" s="84"/>
      <c r="UG50" s="84"/>
      <c r="UH50" s="84"/>
      <c r="UI50" s="84"/>
      <c r="UJ50" s="84"/>
      <c r="UK50" s="84"/>
      <c r="UL50" s="84"/>
      <c r="UM50" s="84"/>
      <c r="UN50" s="84"/>
      <c r="UO50" s="84"/>
      <c r="UP50" s="62"/>
      <c r="UQ50" s="84"/>
      <c r="UR50" s="84"/>
      <c r="US50" s="84"/>
      <c r="UT50" s="84"/>
      <c r="UU50" s="84"/>
      <c r="UV50" s="84"/>
      <c r="UW50" s="84"/>
      <c r="UX50" s="84"/>
      <c r="UY50" s="84"/>
      <c r="UZ50" s="84"/>
      <c r="VA50" s="84"/>
      <c r="VB50" s="84"/>
      <c r="VC50" s="84"/>
      <c r="VD50" s="84"/>
      <c r="VE50" s="84"/>
      <c r="VF50" s="84"/>
      <c r="VG50" s="84"/>
      <c r="VH50" s="84"/>
      <c r="VI50" s="84"/>
      <c r="VJ50" s="84"/>
      <c r="VK50" s="84"/>
      <c r="VL50" s="84"/>
      <c r="VM50" s="84"/>
      <c r="VN50" s="84"/>
      <c r="VO50" s="84"/>
      <c r="VP50" s="84"/>
      <c r="VQ50" s="84"/>
      <c r="VR50" s="84"/>
      <c r="VS50" s="84"/>
      <c r="VT50" s="84"/>
      <c r="VU50" s="62"/>
      <c r="VV50" s="84"/>
      <c r="VW50" s="84"/>
      <c r="VX50" s="84"/>
      <c r="VY50" s="84"/>
      <c r="VZ50" s="84"/>
      <c r="WA50" s="84"/>
      <c r="WB50" s="84"/>
      <c r="WC50" s="84"/>
      <c r="WD50" s="84"/>
      <c r="WE50" s="84"/>
      <c r="WF50" s="84"/>
      <c r="WG50" s="84"/>
      <c r="WH50" s="84"/>
      <c r="WI50" s="84"/>
      <c r="WJ50" s="84"/>
      <c r="WK50" s="84"/>
      <c r="WL50" s="84"/>
      <c r="WM50" s="84"/>
      <c r="WN50" s="84"/>
      <c r="WO50" s="84"/>
      <c r="WP50" s="84"/>
      <c r="WQ50" s="84"/>
      <c r="WR50" s="84"/>
      <c r="WS50" s="84"/>
      <c r="WT50" s="84"/>
      <c r="WU50" s="84"/>
      <c r="WV50" s="84"/>
      <c r="WW50" s="84"/>
      <c r="WX50" s="84"/>
      <c r="WY50" s="84"/>
      <c r="WZ50" s="42"/>
      <c r="XA50" s="62"/>
      <c r="XB50" s="86"/>
      <c r="XC50" s="86"/>
      <c r="XD50" s="86"/>
      <c r="XE50" s="86"/>
      <c r="XF50" s="86"/>
      <c r="XG50" s="86"/>
      <c r="XH50" s="86"/>
      <c r="XI50" s="86"/>
      <c r="XJ50" s="86"/>
      <c r="XK50" s="86"/>
      <c r="XL50" s="86"/>
      <c r="XM50" s="86"/>
      <c r="XN50" s="86"/>
      <c r="XO50" s="86"/>
      <c r="XP50" s="86"/>
      <c r="XQ50" s="86"/>
      <c r="XR50" s="86"/>
      <c r="XS50" s="86"/>
      <c r="XT50" s="86"/>
      <c r="XU50" s="86"/>
      <c r="XV50" s="86"/>
      <c r="XW50" s="86"/>
      <c r="XX50" s="86"/>
      <c r="XY50" s="86"/>
      <c r="XZ50" s="86"/>
      <c r="YA50" s="86"/>
      <c r="YB50" s="86"/>
      <c r="YC50" s="86"/>
      <c r="YD50" s="86"/>
      <c r="YE50" s="86"/>
      <c r="YF50" s="86"/>
      <c r="YG50" s="62"/>
      <c r="YH50" s="86"/>
      <c r="YI50" s="86"/>
      <c r="YJ50" s="86"/>
      <c r="YK50" s="86"/>
      <c r="YL50" s="86"/>
      <c r="YM50" s="86"/>
      <c r="YN50" s="86"/>
      <c r="YO50" s="86"/>
      <c r="YP50" s="86"/>
      <c r="YQ50" s="86"/>
      <c r="YR50" s="86"/>
      <c r="YS50" s="86"/>
      <c r="YT50" s="86"/>
      <c r="YU50" s="86"/>
      <c r="YV50" s="86"/>
      <c r="YW50" s="86"/>
      <c r="YX50" s="86"/>
      <c r="YY50" s="86"/>
      <c r="YZ50" s="86"/>
      <c r="ZA50" s="86"/>
      <c r="ZB50" s="86"/>
      <c r="ZC50" s="86"/>
      <c r="ZD50" s="86"/>
      <c r="ZE50" s="86"/>
      <c r="ZF50" s="86"/>
      <c r="ZG50" s="86"/>
      <c r="ZH50" s="86"/>
      <c r="ZI50" s="86"/>
      <c r="ZJ50" s="62"/>
      <c r="ZK50" s="86"/>
      <c r="ZL50" s="86"/>
      <c r="ZM50" s="86"/>
      <c r="ZN50" s="86"/>
      <c r="ZO50" s="86"/>
      <c r="ZP50" s="86"/>
      <c r="ZQ50" s="86"/>
      <c r="ZR50" s="86"/>
      <c r="ZS50" s="86"/>
      <c r="ZT50" s="86"/>
      <c r="ZU50" s="86"/>
      <c r="ZV50" s="86"/>
      <c r="ZW50" s="86"/>
      <c r="ZX50" s="86"/>
      <c r="ZY50" s="86"/>
      <c r="ZZ50" s="86"/>
      <c r="AAA50" s="86"/>
      <c r="AAB50" s="86"/>
      <c r="AAC50" s="86"/>
      <c r="AAD50" s="86"/>
      <c r="AAE50" s="86"/>
      <c r="AAF50" s="86"/>
      <c r="AAG50" s="86"/>
      <c r="AAH50" s="86"/>
      <c r="AAI50" s="86"/>
      <c r="AAJ50" s="86"/>
      <c r="AAK50" s="86"/>
      <c r="AAL50" s="86"/>
      <c r="AAM50" s="86"/>
      <c r="AAN50" s="86"/>
      <c r="AAO50" s="86"/>
      <c r="AAP50" s="62"/>
      <c r="AAQ50" s="86"/>
      <c r="AAR50" s="86"/>
      <c r="AAS50" s="86"/>
      <c r="AAT50" s="86"/>
      <c r="AAU50" s="86"/>
      <c r="AAV50" s="86"/>
      <c r="AAW50" s="86"/>
      <c r="AAX50" s="86"/>
      <c r="AAY50" s="86"/>
      <c r="AAZ50" s="86"/>
      <c r="ABA50" s="86"/>
      <c r="ABB50" s="86"/>
      <c r="ABC50" s="86"/>
      <c r="ABD50" s="86"/>
      <c r="ABE50" s="86"/>
      <c r="ABF50" s="86"/>
      <c r="ABG50" s="86"/>
      <c r="ABH50" s="86"/>
      <c r="ABI50" s="86"/>
      <c r="ABJ50" s="86"/>
      <c r="ABK50" s="86"/>
      <c r="ABL50" s="86"/>
      <c r="ABM50" s="86"/>
      <c r="ABN50" s="86"/>
      <c r="ABO50" s="86"/>
      <c r="ABP50" s="86"/>
      <c r="ABQ50" s="86"/>
      <c r="ABR50" s="86"/>
      <c r="ABS50" s="86"/>
      <c r="ABT50" s="86"/>
      <c r="ABU50" s="62"/>
      <c r="ABV50" s="86"/>
      <c r="ABW50" s="86"/>
      <c r="ABX50" s="86"/>
      <c r="ABY50" s="86"/>
      <c r="ABZ50" s="86"/>
      <c r="ACA50" s="86"/>
      <c r="ACB50" s="86"/>
      <c r="ACC50" s="86"/>
      <c r="ACD50" s="86"/>
      <c r="ACE50" s="86"/>
      <c r="ACF50" s="86"/>
      <c r="ACG50" s="86"/>
      <c r="ACH50" s="86"/>
      <c r="ACI50" s="86"/>
      <c r="ACJ50" s="86"/>
      <c r="ACK50" s="86"/>
      <c r="ACL50" s="86"/>
      <c r="ACM50" s="86"/>
      <c r="ACN50" s="86"/>
      <c r="ACO50" s="86"/>
      <c r="ACP50" s="86"/>
      <c r="ACQ50" s="86"/>
      <c r="ACR50" s="86"/>
      <c r="ACS50" s="86"/>
      <c r="ACT50" s="86"/>
      <c r="ACU50" s="86"/>
      <c r="ACV50" s="86"/>
      <c r="ACW50" s="86"/>
      <c r="ACX50" s="86"/>
      <c r="ACY50" s="86"/>
      <c r="ACZ50" s="86"/>
      <c r="ADA50" s="62"/>
      <c r="ADB50" s="86"/>
      <c r="ADC50" s="86"/>
      <c r="ADD50" s="86"/>
      <c r="ADE50" s="86"/>
      <c r="ADF50" s="86"/>
      <c r="ADG50" s="86"/>
      <c r="ADH50" s="86"/>
      <c r="ADI50" s="86"/>
      <c r="ADJ50" s="86"/>
      <c r="ADK50" s="86"/>
      <c r="ADL50" s="86"/>
      <c r="ADM50" s="86"/>
      <c r="ADN50" s="86"/>
      <c r="ADO50" s="86"/>
      <c r="ADP50" s="86"/>
      <c r="ADQ50" s="86"/>
      <c r="ADR50" s="86"/>
      <c r="ADS50" s="86"/>
      <c r="ADT50" s="86"/>
      <c r="ADU50" s="86"/>
      <c r="ADV50" s="86"/>
      <c r="ADW50" s="86"/>
      <c r="ADX50" s="86"/>
      <c r="ADY50" s="86"/>
      <c r="ADZ50" s="86"/>
      <c r="AEA50" s="86"/>
      <c r="AEB50" s="86"/>
      <c r="AEC50" s="86"/>
      <c r="AED50" s="86"/>
      <c r="AEE50" s="86"/>
      <c r="AEF50" s="62"/>
      <c r="AEG50" s="86"/>
      <c r="AEH50" s="86"/>
      <c r="AEI50" s="86"/>
      <c r="AEJ50" s="86"/>
      <c r="AEK50" s="86"/>
      <c r="AEL50" s="86"/>
      <c r="AEM50" s="86"/>
      <c r="AEN50" s="86"/>
      <c r="AEO50" s="86"/>
      <c r="AEP50" s="86"/>
      <c r="AEQ50" s="86"/>
      <c r="AER50" s="86"/>
      <c r="AES50" s="86"/>
      <c r="AET50" s="86"/>
      <c r="AEU50" s="86"/>
      <c r="AEV50" s="86"/>
      <c r="AEW50" s="86"/>
      <c r="AEX50" s="86"/>
      <c r="AEY50" s="86"/>
      <c r="AEZ50" s="86"/>
      <c r="AFA50" s="86"/>
      <c r="AFB50" s="86"/>
      <c r="AFC50" s="86"/>
      <c r="AFD50" s="86"/>
      <c r="AFE50" s="86"/>
      <c r="AFF50" s="86"/>
      <c r="AFG50" s="86"/>
      <c r="AFH50" s="86"/>
      <c r="AFI50" s="86"/>
      <c r="AFJ50" s="86"/>
      <c r="AFK50" s="86"/>
      <c r="AFL50" s="62"/>
      <c r="AFM50" s="86"/>
      <c r="AFN50" s="86"/>
      <c r="AFO50" s="86"/>
      <c r="AFP50" s="86"/>
      <c r="AFQ50" s="86"/>
      <c r="AFR50" s="86"/>
      <c r="AFS50" s="86"/>
      <c r="AFT50" s="86"/>
      <c r="AFU50" s="86"/>
      <c r="AFV50" s="86"/>
      <c r="AFW50" s="86"/>
      <c r="AFX50" s="86"/>
      <c r="AFY50" s="86"/>
      <c r="AFZ50" s="86"/>
      <c r="AGA50" s="86"/>
      <c r="AGB50" s="86"/>
      <c r="AGC50" s="86"/>
      <c r="AGD50" s="86"/>
      <c r="AGE50" s="86"/>
      <c r="AGF50" s="86"/>
      <c r="AGG50" s="86"/>
      <c r="AGH50" s="86"/>
      <c r="AGI50" s="86"/>
      <c r="AGJ50" s="86"/>
      <c r="AGK50" s="86"/>
      <c r="AGL50" s="86"/>
      <c r="AGM50" s="86"/>
      <c r="AGN50" s="86"/>
      <c r="AGO50" s="86"/>
      <c r="AGP50" s="86"/>
      <c r="AGQ50" s="86"/>
      <c r="AGR50" s="62"/>
      <c r="AGS50" s="86"/>
      <c r="AGT50" s="86"/>
      <c r="AGU50" s="86"/>
      <c r="AGV50" s="86"/>
      <c r="AGW50" s="86"/>
      <c r="AGX50" s="86"/>
      <c r="AGY50" s="86"/>
      <c r="AGZ50" s="86"/>
      <c r="AHA50" s="86"/>
      <c r="AHB50" s="86"/>
      <c r="AHC50" s="86"/>
      <c r="AHD50" s="86"/>
      <c r="AHE50" s="86"/>
      <c r="AHF50" s="86"/>
      <c r="AHG50" s="86"/>
      <c r="AHH50" s="86"/>
      <c r="AHI50" s="86"/>
      <c r="AHJ50" s="86"/>
      <c r="AHK50" s="86"/>
      <c r="AHL50" s="86"/>
      <c r="AHM50" s="86"/>
      <c r="AHN50" s="86"/>
      <c r="AHO50" s="86"/>
      <c r="AHP50" s="86"/>
      <c r="AHQ50" s="86"/>
      <c r="AHR50" s="86"/>
      <c r="AHS50" s="86"/>
      <c r="AHT50" s="86"/>
      <c r="AHU50" s="86"/>
      <c r="AHV50" s="86"/>
      <c r="AHW50" s="62"/>
      <c r="AHX50" s="86"/>
      <c r="AHY50" s="86"/>
      <c r="AHZ50" s="86"/>
      <c r="AIA50" s="86"/>
      <c r="AIB50" s="86"/>
      <c r="AIC50" s="86"/>
      <c r="AID50" s="86"/>
      <c r="AIE50" s="86"/>
      <c r="AIF50" s="86"/>
      <c r="AIG50" s="86"/>
      <c r="AIH50" s="86"/>
      <c r="AII50" s="86"/>
      <c r="AIJ50" s="86"/>
      <c r="AIK50" s="86"/>
      <c r="AIL50" s="86"/>
      <c r="AIM50" s="86"/>
      <c r="AIN50" s="86"/>
      <c r="AIO50" s="86"/>
      <c r="AIP50" s="86"/>
      <c r="AIQ50" s="86"/>
      <c r="AIR50" s="86"/>
      <c r="AIS50" s="86"/>
      <c r="AIT50" s="86"/>
      <c r="AIU50" s="86"/>
      <c r="AIV50" s="86"/>
      <c r="AIW50" s="86"/>
      <c r="AIX50" s="86"/>
      <c r="AIY50" s="86"/>
      <c r="AIZ50" s="86"/>
      <c r="AJA50" s="86"/>
      <c r="AJB50" s="86"/>
      <c r="AJC50" s="62"/>
      <c r="AJD50" s="86"/>
      <c r="AJE50" s="86"/>
      <c r="AJF50" s="86"/>
      <c r="AJG50" s="86"/>
      <c r="AJH50" s="86"/>
      <c r="AJI50" s="86"/>
      <c r="AJJ50" s="86"/>
      <c r="AJK50" s="86"/>
      <c r="AJL50" s="86"/>
      <c r="AJM50" s="86"/>
      <c r="AJN50" s="86"/>
      <c r="AJO50" s="86"/>
      <c r="AJP50" s="86"/>
      <c r="AJQ50" s="86"/>
      <c r="AJR50" s="86"/>
      <c r="AJS50" s="86"/>
      <c r="AJT50" s="86"/>
      <c r="AJU50" s="86"/>
      <c r="AJV50" s="86"/>
      <c r="AJW50" s="86"/>
      <c r="AJX50" s="86"/>
      <c r="AJY50" s="86"/>
      <c r="AJZ50" s="86"/>
      <c r="AKA50" s="86"/>
      <c r="AKB50" s="86"/>
      <c r="AKC50" s="86"/>
      <c r="AKD50" s="86"/>
      <c r="AKE50" s="86"/>
      <c r="AKF50" s="86"/>
      <c r="AKG50" s="86"/>
      <c r="AKH50" s="62"/>
      <c r="AKI50" s="86"/>
      <c r="AKJ50" s="86"/>
      <c r="AKK50" s="86"/>
      <c r="AKL50" s="86"/>
      <c r="AKM50" s="86"/>
      <c r="AKN50" s="86"/>
      <c r="AKO50" s="86"/>
      <c r="AKP50" s="86"/>
      <c r="AKQ50" s="86"/>
      <c r="AKR50" s="86"/>
      <c r="AKS50" s="86"/>
      <c r="AKT50" s="86"/>
      <c r="AKU50" s="86"/>
      <c r="AKV50" s="86"/>
      <c r="AKW50" s="86"/>
      <c r="AKX50" s="86"/>
      <c r="AKY50" s="86"/>
      <c r="AKZ50" s="86"/>
      <c r="ALA50" s="86"/>
      <c r="ALB50" s="86"/>
      <c r="ALC50" s="86"/>
      <c r="ALD50" s="86"/>
      <c r="ALE50" s="86"/>
      <c r="ALF50" s="86"/>
      <c r="ALG50" s="86"/>
      <c r="ALH50" s="86"/>
      <c r="ALI50" s="86"/>
      <c r="ALJ50" s="86"/>
      <c r="ALK50" s="86"/>
      <c r="ALL50" s="86"/>
      <c r="ALM50" s="86"/>
      <c r="ALN50" s="62"/>
    </row>
    <row r="51" spans="1:1002" s="39" customFormat="1" ht="3" customHeight="1">
      <c r="A51" s="548" t="s">
        <v>46</v>
      </c>
      <c r="B51" s="538" t="s">
        <v>144</v>
      </c>
      <c r="D51" s="551">
        <v>42887</v>
      </c>
      <c r="E51" s="551">
        <v>42948</v>
      </c>
      <c r="F51" s="99"/>
      <c r="G51" s="97"/>
      <c r="H51" s="560">
        <f ca="1">IF(DATEDIF($D51,TODAY(),"d")/$F52&gt;1,1,DATEDIF($D51,TODAY(),"d")/$F52)</f>
        <v>1</v>
      </c>
      <c r="I51" s="541">
        <v>0</v>
      </c>
      <c r="J51" s="14"/>
      <c r="K51" s="563">
        <f ca="1">J52-H51</f>
        <v>0</v>
      </c>
      <c r="L51" s="6"/>
      <c r="M51" s="34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62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62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62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62"/>
      <c r="DS51" s="83"/>
      <c r="DT51" s="83"/>
      <c r="DU51" s="83"/>
      <c r="DV51" s="83"/>
      <c r="DW51" s="83"/>
      <c r="DX51" s="83"/>
      <c r="DY51" s="83"/>
      <c r="DZ51" s="83"/>
      <c r="EA51" s="83"/>
      <c r="EB51" s="83"/>
      <c r="EC51" s="83"/>
      <c r="ED51" s="83"/>
      <c r="EE51" s="83"/>
      <c r="EF51" s="83"/>
      <c r="EG51" s="83"/>
      <c r="EH51" s="83"/>
      <c r="EI51" s="83"/>
      <c r="EJ51" s="83"/>
      <c r="EK51" s="83"/>
      <c r="EL51" s="83"/>
      <c r="EM51" s="83"/>
      <c r="EN51" s="83"/>
      <c r="EO51" s="83"/>
      <c r="EP51" s="83"/>
      <c r="EQ51" s="83"/>
      <c r="ER51" s="83"/>
      <c r="ES51" s="83"/>
      <c r="ET51" s="83"/>
      <c r="EU51" s="83"/>
      <c r="EV51" s="83"/>
      <c r="EW51" s="62"/>
      <c r="EX51" s="83"/>
      <c r="EY51" s="83"/>
      <c r="EZ51" s="83"/>
      <c r="FA51" s="83"/>
      <c r="FB51" s="83"/>
      <c r="FC51" s="83"/>
      <c r="FD51" s="83"/>
      <c r="FE51" s="83"/>
      <c r="FF51" s="83"/>
      <c r="FG51" s="83"/>
      <c r="FH51" s="83"/>
      <c r="FI51" s="83"/>
      <c r="FJ51" s="83"/>
      <c r="FK51" s="83"/>
      <c r="FL51" s="83"/>
      <c r="FM51" s="83"/>
      <c r="FN51" s="83"/>
      <c r="FO51" s="83"/>
      <c r="FP51" s="83"/>
      <c r="FQ51" s="83"/>
      <c r="FR51" s="83"/>
      <c r="FS51" s="83"/>
      <c r="FT51" s="83"/>
      <c r="FU51" s="83"/>
      <c r="FV51" s="83"/>
      <c r="FW51" s="83"/>
      <c r="FX51" s="83"/>
      <c r="FY51" s="83"/>
      <c r="FZ51" s="83"/>
      <c r="GA51" s="83"/>
      <c r="GB51" s="83"/>
      <c r="GC51" s="62"/>
      <c r="GD51" s="83"/>
      <c r="GE51" s="83"/>
      <c r="GF51" s="83"/>
      <c r="GG51" s="83"/>
      <c r="GH51" s="83"/>
      <c r="GI51" s="83"/>
      <c r="GJ51" s="83"/>
      <c r="GK51" s="83"/>
      <c r="GL51" s="83"/>
      <c r="GM51" s="83"/>
      <c r="GN51" s="83"/>
      <c r="GO51" s="83"/>
      <c r="GP51" s="83"/>
      <c r="GQ51" s="83"/>
      <c r="GR51" s="83"/>
      <c r="GS51" s="83"/>
      <c r="GT51" s="83"/>
      <c r="GU51" s="83"/>
      <c r="GV51" s="83"/>
      <c r="GW51" s="83"/>
      <c r="GX51" s="83"/>
      <c r="GY51" s="83"/>
      <c r="GZ51" s="83"/>
      <c r="HA51" s="83"/>
      <c r="HB51" s="83"/>
      <c r="HC51" s="83"/>
      <c r="HD51" s="83"/>
      <c r="HE51" s="83"/>
      <c r="HF51" s="83"/>
      <c r="HG51" s="83"/>
      <c r="HH51" s="62"/>
      <c r="HI51" s="83"/>
      <c r="HJ51" s="83"/>
      <c r="HK51" s="83"/>
      <c r="HL51" s="83"/>
      <c r="HM51" s="83"/>
      <c r="HN51" s="83"/>
      <c r="HO51" s="83"/>
      <c r="HP51" s="83"/>
      <c r="HQ51" s="83"/>
      <c r="HR51" s="83"/>
      <c r="HS51" s="83"/>
      <c r="HT51" s="83"/>
      <c r="HU51" s="83"/>
      <c r="HV51" s="83"/>
      <c r="HW51" s="83"/>
      <c r="HX51" s="83"/>
      <c r="HY51" s="83"/>
      <c r="HZ51" s="83"/>
      <c r="IA51" s="83"/>
      <c r="IB51" s="83"/>
      <c r="IC51" s="83"/>
      <c r="ID51" s="83"/>
      <c r="IE51" s="83"/>
      <c r="IF51" s="83"/>
      <c r="IG51" s="83"/>
      <c r="IH51" s="83"/>
      <c r="II51" s="83"/>
      <c r="IJ51" s="83"/>
      <c r="IK51" s="83"/>
      <c r="IL51" s="83"/>
      <c r="IM51" s="83"/>
      <c r="IN51" s="62"/>
      <c r="IO51" s="83"/>
      <c r="IP51" s="83"/>
      <c r="IQ51" s="83"/>
      <c r="IR51" s="83"/>
      <c r="IS51" s="83"/>
      <c r="IT51" s="83"/>
      <c r="IU51" s="83"/>
      <c r="IV51" s="83"/>
      <c r="IW51" s="83"/>
      <c r="IX51" s="83"/>
      <c r="IY51" s="83"/>
      <c r="IZ51" s="83"/>
      <c r="JA51" s="83"/>
      <c r="JB51" s="83"/>
      <c r="JC51" s="83"/>
      <c r="JD51" s="83"/>
      <c r="JE51" s="83"/>
      <c r="JF51" s="83"/>
      <c r="JG51" s="83"/>
      <c r="JH51" s="83"/>
      <c r="JI51" s="83"/>
      <c r="JJ51" s="83"/>
      <c r="JK51" s="83"/>
      <c r="JL51" s="83"/>
      <c r="JM51" s="83"/>
      <c r="JN51" s="83"/>
      <c r="JO51" s="83"/>
      <c r="JP51" s="83"/>
      <c r="JQ51" s="83"/>
      <c r="JR51" s="83"/>
      <c r="JS51" s="83"/>
      <c r="JT51" s="62"/>
      <c r="JU51" s="83"/>
      <c r="JV51" s="83"/>
      <c r="JW51" s="83"/>
      <c r="JX51" s="83"/>
      <c r="JY51" s="83"/>
      <c r="JZ51" s="83"/>
      <c r="KA51" s="83"/>
      <c r="KB51" s="83"/>
      <c r="KC51" s="83"/>
      <c r="KD51" s="83"/>
      <c r="KE51" s="83"/>
      <c r="KF51" s="83"/>
      <c r="KG51" s="83"/>
      <c r="KH51" s="83"/>
      <c r="KI51" s="83"/>
      <c r="KJ51" s="83"/>
      <c r="KK51" s="83"/>
      <c r="KL51" s="83"/>
      <c r="KM51" s="83"/>
      <c r="KN51" s="83"/>
      <c r="KO51" s="83"/>
      <c r="KP51" s="83"/>
      <c r="KQ51" s="83"/>
      <c r="KR51" s="83"/>
      <c r="KS51" s="83"/>
      <c r="KT51" s="83"/>
      <c r="KU51" s="83"/>
      <c r="KV51" s="83"/>
      <c r="KW51" s="62"/>
      <c r="KX51" s="83"/>
      <c r="KY51" s="83"/>
      <c r="KZ51" s="83"/>
      <c r="LA51" s="83"/>
      <c r="LB51" s="83"/>
      <c r="LC51" s="83"/>
      <c r="LD51" s="83"/>
      <c r="LE51" s="83"/>
      <c r="LF51" s="83"/>
      <c r="LG51" s="83"/>
      <c r="LH51" s="83"/>
      <c r="LI51" s="83"/>
      <c r="LJ51" s="83"/>
      <c r="LK51" s="83"/>
      <c r="LL51" s="83"/>
      <c r="LM51" s="83"/>
      <c r="LN51" s="83"/>
      <c r="LO51" s="83"/>
      <c r="LP51" s="83"/>
      <c r="LQ51" s="83"/>
      <c r="LR51" s="83"/>
      <c r="LS51" s="83"/>
      <c r="LT51" s="83"/>
      <c r="LU51" s="83"/>
      <c r="LV51" s="83"/>
      <c r="LW51" s="83"/>
      <c r="LX51" s="83"/>
      <c r="LY51" s="83"/>
      <c r="LZ51" s="83"/>
      <c r="MA51" s="83"/>
      <c r="MB51" s="83"/>
      <c r="MC51" s="62"/>
      <c r="MD51" s="83"/>
      <c r="ME51" s="83"/>
      <c r="MF51" s="83"/>
      <c r="MG51" s="83"/>
      <c r="MH51" s="83"/>
      <c r="MI51" s="83"/>
      <c r="MJ51" s="83"/>
      <c r="MK51" s="83"/>
      <c r="ML51" s="83"/>
      <c r="MM51" s="83"/>
      <c r="MN51" s="83"/>
      <c r="MO51" s="83"/>
      <c r="MP51" s="83"/>
      <c r="MQ51" s="83"/>
      <c r="MR51" s="83"/>
      <c r="MS51" s="83"/>
      <c r="MT51" s="83"/>
      <c r="MU51" s="83"/>
      <c r="MV51" s="83"/>
      <c r="MW51" s="83"/>
      <c r="MX51" s="83"/>
      <c r="MY51" s="83"/>
      <c r="MZ51" s="83"/>
      <c r="NA51" s="83"/>
      <c r="NB51" s="83"/>
      <c r="NC51" s="83"/>
      <c r="ND51" s="83"/>
      <c r="NE51" s="83"/>
      <c r="NF51" s="83"/>
      <c r="NG51" s="83"/>
      <c r="NH51" s="62"/>
      <c r="NI51" s="83"/>
      <c r="NJ51" s="83"/>
      <c r="NK51" s="83"/>
      <c r="NL51" s="83"/>
      <c r="NM51" s="83"/>
      <c r="NN51" s="83"/>
      <c r="NO51" s="83"/>
      <c r="NP51" s="83"/>
      <c r="NQ51" s="83"/>
      <c r="NR51" s="83"/>
      <c r="NS51" s="83"/>
      <c r="NT51" s="83"/>
      <c r="NU51" s="83"/>
      <c r="NV51" s="83"/>
      <c r="NW51" s="83"/>
      <c r="NX51" s="83"/>
      <c r="NY51" s="83"/>
      <c r="NZ51" s="83"/>
      <c r="OA51" s="83"/>
      <c r="OB51" s="83"/>
      <c r="OC51" s="83"/>
      <c r="OD51" s="83"/>
      <c r="OE51" s="83"/>
      <c r="OF51" s="83"/>
      <c r="OG51" s="83"/>
      <c r="OH51" s="83"/>
      <c r="OI51" s="83"/>
      <c r="OJ51" s="83"/>
      <c r="OK51" s="83"/>
      <c r="OL51" s="83"/>
      <c r="OM51" s="83"/>
      <c r="ON51" s="62"/>
      <c r="OO51" s="83"/>
      <c r="OP51" s="83"/>
      <c r="OQ51" s="83"/>
      <c r="OR51" s="83"/>
      <c r="OS51" s="83"/>
      <c r="OT51" s="83"/>
      <c r="OU51" s="83"/>
      <c r="OV51" s="83"/>
      <c r="OW51" s="83"/>
      <c r="OX51" s="83"/>
      <c r="OY51" s="83"/>
      <c r="OZ51" s="83"/>
      <c r="PA51" s="83"/>
      <c r="PB51" s="83"/>
      <c r="PC51" s="83"/>
      <c r="PD51" s="83"/>
      <c r="PE51" s="83"/>
      <c r="PF51" s="83"/>
      <c r="PG51" s="83"/>
      <c r="PH51" s="83"/>
      <c r="PI51" s="83"/>
      <c r="PJ51" s="83"/>
      <c r="PK51" s="83"/>
      <c r="PL51" s="83"/>
      <c r="PM51" s="83"/>
      <c r="PN51" s="83"/>
      <c r="PO51" s="83"/>
      <c r="PP51" s="83"/>
      <c r="PQ51" s="83"/>
      <c r="PR51" s="83"/>
      <c r="PS51" s="62"/>
      <c r="PT51" s="83"/>
      <c r="PU51" s="83"/>
      <c r="PV51" s="83"/>
      <c r="PW51" s="83"/>
      <c r="PX51" s="83"/>
      <c r="PY51" s="83"/>
      <c r="PZ51" s="83"/>
      <c r="QA51" s="83"/>
      <c r="QB51" s="83"/>
      <c r="QC51" s="83"/>
      <c r="QD51" s="83"/>
      <c r="QE51" s="83"/>
      <c r="QF51" s="83"/>
      <c r="QG51" s="83"/>
      <c r="QH51" s="83"/>
      <c r="QI51" s="83"/>
      <c r="QJ51" s="83"/>
      <c r="QK51" s="83"/>
      <c r="QL51" s="83"/>
      <c r="QM51" s="83"/>
      <c r="QN51" s="83"/>
      <c r="QO51" s="83"/>
      <c r="QP51" s="83"/>
      <c r="QQ51" s="83"/>
      <c r="QR51" s="83"/>
      <c r="QS51" s="83"/>
      <c r="QT51" s="83"/>
      <c r="QU51" s="83"/>
      <c r="QV51" s="83"/>
      <c r="QW51" s="83"/>
      <c r="QX51" s="83"/>
      <c r="QY51" s="62"/>
      <c r="QZ51" s="83"/>
      <c r="RA51" s="83"/>
      <c r="RB51" s="83"/>
      <c r="RC51" s="83"/>
      <c r="RD51" s="83"/>
      <c r="RE51" s="83"/>
      <c r="RF51" s="83"/>
      <c r="RG51" s="83"/>
      <c r="RH51" s="83"/>
      <c r="RI51" s="83"/>
      <c r="RJ51" s="83"/>
      <c r="RK51" s="83"/>
      <c r="RL51" s="83"/>
      <c r="RM51" s="83"/>
      <c r="RN51" s="83"/>
      <c r="RO51" s="83"/>
      <c r="RP51" s="83"/>
      <c r="RQ51" s="83"/>
      <c r="RR51" s="83"/>
      <c r="RS51" s="83"/>
      <c r="RT51" s="83"/>
      <c r="RU51" s="83"/>
      <c r="RV51" s="83"/>
      <c r="RW51" s="83"/>
      <c r="RX51" s="83"/>
      <c r="RY51" s="83"/>
      <c r="RZ51" s="83"/>
      <c r="SA51" s="83"/>
      <c r="SB51" s="83"/>
      <c r="SC51" s="83"/>
      <c r="SD51" s="83"/>
      <c r="SE51" s="62"/>
      <c r="SF51" s="83"/>
      <c r="SG51" s="83"/>
      <c r="SH51" s="83"/>
      <c r="SI51" s="83"/>
      <c r="SJ51" s="83"/>
      <c r="SK51" s="83"/>
      <c r="SL51" s="83"/>
      <c r="SM51" s="83"/>
      <c r="SN51" s="83"/>
      <c r="SO51" s="83"/>
      <c r="SP51" s="83"/>
      <c r="SQ51" s="83"/>
      <c r="SR51" s="83"/>
      <c r="SS51" s="83"/>
      <c r="ST51" s="83"/>
      <c r="SU51" s="83"/>
      <c r="SV51" s="83"/>
      <c r="SW51" s="83"/>
      <c r="SX51" s="83"/>
      <c r="SY51" s="83"/>
      <c r="SZ51" s="83"/>
      <c r="TA51" s="83"/>
      <c r="TB51" s="83"/>
      <c r="TC51" s="83"/>
      <c r="TD51" s="83"/>
      <c r="TE51" s="83"/>
      <c r="TF51" s="83"/>
      <c r="TG51" s="83"/>
      <c r="TH51" s="83"/>
      <c r="TI51" s="83"/>
      <c r="TJ51" s="62"/>
      <c r="TK51" s="83"/>
      <c r="TL51" s="83"/>
      <c r="TM51" s="83"/>
      <c r="TN51" s="83"/>
      <c r="TO51" s="83"/>
      <c r="TP51" s="83"/>
      <c r="TQ51" s="83"/>
      <c r="TR51" s="83"/>
      <c r="TS51" s="83"/>
      <c r="TT51" s="83"/>
      <c r="TU51" s="83"/>
      <c r="TV51" s="83"/>
      <c r="TW51" s="83"/>
      <c r="TX51" s="83"/>
      <c r="TY51" s="83"/>
      <c r="TZ51" s="83"/>
      <c r="UA51" s="83"/>
      <c r="UB51" s="83"/>
      <c r="UC51" s="83"/>
      <c r="UD51" s="83"/>
      <c r="UE51" s="83"/>
      <c r="UF51" s="83"/>
      <c r="UG51" s="83"/>
      <c r="UH51" s="83"/>
      <c r="UI51" s="83"/>
      <c r="UJ51" s="83"/>
      <c r="UK51" s="83"/>
      <c r="UL51" s="83"/>
      <c r="UM51" s="83"/>
      <c r="UN51" s="83"/>
      <c r="UO51" s="83"/>
      <c r="UP51" s="62"/>
      <c r="UQ51" s="83"/>
      <c r="UR51" s="83"/>
      <c r="US51" s="83"/>
      <c r="UT51" s="83"/>
      <c r="UU51" s="83"/>
      <c r="UV51" s="83"/>
      <c r="UW51" s="83"/>
      <c r="UX51" s="83"/>
      <c r="UY51" s="83"/>
      <c r="UZ51" s="83"/>
      <c r="VA51" s="83"/>
      <c r="VB51" s="83"/>
      <c r="VC51" s="83"/>
      <c r="VD51" s="83"/>
      <c r="VE51" s="83"/>
      <c r="VF51" s="83"/>
      <c r="VG51" s="83"/>
      <c r="VH51" s="83"/>
      <c r="VI51" s="83"/>
      <c r="VJ51" s="83"/>
      <c r="VK51" s="83"/>
      <c r="VL51" s="83"/>
      <c r="VM51" s="83"/>
      <c r="VN51" s="83"/>
      <c r="VO51" s="83"/>
      <c r="VP51" s="83"/>
      <c r="VQ51" s="83"/>
      <c r="VR51" s="83"/>
      <c r="VS51" s="83"/>
      <c r="VT51" s="83"/>
      <c r="VU51" s="62"/>
      <c r="VV51" s="83"/>
      <c r="VW51" s="83"/>
      <c r="VX51" s="83"/>
      <c r="VY51" s="83"/>
      <c r="VZ51" s="83"/>
      <c r="WA51" s="83"/>
      <c r="WB51" s="83"/>
      <c r="WC51" s="83"/>
      <c r="WD51" s="83"/>
      <c r="WE51" s="83"/>
      <c r="WF51" s="83"/>
      <c r="WG51" s="83"/>
      <c r="WH51" s="83"/>
      <c r="WI51" s="83"/>
      <c r="WJ51" s="83"/>
      <c r="WK51" s="83"/>
      <c r="WL51" s="83"/>
      <c r="WM51" s="83"/>
      <c r="WN51" s="83"/>
      <c r="WO51" s="83"/>
      <c r="WP51" s="83"/>
      <c r="WQ51" s="83"/>
      <c r="WR51" s="83"/>
      <c r="WS51" s="83"/>
      <c r="WT51" s="83"/>
      <c r="WU51" s="83"/>
      <c r="WV51" s="83"/>
      <c r="WW51" s="83"/>
      <c r="WX51" s="83"/>
      <c r="WY51" s="83"/>
      <c r="WZ51" s="42"/>
      <c r="XA51" s="62"/>
      <c r="XB51" s="42"/>
      <c r="XC51" s="42"/>
      <c r="XD51" s="42"/>
      <c r="XE51" s="42"/>
      <c r="XF51" s="42"/>
      <c r="XG51" s="42"/>
      <c r="XH51" s="42"/>
      <c r="XI51" s="42"/>
      <c r="XJ51" s="42"/>
      <c r="XK51" s="42"/>
      <c r="XL51" s="42"/>
      <c r="XM51" s="42"/>
      <c r="XN51" s="42"/>
      <c r="XO51" s="42"/>
      <c r="XP51" s="42"/>
      <c r="XQ51" s="42"/>
      <c r="XR51" s="42"/>
      <c r="XS51" s="42"/>
      <c r="XT51" s="42"/>
      <c r="XU51" s="42"/>
      <c r="XV51" s="42"/>
      <c r="XW51" s="42"/>
      <c r="XX51" s="42"/>
      <c r="XY51" s="42"/>
      <c r="XZ51" s="42"/>
      <c r="YA51" s="42"/>
      <c r="YB51" s="42"/>
      <c r="YC51" s="42"/>
      <c r="YD51" s="42"/>
      <c r="YE51" s="42"/>
      <c r="YF51" s="42"/>
      <c r="YG51" s="62"/>
      <c r="YH51" s="42"/>
      <c r="YI51" s="42"/>
      <c r="YJ51" s="42"/>
      <c r="YK51" s="42"/>
      <c r="YL51" s="42"/>
      <c r="YM51" s="42"/>
      <c r="YN51" s="42"/>
      <c r="YO51" s="42"/>
      <c r="YP51" s="42"/>
      <c r="YQ51" s="42"/>
      <c r="YR51" s="42"/>
      <c r="YS51" s="42"/>
      <c r="YT51" s="42"/>
      <c r="YU51" s="42"/>
      <c r="YV51" s="42"/>
      <c r="YW51" s="42"/>
      <c r="YX51" s="42"/>
      <c r="YY51" s="42"/>
      <c r="YZ51" s="42"/>
      <c r="ZA51" s="42"/>
      <c r="ZB51" s="42"/>
      <c r="ZC51" s="42"/>
      <c r="ZD51" s="42"/>
      <c r="ZE51" s="42"/>
      <c r="ZF51" s="42"/>
      <c r="ZG51" s="42"/>
      <c r="ZH51" s="42"/>
      <c r="ZI51" s="42"/>
      <c r="ZJ51" s="62"/>
      <c r="ZK51" s="42"/>
      <c r="ZL51" s="42"/>
      <c r="ZM51" s="42"/>
      <c r="ZN51" s="42"/>
      <c r="ZO51" s="42"/>
      <c r="ZP51" s="42"/>
      <c r="ZQ51" s="42"/>
      <c r="ZR51" s="42"/>
      <c r="ZS51" s="42"/>
      <c r="ZT51" s="42"/>
      <c r="ZU51" s="42"/>
      <c r="ZV51" s="42"/>
      <c r="ZW51" s="42"/>
      <c r="ZX51" s="42"/>
      <c r="ZY51" s="42"/>
      <c r="ZZ51" s="42"/>
      <c r="AAA51" s="42"/>
      <c r="AAB51" s="42"/>
      <c r="AAC51" s="42"/>
      <c r="AAD51" s="42"/>
      <c r="AAE51" s="42"/>
      <c r="AAF51" s="42"/>
      <c r="AAG51" s="42"/>
      <c r="AAH51" s="42"/>
      <c r="AAI51" s="42"/>
      <c r="AAJ51" s="42"/>
      <c r="AAK51" s="42"/>
      <c r="AAL51" s="42"/>
      <c r="AAM51" s="42"/>
      <c r="AAN51" s="42"/>
      <c r="AAO51" s="42"/>
      <c r="AAP51" s="62"/>
      <c r="AAQ51" s="42"/>
      <c r="AAR51" s="42"/>
      <c r="AAS51" s="42"/>
      <c r="AAT51" s="42"/>
      <c r="AAU51" s="42"/>
      <c r="AAV51" s="42"/>
      <c r="AAW51" s="42"/>
      <c r="AAX51" s="42"/>
      <c r="AAY51" s="42"/>
      <c r="AAZ51" s="42"/>
      <c r="ABA51" s="42"/>
      <c r="ABB51" s="42"/>
      <c r="ABC51" s="42"/>
      <c r="ABD51" s="42"/>
      <c r="ABE51" s="42"/>
      <c r="ABF51" s="42"/>
      <c r="ABG51" s="42"/>
      <c r="ABH51" s="42"/>
      <c r="ABI51" s="42"/>
      <c r="ABJ51" s="42"/>
      <c r="ABK51" s="42"/>
      <c r="ABL51" s="42"/>
      <c r="ABM51" s="42"/>
      <c r="ABN51" s="42"/>
      <c r="ABO51" s="42"/>
      <c r="ABP51" s="42"/>
      <c r="ABQ51" s="42"/>
      <c r="ABR51" s="42"/>
      <c r="ABS51" s="42"/>
      <c r="ABT51" s="42"/>
      <c r="ABU51" s="62"/>
      <c r="ABV51" s="42"/>
      <c r="ABW51" s="42"/>
      <c r="ABX51" s="42"/>
      <c r="ABY51" s="42"/>
      <c r="ABZ51" s="42"/>
      <c r="ACA51" s="42"/>
      <c r="ACB51" s="42"/>
      <c r="ACC51" s="42"/>
      <c r="ACD51" s="42"/>
      <c r="ACE51" s="42"/>
      <c r="ACF51" s="42"/>
      <c r="ACG51" s="42"/>
      <c r="ACH51" s="42"/>
      <c r="ACI51" s="42"/>
      <c r="ACJ51" s="42"/>
      <c r="ACK51" s="42"/>
      <c r="ACL51" s="42"/>
      <c r="ACM51" s="42"/>
      <c r="ACN51" s="42"/>
      <c r="ACO51" s="42"/>
      <c r="ACP51" s="42"/>
      <c r="ACQ51" s="42"/>
      <c r="ACR51" s="42"/>
      <c r="ACS51" s="42"/>
      <c r="ACT51" s="42"/>
      <c r="ACU51" s="42"/>
      <c r="ACV51" s="42"/>
      <c r="ACW51" s="42"/>
      <c r="ACX51" s="42"/>
      <c r="ACY51" s="42"/>
      <c r="ACZ51" s="42"/>
      <c r="ADA51" s="62"/>
      <c r="ADB51" s="42"/>
      <c r="ADC51" s="42"/>
      <c r="ADD51" s="42"/>
      <c r="ADE51" s="42"/>
      <c r="ADF51" s="42"/>
      <c r="ADG51" s="42"/>
      <c r="ADH51" s="42"/>
      <c r="ADI51" s="42"/>
      <c r="ADJ51" s="42"/>
      <c r="ADK51" s="42"/>
      <c r="ADL51" s="42"/>
      <c r="ADM51" s="42"/>
      <c r="ADN51" s="42"/>
      <c r="ADO51" s="42"/>
      <c r="ADP51" s="42"/>
      <c r="ADQ51" s="42"/>
      <c r="ADR51" s="42"/>
      <c r="ADS51" s="42"/>
      <c r="ADT51" s="42"/>
      <c r="ADU51" s="42"/>
      <c r="ADV51" s="42"/>
      <c r="ADW51" s="42"/>
      <c r="ADX51" s="42"/>
      <c r="ADY51" s="42"/>
      <c r="ADZ51" s="42"/>
      <c r="AEA51" s="42"/>
      <c r="AEB51" s="42"/>
      <c r="AEC51" s="42"/>
      <c r="AED51" s="42"/>
      <c r="AEE51" s="42"/>
      <c r="AEF51" s="62"/>
      <c r="AEG51" s="42"/>
      <c r="AEH51" s="42"/>
      <c r="AEI51" s="42"/>
      <c r="AEJ51" s="42"/>
      <c r="AEK51" s="42"/>
      <c r="AEL51" s="42"/>
      <c r="AEM51" s="42"/>
      <c r="AEN51" s="42"/>
      <c r="AEO51" s="42"/>
      <c r="AEP51" s="42"/>
      <c r="AEQ51" s="42"/>
      <c r="AER51" s="42"/>
      <c r="AES51" s="42"/>
      <c r="AET51" s="42"/>
      <c r="AEU51" s="42"/>
      <c r="AEV51" s="42"/>
      <c r="AEW51" s="42"/>
      <c r="AEX51" s="42"/>
      <c r="AEY51" s="42"/>
      <c r="AEZ51" s="42"/>
      <c r="AFA51" s="42"/>
      <c r="AFB51" s="42"/>
      <c r="AFC51" s="42"/>
      <c r="AFD51" s="42"/>
      <c r="AFE51" s="42"/>
      <c r="AFF51" s="42"/>
      <c r="AFG51" s="42"/>
      <c r="AFH51" s="42"/>
      <c r="AFI51" s="42"/>
      <c r="AFJ51" s="42"/>
      <c r="AFK51" s="42"/>
      <c r="AFL51" s="62"/>
      <c r="AFM51" s="42"/>
      <c r="AFN51" s="42"/>
      <c r="AFO51" s="42"/>
      <c r="AFP51" s="42"/>
      <c r="AFQ51" s="42"/>
      <c r="AFR51" s="42"/>
      <c r="AFS51" s="42"/>
      <c r="AFT51" s="42"/>
      <c r="AFU51" s="42"/>
      <c r="AFV51" s="42"/>
      <c r="AFW51" s="42"/>
      <c r="AFX51" s="42"/>
      <c r="AFY51" s="42"/>
      <c r="AFZ51" s="42"/>
      <c r="AGA51" s="42"/>
      <c r="AGB51" s="42"/>
      <c r="AGC51" s="42"/>
      <c r="AGD51" s="42"/>
      <c r="AGE51" s="42"/>
      <c r="AGF51" s="42"/>
      <c r="AGG51" s="42"/>
      <c r="AGH51" s="42"/>
      <c r="AGI51" s="42"/>
      <c r="AGJ51" s="42"/>
      <c r="AGK51" s="42"/>
      <c r="AGL51" s="42"/>
      <c r="AGM51" s="42"/>
      <c r="AGN51" s="42"/>
      <c r="AGO51" s="42"/>
      <c r="AGP51" s="42"/>
      <c r="AGQ51" s="42"/>
      <c r="AGR51" s="62"/>
      <c r="AGS51" s="42"/>
      <c r="AGT51" s="42"/>
      <c r="AGU51" s="42"/>
      <c r="AGV51" s="42"/>
      <c r="AGW51" s="42"/>
      <c r="AGX51" s="42"/>
      <c r="AGY51" s="42"/>
      <c r="AGZ51" s="42"/>
      <c r="AHA51" s="42"/>
      <c r="AHB51" s="42"/>
      <c r="AHC51" s="42"/>
      <c r="AHD51" s="42"/>
      <c r="AHE51" s="42"/>
      <c r="AHF51" s="42"/>
      <c r="AHG51" s="42"/>
      <c r="AHH51" s="42"/>
      <c r="AHI51" s="42"/>
      <c r="AHJ51" s="42"/>
      <c r="AHK51" s="42"/>
      <c r="AHL51" s="42"/>
      <c r="AHM51" s="42"/>
      <c r="AHN51" s="42"/>
      <c r="AHO51" s="42"/>
      <c r="AHP51" s="42"/>
      <c r="AHQ51" s="42"/>
      <c r="AHR51" s="42"/>
      <c r="AHS51" s="42"/>
      <c r="AHT51" s="42"/>
      <c r="AHU51" s="42"/>
      <c r="AHV51" s="42"/>
      <c r="AHW51" s="62"/>
      <c r="AHX51" s="42"/>
      <c r="AHY51" s="42"/>
      <c r="AHZ51" s="42"/>
      <c r="AIA51" s="42"/>
      <c r="AIB51" s="42"/>
      <c r="AIC51" s="42"/>
      <c r="AID51" s="42"/>
      <c r="AIE51" s="42"/>
      <c r="AIF51" s="42"/>
      <c r="AIG51" s="42"/>
      <c r="AIH51" s="42"/>
      <c r="AII51" s="42"/>
      <c r="AIJ51" s="42"/>
      <c r="AIK51" s="42"/>
      <c r="AIL51" s="42"/>
      <c r="AIM51" s="42"/>
      <c r="AIN51" s="42"/>
      <c r="AIO51" s="42"/>
      <c r="AIP51" s="42"/>
      <c r="AIQ51" s="42"/>
      <c r="AIR51" s="42"/>
      <c r="AIS51" s="42"/>
      <c r="AIT51" s="42"/>
      <c r="AIU51" s="42"/>
      <c r="AIV51" s="42"/>
      <c r="AIW51" s="42"/>
      <c r="AIX51" s="42"/>
      <c r="AIY51" s="42"/>
      <c r="AIZ51" s="42"/>
      <c r="AJA51" s="42"/>
      <c r="AJB51" s="42"/>
      <c r="AJC51" s="62"/>
      <c r="AJD51" s="42"/>
      <c r="AJE51" s="42"/>
      <c r="AJF51" s="42"/>
      <c r="AJG51" s="42"/>
      <c r="AJH51" s="42"/>
      <c r="AJI51" s="42"/>
      <c r="AJJ51" s="42"/>
      <c r="AJK51" s="42"/>
      <c r="AJL51" s="42"/>
      <c r="AJM51" s="42"/>
      <c r="AJN51" s="42"/>
      <c r="AJO51" s="42"/>
      <c r="AJP51" s="42"/>
      <c r="AJQ51" s="42"/>
      <c r="AJR51" s="42"/>
      <c r="AJS51" s="42"/>
      <c r="AJT51" s="42"/>
      <c r="AJU51" s="42"/>
      <c r="AJV51" s="42"/>
      <c r="AJW51" s="42"/>
      <c r="AJX51" s="42"/>
      <c r="AJY51" s="42"/>
      <c r="AJZ51" s="42"/>
      <c r="AKA51" s="42"/>
      <c r="AKB51" s="42"/>
      <c r="AKC51" s="42"/>
      <c r="AKD51" s="42"/>
      <c r="AKE51" s="42"/>
      <c r="AKF51" s="42"/>
      <c r="AKG51" s="42"/>
      <c r="AKH51" s="62"/>
      <c r="AKI51" s="42"/>
      <c r="AKJ51" s="42"/>
      <c r="AKK51" s="42"/>
      <c r="AKL51" s="42"/>
      <c r="AKM51" s="42"/>
      <c r="AKN51" s="42"/>
      <c r="AKO51" s="42"/>
      <c r="AKP51" s="42"/>
      <c r="AKQ51" s="42"/>
      <c r="AKR51" s="42"/>
      <c r="AKS51" s="42"/>
      <c r="AKT51" s="42"/>
      <c r="AKU51" s="42"/>
      <c r="AKV51" s="42"/>
      <c r="AKW51" s="42"/>
      <c r="AKX51" s="42"/>
      <c r="AKY51" s="42"/>
      <c r="AKZ51" s="42"/>
      <c r="ALA51" s="42"/>
      <c r="ALB51" s="42"/>
      <c r="ALC51" s="42"/>
      <c r="ALD51" s="42"/>
      <c r="ALE51" s="42"/>
      <c r="ALF51" s="42"/>
      <c r="ALG51" s="42"/>
      <c r="ALH51" s="42"/>
      <c r="ALI51" s="42"/>
      <c r="ALJ51" s="42"/>
      <c r="ALK51" s="42"/>
      <c r="ALL51" s="42"/>
      <c r="ALM51" s="42"/>
      <c r="ALN51" s="62"/>
    </row>
    <row r="52" spans="1:1002" s="39" customFormat="1" ht="15" customHeight="1">
      <c r="A52" s="549"/>
      <c r="B52" s="539"/>
      <c r="D52" s="552"/>
      <c r="E52" s="552"/>
      <c r="F52" s="98">
        <f>E51-D51</f>
        <v>61</v>
      </c>
      <c r="G52" s="96">
        <f>NETWORKDAYS(D51,E51,C$165:C$187)</f>
        <v>43</v>
      </c>
      <c r="H52" s="561"/>
      <c r="I52" s="542"/>
      <c r="J52" s="60" t="str">
        <f>IF(I51&gt;1%,"100%","100%")</f>
        <v>100%</v>
      </c>
      <c r="K52" s="564"/>
      <c r="M52" s="34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62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62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62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62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62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62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62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62"/>
      <c r="IO52" s="42"/>
      <c r="IP52" s="42"/>
      <c r="IQ52" s="42"/>
      <c r="IR52" s="42"/>
      <c r="IS52" s="42"/>
      <c r="IT52" s="42"/>
      <c r="IU52" s="42"/>
      <c r="IV52" s="42"/>
      <c r="IW52" s="42"/>
      <c r="IX52" s="42"/>
      <c r="IY52" s="42"/>
      <c r="IZ52" s="42"/>
      <c r="JA52" s="42"/>
      <c r="JB52" s="42"/>
      <c r="JC52" s="42"/>
      <c r="JD52" s="42"/>
      <c r="JE52" s="42"/>
      <c r="JF52" s="42"/>
      <c r="JG52" s="42"/>
      <c r="JH52" s="42"/>
      <c r="JI52" s="42"/>
      <c r="JJ52" s="42"/>
      <c r="JK52" s="42"/>
      <c r="JL52" s="42"/>
      <c r="JM52" s="42"/>
      <c r="JN52" s="42"/>
      <c r="JO52" s="42"/>
      <c r="JP52" s="42"/>
      <c r="JQ52" s="42"/>
      <c r="JR52" s="42"/>
      <c r="JS52" s="42"/>
      <c r="JT52" s="62"/>
      <c r="JU52" s="42"/>
      <c r="JV52" s="42"/>
      <c r="JW52" s="42"/>
      <c r="JX52" s="42"/>
      <c r="JY52" s="42"/>
      <c r="JZ52" s="42"/>
      <c r="KA52" s="42"/>
      <c r="KB52" s="42"/>
      <c r="KC52" s="42"/>
      <c r="KD52" s="42"/>
      <c r="KE52" s="42"/>
      <c r="KF52" s="42"/>
      <c r="KG52" s="42"/>
      <c r="KH52" s="42"/>
      <c r="KI52" s="42"/>
      <c r="KJ52" s="42"/>
      <c r="KK52" s="42"/>
      <c r="KL52" s="42"/>
      <c r="KM52" s="42"/>
      <c r="KN52" s="42"/>
      <c r="KO52" s="42"/>
      <c r="KP52" s="42"/>
      <c r="KQ52" s="42"/>
      <c r="KR52" s="42"/>
      <c r="KS52" s="42"/>
      <c r="KT52" s="42"/>
      <c r="KU52" s="42"/>
      <c r="KV52" s="42"/>
      <c r="KW52" s="62"/>
      <c r="KX52" s="42"/>
      <c r="KY52" s="42"/>
      <c r="KZ52" s="42"/>
      <c r="LA52" s="42"/>
      <c r="LB52" s="42"/>
      <c r="LC52" s="42"/>
      <c r="LD52" s="42"/>
      <c r="LE52" s="42"/>
      <c r="LF52" s="42"/>
      <c r="LG52" s="42"/>
      <c r="LH52" s="42"/>
      <c r="LI52" s="42"/>
      <c r="LJ52" s="42"/>
      <c r="LK52" s="42"/>
      <c r="LL52" s="42"/>
      <c r="LM52" s="42"/>
      <c r="LN52" s="42"/>
      <c r="LO52" s="42"/>
      <c r="LP52" s="42"/>
      <c r="LQ52" s="42"/>
      <c r="LR52" s="42"/>
      <c r="LS52" s="42"/>
      <c r="LT52" s="42"/>
      <c r="LU52" s="42"/>
      <c r="LV52" s="42"/>
      <c r="LW52" s="42"/>
      <c r="LX52" s="42"/>
      <c r="LY52" s="42"/>
      <c r="LZ52" s="42"/>
      <c r="MA52" s="42"/>
      <c r="MB52" s="42"/>
      <c r="MC52" s="62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62"/>
      <c r="NI52" s="42"/>
      <c r="NJ52" s="42"/>
      <c r="NK52" s="42"/>
      <c r="NL52" s="42"/>
      <c r="NM52" s="42"/>
      <c r="NN52" s="42"/>
      <c r="NO52" s="42"/>
      <c r="NP52" s="42"/>
      <c r="NQ52" s="42"/>
      <c r="NR52" s="42"/>
      <c r="NS52" s="42"/>
      <c r="NT52" s="42"/>
      <c r="NU52" s="42"/>
      <c r="NV52" s="42"/>
      <c r="NW52" s="42"/>
      <c r="NX52" s="42"/>
      <c r="NY52" s="42"/>
      <c r="NZ52" s="42"/>
      <c r="OA52" s="42"/>
      <c r="OB52" s="42"/>
      <c r="OC52" s="42"/>
      <c r="OD52" s="42"/>
      <c r="OE52" s="42"/>
      <c r="OF52" s="42"/>
      <c r="OG52" s="42"/>
      <c r="OH52" s="42"/>
      <c r="OI52" s="42"/>
      <c r="OJ52" s="42"/>
      <c r="OK52" s="42"/>
      <c r="OL52" s="42"/>
      <c r="OM52" s="42"/>
      <c r="ON52" s="62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62"/>
      <c r="PT52" s="42"/>
      <c r="PU52" s="42"/>
      <c r="PV52" s="42"/>
      <c r="PW52" s="42"/>
      <c r="PX52" s="42"/>
      <c r="PY52" s="42"/>
      <c r="PZ52" s="42"/>
      <c r="QA52" s="42"/>
      <c r="QB52" s="42"/>
      <c r="QC52" s="42"/>
      <c r="QD52" s="42"/>
      <c r="QE52" s="42"/>
      <c r="QF52" s="42"/>
      <c r="QG52" s="42"/>
      <c r="QH52" s="42"/>
      <c r="QI52" s="42"/>
      <c r="QJ52" s="42"/>
      <c r="QK52" s="42"/>
      <c r="QL52" s="42"/>
      <c r="QM52" s="42"/>
      <c r="QN52" s="42"/>
      <c r="QO52" s="42"/>
      <c r="QP52" s="42"/>
      <c r="QQ52" s="42"/>
      <c r="QR52" s="42"/>
      <c r="QS52" s="42"/>
      <c r="QT52" s="42"/>
      <c r="QU52" s="42"/>
      <c r="QV52" s="42"/>
      <c r="QW52" s="42"/>
      <c r="QX52" s="42"/>
      <c r="QY52" s="62"/>
      <c r="QZ52" s="42"/>
      <c r="RA52" s="42"/>
      <c r="RB52" s="42"/>
      <c r="RC52" s="42"/>
      <c r="RD52" s="42"/>
      <c r="RE52" s="42"/>
      <c r="RF52" s="42"/>
      <c r="RG52" s="42"/>
      <c r="RH52" s="42"/>
      <c r="RI52" s="42"/>
      <c r="RJ52" s="42"/>
      <c r="RK52" s="42"/>
      <c r="RL52" s="42"/>
      <c r="RM52" s="42"/>
      <c r="RN52" s="42"/>
      <c r="RO52" s="42"/>
      <c r="RP52" s="42"/>
      <c r="RQ52" s="42"/>
      <c r="RR52" s="42"/>
      <c r="RS52" s="42"/>
      <c r="RT52" s="42"/>
      <c r="RU52" s="42"/>
      <c r="RV52" s="42"/>
      <c r="RW52" s="42"/>
      <c r="RX52" s="42"/>
      <c r="RY52" s="42"/>
      <c r="RZ52" s="42"/>
      <c r="SA52" s="42"/>
      <c r="SB52" s="42"/>
      <c r="SC52" s="42"/>
      <c r="SD52" s="42"/>
      <c r="SE52" s="62"/>
      <c r="SF52" s="30"/>
      <c r="SG52" s="30"/>
      <c r="SH52" s="30"/>
      <c r="SI52" s="30"/>
      <c r="SJ52" s="30"/>
      <c r="SK52" s="30"/>
      <c r="SL52" s="30"/>
      <c r="SM52" s="30"/>
      <c r="SN52" s="30"/>
      <c r="SO52" s="30"/>
      <c r="SP52" s="30"/>
      <c r="SQ52" s="30"/>
      <c r="SR52" s="30"/>
      <c r="SS52" s="30"/>
      <c r="ST52" s="30"/>
      <c r="SU52" s="30"/>
      <c r="SV52" s="30"/>
      <c r="SW52" s="30"/>
      <c r="SX52" s="30"/>
      <c r="SY52" s="30"/>
      <c r="SZ52" s="30"/>
      <c r="TA52" s="30"/>
      <c r="TB52" s="30"/>
      <c r="TC52" s="30"/>
      <c r="TD52" s="30"/>
      <c r="TE52" s="30"/>
      <c r="TF52" s="30"/>
      <c r="TG52" s="30"/>
      <c r="TH52" s="30"/>
      <c r="TI52" s="30"/>
      <c r="TJ52" s="62"/>
      <c r="TK52" s="42"/>
      <c r="TL52" s="42"/>
      <c r="TM52" s="42"/>
      <c r="TN52" s="42"/>
      <c r="TO52" s="42"/>
      <c r="TP52" s="42"/>
      <c r="TQ52" s="42"/>
      <c r="TR52" s="42"/>
      <c r="TS52" s="42"/>
      <c r="TT52" s="42"/>
      <c r="TU52" s="42"/>
      <c r="TV52" s="42"/>
      <c r="TW52" s="42"/>
      <c r="TX52" s="42"/>
      <c r="TY52" s="42"/>
      <c r="TZ52" s="42"/>
      <c r="UA52" s="42"/>
      <c r="UB52" s="42"/>
      <c r="UC52" s="42"/>
      <c r="UD52" s="42"/>
      <c r="UE52" s="42"/>
      <c r="UF52" s="42"/>
      <c r="UG52" s="42"/>
      <c r="UH52" s="42"/>
      <c r="UI52" s="42"/>
      <c r="UJ52" s="42"/>
      <c r="UK52" s="42"/>
      <c r="UL52" s="42"/>
      <c r="UM52" s="42"/>
      <c r="UN52" s="42"/>
      <c r="UO52" s="42"/>
      <c r="UP52" s="62"/>
      <c r="UQ52" s="30"/>
      <c r="UR52" s="30"/>
      <c r="US52" s="30"/>
      <c r="UT52" s="30"/>
      <c r="UU52" s="30"/>
      <c r="UV52" s="30"/>
      <c r="UW52" s="30"/>
      <c r="UX52" s="30"/>
      <c r="UY52" s="30"/>
      <c r="UZ52" s="30"/>
      <c r="VA52" s="30"/>
      <c r="VB52" s="30"/>
      <c r="VC52" s="30"/>
      <c r="VD52" s="30"/>
      <c r="VE52" s="30"/>
      <c r="VF52" s="30"/>
      <c r="VG52" s="30"/>
      <c r="VH52" s="30"/>
      <c r="VI52" s="30"/>
      <c r="VJ52" s="30"/>
      <c r="VK52" s="30"/>
      <c r="VL52" s="30"/>
      <c r="VM52" s="30"/>
      <c r="VN52" s="30"/>
      <c r="VO52" s="30"/>
      <c r="VP52" s="30"/>
      <c r="VQ52" s="30"/>
      <c r="VR52" s="30"/>
      <c r="VS52" s="30"/>
      <c r="VT52" s="30"/>
      <c r="VU52" s="62"/>
      <c r="VV52" s="30"/>
      <c r="VW52" s="30"/>
      <c r="VX52" s="30"/>
      <c r="VY52" s="30"/>
      <c r="VZ52" s="30"/>
      <c r="WA52" s="30"/>
      <c r="WB52" s="30"/>
      <c r="WC52" s="30"/>
      <c r="WD52" s="30"/>
      <c r="WE52" s="30"/>
      <c r="WF52" s="30"/>
      <c r="WG52" s="30"/>
      <c r="WH52" s="30"/>
      <c r="WI52" s="30"/>
      <c r="WJ52" s="30"/>
      <c r="WK52" s="30"/>
      <c r="WL52" s="30"/>
      <c r="WM52" s="30"/>
      <c r="WN52" s="30"/>
      <c r="WO52" s="30"/>
      <c r="WP52" s="30"/>
      <c r="WQ52" s="30"/>
      <c r="WR52" s="30"/>
      <c r="WS52" s="30"/>
      <c r="WT52" s="30"/>
      <c r="WU52" s="30"/>
      <c r="WV52" s="30"/>
      <c r="WW52" s="30"/>
      <c r="WX52" s="30"/>
      <c r="WY52" s="30"/>
      <c r="WZ52" s="30"/>
      <c r="XA52" s="62"/>
      <c r="XB52" s="30"/>
      <c r="XC52" s="30"/>
      <c r="XD52" s="30"/>
      <c r="XE52" s="30"/>
      <c r="XF52" s="30"/>
      <c r="XG52" s="30"/>
      <c r="XH52" s="30"/>
      <c r="XI52" s="30"/>
      <c r="XJ52" s="30"/>
      <c r="XK52" s="30"/>
      <c r="XL52" s="30"/>
      <c r="XM52" s="30"/>
      <c r="XN52" s="30"/>
      <c r="XO52" s="30"/>
      <c r="XP52" s="30"/>
      <c r="XQ52" s="30"/>
      <c r="XR52" s="30"/>
      <c r="XS52" s="30"/>
      <c r="XT52" s="30"/>
      <c r="XU52" s="30"/>
      <c r="XV52" s="30"/>
      <c r="XW52" s="30"/>
      <c r="XX52" s="30"/>
      <c r="XY52" s="30"/>
      <c r="XZ52" s="30"/>
      <c r="YA52" s="30"/>
      <c r="YB52" s="30"/>
      <c r="YC52" s="30"/>
      <c r="YD52" s="30"/>
      <c r="YE52" s="30"/>
      <c r="YF52" s="30"/>
      <c r="YG52" s="62"/>
      <c r="YH52" s="30"/>
      <c r="YI52" s="30"/>
      <c r="YJ52" s="30"/>
      <c r="YK52" s="30"/>
      <c r="YL52" s="30"/>
      <c r="YM52" s="30"/>
      <c r="YN52" s="30"/>
      <c r="YO52" s="30"/>
      <c r="YP52" s="30"/>
      <c r="YQ52" s="30"/>
      <c r="YR52" s="30"/>
      <c r="YS52" s="30"/>
      <c r="YT52" s="30"/>
      <c r="YU52" s="30"/>
      <c r="YV52" s="30"/>
      <c r="YW52" s="30"/>
      <c r="YX52" s="30"/>
      <c r="YY52" s="30"/>
      <c r="YZ52" s="30"/>
      <c r="ZA52" s="30"/>
      <c r="ZB52" s="30"/>
      <c r="ZC52" s="30"/>
      <c r="ZD52" s="30"/>
      <c r="ZE52" s="30"/>
      <c r="ZF52" s="30"/>
      <c r="ZG52" s="30"/>
      <c r="ZH52" s="30"/>
      <c r="ZI52" s="30"/>
      <c r="ZJ52" s="62"/>
      <c r="ZK52" s="30"/>
      <c r="ZL52" s="30"/>
      <c r="ZM52" s="30"/>
      <c r="ZN52" s="30"/>
      <c r="ZO52" s="30"/>
      <c r="ZP52" s="30"/>
      <c r="ZQ52" s="30"/>
      <c r="ZR52" s="30"/>
      <c r="ZS52" s="30"/>
      <c r="ZT52" s="30"/>
      <c r="ZU52" s="30"/>
      <c r="ZV52" s="30"/>
      <c r="ZW52" s="30"/>
      <c r="ZX52" s="30"/>
      <c r="ZY52" s="30"/>
      <c r="ZZ52" s="30"/>
      <c r="AAA52" s="30"/>
      <c r="AAB52" s="30"/>
      <c r="AAC52" s="30"/>
      <c r="AAD52" s="30"/>
      <c r="AAE52" s="30"/>
      <c r="AAF52" s="30"/>
      <c r="AAG52" s="30"/>
      <c r="AAH52" s="30"/>
      <c r="AAI52" s="30"/>
      <c r="AAJ52" s="30"/>
      <c r="AAK52" s="30"/>
      <c r="AAL52" s="30"/>
      <c r="AAM52" s="30"/>
      <c r="AAN52" s="30"/>
      <c r="AAO52" s="30"/>
      <c r="AAP52" s="62"/>
      <c r="AAQ52" s="30"/>
      <c r="AAR52" s="30"/>
      <c r="AAS52" s="30"/>
      <c r="AAT52" s="30"/>
      <c r="AAU52" s="30"/>
      <c r="AAV52" s="30"/>
      <c r="AAW52" s="30"/>
      <c r="AAX52" s="30"/>
      <c r="AAY52" s="30"/>
      <c r="AAZ52" s="30"/>
      <c r="ABA52" s="30"/>
      <c r="ABB52" s="30"/>
      <c r="ABC52" s="30"/>
      <c r="ABD52" s="30"/>
      <c r="ABE52" s="30"/>
      <c r="ABF52" s="30"/>
      <c r="ABG52" s="30"/>
      <c r="ABH52" s="30"/>
      <c r="ABI52" s="30"/>
      <c r="ABJ52" s="30"/>
      <c r="ABK52" s="30"/>
      <c r="ABL52" s="30"/>
      <c r="ABM52" s="30"/>
      <c r="ABN52" s="30"/>
      <c r="ABO52" s="30"/>
      <c r="ABP52" s="30"/>
      <c r="ABQ52" s="30"/>
      <c r="ABR52" s="30"/>
      <c r="ABS52" s="30"/>
      <c r="ABT52" s="30"/>
      <c r="ABU52" s="62"/>
      <c r="ABV52" s="30"/>
      <c r="ABW52" s="30"/>
      <c r="ABX52" s="30"/>
      <c r="ABY52" s="30"/>
      <c r="ABZ52" s="30"/>
      <c r="ACA52" s="30"/>
      <c r="ACB52" s="30"/>
      <c r="ACC52" s="30"/>
      <c r="ACD52" s="30"/>
      <c r="ACE52" s="30"/>
      <c r="ACF52" s="30"/>
      <c r="ACG52" s="30"/>
      <c r="ACH52" s="30"/>
      <c r="ACI52" s="30"/>
      <c r="ACJ52" s="30"/>
      <c r="ACK52" s="30"/>
      <c r="ACL52" s="30"/>
      <c r="ACM52" s="30"/>
      <c r="ACN52" s="30"/>
      <c r="ACO52" s="30"/>
      <c r="ACP52" s="30"/>
      <c r="ACQ52" s="30"/>
      <c r="ACR52" s="30"/>
      <c r="ACS52" s="30"/>
      <c r="ACT52" s="30"/>
      <c r="ACU52" s="30"/>
      <c r="ACV52" s="30"/>
      <c r="ACW52" s="30"/>
      <c r="ACX52" s="30"/>
      <c r="ACY52" s="30"/>
      <c r="ACZ52" s="30"/>
      <c r="ADA52" s="62"/>
      <c r="ADB52" s="30"/>
      <c r="ADC52" s="30"/>
      <c r="ADD52" s="30"/>
      <c r="ADE52" s="30"/>
      <c r="ADF52" s="30"/>
      <c r="ADG52" s="30"/>
      <c r="ADH52" s="30"/>
      <c r="ADI52" s="30"/>
      <c r="ADJ52" s="30"/>
      <c r="ADK52" s="30"/>
      <c r="ADL52" s="30"/>
      <c r="ADM52" s="30"/>
      <c r="ADN52" s="30"/>
      <c r="ADO52" s="30"/>
      <c r="ADP52" s="30"/>
      <c r="ADQ52" s="30"/>
      <c r="ADR52" s="30"/>
      <c r="ADS52" s="30"/>
      <c r="ADT52" s="30"/>
      <c r="ADU52" s="30"/>
      <c r="ADV52" s="30"/>
      <c r="ADW52" s="30"/>
      <c r="ADX52" s="30"/>
      <c r="ADY52" s="30"/>
      <c r="ADZ52" s="30"/>
      <c r="AEA52" s="30"/>
      <c r="AEB52" s="30"/>
      <c r="AEC52" s="30"/>
      <c r="AED52" s="30"/>
      <c r="AEE52" s="30"/>
      <c r="AEF52" s="62"/>
      <c r="AEG52" s="30"/>
      <c r="AEH52" s="30"/>
      <c r="AEI52" s="30"/>
      <c r="AEJ52" s="30"/>
      <c r="AEK52" s="30"/>
      <c r="AEL52" s="30"/>
      <c r="AEM52" s="30"/>
      <c r="AEN52" s="30"/>
      <c r="AEO52" s="30"/>
      <c r="AEP52" s="30"/>
      <c r="AEQ52" s="30"/>
      <c r="AER52" s="30"/>
      <c r="AES52" s="30"/>
      <c r="AET52" s="30"/>
      <c r="AEU52" s="30"/>
      <c r="AEV52" s="30"/>
      <c r="AEW52" s="30"/>
      <c r="AEX52" s="30"/>
      <c r="AEY52" s="30"/>
      <c r="AEZ52" s="30"/>
      <c r="AFA52" s="30"/>
      <c r="AFB52" s="30"/>
      <c r="AFC52" s="30"/>
      <c r="AFD52" s="30"/>
      <c r="AFE52" s="30"/>
      <c r="AFF52" s="30"/>
      <c r="AFG52" s="30"/>
      <c r="AFH52" s="30"/>
      <c r="AFI52" s="30"/>
      <c r="AFJ52" s="30"/>
      <c r="AFK52" s="30"/>
      <c r="AFL52" s="62"/>
      <c r="AFM52" s="30"/>
      <c r="AFN52" s="30"/>
      <c r="AFO52" s="30"/>
      <c r="AFP52" s="30"/>
      <c r="AFQ52" s="30"/>
      <c r="AFR52" s="30"/>
      <c r="AFS52" s="30"/>
      <c r="AFT52" s="30"/>
      <c r="AFU52" s="30"/>
      <c r="AFV52" s="30"/>
      <c r="AFW52" s="30"/>
      <c r="AFX52" s="30"/>
      <c r="AFY52" s="30"/>
      <c r="AFZ52" s="30"/>
      <c r="AGA52" s="30"/>
      <c r="AGB52" s="30"/>
      <c r="AGC52" s="30"/>
      <c r="AGD52" s="30"/>
      <c r="AGE52" s="30"/>
      <c r="AGF52" s="30"/>
      <c r="AGG52" s="30"/>
      <c r="AGH52" s="30"/>
      <c r="AGI52" s="30"/>
      <c r="AGJ52" s="30"/>
      <c r="AGK52" s="30"/>
      <c r="AGL52" s="30"/>
      <c r="AGM52" s="30"/>
      <c r="AGN52" s="30"/>
      <c r="AGO52" s="30"/>
      <c r="AGP52" s="30"/>
      <c r="AGQ52" s="30"/>
      <c r="AGR52" s="62"/>
      <c r="AGS52" s="30"/>
      <c r="AGT52" s="30"/>
      <c r="AGU52" s="30"/>
      <c r="AGV52" s="30"/>
      <c r="AGW52" s="30"/>
      <c r="AGX52" s="30"/>
      <c r="AGY52" s="30"/>
      <c r="AGZ52" s="30"/>
      <c r="AHA52" s="30"/>
      <c r="AHB52" s="30"/>
      <c r="AHC52" s="30"/>
      <c r="AHD52" s="30"/>
      <c r="AHE52" s="30"/>
      <c r="AHF52" s="30"/>
      <c r="AHG52" s="30"/>
      <c r="AHH52" s="30"/>
      <c r="AHI52" s="30"/>
      <c r="AHJ52" s="30"/>
      <c r="AHK52" s="30"/>
      <c r="AHL52" s="30"/>
      <c r="AHM52" s="30"/>
      <c r="AHN52" s="30"/>
      <c r="AHO52" s="30"/>
      <c r="AHP52" s="30"/>
      <c r="AHQ52" s="30"/>
      <c r="AHR52" s="30"/>
      <c r="AHS52" s="30"/>
      <c r="AHT52" s="30"/>
      <c r="AHU52" s="30"/>
      <c r="AHV52" s="30"/>
      <c r="AHW52" s="62"/>
      <c r="AHX52" s="30"/>
      <c r="AHY52" s="30"/>
      <c r="AHZ52" s="30"/>
      <c r="AIA52" s="30"/>
      <c r="AIB52" s="30"/>
      <c r="AIC52" s="30"/>
      <c r="AID52" s="30"/>
      <c r="AIE52" s="30"/>
      <c r="AIF52" s="30"/>
      <c r="AIG52" s="30"/>
      <c r="AIH52" s="30"/>
      <c r="AII52" s="30"/>
      <c r="AIJ52" s="30"/>
      <c r="AIK52" s="30"/>
      <c r="AIL52" s="30"/>
      <c r="AIM52" s="30"/>
      <c r="AIN52" s="30"/>
      <c r="AIO52" s="30"/>
      <c r="AIP52" s="30"/>
      <c r="AIQ52" s="30"/>
      <c r="AIR52" s="30"/>
      <c r="AIS52" s="30"/>
      <c r="AIT52" s="30"/>
      <c r="AIU52" s="30"/>
      <c r="AIV52" s="30"/>
      <c r="AIW52" s="30"/>
      <c r="AIX52" s="30"/>
      <c r="AIY52" s="30"/>
      <c r="AIZ52" s="30"/>
      <c r="AJA52" s="30"/>
      <c r="AJB52" s="30"/>
      <c r="AJC52" s="62"/>
      <c r="AJD52" s="30"/>
      <c r="AJE52" s="30"/>
      <c r="AJF52" s="30"/>
      <c r="AJG52" s="30"/>
      <c r="AJH52" s="30"/>
      <c r="AJI52" s="30"/>
      <c r="AJJ52" s="30"/>
      <c r="AJK52" s="30"/>
      <c r="AJL52" s="30"/>
      <c r="AJM52" s="30"/>
      <c r="AJN52" s="30"/>
      <c r="AJO52" s="30"/>
      <c r="AJP52" s="30"/>
      <c r="AJQ52" s="30"/>
      <c r="AJR52" s="30"/>
      <c r="AJS52" s="30"/>
      <c r="AJT52" s="30"/>
      <c r="AJU52" s="30"/>
      <c r="AJV52" s="30"/>
      <c r="AJW52" s="30"/>
      <c r="AJX52" s="30"/>
      <c r="AJY52" s="30"/>
      <c r="AJZ52" s="30"/>
      <c r="AKA52" s="30"/>
      <c r="AKB52" s="30"/>
      <c r="AKC52" s="30"/>
      <c r="AKD52" s="30"/>
      <c r="AKE52" s="30"/>
      <c r="AKF52" s="30"/>
      <c r="AKG52" s="30"/>
      <c r="AKH52" s="62"/>
      <c r="AKI52" s="30"/>
      <c r="AKJ52" s="30"/>
      <c r="AKK52" s="30"/>
      <c r="AKL52" s="30"/>
      <c r="AKM52" s="30"/>
      <c r="AKN52" s="30"/>
      <c r="AKO52" s="30"/>
      <c r="AKP52" s="30"/>
      <c r="AKQ52" s="30"/>
      <c r="AKR52" s="30"/>
      <c r="AKS52" s="30"/>
      <c r="AKT52" s="30"/>
      <c r="AKU52" s="30"/>
      <c r="AKV52" s="30"/>
      <c r="AKW52" s="30"/>
      <c r="AKX52" s="30"/>
      <c r="AKY52" s="30"/>
      <c r="AKZ52" s="30"/>
      <c r="ALA52" s="30"/>
      <c r="ALB52" s="30"/>
      <c r="ALC52" s="30"/>
      <c r="ALD52" s="30"/>
      <c r="ALE52" s="30"/>
      <c r="ALF52" s="30"/>
      <c r="ALG52" s="30"/>
      <c r="ALH52" s="30"/>
      <c r="ALI52" s="30"/>
      <c r="ALJ52" s="30"/>
      <c r="ALK52" s="30"/>
      <c r="ALL52" s="30"/>
      <c r="ALM52" s="30"/>
      <c r="ALN52" s="62"/>
    </row>
    <row r="53" spans="1:1002" s="61" customFormat="1" ht="3" customHeight="1">
      <c r="A53" s="550"/>
      <c r="B53" s="540"/>
      <c r="C53" s="39"/>
      <c r="D53" s="553"/>
      <c r="E53" s="553"/>
      <c r="F53" s="99"/>
      <c r="G53" s="97"/>
      <c r="H53" s="562"/>
      <c r="I53" s="543"/>
      <c r="J53" s="57"/>
      <c r="K53" s="565"/>
      <c r="M53" s="3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62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62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62"/>
      <c r="CM53" s="84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4"/>
      <c r="DB53" s="84"/>
      <c r="DC53" s="84"/>
      <c r="DD53" s="84"/>
      <c r="DE53" s="84"/>
      <c r="DF53" s="84"/>
      <c r="DG53" s="84"/>
      <c r="DH53" s="84"/>
      <c r="DI53" s="84"/>
      <c r="DJ53" s="84"/>
      <c r="DK53" s="84"/>
      <c r="DL53" s="84"/>
      <c r="DM53" s="84"/>
      <c r="DN53" s="84"/>
      <c r="DO53" s="84"/>
      <c r="DP53" s="84"/>
      <c r="DQ53" s="84"/>
      <c r="DR53" s="62"/>
      <c r="DS53" s="84"/>
      <c r="DT53" s="84"/>
      <c r="DU53" s="84"/>
      <c r="DV53" s="84"/>
      <c r="DW53" s="84"/>
      <c r="DX53" s="84"/>
      <c r="DY53" s="84"/>
      <c r="DZ53" s="84"/>
      <c r="EA53" s="84"/>
      <c r="EB53" s="84"/>
      <c r="EC53" s="84"/>
      <c r="ED53" s="84"/>
      <c r="EE53" s="84"/>
      <c r="EF53" s="84"/>
      <c r="EG53" s="84"/>
      <c r="EH53" s="84"/>
      <c r="EI53" s="84"/>
      <c r="EJ53" s="84"/>
      <c r="EK53" s="84"/>
      <c r="EL53" s="84"/>
      <c r="EM53" s="84"/>
      <c r="EN53" s="84"/>
      <c r="EO53" s="84"/>
      <c r="EP53" s="84"/>
      <c r="EQ53" s="84"/>
      <c r="ER53" s="84"/>
      <c r="ES53" s="84"/>
      <c r="ET53" s="84"/>
      <c r="EU53" s="84"/>
      <c r="EV53" s="84"/>
      <c r="EW53" s="62"/>
      <c r="EX53" s="84"/>
      <c r="EY53" s="84"/>
      <c r="EZ53" s="84"/>
      <c r="FA53" s="84"/>
      <c r="FB53" s="84"/>
      <c r="FC53" s="84"/>
      <c r="FD53" s="84"/>
      <c r="FE53" s="84"/>
      <c r="FF53" s="84"/>
      <c r="FG53" s="84"/>
      <c r="FH53" s="84"/>
      <c r="FI53" s="84"/>
      <c r="FJ53" s="84"/>
      <c r="FK53" s="84"/>
      <c r="FL53" s="84"/>
      <c r="FM53" s="84"/>
      <c r="FN53" s="84"/>
      <c r="FO53" s="84"/>
      <c r="FP53" s="84"/>
      <c r="FQ53" s="84"/>
      <c r="FR53" s="84"/>
      <c r="FS53" s="84"/>
      <c r="FT53" s="84"/>
      <c r="FU53" s="84"/>
      <c r="FV53" s="84"/>
      <c r="FW53" s="84"/>
      <c r="FX53" s="84"/>
      <c r="FY53" s="84"/>
      <c r="FZ53" s="84"/>
      <c r="GA53" s="84"/>
      <c r="GB53" s="84"/>
      <c r="GC53" s="62"/>
      <c r="GD53" s="84"/>
      <c r="GE53" s="84"/>
      <c r="GF53" s="84"/>
      <c r="GG53" s="84"/>
      <c r="GH53" s="84"/>
      <c r="GI53" s="84"/>
      <c r="GJ53" s="84"/>
      <c r="GK53" s="84"/>
      <c r="GL53" s="84"/>
      <c r="GM53" s="84"/>
      <c r="GN53" s="84"/>
      <c r="GO53" s="84"/>
      <c r="GP53" s="84"/>
      <c r="GQ53" s="84"/>
      <c r="GR53" s="84"/>
      <c r="GS53" s="84"/>
      <c r="GT53" s="84"/>
      <c r="GU53" s="84"/>
      <c r="GV53" s="84"/>
      <c r="GW53" s="84"/>
      <c r="GX53" s="84"/>
      <c r="GY53" s="84"/>
      <c r="GZ53" s="84"/>
      <c r="HA53" s="84"/>
      <c r="HB53" s="84"/>
      <c r="HC53" s="84"/>
      <c r="HD53" s="84"/>
      <c r="HE53" s="84"/>
      <c r="HF53" s="84"/>
      <c r="HG53" s="84"/>
      <c r="HH53" s="62"/>
      <c r="HI53" s="84"/>
      <c r="HJ53" s="84"/>
      <c r="HK53" s="84"/>
      <c r="HL53" s="84"/>
      <c r="HM53" s="84"/>
      <c r="HN53" s="84"/>
      <c r="HO53" s="84"/>
      <c r="HP53" s="84"/>
      <c r="HQ53" s="84"/>
      <c r="HR53" s="84"/>
      <c r="HS53" s="84"/>
      <c r="HT53" s="84"/>
      <c r="HU53" s="84"/>
      <c r="HV53" s="84"/>
      <c r="HW53" s="84"/>
      <c r="HX53" s="84"/>
      <c r="HY53" s="84"/>
      <c r="HZ53" s="84"/>
      <c r="IA53" s="84"/>
      <c r="IB53" s="84"/>
      <c r="IC53" s="84"/>
      <c r="ID53" s="84"/>
      <c r="IE53" s="84"/>
      <c r="IF53" s="84"/>
      <c r="IG53" s="84"/>
      <c r="IH53" s="84"/>
      <c r="II53" s="84"/>
      <c r="IJ53" s="84"/>
      <c r="IK53" s="84"/>
      <c r="IL53" s="84"/>
      <c r="IM53" s="84"/>
      <c r="IN53" s="62"/>
      <c r="IO53" s="84"/>
      <c r="IP53" s="84"/>
      <c r="IQ53" s="84"/>
      <c r="IR53" s="84"/>
      <c r="IS53" s="84"/>
      <c r="IT53" s="84"/>
      <c r="IU53" s="84"/>
      <c r="IV53" s="84"/>
      <c r="IW53" s="84"/>
      <c r="IX53" s="84"/>
      <c r="IY53" s="84"/>
      <c r="IZ53" s="84"/>
      <c r="JA53" s="84"/>
      <c r="JB53" s="84"/>
      <c r="JC53" s="84"/>
      <c r="JD53" s="84"/>
      <c r="JE53" s="84"/>
      <c r="JF53" s="84"/>
      <c r="JG53" s="84"/>
      <c r="JH53" s="84"/>
      <c r="JI53" s="84"/>
      <c r="JJ53" s="84"/>
      <c r="JK53" s="84"/>
      <c r="JL53" s="84"/>
      <c r="JM53" s="84"/>
      <c r="JN53" s="84"/>
      <c r="JO53" s="84"/>
      <c r="JP53" s="84"/>
      <c r="JQ53" s="84"/>
      <c r="JR53" s="84"/>
      <c r="JS53" s="84"/>
      <c r="JT53" s="62"/>
      <c r="JU53" s="84"/>
      <c r="JV53" s="84"/>
      <c r="JW53" s="84"/>
      <c r="JX53" s="84"/>
      <c r="JY53" s="84"/>
      <c r="JZ53" s="84"/>
      <c r="KA53" s="84"/>
      <c r="KB53" s="84"/>
      <c r="KC53" s="84"/>
      <c r="KD53" s="84"/>
      <c r="KE53" s="84"/>
      <c r="KF53" s="84"/>
      <c r="KG53" s="84"/>
      <c r="KH53" s="84"/>
      <c r="KI53" s="84"/>
      <c r="KJ53" s="84"/>
      <c r="KK53" s="84"/>
      <c r="KL53" s="84"/>
      <c r="KM53" s="84"/>
      <c r="KN53" s="84"/>
      <c r="KO53" s="84"/>
      <c r="KP53" s="84"/>
      <c r="KQ53" s="84"/>
      <c r="KR53" s="84"/>
      <c r="KS53" s="84"/>
      <c r="KT53" s="84"/>
      <c r="KU53" s="84"/>
      <c r="KV53" s="84"/>
      <c r="KW53" s="62"/>
      <c r="KX53" s="84"/>
      <c r="KY53" s="84"/>
      <c r="KZ53" s="84"/>
      <c r="LA53" s="84"/>
      <c r="LB53" s="84"/>
      <c r="LC53" s="84"/>
      <c r="LD53" s="84"/>
      <c r="LE53" s="84"/>
      <c r="LF53" s="84"/>
      <c r="LG53" s="84"/>
      <c r="LH53" s="84"/>
      <c r="LI53" s="84"/>
      <c r="LJ53" s="84"/>
      <c r="LK53" s="84"/>
      <c r="LL53" s="84"/>
      <c r="LM53" s="84"/>
      <c r="LN53" s="84"/>
      <c r="LO53" s="84"/>
      <c r="LP53" s="84"/>
      <c r="LQ53" s="84"/>
      <c r="LR53" s="84"/>
      <c r="LS53" s="84"/>
      <c r="LT53" s="84"/>
      <c r="LU53" s="84"/>
      <c r="LV53" s="84"/>
      <c r="LW53" s="84"/>
      <c r="LX53" s="84"/>
      <c r="LY53" s="84"/>
      <c r="LZ53" s="84"/>
      <c r="MA53" s="84"/>
      <c r="MB53" s="84"/>
      <c r="MC53" s="62"/>
      <c r="MD53" s="84"/>
      <c r="ME53" s="84"/>
      <c r="MF53" s="84"/>
      <c r="MG53" s="84"/>
      <c r="MH53" s="84"/>
      <c r="MI53" s="84"/>
      <c r="MJ53" s="84"/>
      <c r="MK53" s="84"/>
      <c r="ML53" s="84"/>
      <c r="MM53" s="84"/>
      <c r="MN53" s="84"/>
      <c r="MO53" s="84"/>
      <c r="MP53" s="84"/>
      <c r="MQ53" s="84"/>
      <c r="MR53" s="84"/>
      <c r="MS53" s="84"/>
      <c r="MT53" s="84"/>
      <c r="MU53" s="84"/>
      <c r="MV53" s="84"/>
      <c r="MW53" s="84"/>
      <c r="MX53" s="84"/>
      <c r="MY53" s="84"/>
      <c r="MZ53" s="84"/>
      <c r="NA53" s="84"/>
      <c r="NB53" s="84"/>
      <c r="NC53" s="84"/>
      <c r="ND53" s="84"/>
      <c r="NE53" s="84"/>
      <c r="NF53" s="84"/>
      <c r="NG53" s="84"/>
      <c r="NH53" s="62"/>
      <c r="NI53" s="84"/>
      <c r="NJ53" s="84"/>
      <c r="NK53" s="84"/>
      <c r="NL53" s="84"/>
      <c r="NM53" s="84"/>
      <c r="NN53" s="84"/>
      <c r="NO53" s="84"/>
      <c r="NP53" s="84"/>
      <c r="NQ53" s="84"/>
      <c r="NR53" s="84"/>
      <c r="NS53" s="84"/>
      <c r="NT53" s="84"/>
      <c r="NU53" s="84"/>
      <c r="NV53" s="84"/>
      <c r="NW53" s="84"/>
      <c r="NX53" s="84"/>
      <c r="NY53" s="84"/>
      <c r="NZ53" s="84"/>
      <c r="OA53" s="84"/>
      <c r="OB53" s="84"/>
      <c r="OC53" s="84"/>
      <c r="OD53" s="84"/>
      <c r="OE53" s="84"/>
      <c r="OF53" s="84"/>
      <c r="OG53" s="84"/>
      <c r="OH53" s="84"/>
      <c r="OI53" s="84"/>
      <c r="OJ53" s="84"/>
      <c r="OK53" s="84"/>
      <c r="OL53" s="84"/>
      <c r="OM53" s="84"/>
      <c r="ON53" s="62"/>
      <c r="OO53" s="84"/>
      <c r="OP53" s="84"/>
      <c r="OQ53" s="84"/>
      <c r="OR53" s="84"/>
      <c r="OS53" s="84"/>
      <c r="OT53" s="84"/>
      <c r="OU53" s="84"/>
      <c r="OV53" s="84"/>
      <c r="OW53" s="84"/>
      <c r="OX53" s="84"/>
      <c r="OY53" s="84"/>
      <c r="OZ53" s="84"/>
      <c r="PA53" s="84"/>
      <c r="PB53" s="84"/>
      <c r="PC53" s="84"/>
      <c r="PD53" s="84"/>
      <c r="PE53" s="84"/>
      <c r="PF53" s="84"/>
      <c r="PG53" s="84"/>
      <c r="PH53" s="84"/>
      <c r="PI53" s="84"/>
      <c r="PJ53" s="84"/>
      <c r="PK53" s="84"/>
      <c r="PL53" s="84"/>
      <c r="PM53" s="84"/>
      <c r="PN53" s="84"/>
      <c r="PO53" s="84"/>
      <c r="PP53" s="84"/>
      <c r="PQ53" s="84"/>
      <c r="PR53" s="84"/>
      <c r="PS53" s="62"/>
      <c r="PT53" s="84"/>
      <c r="PU53" s="84"/>
      <c r="PV53" s="84"/>
      <c r="PW53" s="84"/>
      <c r="PX53" s="84"/>
      <c r="PY53" s="84"/>
      <c r="PZ53" s="84"/>
      <c r="QA53" s="84"/>
      <c r="QB53" s="84"/>
      <c r="QC53" s="84"/>
      <c r="QD53" s="84"/>
      <c r="QE53" s="84"/>
      <c r="QF53" s="84"/>
      <c r="QG53" s="84"/>
      <c r="QH53" s="84"/>
      <c r="QI53" s="84"/>
      <c r="QJ53" s="84"/>
      <c r="QK53" s="84"/>
      <c r="QL53" s="84"/>
      <c r="QM53" s="84"/>
      <c r="QN53" s="84"/>
      <c r="QO53" s="84"/>
      <c r="QP53" s="84"/>
      <c r="QQ53" s="84"/>
      <c r="QR53" s="84"/>
      <c r="QS53" s="84"/>
      <c r="QT53" s="84"/>
      <c r="QU53" s="84"/>
      <c r="QV53" s="84"/>
      <c r="QW53" s="84"/>
      <c r="QX53" s="84"/>
      <c r="QY53" s="62"/>
      <c r="QZ53" s="84"/>
      <c r="RA53" s="84"/>
      <c r="RB53" s="84"/>
      <c r="RC53" s="84"/>
      <c r="RD53" s="84"/>
      <c r="RE53" s="84"/>
      <c r="RF53" s="84"/>
      <c r="RG53" s="84"/>
      <c r="RH53" s="84"/>
      <c r="RI53" s="84"/>
      <c r="RJ53" s="84"/>
      <c r="RK53" s="84"/>
      <c r="RL53" s="84"/>
      <c r="RM53" s="84"/>
      <c r="RN53" s="84"/>
      <c r="RO53" s="84"/>
      <c r="RP53" s="84"/>
      <c r="RQ53" s="84"/>
      <c r="RR53" s="84"/>
      <c r="RS53" s="84"/>
      <c r="RT53" s="84"/>
      <c r="RU53" s="84"/>
      <c r="RV53" s="84"/>
      <c r="RW53" s="84"/>
      <c r="RX53" s="84"/>
      <c r="RY53" s="84"/>
      <c r="RZ53" s="84"/>
      <c r="SA53" s="84"/>
      <c r="SB53" s="84"/>
      <c r="SC53" s="84"/>
      <c r="SD53" s="84"/>
      <c r="SE53" s="62"/>
      <c r="SF53" s="84"/>
      <c r="SG53" s="84"/>
      <c r="SH53" s="84"/>
      <c r="SI53" s="84"/>
      <c r="SJ53" s="84"/>
      <c r="SK53" s="84"/>
      <c r="SL53" s="84"/>
      <c r="SM53" s="84"/>
      <c r="SN53" s="84"/>
      <c r="SO53" s="84"/>
      <c r="SP53" s="84"/>
      <c r="SQ53" s="84"/>
      <c r="SR53" s="84"/>
      <c r="SS53" s="84"/>
      <c r="ST53" s="84"/>
      <c r="SU53" s="84"/>
      <c r="SV53" s="84"/>
      <c r="SW53" s="84"/>
      <c r="SX53" s="84"/>
      <c r="SY53" s="84"/>
      <c r="SZ53" s="84"/>
      <c r="TA53" s="84"/>
      <c r="TB53" s="84"/>
      <c r="TC53" s="84"/>
      <c r="TD53" s="84"/>
      <c r="TE53" s="84"/>
      <c r="TF53" s="84"/>
      <c r="TG53" s="84"/>
      <c r="TH53" s="84"/>
      <c r="TI53" s="84"/>
      <c r="TJ53" s="62"/>
      <c r="TK53" s="84"/>
      <c r="TL53" s="84"/>
      <c r="TM53" s="84"/>
      <c r="TN53" s="84"/>
      <c r="TO53" s="84"/>
      <c r="TP53" s="84"/>
      <c r="TQ53" s="84"/>
      <c r="TR53" s="84"/>
      <c r="TS53" s="84"/>
      <c r="TT53" s="84"/>
      <c r="TU53" s="84"/>
      <c r="TV53" s="84"/>
      <c r="TW53" s="84"/>
      <c r="TX53" s="84"/>
      <c r="TY53" s="84"/>
      <c r="TZ53" s="84"/>
      <c r="UA53" s="84"/>
      <c r="UB53" s="84"/>
      <c r="UC53" s="84"/>
      <c r="UD53" s="84"/>
      <c r="UE53" s="84"/>
      <c r="UF53" s="84"/>
      <c r="UG53" s="84"/>
      <c r="UH53" s="84"/>
      <c r="UI53" s="84"/>
      <c r="UJ53" s="84"/>
      <c r="UK53" s="84"/>
      <c r="UL53" s="84"/>
      <c r="UM53" s="84"/>
      <c r="UN53" s="84"/>
      <c r="UO53" s="84"/>
      <c r="UP53" s="62"/>
      <c r="UQ53" s="84"/>
      <c r="UR53" s="84"/>
      <c r="US53" s="84"/>
      <c r="UT53" s="84"/>
      <c r="UU53" s="84"/>
      <c r="UV53" s="84"/>
      <c r="UW53" s="84"/>
      <c r="UX53" s="84"/>
      <c r="UY53" s="84"/>
      <c r="UZ53" s="84"/>
      <c r="VA53" s="84"/>
      <c r="VB53" s="84"/>
      <c r="VC53" s="84"/>
      <c r="VD53" s="84"/>
      <c r="VE53" s="84"/>
      <c r="VF53" s="84"/>
      <c r="VG53" s="84"/>
      <c r="VH53" s="84"/>
      <c r="VI53" s="84"/>
      <c r="VJ53" s="84"/>
      <c r="VK53" s="84"/>
      <c r="VL53" s="84"/>
      <c r="VM53" s="84"/>
      <c r="VN53" s="84"/>
      <c r="VO53" s="84"/>
      <c r="VP53" s="84"/>
      <c r="VQ53" s="84"/>
      <c r="VR53" s="84"/>
      <c r="VS53" s="84"/>
      <c r="VT53" s="84"/>
      <c r="VU53" s="62"/>
      <c r="VV53" s="84"/>
      <c r="VW53" s="84"/>
      <c r="VX53" s="84"/>
      <c r="VY53" s="84"/>
      <c r="VZ53" s="84"/>
      <c r="WA53" s="84"/>
      <c r="WB53" s="84"/>
      <c r="WC53" s="84"/>
      <c r="WD53" s="84"/>
      <c r="WE53" s="84"/>
      <c r="WF53" s="84"/>
      <c r="WG53" s="84"/>
      <c r="WH53" s="84"/>
      <c r="WI53" s="84"/>
      <c r="WJ53" s="84"/>
      <c r="WK53" s="84"/>
      <c r="WL53" s="84"/>
      <c r="WM53" s="84"/>
      <c r="WN53" s="84"/>
      <c r="WO53" s="84"/>
      <c r="WP53" s="84"/>
      <c r="WQ53" s="84"/>
      <c r="WR53" s="84"/>
      <c r="WS53" s="84"/>
      <c r="WT53" s="84"/>
      <c r="WU53" s="84"/>
      <c r="WV53" s="84"/>
      <c r="WW53" s="84"/>
      <c r="WX53" s="84"/>
      <c r="WY53" s="84"/>
      <c r="WZ53" s="42"/>
      <c r="XA53" s="62"/>
      <c r="XB53" s="86"/>
      <c r="XC53" s="86"/>
      <c r="XD53" s="86"/>
      <c r="XE53" s="86"/>
      <c r="XF53" s="86"/>
      <c r="XG53" s="86"/>
      <c r="XH53" s="86"/>
      <c r="XI53" s="86"/>
      <c r="XJ53" s="86"/>
      <c r="XK53" s="86"/>
      <c r="XL53" s="86"/>
      <c r="XM53" s="86"/>
      <c r="XN53" s="86"/>
      <c r="XO53" s="86"/>
      <c r="XP53" s="86"/>
      <c r="XQ53" s="86"/>
      <c r="XR53" s="86"/>
      <c r="XS53" s="86"/>
      <c r="XT53" s="86"/>
      <c r="XU53" s="86"/>
      <c r="XV53" s="86"/>
      <c r="XW53" s="86"/>
      <c r="XX53" s="86"/>
      <c r="XY53" s="86"/>
      <c r="XZ53" s="86"/>
      <c r="YA53" s="86"/>
      <c r="YB53" s="86"/>
      <c r="YC53" s="86"/>
      <c r="YD53" s="86"/>
      <c r="YE53" s="86"/>
      <c r="YF53" s="86"/>
      <c r="YG53" s="62"/>
      <c r="YH53" s="86"/>
      <c r="YI53" s="86"/>
      <c r="YJ53" s="86"/>
      <c r="YK53" s="86"/>
      <c r="YL53" s="86"/>
      <c r="YM53" s="86"/>
      <c r="YN53" s="86"/>
      <c r="YO53" s="86"/>
      <c r="YP53" s="86"/>
      <c r="YQ53" s="86"/>
      <c r="YR53" s="86"/>
      <c r="YS53" s="86"/>
      <c r="YT53" s="86"/>
      <c r="YU53" s="86"/>
      <c r="YV53" s="86"/>
      <c r="YW53" s="86"/>
      <c r="YX53" s="86"/>
      <c r="YY53" s="86"/>
      <c r="YZ53" s="86"/>
      <c r="ZA53" s="86"/>
      <c r="ZB53" s="86"/>
      <c r="ZC53" s="86"/>
      <c r="ZD53" s="86"/>
      <c r="ZE53" s="86"/>
      <c r="ZF53" s="86"/>
      <c r="ZG53" s="86"/>
      <c r="ZH53" s="86"/>
      <c r="ZI53" s="86"/>
      <c r="ZJ53" s="62"/>
      <c r="ZK53" s="86"/>
      <c r="ZL53" s="86"/>
      <c r="ZM53" s="86"/>
      <c r="ZN53" s="86"/>
      <c r="ZO53" s="86"/>
      <c r="ZP53" s="86"/>
      <c r="ZQ53" s="86"/>
      <c r="ZR53" s="86"/>
      <c r="ZS53" s="86"/>
      <c r="ZT53" s="86"/>
      <c r="ZU53" s="86"/>
      <c r="ZV53" s="86"/>
      <c r="ZW53" s="86"/>
      <c r="ZX53" s="86"/>
      <c r="ZY53" s="86"/>
      <c r="ZZ53" s="86"/>
      <c r="AAA53" s="86"/>
      <c r="AAB53" s="86"/>
      <c r="AAC53" s="86"/>
      <c r="AAD53" s="86"/>
      <c r="AAE53" s="86"/>
      <c r="AAF53" s="86"/>
      <c r="AAG53" s="86"/>
      <c r="AAH53" s="86"/>
      <c r="AAI53" s="86"/>
      <c r="AAJ53" s="86"/>
      <c r="AAK53" s="86"/>
      <c r="AAL53" s="86"/>
      <c r="AAM53" s="86"/>
      <c r="AAN53" s="86"/>
      <c r="AAO53" s="86"/>
      <c r="AAP53" s="62"/>
      <c r="AAQ53" s="86"/>
      <c r="AAR53" s="86"/>
      <c r="AAS53" s="86"/>
      <c r="AAT53" s="86"/>
      <c r="AAU53" s="86"/>
      <c r="AAV53" s="86"/>
      <c r="AAW53" s="86"/>
      <c r="AAX53" s="86"/>
      <c r="AAY53" s="86"/>
      <c r="AAZ53" s="86"/>
      <c r="ABA53" s="86"/>
      <c r="ABB53" s="86"/>
      <c r="ABC53" s="86"/>
      <c r="ABD53" s="86"/>
      <c r="ABE53" s="86"/>
      <c r="ABF53" s="86"/>
      <c r="ABG53" s="86"/>
      <c r="ABH53" s="86"/>
      <c r="ABI53" s="86"/>
      <c r="ABJ53" s="86"/>
      <c r="ABK53" s="86"/>
      <c r="ABL53" s="86"/>
      <c r="ABM53" s="86"/>
      <c r="ABN53" s="86"/>
      <c r="ABO53" s="86"/>
      <c r="ABP53" s="86"/>
      <c r="ABQ53" s="86"/>
      <c r="ABR53" s="86"/>
      <c r="ABS53" s="86"/>
      <c r="ABT53" s="86"/>
      <c r="ABU53" s="62"/>
      <c r="ABV53" s="86"/>
      <c r="ABW53" s="86"/>
      <c r="ABX53" s="86"/>
      <c r="ABY53" s="86"/>
      <c r="ABZ53" s="86"/>
      <c r="ACA53" s="86"/>
      <c r="ACB53" s="86"/>
      <c r="ACC53" s="86"/>
      <c r="ACD53" s="86"/>
      <c r="ACE53" s="86"/>
      <c r="ACF53" s="86"/>
      <c r="ACG53" s="86"/>
      <c r="ACH53" s="86"/>
      <c r="ACI53" s="86"/>
      <c r="ACJ53" s="86"/>
      <c r="ACK53" s="86"/>
      <c r="ACL53" s="86"/>
      <c r="ACM53" s="86"/>
      <c r="ACN53" s="86"/>
      <c r="ACO53" s="86"/>
      <c r="ACP53" s="86"/>
      <c r="ACQ53" s="86"/>
      <c r="ACR53" s="86"/>
      <c r="ACS53" s="86"/>
      <c r="ACT53" s="86"/>
      <c r="ACU53" s="86"/>
      <c r="ACV53" s="86"/>
      <c r="ACW53" s="86"/>
      <c r="ACX53" s="86"/>
      <c r="ACY53" s="86"/>
      <c r="ACZ53" s="86"/>
      <c r="ADA53" s="62"/>
      <c r="ADB53" s="86"/>
      <c r="ADC53" s="86"/>
      <c r="ADD53" s="86"/>
      <c r="ADE53" s="86"/>
      <c r="ADF53" s="86"/>
      <c r="ADG53" s="86"/>
      <c r="ADH53" s="86"/>
      <c r="ADI53" s="86"/>
      <c r="ADJ53" s="86"/>
      <c r="ADK53" s="86"/>
      <c r="ADL53" s="86"/>
      <c r="ADM53" s="86"/>
      <c r="ADN53" s="86"/>
      <c r="ADO53" s="86"/>
      <c r="ADP53" s="86"/>
      <c r="ADQ53" s="86"/>
      <c r="ADR53" s="86"/>
      <c r="ADS53" s="86"/>
      <c r="ADT53" s="86"/>
      <c r="ADU53" s="86"/>
      <c r="ADV53" s="86"/>
      <c r="ADW53" s="86"/>
      <c r="ADX53" s="86"/>
      <c r="ADY53" s="86"/>
      <c r="ADZ53" s="86"/>
      <c r="AEA53" s="86"/>
      <c r="AEB53" s="86"/>
      <c r="AEC53" s="86"/>
      <c r="AED53" s="86"/>
      <c r="AEE53" s="86"/>
      <c r="AEF53" s="62"/>
      <c r="AEG53" s="86"/>
      <c r="AEH53" s="86"/>
      <c r="AEI53" s="86"/>
      <c r="AEJ53" s="86"/>
      <c r="AEK53" s="86"/>
      <c r="AEL53" s="86"/>
      <c r="AEM53" s="86"/>
      <c r="AEN53" s="86"/>
      <c r="AEO53" s="86"/>
      <c r="AEP53" s="86"/>
      <c r="AEQ53" s="86"/>
      <c r="AER53" s="86"/>
      <c r="AES53" s="86"/>
      <c r="AET53" s="86"/>
      <c r="AEU53" s="86"/>
      <c r="AEV53" s="86"/>
      <c r="AEW53" s="86"/>
      <c r="AEX53" s="86"/>
      <c r="AEY53" s="86"/>
      <c r="AEZ53" s="86"/>
      <c r="AFA53" s="86"/>
      <c r="AFB53" s="86"/>
      <c r="AFC53" s="86"/>
      <c r="AFD53" s="86"/>
      <c r="AFE53" s="86"/>
      <c r="AFF53" s="86"/>
      <c r="AFG53" s="86"/>
      <c r="AFH53" s="86"/>
      <c r="AFI53" s="86"/>
      <c r="AFJ53" s="86"/>
      <c r="AFK53" s="86"/>
      <c r="AFL53" s="62"/>
      <c r="AFM53" s="86"/>
      <c r="AFN53" s="86"/>
      <c r="AFO53" s="86"/>
      <c r="AFP53" s="86"/>
      <c r="AFQ53" s="86"/>
      <c r="AFR53" s="86"/>
      <c r="AFS53" s="86"/>
      <c r="AFT53" s="86"/>
      <c r="AFU53" s="86"/>
      <c r="AFV53" s="86"/>
      <c r="AFW53" s="86"/>
      <c r="AFX53" s="86"/>
      <c r="AFY53" s="86"/>
      <c r="AFZ53" s="86"/>
      <c r="AGA53" s="86"/>
      <c r="AGB53" s="86"/>
      <c r="AGC53" s="86"/>
      <c r="AGD53" s="86"/>
      <c r="AGE53" s="86"/>
      <c r="AGF53" s="86"/>
      <c r="AGG53" s="86"/>
      <c r="AGH53" s="86"/>
      <c r="AGI53" s="86"/>
      <c r="AGJ53" s="86"/>
      <c r="AGK53" s="86"/>
      <c r="AGL53" s="86"/>
      <c r="AGM53" s="86"/>
      <c r="AGN53" s="86"/>
      <c r="AGO53" s="86"/>
      <c r="AGP53" s="86"/>
      <c r="AGQ53" s="86"/>
      <c r="AGR53" s="62"/>
      <c r="AGS53" s="86"/>
      <c r="AGT53" s="86"/>
      <c r="AGU53" s="86"/>
      <c r="AGV53" s="86"/>
      <c r="AGW53" s="86"/>
      <c r="AGX53" s="86"/>
      <c r="AGY53" s="86"/>
      <c r="AGZ53" s="86"/>
      <c r="AHA53" s="86"/>
      <c r="AHB53" s="86"/>
      <c r="AHC53" s="86"/>
      <c r="AHD53" s="86"/>
      <c r="AHE53" s="86"/>
      <c r="AHF53" s="86"/>
      <c r="AHG53" s="86"/>
      <c r="AHH53" s="86"/>
      <c r="AHI53" s="86"/>
      <c r="AHJ53" s="86"/>
      <c r="AHK53" s="86"/>
      <c r="AHL53" s="86"/>
      <c r="AHM53" s="86"/>
      <c r="AHN53" s="86"/>
      <c r="AHO53" s="86"/>
      <c r="AHP53" s="86"/>
      <c r="AHQ53" s="86"/>
      <c r="AHR53" s="86"/>
      <c r="AHS53" s="86"/>
      <c r="AHT53" s="86"/>
      <c r="AHU53" s="86"/>
      <c r="AHV53" s="86"/>
      <c r="AHW53" s="62"/>
      <c r="AHX53" s="86"/>
      <c r="AHY53" s="86"/>
      <c r="AHZ53" s="86"/>
      <c r="AIA53" s="86"/>
      <c r="AIB53" s="86"/>
      <c r="AIC53" s="86"/>
      <c r="AID53" s="86"/>
      <c r="AIE53" s="86"/>
      <c r="AIF53" s="86"/>
      <c r="AIG53" s="86"/>
      <c r="AIH53" s="86"/>
      <c r="AII53" s="86"/>
      <c r="AIJ53" s="86"/>
      <c r="AIK53" s="86"/>
      <c r="AIL53" s="86"/>
      <c r="AIM53" s="86"/>
      <c r="AIN53" s="86"/>
      <c r="AIO53" s="86"/>
      <c r="AIP53" s="86"/>
      <c r="AIQ53" s="86"/>
      <c r="AIR53" s="86"/>
      <c r="AIS53" s="86"/>
      <c r="AIT53" s="86"/>
      <c r="AIU53" s="86"/>
      <c r="AIV53" s="86"/>
      <c r="AIW53" s="86"/>
      <c r="AIX53" s="86"/>
      <c r="AIY53" s="86"/>
      <c r="AIZ53" s="86"/>
      <c r="AJA53" s="86"/>
      <c r="AJB53" s="86"/>
      <c r="AJC53" s="62"/>
      <c r="AJD53" s="86"/>
      <c r="AJE53" s="86"/>
      <c r="AJF53" s="86"/>
      <c r="AJG53" s="86"/>
      <c r="AJH53" s="86"/>
      <c r="AJI53" s="86"/>
      <c r="AJJ53" s="86"/>
      <c r="AJK53" s="86"/>
      <c r="AJL53" s="86"/>
      <c r="AJM53" s="86"/>
      <c r="AJN53" s="86"/>
      <c r="AJO53" s="86"/>
      <c r="AJP53" s="86"/>
      <c r="AJQ53" s="86"/>
      <c r="AJR53" s="86"/>
      <c r="AJS53" s="86"/>
      <c r="AJT53" s="86"/>
      <c r="AJU53" s="86"/>
      <c r="AJV53" s="86"/>
      <c r="AJW53" s="86"/>
      <c r="AJX53" s="86"/>
      <c r="AJY53" s="86"/>
      <c r="AJZ53" s="86"/>
      <c r="AKA53" s="86"/>
      <c r="AKB53" s="86"/>
      <c r="AKC53" s="86"/>
      <c r="AKD53" s="86"/>
      <c r="AKE53" s="86"/>
      <c r="AKF53" s="86"/>
      <c r="AKG53" s="86"/>
      <c r="AKH53" s="62"/>
      <c r="AKI53" s="86"/>
      <c r="AKJ53" s="86"/>
      <c r="AKK53" s="86"/>
      <c r="AKL53" s="86"/>
      <c r="AKM53" s="86"/>
      <c r="AKN53" s="86"/>
      <c r="AKO53" s="86"/>
      <c r="AKP53" s="86"/>
      <c r="AKQ53" s="86"/>
      <c r="AKR53" s="86"/>
      <c r="AKS53" s="86"/>
      <c r="AKT53" s="86"/>
      <c r="AKU53" s="86"/>
      <c r="AKV53" s="86"/>
      <c r="AKW53" s="86"/>
      <c r="AKX53" s="86"/>
      <c r="AKY53" s="86"/>
      <c r="AKZ53" s="86"/>
      <c r="ALA53" s="86"/>
      <c r="ALB53" s="86"/>
      <c r="ALC53" s="86"/>
      <c r="ALD53" s="86"/>
      <c r="ALE53" s="86"/>
      <c r="ALF53" s="86"/>
      <c r="ALG53" s="86"/>
      <c r="ALH53" s="86"/>
      <c r="ALI53" s="86"/>
      <c r="ALJ53" s="86"/>
      <c r="ALK53" s="86"/>
      <c r="ALL53" s="86"/>
      <c r="ALM53" s="86"/>
      <c r="ALN53" s="62"/>
    </row>
    <row r="54" spans="1:1002" s="66" customFormat="1" ht="3" customHeight="1">
      <c r="A54" s="548" t="s">
        <v>48</v>
      </c>
      <c r="B54" s="538" t="s">
        <v>36</v>
      </c>
      <c r="C54" s="39"/>
      <c r="D54" s="551">
        <v>42948</v>
      </c>
      <c r="E54" s="551">
        <v>43008</v>
      </c>
      <c r="F54" s="554">
        <f>E54-D54</f>
        <v>60</v>
      </c>
      <c r="G54" s="557">
        <f>NETWORKDAYS(D54,E54,C$165:C$187)</f>
        <v>44</v>
      </c>
      <c r="H54" s="560" t="str">
        <f t="shared" ref="H54" ca="1" si="602">IFERROR(IF(DATEDIF($D54,TODAY(),"d")/$F55&gt;1,1,DATEDIF($D54,TODAY(),"d")/$F55),"")</f>
        <v/>
      </c>
      <c r="I54" s="202"/>
      <c r="J54" s="14"/>
      <c r="K54" s="563" t="str">
        <f t="shared" ref="K54" ca="1" si="603">IFERROR(J55-H54,"")</f>
        <v/>
      </c>
      <c r="M54" s="34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62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2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62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62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89"/>
      <c r="ET54" s="89"/>
      <c r="EU54" s="89"/>
      <c r="EV54" s="89"/>
      <c r="EW54" s="62"/>
      <c r="EX54" s="89"/>
      <c r="EY54" s="89"/>
      <c r="EZ54" s="89"/>
      <c r="FA54" s="89"/>
      <c r="FB54" s="89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89"/>
      <c r="FO54" s="89"/>
      <c r="FP54" s="89"/>
      <c r="FQ54" s="89"/>
      <c r="FR54" s="89"/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62"/>
      <c r="GD54" s="89"/>
      <c r="GE54" s="89"/>
      <c r="GF54" s="89"/>
      <c r="GG54" s="89"/>
      <c r="GH54" s="89"/>
      <c r="GI54" s="89"/>
      <c r="GJ54" s="89"/>
      <c r="GK54" s="89"/>
      <c r="GL54" s="89"/>
      <c r="GM54" s="89"/>
      <c r="GN54" s="89"/>
      <c r="GO54" s="89"/>
      <c r="GP54" s="89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89"/>
      <c r="HD54" s="89"/>
      <c r="HE54" s="89"/>
      <c r="HF54" s="89"/>
      <c r="HG54" s="89"/>
      <c r="HH54" s="62"/>
      <c r="HI54" s="83"/>
      <c r="HJ54" s="83"/>
      <c r="HK54" s="83"/>
      <c r="HL54" s="83"/>
      <c r="HM54" s="83"/>
      <c r="HN54" s="83"/>
      <c r="HO54" s="83"/>
      <c r="HP54" s="83"/>
      <c r="HQ54" s="83"/>
      <c r="HR54" s="83"/>
      <c r="HS54" s="83"/>
      <c r="HT54" s="83"/>
      <c r="HU54" s="83"/>
      <c r="HV54" s="83"/>
      <c r="HW54" s="83"/>
      <c r="HX54" s="83"/>
      <c r="HY54" s="83"/>
      <c r="HZ54" s="83"/>
      <c r="IA54" s="83"/>
      <c r="IB54" s="83"/>
      <c r="IC54" s="83"/>
      <c r="ID54" s="83"/>
      <c r="IE54" s="83"/>
      <c r="IF54" s="83"/>
      <c r="IG54" s="83"/>
      <c r="IH54" s="83"/>
      <c r="II54" s="83"/>
      <c r="IJ54" s="83"/>
      <c r="IK54" s="83"/>
      <c r="IL54" s="83"/>
      <c r="IM54" s="83"/>
      <c r="IN54" s="62"/>
      <c r="IO54" s="83"/>
      <c r="IP54" s="83"/>
      <c r="IQ54" s="83"/>
      <c r="IR54" s="83"/>
      <c r="IS54" s="83"/>
      <c r="IT54" s="83"/>
      <c r="IU54" s="83"/>
      <c r="IV54" s="83"/>
      <c r="IW54" s="83"/>
      <c r="IX54" s="83"/>
      <c r="IY54" s="83"/>
      <c r="IZ54" s="83"/>
      <c r="JA54" s="83"/>
      <c r="JB54" s="83"/>
      <c r="JC54" s="83"/>
      <c r="JD54" s="83"/>
      <c r="JE54" s="83"/>
      <c r="JF54" s="83"/>
      <c r="JG54" s="83"/>
      <c r="JH54" s="83"/>
      <c r="JI54" s="83"/>
      <c r="JJ54" s="83"/>
      <c r="JK54" s="83"/>
      <c r="JL54" s="83"/>
      <c r="JM54" s="83"/>
      <c r="JN54" s="83"/>
      <c r="JO54" s="83"/>
      <c r="JP54" s="83"/>
      <c r="JQ54" s="83"/>
      <c r="JR54" s="83"/>
      <c r="JS54" s="83"/>
      <c r="JT54" s="62"/>
      <c r="JU54" s="83"/>
      <c r="JV54" s="83"/>
      <c r="JW54" s="83"/>
      <c r="JX54" s="83"/>
      <c r="JY54" s="83"/>
      <c r="JZ54" s="83"/>
      <c r="KA54" s="83"/>
      <c r="KB54" s="83"/>
      <c r="KC54" s="83"/>
      <c r="KD54" s="83"/>
      <c r="KE54" s="83"/>
      <c r="KF54" s="83"/>
      <c r="KG54" s="83"/>
      <c r="KH54" s="83"/>
      <c r="KI54" s="83"/>
      <c r="KJ54" s="83"/>
      <c r="KK54" s="83"/>
      <c r="KL54" s="83"/>
      <c r="KM54" s="83"/>
      <c r="KN54" s="83"/>
      <c r="KO54" s="83"/>
      <c r="KP54" s="83"/>
      <c r="KQ54" s="83"/>
      <c r="KR54" s="83"/>
      <c r="KS54" s="83"/>
      <c r="KT54" s="83"/>
      <c r="KU54" s="83"/>
      <c r="KV54" s="83"/>
      <c r="KW54" s="62"/>
      <c r="KX54" s="83"/>
      <c r="KY54" s="83"/>
      <c r="KZ54" s="83"/>
      <c r="LA54" s="83"/>
      <c r="LB54" s="83"/>
      <c r="LC54" s="83"/>
      <c r="LD54" s="83"/>
      <c r="LE54" s="83"/>
      <c r="LF54" s="83"/>
      <c r="LG54" s="83"/>
      <c r="LH54" s="83"/>
      <c r="LI54" s="83"/>
      <c r="LJ54" s="83"/>
      <c r="LK54" s="83"/>
      <c r="LL54" s="83"/>
      <c r="LM54" s="83"/>
      <c r="LN54" s="83"/>
      <c r="LO54" s="83"/>
      <c r="LP54" s="83"/>
      <c r="LQ54" s="83"/>
      <c r="LR54" s="83"/>
      <c r="LS54" s="83"/>
      <c r="LT54" s="83"/>
      <c r="LU54" s="83"/>
      <c r="LV54" s="83"/>
      <c r="LW54" s="83"/>
      <c r="LX54" s="83"/>
      <c r="LY54" s="83"/>
      <c r="LZ54" s="83"/>
      <c r="MA54" s="83"/>
      <c r="MB54" s="83"/>
      <c r="MC54" s="62"/>
      <c r="MD54" s="83"/>
      <c r="ME54" s="83"/>
      <c r="MF54" s="83"/>
      <c r="MG54" s="83"/>
      <c r="MH54" s="83"/>
      <c r="MI54" s="83"/>
      <c r="MJ54" s="83"/>
      <c r="MK54" s="83"/>
      <c r="ML54" s="83"/>
      <c r="MM54" s="83"/>
      <c r="MN54" s="83"/>
      <c r="MO54" s="83"/>
      <c r="MP54" s="83"/>
      <c r="MQ54" s="83"/>
      <c r="MR54" s="83"/>
      <c r="MS54" s="83"/>
      <c r="MT54" s="83"/>
      <c r="MU54" s="83"/>
      <c r="MV54" s="83"/>
      <c r="MW54" s="83"/>
      <c r="MX54" s="83"/>
      <c r="MY54" s="83"/>
      <c r="MZ54" s="83"/>
      <c r="NA54" s="83"/>
      <c r="NB54" s="83"/>
      <c r="NC54" s="83"/>
      <c r="ND54" s="83"/>
      <c r="NE54" s="83"/>
      <c r="NF54" s="83"/>
      <c r="NG54" s="83"/>
      <c r="NH54" s="62"/>
      <c r="NI54" s="83"/>
      <c r="NJ54" s="83"/>
      <c r="NK54" s="83"/>
      <c r="NL54" s="83"/>
      <c r="NM54" s="83"/>
      <c r="NN54" s="83"/>
      <c r="NO54" s="83"/>
      <c r="NP54" s="83"/>
      <c r="NQ54" s="83"/>
      <c r="NR54" s="83"/>
      <c r="NS54" s="83"/>
      <c r="NT54" s="83"/>
      <c r="NU54" s="83"/>
      <c r="NV54" s="83"/>
      <c r="NW54" s="83"/>
      <c r="NX54" s="83"/>
      <c r="NY54" s="83"/>
      <c r="NZ54" s="83"/>
      <c r="OA54" s="83"/>
      <c r="OB54" s="83"/>
      <c r="OC54" s="83"/>
      <c r="OD54" s="83"/>
      <c r="OE54" s="83"/>
      <c r="OF54" s="83"/>
      <c r="OG54" s="83"/>
      <c r="OH54" s="83"/>
      <c r="OI54" s="83"/>
      <c r="OJ54" s="83"/>
      <c r="OK54" s="83"/>
      <c r="OL54" s="83"/>
      <c r="OM54" s="83"/>
      <c r="ON54" s="62"/>
      <c r="OO54" s="83"/>
      <c r="OP54" s="83"/>
      <c r="OQ54" s="83"/>
      <c r="OR54" s="83"/>
      <c r="OS54" s="83"/>
      <c r="OT54" s="83"/>
      <c r="OU54" s="83"/>
      <c r="OV54" s="83"/>
      <c r="OW54" s="83"/>
      <c r="OX54" s="83"/>
      <c r="OY54" s="83"/>
      <c r="OZ54" s="83"/>
      <c r="PA54" s="83"/>
      <c r="PB54" s="83"/>
      <c r="PC54" s="83"/>
      <c r="PD54" s="83"/>
      <c r="PE54" s="83"/>
      <c r="PF54" s="83"/>
      <c r="PG54" s="83"/>
      <c r="PH54" s="83"/>
      <c r="PI54" s="83"/>
      <c r="PJ54" s="83"/>
      <c r="PK54" s="83"/>
      <c r="PL54" s="83"/>
      <c r="PM54" s="83"/>
      <c r="PN54" s="83"/>
      <c r="PO54" s="83"/>
      <c r="PP54" s="83"/>
      <c r="PQ54" s="83"/>
      <c r="PR54" s="83"/>
      <c r="PS54" s="62"/>
      <c r="PT54" s="83"/>
      <c r="PU54" s="83"/>
      <c r="PV54" s="83"/>
      <c r="PW54" s="83"/>
      <c r="PX54" s="83"/>
      <c r="PY54" s="83"/>
      <c r="PZ54" s="83"/>
      <c r="QA54" s="83"/>
      <c r="QB54" s="83"/>
      <c r="QC54" s="83"/>
      <c r="QD54" s="83"/>
      <c r="QE54" s="83"/>
      <c r="QF54" s="83"/>
      <c r="QG54" s="83"/>
      <c r="QH54" s="83"/>
      <c r="QI54" s="83"/>
      <c r="QJ54" s="83"/>
      <c r="QK54" s="83"/>
      <c r="QL54" s="83"/>
      <c r="QM54" s="83"/>
      <c r="QN54" s="83"/>
      <c r="QO54" s="83"/>
      <c r="QP54" s="83"/>
      <c r="QQ54" s="83"/>
      <c r="QR54" s="83"/>
      <c r="QS54" s="83"/>
      <c r="QT54" s="83"/>
      <c r="QU54" s="83"/>
      <c r="QV54" s="83"/>
      <c r="QW54" s="83"/>
      <c r="QX54" s="83"/>
      <c r="QY54" s="62"/>
      <c r="QZ54" s="83"/>
      <c r="RA54" s="83"/>
      <c r="RB54" s="83"/>
      <c r="RC54" s="83"/>
      <c r="RD54" s="83"/>
      <c r="RE54" s="83"/>
      <c r="RF54" s="83"/>
      <c r="RG54" s="83"/>
      <c r="RH54" s="83"/>
      <c r="RI54" s="83"/>
      <c r="RJ54" s="83"/>
      <c r="RK54" s="83"/>
      <c r="RL54" s="83"/>
      <c r="RM54" s="83"/>
      <c r="RN54" s="83"/>
      <c r="RO54" s="83"/>
      <c r="RP54" s="83"/>
      <c r="RQ54" s="83"/>
      <c r="RR54" s="83"/>
      <c r="RS54" s="83"/>
      <c r="RT54" s="83"/>
      <c r="RU54" s="83"/>
      <c r="RV54" s="83"/>
      <c r="RW54" s="83"/>
      <c r="RX54" s="83"/>
      <c r="RY54" s="83"/>
      <c r="RZ54" s="83"/>
      <c r="SA54" s="83"/>
      <c r="SB54" s="83"/>
      <c r="SC54" s="83"/>
      <c r="SD54" s="83"/>
      <c r="SE54" s="62"/>
      <c r="SF54" s="83"/>
      <c r="SG54" s="83"/>
      <c r="SH54" s="83"/>
      <c r="SI54" s="83"/>
      <c r="SJ54" s="83"/>
      <c r="SK54" s="83"/>
      <c r="SL54" s="83"/>
      <c r="SM54" s="83"/>
      <c r="SN54" s="83"/>
      <c r="SO54" s="83"/>
      <c r="SP54" s="83"/>
      <c r="SQ54" s="83"/>
      <c r="SR54" s="83"/>
      <c r="SS54" s="83"/>
      <c r="ST54" s="83"/>
      <c r="SU54" s="83"/>
      <c r="SV54" s="83"/>
      <c r="SW54" s="83"/>
      <c r="SX54" s="83"/>
      <c r="SY54" s="83"/>
      <c r="SZ54" s="83"/>
      <c r="TA54" s="83"/>
      <c r="TB54" s="83"/>
      <c r="TC54" s="83"/>
      <c r="TD54" s="83"/>
      <c r="TE54" s="83"/>
      <c r="TF54" s="83"/>
      <c r="TG54" s="83"/>
      <c r="TH54" s="83"/>
      <c r="TI54" s="83"/>
      <c r="TJ54" s="62"/>
      <c r="TK54" s="83"/>
      <c r="TL54" s="83"/>
      <c r="TM54" s="83"/>
      <c r="TN54" s="83"/>
      <c r="TO54" s="83"/>
      <c r="TP54" s="83"/>
      <c r="TQ54" s="83"/>
      <c r="TR54" s="83"/>
      <c r="TS54" s="83"/>
      <c r="TT54" s="83"/>
      <c r="TU54" s="83"/>
      <c r="TV54" s="83"/>
      <c r="TW54" s="83"/>
      <c r="TX54" s="83"/>
      <c r="TY54" s="83"/>
      <c r="TZ54" s="83"/>
      <c r="UA54" s="83"/>
      <c r="UB54" s="83"/>
      <c r="UC54" s="83"/>
      <c r="UD54" s="83"/>
      <c r="UE54" s="83"/>
      <c r="UF54" s="83"/>
      <c r="UG54" s="83"/>
      <c r="UH54" s="83"/>
      <c r="UI54" s="83"/>
      <c r="UJ54" s="83"/>
      <c r="UK54" s="83"/>
      <c r="UL54" s="83"/>
      <c r="UM54" s="83"/>
      <c r="UN54" s="83"/>
      <c r="UO54" s="83"/>
      <c r="UP54" s="62"/>
      <c r="UQ54" s="83"/>
      <c r="UR54" s="83"/>
      <c r="US54" s="83"/>
      <c r="UT54" s="83"/>
      <c r="UU54" s="83"/>
      <c r="UV54" s="83"/>
      <c r="UW54" s="83"/>
      <c r="UX54" s="83"/>
      <c r="UY54" s="83"/>
      <c r="UZ54" s="83"/>
      <c r="VA54" s="83"/>
      <c r="VB54" s="83"/>
      <c r="VC54" s="83"/>
      <c r="VD54" s="83"/>
      <c r="VE54" s="83"/>
      <c r="VF54" s="83"/>
      <c r="VG54" s="83"/>
      <c r="VH54" s="83"/>
      <c r="VI54" s="83"/>
      <c r="VJ54" s="83"/>
      <c r="VK54" s="83"/>
      <c r="VL54" s="83"/>
      <c r="VM54" s="83"/>
      <c r="VN54" s="83"/>
      <c r="VO54" s="83"/>
      <c r="VP54" s="83"/>
      <c r="VQ54" s="83"/>
      <c r="VR54" s="83"/>
      <c r="VS54" s="83"/>
      <c r="VT54" s="83"/>
      <c r="VU54" s="62"/>
      <c r="VV54" s="83"/>
      <c r="VW54" s="83"/>
      <c r="VX54" s="83"/>
      <c r="VY54" s="83"/>
      <c r="VZ54" s="83"/>
      <c r="WA54" s="83"/>
      <c r="WB54" s="83"/>
      <c r="WC54" s="83"/>
      <c r="WD54" s="83"/>
      <c r="WE54" s="83"/>
      <c r="WF54" s="83"/>
      <c r="WG54" s="83"/>
      <c r="WH54" s="83"/>
      <c r="WI54" s="83"/>
      <c r="WJ54" s="83"/>
      <c r="WK54" s="83"/>
      <c r="WL54" s="83"/>
      <c r="WM54" s="83"/>
      <c r="WN54" s="83"/>
      <c r="WO54" s="83"/>
      <c r="WP54" s="83"/>
      <c r="WQ54" s="83"/>
      <c r="WR54" s="83"/>
      <c r="WS54" s="83"/>
      <c r="WT54" s="83"/>
      <c r="WU54" s="83"/>
      <c r="WV54" s="83"/>
      <c r="WW54" s="83"/>
      <c r="WX54" s="83"/>
      <c r="WY54" s="83"/>
      <c r="WZ54" s="42"/>
      <c r="XA54" s="62"/>
      <c r="XB54" s="42"/>
      <c r="XC54" s="42"/>
      <c r="XD54" s="42"/>
      <c r="XE54" s="42"/>
      <c r="XF54" s="42"/>
      <c r="XG54" s="42"/>
      <c r="XH54" s="42"/>
      <c r="XI54" s="42"/>
      <c r="XJ54" s="42"/>
      <c r="XK54" s="42"/>
      <c r="XL54" s="42"/>
      <c r="XM54" s="42"/>
      <c r="XN54" s="42"/>
      <c r="XO54" s="42"/>
      <c r="XP54" s="42"/>
      <c r="XQ54" s="42"/>
      <c r="XR54" s="42"/>
      <c r="XS54" s="42"/>
      <c r="XT54" s="42"/>
      <c r="XU54" s="42"/>
      <c r="XV54" s="42"/>
      <c r="XW54" s="42"/>
      <c r="XX54" s="42"/>
      <c r="XY54" s="42"/>
      <c r="XZ54" s="42"/>
      <c r="YA54" s="42"/>
      <c r="YB54" s="42"/>
      <c r="YC54" s="42"/>
      <c r="YD54" s="42"/>
      <c r="YE54" s="42"/>
      <c r="YF54" s="42"/>
      <c r="YG54" s="62"/>
      <c r="YH54" s="42"/>
      <c r="YI54" s="42"/>
      <c r="YJ54" s="42"/>
      <c r="YK54" s="42"/>
      <c r="YL54" s="42"/>
      <c r="YM54" s="42"/>
      <c r="YN54" s="42"/>
      <c r="YO54" s="42"/>
      <c r="YP54" s="42"/>
      <c r="YQ54" s="42"/>
      <c r="YR54" s="42"/>
      <c r="YS54" s="42"/>
      <c r="YT54" s="42"/>
      <c r="YU54" s="42"/>
      <c r="YV54" s="42"/>
      <c r="YW54" s="42"/>
      <c r="YX54" s="42"/>
      <c r="YY54" s="42"/>
      <c r="YZ54" s="42"/>
      <c r="ZA54" s="42"/>
      <c r="ZB54" s="42"/>
      <c r="ZC54" s="42"/>
      <c r="ZD54" s="42"/>
      <c r="ZE54" s="42"/>
      <c r="ZF54" s="42"/>
      <c r="ZG54" s="42"/>
      <c r="ZH54" s="42"/>
      <c r="ZI54" s="42"/>
      <c r="ZJ54" s="62"/>
      <c r="ZK54" s="42"/>
      <c r="ZL54" s="42"/>
      <c r="ZM54" s="42"/>
      <c r="ZN54" s="42"/>
      <c r="ZO54" s="42"/>
      <c r="ZP54" s="42"/>
      <c r="ZQ54" s="42"/>
      <c r="ZR54" s="42"/>
      <c r="ZS54" s="42"/>
      <c r="ZT54" s="42"/>
      <c r="ZU54" s="42"/>
      <c r="ZV54" s="42"/>
      <c r="ZW54" s="42"/>
      <c r="ZX54" s="42"/>
      <c r="ZY54" s="42"/>
      <c r="ZZ54" s="42"/>
      <c r="AAA54" s="42"/>
      <c r="AAB54" s="42"/>
      <c r="AAC54" s="42"/>
      <c r="AAD54" s="42"/>
      <c r="AAE54" s="42"/>
      <c r="AAF54" s="42"/>
      <c r="AAG54" s="42"/>
      <c r="AAH54" s="42"/>
      <c r="AAI54" s="42"/>
      <c r="AAJ54" s="42"/>
      <c r="AAK54" s="42"/>
      <c r="AAL54" s="42"/>
      <c r="AAM54" s="42"/>
      <c r="AAN54" s="42"/>
      <c r="AAO54" s="42"/>
      <c r="AAP54" s="62"/>
      <c r="AAQ54" s="42"/>
      <c r="AAR54" s="42"/>
      <c r="AAS54" s="42"/>
      <c r="AAT54" s="42"/>
      <c r="AAU54" s="42"/>
      <c r="AAV54" s="42"/>
      <c r="AAW54" s="42"/>
      <c r="AAX54" s="42"/>
      <c r="AAY54" s="42"/>
      <c r="AAZ54" s="42"/>
      <c r="ABA54" s="42"/>
      <c r="ABB54" s="42"/>
      <c r="ABC54" s="42"/>
      <c r="ABD54" s="42"/>
      <c r="ABE54" s="42"/>
      <c r="ABF54" s="42"/>
      <c r="ABG54" s="42"/>
      <c r="ABH54" s="42"/>
      <c r="ABI54" s="42"/>
      <c r="ABJ54" s="42"/>
      <c r="ABK54" s="42"/>
      <c r="ABL54" s="42"/>
      <c r="ABM54" s="42"/>
      <c r="ABN54" s="42"/>
      <c r="ABO54" s="42"/>
      <c r="ABP54" s="42"/>
      <c r="ABQ54" s="42"/>
      <c r="ABR54" s="42"/>
      <c r="ABS54" s="42"/>
      <c r="ABT54" s="42"/>
      <c r="ABU54" s="62"/>
      <c r="ABV54" s="42"/>
      <c r="ABW54" s="42"/>
      <c r="ABX54" s="42"/>
      <c r="ABY54" s="42"/>
      <c r="ABZ54" s="42"/>
      <c r="ACA54" s="42"/>
      <c r="ACB54" s="42"/>
      <c r="ACC54" s="42"/>
      <c r="ACD54" s="42"/>
      <c r="ACE54" s="42"/>
      <c r="ACF54" s="42"/>
      <c r="ACG54" s="42"/>
      <c r="ACH54" s="42"/>
      <c r="ACI54" s="42"/>
      <c r="ACJ54" s="42"/>
      <c r="ACK54" s="42"/>
      <c r="ACL54" s="42"/>
      <c r="ACM54" s="42"/>
      <c r="ACN54" s="42"/>
      <c r="ACO54" s="42"/>
      <c r="ACP54" s="42"/>
      <c r="ACQ54" s="42"/>
      <c r="ACR54" s="42"/>
      <c r="ACS54" s="42"/>
      <c r="ACT54" s="42"/>
      <c r="ACU54" s="42"/>
      <c r="ACV54" s="42"/>
      <c r="ACW54" s="42"/>
      <c r="ACX54" s="42"/>
      <c r="ACY54" s="42"/>
      <c r="ACZ54" s="42"/>
      <c r="ADA54" s="62"/>
      <c r="ADB54" s="42"/>
      <c r="ADC54" s="42"/>
      <c r="ADD54" s="42"/>
      <c r="ADE54" s="42"/>
      <c r="ADF54" s="42"/>
      <c r="ADG54" s="42"/>
      <c r="ADH54" s="42"/>
      <c r="ADI54" s="42"/>
      <c r="ADJ54" s="42"/>
      <c r="ADK54" s="42"/>
      <c r="ADL54" s="42"/>
      <c r="ADM54" s="42"/>
      <c r="ADN54" s="42"/>
      <c r="ADO54" s="42"/>
      <c r="ADP54" s="42"/>
      <c r="ADQ54" s="42"/>
      <c r="ADR54" s="42"/>
      <c r="ADS54" s="42"/>
      <c r="ADT54" s="42"/>
      <c r="ADU54" s="42"/>
      <c r="ADV54" s="42"/>
      <c r="ADW54" s="42"/>
      <c r="ADX54" s="42"/>
      <c r="ADY54" s="42"/>
      <c r="ADZ54" s="42"/>
      <c r="AEA54" s="42"/>
      <c r="AEB54" s="42"/>
      <c r="AEC54" s="42"/>
      <c r="AED54" s="42"/>
      <c r="AEE54" s="42"/>
      <c r="AEF54" s="62"/>
      <c r="AEG54" s="42"/>
      <c r="AEH54" s="42"/>
      <c r="AEI54" s="42"/>
      <c r="AEJ54" s="42"/>
      <c r="AEK54" s="42"/>
      <c r="AEL54" s="42"/>
      <c r="AEM54" s="42"/>
      <c r="AEN54" s="42"/>
      <c r="AEO54" s="42"/>
      <c r="AEP54" s="42"/>
      <c r="AEQ54" s="42"/>
      <c r="AER54" s="42"/>
      <c r="AES54" s="42"/>
      <c r="AET54" s="42"/>
      <c r="AEU54" s="42"/>
      <c r="AEV54" s="42"/>
      <c r="AEW54" s="42"/>
      <c r="AEX54" s="42"/>
      <c r="AEY54" s="42"/>
      <c r="AEZ54" s="42"/>
      <c r="AFA54" s="42"/>
      <c r="AFB54" s="42"/>
      <c r="AFC54" s="42"/>
      <c r="AFD54" s="42"/>
      <c r="AFE54" s="42"/>
      <c r="AFF54" s="42"/>
      <c r="AFG54" s="42"/>
      <c r="AFH54" s="42"/>
      <c r="AFI54" s="42"/>
      <c r="AFJ54" s="42"/>
      <c r="AFK54" s="42"/>
      <c r="AFL54" s="62"/>
      <c r="AFM54" s="42"/>
      <c r="AFN54" s="42"/>
      <c r="AFO54" s="42"/>
      <c r="AFP54" s="42"/>
      <c r="AFQ54" s="42"/>
      <c r="AFR54" s="42"/>
      <c r="AFS54" s="42"/>
      <c r="AFT54" s="42"/>
      <c r="AFU54" s="42"/>
      <c r="AFV54" s="42"/>
      <c r="AFW54" s="42"/>
      <c r="AFX54" s="42"/>
      <c r="AFY54" s="42"/>
      <c r="AFZ54" s="42"/>
      <c r="AGA54" s="42"/>
      <c r="AGB54" s="42"/>
      <c r="AGC54" s="42"/>
      <c r="AGD54" s="42"/>
      <c r="AGE54" s="42"/>
      <c r="AGF54" s="42"/>
      <c r="AGG54" s="42"/>
      <c r="AGH54" s="42"/>
      <c r="AGI54" s="42"/>
      <c r="AGJ54" s="42"/>
      <c r="AGK54" s="42"/>
      <c r="AGL54" s="42"/>
      <c r="AGM54" s="42"/>
      <c r="AGN54" s="42"/>
      <c r="AGO54" s="42"/>
      <c r="AGP54" s="42"/>
      <c r="AGQ54" s="42"/>
      <c r="AGR54" s="62"/>
      <c r="AGS54" s="42"/>
      <c r="AGT54" s="42"/>
      <c r="AGU54" s="42"/>
      <c r="AGV54" s="42"/>
      <c r="AGW54" s="42"/>
      <c r="AGX54" s="42"/>
      <c r="AGY54" s="42"/>
      <c r="AGZ54" s="42"/>
      <c r="AHA54" s="42"/>
      <c r="AHB54" s="42"/>
      <c r="AHC54" s="42"/>
      <c r="AHD54" s="42"/>
      <c r="AHE54" s="42"/>
      <c r="AHF54" s="42"/>
      <c r="AHG54" s="42"/>
      <c r="AHH54" s="42"/>
      <c r="AHI54" s="42"/>
      <c r="AHJ54" s="42"/>
      <c r="AHK54" s="42"/>
      <c r="AHL54" s="42"/>
      <c r="AHM54" s="42"/>
      <c r="AHN54" s="42"/>
      <c r="AHO54" s="42"/>
      <c r="AHP54" s="42"/>
      <c r="AHQ54" s="42"/>
      <c r="AHR54" s="42"/>
      <c r="AHS54" s="42"/>
      <c r="AHT54" s="42"/>
      <c r="AHU54" s="42"/>
      <c r="AHV54" s="42"/>
      <c r="AHW54" s="62"/>
      <c r="AHX54" s="42"/>
      <c r="AHY54" s="42"/>
      <c r="AHZ54" s="42"/>
      <c r="AIA54" s="42"/>
      <c r="AIB54" s="42"/>
      <c r="AIC54" s="42"/>
      <c r="AID54" s="42"/>
      <c r="AIE54" s="42"/>
      <c r="AIF54" s="42"/>
      <c r="AIG54" s="42"/>
      <c r="AIH54" s="42"/>
      <c r="AII54" s="42"/>
      <c r="AIJ54" s="42"/>
      <c r="AIK54" s="42"/>
      <c r="AIL54" s="42"/>
      <c r="AIM54" s="42"/>
      <c r="AIN54" s="42"/>
      <c r="AIO54" s="42"/>
      <c r="AIP54" s="42"/>
      <c r="AIQ54" s="42"/>
      <c r="AIR54" s="42"/>
      <c r="AIS54" s="42"/>
      <c r="AIT54" s="42"/>
      <c r="AIU54" s="42"/>
      <c r="AIV54" s="42"/>
      <c r="AIW54" s="42"/>
      <c r="AIX54" s="42"/>
      <c r="AIY54" s="42"/>
      <c r="AIZ54" s="42"/>
      <c r="AJA54" s="42"/>
      <c r="AJB54" s="42"/>
      <c r="AJC54" s="62"/>
      <c r="AJD54" s="42"/>
      <c r="AJE54" s="42"/>
      <c r="AJF54" s="42"/>
      <c r="AJG54" s="42"/>
      <c r="AJH54" s="42"/>
      <c r="AJI54" s="42"/>
      <c r="AJJ54" s="42"/>
      <c r="AJK54" s="42"/>
      <c r="AJL54" s="42"/>
      <c r="AJM54" s="42"/>
      <c r="AJN54" s="42"/>
      <c r="AJO54" s="42"/>
      <c r="AJP54" s="42"/>
      <c r="AJQ54" s="42"/>
      <c r="AJR54" s="42"/>
      <c r="AJS54" s="42"/>
      <c r="AJT54" s="42"/>
      <c r="AJU54" s="42"/>
      <c r="AJV54" s="42"/>
      <c r="AJW54" s="42"/>
      <c r="AJX54" s="42"/>
      <c r="AJY54" s="42"/>
      <c r="AJZ54" s="42"/>
      <c r="AKA54" s="42"/>
      <c r="AKB54" s="42"/>
      <c r="AKC54" s="42"/>
      <c r="AKD54" s="42"/>
      <c r="AKE54" s="42"/>
      <c r="AKF54" s="42"/>
      <c r="AKG54" s="42"/>
      <c r="AKH54" s="62"/>
      <c r="AKI54" s="42"/>
      <c r="AKJ54" s="42"/>
      <c r="AKK54" s="42"/>
      <c r="AKL54" s="42"/>
      <c r="AKM54" s="42"/>
      <c r="AKN54" s="42"/>
      <c r="AKO54" s="42"/>
      <c r="AKP54" s="42"/>
      <c r="AKQ54" s="42"/>
      <c r="AKR54" s="42"/>
      <c r="AKS54" s="42"/>
      <c r="AKT54" s="42"/>
      <c r="AKU54" s="42"/>
      <c r="AKV54" s="42"/>
      <c r="AKW54" s="42"/>
      <c r="AKX54" s="42"/>
      <c r="AKY54" s="42"/>
      <c r="AKZ54" s="42"/>
      <c r="ALA54" s="42"/>
      <c r="ALB54" s="42"/>
      <c r="ALC54" s="42"/>
      <c r="ALD54" s="42"/>
      <c r="ALE54" s="42"/>
      <c r="ALF54" s="42"/>
      <c r="ALG54" s="42"/>
      <c r="ALH54" s="42"/>
      <c r="ALI54" s="42"/>
      <c r="ALJ54" s="42"/>
      <c r="ALK54" s="42"/>
      <c r="ALL54" s="42"/>
      <c r="ALM54" s="42"/>
      <c r="ALN54" s="62"/>
    </row>
    <row r="55" spans="1:1002" s="39" customFormat="1" ht="15" customHeight="1">
      <c r="A55" s="549"/>
      <c r="B55" s="539"/>
      <c r="D55" s="552"/>
      <c r="E55" s="552"/>
      <c r="F55" s="555"/>
      <c r="G55" s="558"/>
      <c r="H55" s="561"/>
      <c r="I55" s="204"/>
      <c r="J55" s="204" t="str">
        <f>IF(I54&gt;1%,"100%","100%")</f>
        <v>100%</v>
      </c>
      <c r="K55" s="564"/>
      <c r="M55" s="34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62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62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62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62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62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62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62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62"/>
      <c r="IO55" s="42"/>
      <c r="IP55" s="42"/>
      <c r="IQ55" s="42"/>
      <c r="IR55" s="42"/>
      <c r="IS55" s="42"/>
      <c r="IT55" s="42"/>
      <c r="IU55" s="42"/>
      <c r="IV55" s="42"/>
      <c r="IW55" s="42"/>
      <c r="IX55" s="42"/>
      <c r="IY55" s="42"/>
      <c r="IZ55" s="42"/>
      <c r="JA55" s="42"/>
      <c r="JB55" s="42"/>
      <c r="JC55" s="42"/>
      <c r="JD55" s="42"/>
      <c r="JE55" s="42"/>
      <c r="JF55" s="42"/>
      <c r="JG55" s="42"/>
      <c r="JH55" s="42"/>
      <c r="JI55" s="42"/>
      <c r="JJ55" s="42"/>
      <c r="JK55" s="42"/>
      <c r="JL55" s="42"/>
      <c r="JM55" s="42"/>
      <c r="JN55" s="42"/>
      <c r="JO55" s="42"/>
      <c r="JP55" s="42"/>
      <c r="JQ55" s="42"/>
      <c r="JR55" s="42"/>
      <c r="JS55" s="42"/>
      <c r="JT55" s="62"/>
      <c r="JU55" s="42"/>
      <c r="JV55" s="42"/>
      <c r="JW55" s="42"/>
      <c r="JX55" s="42"/>
      <c r="JY55" s="42"/>
      <c r="JZ55" s="42"/>
      <c r="KA55" s="42"/>
      <c r="KB55" s="42"/>
      <c r="KC55" s="42"/>
      <c r="KD55" s="42"/>
      <c r="KE55" s="42"/>
      <c r="KF55" s="42"/>
      <c r="KG55" s="42"/>
      <c r="KH55" s="42"/>
      <c r="KI55" s="42"/>
      <c r="KJ55" s="42"/>
      <c r="KK55" s="42"/>
      <c r="KL55" s="42"/>
      <c r="KM55" s="42"/>
      <c r="KN55" s="42"/>
      <c r="KO55" s="42"/>
      <c r="KP55" s="42"/>
      <c r="KQ55" s="42"/>
      <c r="KR55" s="42"/>
      <c r="KS55" s="42"/>
      <c r="KT55" s="42"/>
      <c r="KU55" s="42"/>
      <c r="KV55" s="42"/>
      <c r="KW55" s="62"/>
      <c r="KX55" s="42"/>
      <c r="KY55" s="42"/>
      <c r="KZ55" s="42"/>
      <c r="LA55" s="42"/>
      <c r="LB55" s="42"/>
      <c r="LC55" s="42"/>
      <c r="LD55" s="42"/>
      <c r="LE55" s="42"/>
      <c r="LF55" s="42"/>
      <c r="LG55" s="42"/>
      <c r="LH55" s="42"/>
      <c r="LI55" s="42"/>
      <c r="LJ55" s="42"/>
      <c r="LK55" s="42"/>
      <c r="LL55" s="42"/>
      <c r="LM55" s="42"/>
      <c r="LN55" s="42"/>
      <c r="LO55" s="42"/>
      <c r="LP55" s="42"/>
      <c r="LQ55" s="42"/>
      <c r="LR55" s="42"/>
      <c r="LS55" s="42"/>
      <c r="LT55" s="42"/>
      <c r="LU55" s="42"/>
      <c r="LV55" s="42"/>
      <c r="LW55" s="42"/>
      <c r="LX55" s="42"/>
      <c r="LY55" s="42"/>
      <c r="LZ55" s="42"/>
      <c r="MA55" s="42"/>
      <c r="MB55" s="42"/>
      <c r="MC55" s="62"/>
      <c r="MD55" s="30"/>
      <c r="ME55" s="30"/>
      <c r="MF55" s="30"/>
      <c r="MG55" s="30"/>
      <c r="MH55" s="30"/>
      <c r="MI55" s="30"/>
      <c r="MJ55" s="30"/>
      <c r="MK55" s="30"/>
      <c r="ML55" s="30"/>
      <c r="MM55" s="30"/>
      <c r="MN55" s="30"/>
      <c r="MO55" s="30"/>
      <c r="MP55" s="30"/>
      <c r="MQ55" s="30"/>
      <c r="MR55" s="30"/>
      <c r="MS55" s="30"/>
      <c r="MT55" s="30"/>
      <c r="MU55" s="30"/>
      <c r="MV55" s="30"/>
      <c r="MW55" s="30"/>
      <c r="MX55" s="30"/>
      <c r="MY55" s="30"/>
      <c r="MZ55" s="30"/>
      <c r="NA55" s="30"/>
      <c r="NB55" s="30"/>
      <c r="NC55" s="30"/>
      <c r="ND55" s="30"/>
      <c r="NE55" s="30"/>
      <c r="NF55" s="30"/>
      <c r="NG55" s="30"/>
      <c r="NH55" s="62"/>
      <c r="NI55" s="42"/>
      <c r="NJ55" s="42"/>
      <c r="NK55" s="42"/>
      <c r="NL55" s="42"/>
      <c r="NM55" s="42"/>
      <c r="NN55" s="42"/>
      <c r="NO55" s="42"/>
      <c r="NP55" s="42"/>
      <c r="NQ55" s="42"/>
      <c r="NR55" s="42"/>
      <c r="NS55" s="42"/>
      <c r="NT55" s="42"/>
      <c r="NU55" s="42"/>
      <c r="NV55" s="42"/>
      <c r="NW55" s="42"/>
      <c r="NX55" s="42"/>
      <c r="NY55" s="42"/>
      <c r="NZ55" s="42"/>
      <c r="OA55" s="42"/>
      <c r="OB55" s="42"/>
      <c r="OC55" s="42"/>
      <c r="OD55" s="42"/>
      <c r="OE55" s="42"/>
      <c r="OF55" s="42"/>
      <c r="OG55" s="42"/>
      <c r="OH55" s="42"/>
      <c r="OI55" s="42"/>
      <c r="OJ55" s="42"/>
      <c r="OK55" s="42"/>
      <c r="OL55" s="42"/>
      <c r="OM55" s="42"/>
      <c r="ON55" s="62"/>
      <c r="OO55" s="30"/>
      <c r="OP55" s="30"/>
      <c r="OQ55" s="30"/>
      <c r="OR55" s="30"/>
      <c r="OS55" s="30"/>
      <c r="OT55" s="30"/>
      <c r="OU55" s="30"/>
      <c r="OV55" s="30"/>
      <c r="OW55" s="30"/>
      <c r="OX55" s="30"/>
      <c r="OY55" s="30"/>
      <c r="OZ55" s="30"/>
      <c r="PA55" s="30"/>
      <c r="PB55" s="30"/>
      <c r="PC55" s="30"/>
      <c r="PD55" s="30"/>
      <c r="PE55" s="30"/>
      <c r="PF55" s="30"/>
      <c r="PG55" s="30"/>
      <c r="PH55" s="30"/>
      <c r="PI55" s="30"/>
      <c r="PJ55" s="30"/>
      <c r="PK55" s="30"/>
      <c r="PL55" s="30"/>
      <c r="PM55" s="30"/>
      <c r="PN55" s="30"/>
      <c r="PO55" s="30"/>
      <c r="PP55" s="30"/>
      <c r="PQ55" s="30"/>
      <c r="PR55" s="30"/>
      <c r="PS55" s="62"/>
      <c r="PT55" s="42"/>
      <c r="PU55" s="42"/>
      <c r="PV55" s="42"/>
      <c r="PW55" s="42"/>
      <c r="PX55" s="42"/>
      <c r="PY55" s="42"/>
      <c r="PZ55" s="42"/>
      <c r="QA55" s="42"/>
      <c r="QB55" s="42"/>
      <c r="QC55" s="42"/>
      <c r="QD55" s="42"/>
      <c r="QE55" s="42"/>
      <c r="QF55" s="42"/>
      <c r="QG55" s="42"/>
      <c r="QH55" s="42"/>
      <c r="QI55" s="42"/>
      <c r="QJ55" s="42"/>
      <c r="QK55" s="42"/>
      <c r="QL55" s="42"/>
      <c r="QM55" s="42"/>
      <c r="QN55" s="42"/>
      <c r="QO55" s="42"/>
      <c r="QP55" s="42"/>
      <c r="QQ55" s="42"/>
      <c r="QR55" s="42"/>
      <c r="QS55" s="42"/>
      <c r="QT55" s="42"/>
      <c r="QU55" s="42"/>
      <c r="QV55" s="42"/>
      <c r="QW55" s="42"/>
      <c r="QX55" s="42"/>
      <c r="QY55" s="62"/>
      <c r="QZ55" s="42"/>
      <c r="RA55" s="42"/>
      <c r="RB55" s="42"/>
      <c r="RC55" s="42"/>
      <c r="RD55" s="42"/>
      <c r="RE55" s="42"/>
      <c r="RF55" s="42"/>
      <c r="RG55" s="42"/>
      <c r="RH55" s="42"/>
      <c r="RI55" s="42"/>
      <c r="RJ55" s="42"/>
      <c r="RK55" s="42"/>
      <c r="RL55" s="42"/>
      <c r="RM55" s="42"/>
      <c r="RN55" s="42"/>
      <c r="RO55" s="42"/>
      <c r="RP55" s="42"/>
      <c r="RQ55" s="42"/>
      <c r="RR55" s="42"/>
      <c r="RS55" s="42"/>
      <c r="RT55" s="42"/>
      <c r="RU55" s="42"/>
      <c r="RV55" s="42"/>
      <c r="RW55" s="42"/>
      <c r="RX55" s="42"/>
      <c r="RY55" s="42"/>
      <c r="RZ55" s="42"/>
      <c r="SA55" s="42"/>
      <c r="SB55" s="42"/>
      <c r="SC55" s="42"/>
      <c r="SD55" s="42"/>
      <c r="SE55" s="62"/>
      <c r="SF55" s="30"/>
      <c r="SG55" s="30"/>
      <c r="SH55" s="30"/>
      <c r="SI55" s="30"/>
      <c r="SJ55" s="30"/>
      <c r="SK55" s="30"/>
      <c r="SL55" s="30"/>
      <c r="SM55" s="30"/>
      <c r="SN55" s="30"/>
      <c r="SO55" s="30"/>
      <c r="SP55" s="30"/>
      <c r="SQ55" s="30"/>
      <c r="SR55" s="30"/>
      <c r="SS55" s="30"/>
      <c r="ST55" s="30"/>
      <c r="SU55" s="30"/>
      <c r="SV55" s="30"/>
      <c r="SW55" s="30"/>
      <c r="SX55" s="30"/>
      <c r="SY55" s="30"/>
      <c r="SZ55" s="30"/>
      <c r="TA55" s="30"/>
      <c r="TB55" s="30"/>
      <c r="TC55" s="30"/>
      <c r="TD55" s="30"/>
      <c r="TE55" s="30"/>
      <c r="TF55" s="30"/>
      <c r="TG55" s="30"/>
      <c r="TH55" s="30"/>
      <c r="TI55" s="30"/>
      <c r="TJ55" s="62"/>
      <c r="TK55" s="42"/>
      <c r="TL55" s="42"/>
      <c r="TM55" s="42"/>
      <c r="TN55" s="42"/>
      <c r="TO55" s="42"/>
      <c r="TP55" s="42"/>
      <c r="TQ55" s="42"/>
      <c r="TR55" s="42"/>
      <c r="TS55" s="42"/>
      <c r="TT55" s="42"/>
      <c r="TU55" s="42"/>
      <c r="TV55" s="42"/>
      <c r="TW55" s="42"/>
      <c r="TX55" s="42"/>
      <c r="TY55" s="42"/>
      <c r="TZ55" s="42"/>
      <c r="UA55" s="42"/>
      <c r="UB55" s="42"/>
      <c r="UC55" s="42"/>
      <c r="UD55" s="42"/>
      <c r="UE55" s="42"/>
      <c r="UF55" s="42"/>
      <c r="UG55" s="42"/>
      <c r="UH55" s="42"/>
      <c r="UI55" s="42"/>
      <c r="UJ55" s="42"/>
      <c r="UK55" s="42"/>
      <c r="UL55" s="42"/>
      <c r="UM55" s="42"/>
      <c r="UN55" s="42"/>
      <c r="UO55" s="42"/>
      <c r="UP55" s="62"/>
      <c r="UQ55" s="30"/>
      <c r="UR55" s="30"/>
      <c r="US55" s="30"/>
      <c r="UT55" s="30"/>
      <c r="UU55" s="30"/>
      <c r="UV55" s="30"/>
      <c r="UW55" s="30"/>
      <c r="UX55" s="30"/>
      <c r="UY55" s="30"/>
      <c r="UZ55" s="30"/>
      <c r="VA55" s="30"/>
      <c r="VB55" s="30"/>
      <c r="VC55" s="30"/>
      <c r="VD55" s="30"/>
      <c r="VE55" s="30"/>
      <c r="VF55" s="30"/>
      <c r="VG55" s="30"/>
      <c r="VH55" s="30"/>
      <c r="VI55" s="30"/>
      <c r="VJ55" s="30"/>
      <c r="VK55" s="30"/>
      <c r="VL55" s="30"/>
      <c r="VM55" s="30"/>
      <c r="VN55" s="30"/>
      <c r="VO55" s="30"/>
      <c r="VP55" s="30"/>
      <c r="VQ55" s="30"/>
      <c r="VR55" s="30"/>
      <c r="VS55" s="30"/>
      <c r="VT55" s="30"/>
      <c r="VU55" s="62"/>
      <c r="VV55" s="30"/>
      <c r="VW55" s="30"/>
      <c r="VX55" s="30"/>
      <c r="VY55" s="30"/>
      <c r="VZ55" s="30"/>
      <c r="WA55" s="30"/>
      <c r="WB55" s="30"/>
      <c r="WC55" s="30"/>
      <c r="WD55" s="30"/>
      <c r="WE55" s="30"/>
      <c r="WF55" s="30"/>
      <c r="WG55" s="30"/>
      <c r="WH55" s="30"/>
      <c r="WI55" s="30"/>
      <c r="WJ55" s="30"/>
      <c r="WK55" s="30"/>
      <c r="WL55" s="30"/>
      <c r="WM55" s="30"/>
      <c r="WN55" s="30"/>
      <c r="WO55" s="30"/>
      <c r="WP55" s="30"/>
      <c r="WQ55" s="30"/>
      <c r="WR55" s="30"/>
      <c r="WS55" s="30"/>
      <c r="WT55" s="30"/>
      <c r="WU55" s="30"/>
      <c r="WV55" s="30"/>
      <c r="WW55" s="30"/>
      <c r="WX55" s="30"/>
      <c r="WY55" s="30"/>
      <c r="WZ55" s="30"/>
      <c r="XA55" s="62"/>
      <c r="XB55" s="30"/>
      <c r="XC55" s="30"/>
      <c r="XD55" s="30"/>
      <c r="XE55" s="30"/>
      <c r="XF55" s="30"/>
      <c r="XG55" s="30"/>
      <c r="XH55" s="30"/>
      <c r="XI55" s="30"/>
      <c r="XJ55" s="30"/>
      <c r="XK55" s="30"/>
      <c r="XL55" s="30"/>
      <c r="XM55" s="30"/>
      <c r="XN55" s="30"/>
      <c r="XO55" s="30"/>
      <c r="XP55" s="30"/>
      <c r="XQ55" s="30"/>
      <c r="XR55" s="30"/>
      <c r="XS55" s="30"/>
      <c r="XT55" s="30"/>
      <c r="XU55" s="30"/>
      <c r="XV55" s="30"/>
      <c r="XW55" s="30"/>
      <c r="XX55" s="30"/>
      <c r="XY55" s="30"/>
      <c r="XZ55" s="30"/>
      <c r="YA55" s="30"/>
      <c r="YB55" s="30"/>
      <c r="YC55" s="30"/>
      <c r="YD55" s="30"/>
      <c r="YE55" s="30"/>
      <c r="YF55" s="30"/>
      <c r="YG55" s="62"/>
      <c r="YH55" s="30"/>
      <c r="YI55" s="30"/>
      <c r="YJ55" s="30"/>
      <c r="YK55" s="30"/>
      <c r="YL55" s="30"/>
      <c r="YM55" s="30"/>
      <c r="YN55" s="30"/>
      <c r="YO55" s="30"/>
      <c r="YP55" s="30"/>
      <c r="YQ55" s="30"/>
      <c r="YR55" s="30"/>
      <c r="YS55" s="30"/>
      <c r="YT55" s="30"/>
      <c r="YU55" s="30"/>
      <c r="YV55" s="30"/>
      <c r="YW55" s="30"/>
      <c r="YX55" s="30"/>
      <c r="YY55" s="30"/>
      <c r="YZ55" s="30"/>
      <c r="ZA55" s="30"/>
      <c r="ZB55" s="30"/>
      <c r="ZC55" s="30"/>
      <c r="ZD55" s="30"/>
      <c r="ZE55" s="30"/>
      <c r="ZF55" s="30"/>
      <c r="ZG55" s="30"/>
      <c r="ZH55" s="30"/>
      <c r="ZI55" s="30"/>
      <c r="ZJ55" s="62"/>
      <c r="ZK55" s="30"/>
      <c r="ZL55" s="30"/>
      <c r="ZM55" s="30"/>
      <c r="ZN55" s="30"/>
      <c r="ZO55" s="30"/>
      <c r="ZP55" s="30"/>
      <c r="ZQ55" s="30"/>
      <c r="ZR55" s="30"/>
      <c r="ZS55" s="30"/>
      <c r="ZT55" s="30"/>
      <c r="ZU55" s="30"/>
      <c r="ZV55" s="30"/>
      <c r="ZW55" s="30"/>
      <c r="ZX55" s="30"/>
      <c r="ZY55" s="30"/>
      <c r="ZZ55" s="30"/>
      <c r="AAA55" s="30"/>
      <c r="AAB55" s="30"/>
      <c r="AAC55" s="30"/>
      <c r="AAD55" s="30"/>
      <c r="AAE55" s="30"/>
      <c r="AAF55" s="30"/>
      <c r="AAG55" s="30"/>
      <c r="AAH55" s="30"/>
      <c r="AAI55" s="30"/>
      <c r="AAJ55" s="30"/>
      <c r="AAK55" s="30"/>
      <c r="AAL55" s="30"/>
      <c r="AAM55" s="30"/>
      <c r="AAN55" s="30"/>
      <c r="AAO55" s="30"/>
      <c r="AAP55" s="62"/>
      <c r="AAQ55" s="30"/>
      <c r="AAR55" s="30"/>
      <c r="AAS55" s="30"/>
      <c r="AAT55" s="30"/>
      <c r="AAU55" s="30"/>
      <c r="AAV55" s="30"/>
      <c r="AAW55" s="30"/>
      <c r="AAX55" s="30"/>
      <c r="AAY55" s="30"/>
      <c r="AAZ55" s="30"/>
      <c r="ABA55" s="30"/>
      <c r="ABB55" s="30"/>
      <c r="ABC55" s="30"/>
      <c r="ABD55" s="30"/>
      <c r="ABE55" s="30"/>
      <c r="ABF55" s="30"/>
      <c r="ABG55" s="30"/>
      <c r="ABH55" s="30"/>
      <c r="ABI55" s="30"/>
      <c r="ABJ55" s="30"/>
      <c r="ABK55" s="30"/>
      <c r="ABL55" s="30"/>
      <c r="ABM55" s="30"/>
      <c r="ABN55" s="30"/>
      <c r="ABO55" s="30"/>
      <c r="ABP55" s="30"/>
      <c r="ABQ55" s="30"/>
      <c r="ABR55" s="30"/>
      <c r="ABS55" s="30"/>
      <c r="ABT55" s="30"/>
      <c r="ABU55" s="62"/>
      <c r="ABV55" s="30"/>
      <c r="ABW55" s="30"/>
      <c r="ABX55" s="30"/>
      <c r="ABY55" s="30"/>
      <c r="ABZ55" s="30"/>
      <c r="ACA55" s="30"/>
      <c r="ACB55" s="30"/>
      <c r="ACC55" s="30"/>
      <c r="ACD55" s="30"/>
      <c r="ACE55" s="30"/>
      <c r="ACF55" s="30"/>
      <c r="ACG55" s="30"/>
      <c r="ACH55" s="30"/>
      <c r="ACI55" s="30"/>
      <c r="ACJ55" s="30"/>
      <c r="ACK55" s="30"/>
      <c r="ACL55" s="30"/>
      <c r="ACM55" s="30"/>
      <c r="ACN55" s="30"/>
      <c r="ACO55" s="30"/>
      <c r="ACP55" s="30"/>
      <c r="ACQ55" s="30"/>
      <c r="ACR55" s="30"/>
      <c r="ACS55" s="30"/>
      <c r="ACT55" s="30"/>
      <c r="ACU55" s="30"/>
      <c r="ACV55" s="30"/>
      <c r="ACW55" s="30"/>
      <c r="ACX55" s="30"/>
      <c r="ACY55" s="30"/>
      <c r="ACZ55" s="30"/>
      <c r="ADA55" s="62"/>
      <c r="ADB55" s="30"/>
      <c r="ADC55" s="30"/>
      <c r="ADD55" s="30"/>
      <c r="ADE55" s="30"/>
      <c r="ADF55" s="30"/>
      <c r="ADG55" s="30"/>
      <c r="ADH55" s="30"/>
      <c r="ADI55" s="30"/>
      <c r="ADJ55" s="30"/>
      <c r="ADK55" s="30"/>
      <c r="ADL55" s="30"/>
      <c r="ADM55" s="30"/>
      <c r="ADN55" s="30"/>
      <c r="ADO55" s="30"/>
      <c r="ADP55" s="30"/>
      <c r="ADQ55" s="30"/>
      <c r="ADR55" s="30"/>
      <c r="ADS55" s="30"/>
      <c r="ADT55" s="30"/>
      <c r="ADU55" s="30"/>
      <c r="ADV55" s="30"/>
      <c r="ADW55" s="30"/>
      <c r="ADX55" s="30"/>
      <c r="ADY55" s="30"/>
      <c r="ADZ55" s="30"/>
      <c r="AEA55" s="30"/>
      <c r="AEB55" s="30"/>
      <c r="AEC55" s="30"/>
      <c r="AED55" s="30"/>
      <c r="AEE55" s="30"/>
      <c r="AEF55" s="62"/>
      <c r="AEG55" s="30"/>
      <c r="AEH55" s="30"/>
      <c r="AEI55" s="30"/>
      <c r="AEJ55" s="30"/>
      <c r="AEK55" s="30"/>
      <c r="AEL55" s="30"/>
      <c r="AEM55" s="30"/>
      <c r="AEN55" s="30"/>
      <c r="AEO55" s="30"/>
      <c r="AEP55" s="30"/>
      <c r="AEQ55" s="30"/>
      <c r="AER55" s="30"/>
      <c r="AES55" s="30"/>
      <c r="AET55" s="30"/>
      <c r="AEU55" s="30"/>
      <c r="AEV55" s="30"/>
      <c r="AEW55" s="30"/>
      <c r="AEX55" s="30"/>
      <c r="AEY55" s="30"/>
      <c r="AEZ55" s="30"/>
      <c r="AFA55" s="30"/>
      <c r="AFB55" s="30"/>
      <c r="AFC55" s="30"/>
      <c r="AFD55" s="30"/>
      <c r="AFE55" s="30"/>
      <c r="AFF55" s="30"/>
      <c r="AFG55" s="30"/>
      <c r="AFH55" s="30"/>
      <c r="AFI55" s="30"/>
      <c r="AFJ55" s="30"/>
      <c r="AFK55" s="30"/>
      <c r="AFL55" s="62"/>
      <c r="AFM55" s="30"/>
      <c r="AFN55" s="30"/>
      <c r="AFO55" s="30"/>
      <c r="AFP55" s="30"/>
      <c r="AFQ55" s="30"/>
      <c r="AFR55" s="30"/>
      <c r="AFS55" s="30"/>
      <c r="AFT55" s="30"/>
      <c r="AFU55" s="30"/>
      <c r="AFV55" s="30"/>
      <c r="AFW55" s="30"/>
      <c r="AFX55" s="30"/>
      <c r="AFY55" s="30"/>
      <c r="AFZ55" s="30"/>
      <c r="AGA55" s="30"/>
      <c r="AGB55" s="30"/>
      <c r="AGC55" s="30"/>
      <c r="AGD55" s="30"/>
      <c r="AGE55" s="30"/>
      <c r="AGF55" s="30"/>
      <c r="AGG55" s="30"/>
      <c r="AGH55" s="30"/>
      <c r="AGI55" s="30"/>
      <c r="AGJ55" s="30"/>
      <c r="AGK55" s="30"/>
      <c r="AGL55" s="30"/>
      <c r="AGM55" s="30"/>
      <c r="AGN55" s="30"/>
      <c r="AGO55" s="30"/>
      <c r="AGP55" s="30"/>
      <c r="AGQ55" s="30"/>
      <c r="AGR55" s="62"/>
      <c r="AGS55" s="30"/>
      <c r="AGT55" s="30"/>
      <c r="AGU55" s="30"/>
      <c r="AGV55" s="30"/>
      <c r="AGW55" s="30"/>
      <c r="AGX55" s="30"/>
      <c r="AGY55" s="30"/>
      <c r="AGZ55" s="30"/>
      <c r="AHA55" s="30"/>
      <c r="AHB55" s="30"/>
      <c r="AHC55" s="30"/>
      <c r="AHD55" s="30"/>
      <c r="AHE55" s="30"/>
      <c r="AHF55" s="30"/>
      <c r="AHG55" s="30"/>
      <c r="AHH55" s="30"/>
      <c r="AHI55" s="30"/>
      <c r="AHJ55" s="30"/>
      <c r="AHK55" s="30"/>
      <c r="AHL55" s="30"/>
      <c r="AHM55" s="30"/>
      <c r="AHN55" s="30"/>
      <c r="AHO55" s="30"/>
      <c r="AHP55" s="30"/>
      <c r="AHQ55" s="30"/>
      <c r="AHR55" s="30"/>
      <c r="AHS55" s="30"/>
      <c r="AHT55" s="30"/>
      <c r="AHU55" s="30"/>
      <c r="AHV55" s="30"/>
      <c r="AHW55" s="62"/>
      <c r="AHX55" s="30"/>
      <c r="AHY55" s="30"/>
      <c r="AHZ55" s="30"/>
      <c r="AIA55" s="30"/>
      <c r="AIB55" s="30"/>
      <c r="AIC55" s="30"/>
      <c r="AID55" s="30"/>
      <c r="AIE55" s="30"/>
      <c r="AIF55" s="30"/>
      <c r="AIG55" s="30"/>
      <c r="AIH55" s="30"/>
      <c r="AII55" s="30"/>
      <c r="AIJ55" s="30"/>
      <c r="AIK55" s="30"/>
      <c r="AIL55" s="30"/>
      <c r="AIM55" s="30"/>
      <c r="AIN55" s="30"/>
      <c r="AIO55" s="30"/>
      <c r="AIP55" s="30"/>
      <c r="AIQ55" s="30"/>
      <c r="AIR55" s="30"/>
      <c r="AIS55" s="30"/>
      <c r="AIT55" s="30"/>
      <c r="AIU55" s="30"/>
      <c r="AIV55" s="30"/>
      <c r="AIW55" s="30"/>
      <c r="AIX55" s="30"/>
      <c r="AIY55" s="30"/>
      <c r="AIZ55" s="30"/>
      <c r="AJA55" s="30"/>
      <c r="AJB55" s="30"/>
      <c r="AJC55" s="62"/>
      <c r="AJD55" s="30"/>
      <c r="AJE55" s="30"/>
      <c r="AJF55" s="30"/>
      <c r="AJG55" s="30"/>
      <c r="AJH55" s="30"/>
      <c r="AJI55" s="30"/>
      <c r="AJJ55" s="30"/>
      <c r="AJK55" s="30"/>
      <c r="AJL55" s="30"/>
      <c r="AJM55" s="30"/>
      <c r="AJN55" s="30"/>
      <c r="AJO55" s="30"/>
      <c r="AJP55" s="30"/>
      <c r="AJQ55" s="30"/>
      <c r="AJR55" s="30"/>
      <c r="AJS55" s="30"/>
      <c r="AJT55" s="30"/>
      <c r="AJU55" s="30"/>
      <c r="AJV55" s="30"/>
      <c r="AJW55" s="30"/>
      <c r="AJX55" s="30"/>
      <c r="AJY55" s="30"/>
      <c r="AJZ55" s="30"/>
      <c r="AKA55" s="30"/>
      <c r="AKB55" s="30"/>
      <c r="AKC55" s="30"/>
      <c r="AKD55" s="30"/>
      <c r="AKE55" s="30"/>
      <c r="AKF55" s="30"/>
      <c r="AKG55" s="30"/>
      <c r="AKH55" s="62"/>
      <c r="AKI55" s="30"/>
      <c r="AKJ55" s="30"/>
      <c r="AKK55" s="30"/>
      <c r="AKL55" s="30"/>
      <c r="AKM55" s="30"/>
      <c r="AKN55" s="30"/>
      <c r="AKO55" s="30"/>
      <c r="AKP55" s="30"/>
      <c r="AKQ55" s="30"/>
      <c r="AKR55" s="30"/>
      <c r="AKS55" s="30"/>
      <c r="AKT55" s="30"/>
      <c r="AKU55" s="30"/>
      <c r="AKV55" s="30"/>
      <c r="AKW55" s="30"/>
      <c r="AKX55" s="30"/>
      <c r="AKY55" s="30"/>
      <c r="AKZ55" s="30"/>
      <c r="ALA55" s="30"/>
      <c r="ALB55" s="30"/>
      <c r="ALC55" s="30"/>
      <c r="ALD55" s="30"/>
      <c r="ALE55" s="30"/>
      <c r="ALF55" s="30"/>
      <c r="ALG55" s="30"/>
      <c r="ALH55" s="30"/>
      <c r="ALI55" s="30"/>
      <c r="ALJ55" s="30"/>
      <c r="ALK55" s="30"/>
      <c r="ALL55" s="30"/>
      <c r="ALM55" s="30"/>
      <c r="ALN55" s="62"/>
    </row>
    <row r="56" spans="1:1002" s="66" customFormat="1" ht="3" customHeight="1">
      <c r="A56" s="550"/>
      <c r="B56" s="540"/>
      <c r="C56" s="39"/>
      <c r="D56" s="553"/>
      <c r="E56" s="553"/>
      <c r="F56" s="556"/>
      <c r="G56" s="559"/>
      <c r="H56" s="562"/>
      <c r="I56" s="204"/>
      <c r="J56" s="207"/>
      <c r="K56" s="565"/>
      <c r="M56" s="3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62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62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62"/>
      <c r="CM56" s="84"/>
      <c r="CN56" s="84"/>
      <c r="CO56" s="84"/>
      <c r="CP56" s="84"/>
      <c r="CQ56" s="84"/>
      <c r="CR56" s="84"/>
      <c r="CS56" s="84"/>
      <c r="CT56" s="84"/>
      <c r="CU56" s="84"/>
      <c r="CV56" s="84"/>
      <c r="CW56" s="84"/>
      <c r="CX56" s="84"/>
      <c r="CY56" s="84"/>
      <c r="CZ56" s="84"/>
      <c r="DA56" s="84"/>
      <c r="DB56" s="84"/>
      <c r="DC56" s="84"/>
      <c r="DD56" s="84"/>
      <c r="DE56" s="84"/>
      <c r="DF56" s="84"/>
      <c r="DG56" s="84"/>
      <c r="DH56" s="84"/>
      <c r="DI56" s="84"/>
      <c r="DJ56" s="84"/>
      <c r="DK56" s="84"/>
      <c r="DL56" s="84"/>
      <c r="DM56" s="84"/>
      <c r="DN56" s="84"/>
      <c r="DO56" s="84"/>
      <c r="DP56" s="84"/>
      <c r="DQ56" s="84"/>
      <c r="DR56" s="62"/>
      <c r="DS56" s="84"/>
      <c r="DT56" s="84"/>
      <c r="DU56" s="84"/>
      <c r="DV56" s="84"/>
      <c r="DW56" s="84"/>
      <c r="DX56" s="84"/>
      <c r="DY56" s="84"/>
      <c r="DZ56" s="84"/>
      <c r="EA56" s="84"/>
      <c r="EB56" s="84"/>
      <c r="EC56" s="84"/>
      <c r="ED56" s="84"/>
      <c r="EE56" s="84"/>
      <c r="EF56" s="84"/>
      <c r="EG56" s="84"/>
      <c r="EH56" s="84"/>
      <c r="EI56" s="84"/>
      <c r="EJ56" s="84"/>
      <c r="EK56" s="84"/>
      <c r="EL56" s="84"/>
      <c r="EM56" s="84"/>
      <c r="EN56" s="84"/>
      <c r="EO56" s="84"/>
      <c r="EP56" s="84"/>
      <c r="EQ56" s="84"/>
      <c r="ER56" s="84"/>
      <c r="ES56" s="84"/>
      <c r="ET56" s="84"/>
      <c r="EU56" s="84"/>
      <c r="EV56" s="84"/>
      <c r="EW56" s="62"/>
      <c r="EX56" s="84"/>
      <c r="EY56" s="84"/>
      <c r="EZ56" s="84"/>
      <c r="FA56" s="84"/>
      <c r="FB56" s="84"/>
      <c r="FC56" s="84"/>
      <c r="FD56" s="84"/>
      <c r="FE56" s="84"/>
      <c r="FF56" s="84"/>
      <c r="FG56" s="84"/>
      <c r="FH56" s="84"/>
      <c r="FI56" s="84"/>
      <c r="FJ56" s="84"/>
      <c r="FK56" s="84"/>
      <c r="FL56" s="84"/>
      <c r="FM56" s="84"/>
      <c r="FN56" s="84"/>
      <c r="FO56" s="84"/>
      <c r="FP56" s="84"/>
      <c r="FQ56" s="84"/>
      <c r="FR56" s="84"/>
      <c r="FS56" s="84"/>
      <c r="FT56" s="84"/>
      <c r="FU56" s="84"/>
      <c r="FV56" s="84"/>
      <c r="FW56" s="84"/>
      <c r="FX56" s="84"/>
      <c r="FY56" s="84"/>
      <c r="FZ56" s="84"/>
      <c r="GA56" s="84"/>
      <c r="GB56" s="84"/>
      <c r="GC56" s="62"/>
      <c r="GD56" s="84"/>
      <c r="GE56" s="84"/>
      <c r="GF56" s="84"/>
      <c r="GG56" s="84"/>
      <c r="GH56" s="84"/>
      <c r="GI56" s="84"/>
      <c r="GJ56" s="84"/>
      <c r="GK56" s="84"/>
      <c r="GL56" s="84"/>
      <c r="GM56" s="84"/>
      <c r="GN56" s="84"/>
      <c r="GO56" s="84"/>
      <c r="GP56" s="84"/>
      <c r="GQ56" s="84"/>
      <c r="GR56" s="84"/>
      <c r="GS56" s="84"/>
      <c r="GT56" s="84"/>
      <c r="GU56" s="84"/>
      <c r="GV56" s="84"/>
      <c r="GW56" s="84"/>
      <c r="GX56" s="84"/>
      <c r="GY56" s="84"/>
      <c r="GZ56" s="84"/>
      <c r="HA56" s="84"/>
      <c r="HB56" s="84"/>
      <c r="HC56" s="84"/>
      <c r="HD56" s="84"/>
      <c r="HE56" s="84"/>
      <c r="HF56" s="84"/>
      <c r="HG56" s="84"/>
      <c r="HH56" s="62"/>
      <c r="HI56" s="84"/>
      <c r="HJ56" s="84"/>
      <c r="HK56" s="84"/>
      <c r="HL56" s="84"/>
      <c r="HM56" s="84"/>
      <c r="HN56" s="84"/>
      <c r="HO56" s="84"/>
      <c r="HP56" s="84"/>
      <c r="HQ56" s="84"/>
      <c r="HR56" s="84"/>
      <c r="HS56" s="84"/>
      <c r="HT56" s="84"/>
      <c r="HU56" s="84"/>
      <c r="HV56" s="84"/>
      <c r="HW56" s="84"/>
      <c r="HX56" s="84"/>
      <c r="HY56" s="84"/>
      <c r="HZ56" s="84"/>
      <c r="IA56" s="84"/>
      <c r="IB56" s="84"/>
      <c r="IC56" s="84"/>
      <c r="ID56" s="84"/>
      <c r="IE56" s="84"/>
      <c r="IF56" s="84"/>
      <c r="IG56" s="84"/>
      <c r="IH56" s="84"/>
      <c r="II56" s="84"/>
      <c r="IJ56" s="84"/>
      <c r="IK56" s="84"/>
      <c r="IL56" s="84"/>
      <c r="IM56" s="84"/>
      <c r="IN56" s="62"/>
      <c r="IO56" s="84"/>
      <c r="IP56" s="84"/>
      <c r="IQ56" s="84"/>
      <c r="IR56" s="84"/>
      <c r="IS56" s="84"/>
      <c r="IT56" s="84"/>
      <c r="IU56" s="84"/>
      <c r="IV56" s="84"/>
      <c r="IW56" s="84"/>
      <c r="IX56" s="84"/>
      <c r="IY56" s="84"/>
      <c r="IZ56" s="84"/>
      <c r="JA56" s="84"/>
      <c r="JB56" s="84"/>
      <c r="JC56" s="84"/>
      <c r="JD56" s="84"/>
      <c r="JE56" s="84"/>
      <c r="JF56" s="84"/>
      <c r="JG56" s="84"/>
      <c r="JH56" s="84"/>
      <c r="JI56" s="84"/>
      <c r="JJ56" s="84"/>
      <c r="JK56" s="84"/>
      <c r="JL56" s="84"/>
      <c r="JM56" s="84"/>
      <c r="JN56" s="84"/>
      <c r="JO56" s="84"/>
      <c r="JP56" s="84"/>
      <c r="JQ56" s="84"/>
      <c r="JR56" s="84"/>
      <c r="JS56" s="84"/>
      <c r="JT56" s="62"/>
      <c r="JU56" s="84"/>
      <c r="JV56" s="84"/>
      <c r="JW56" s="84"/>
      <c r="JX56" s="84"/>
      <c r="JY56" s="84"/>
      <c r="JZ56" s="84"/>
      <c r="KA56" s="84"/>
      <c r="KB56" s="84"/>
      <c r="KC56" s="84"/>
      <c r="KD56" s="84"/>
      <c r="KE56" s="84"/>
      <c r="KF56" s="84"/>
      <c r="KG56" s="84"/>
      <c r="KH56" s="84"/>
      <c r="KI56" s="84"/>
      <c r="KJ56" s="84"/>
      <c r="KK56" s="84"/>
      <c r="KL56" s="84"/>
      <c r="KM56" s="84"/>
      <c r="KN56" s="84"/>
      <c r="KO56" s="84"/>
      <c r="KP56" s="84"/>
      <c r="KQ56" s="84"/>
      <c r="KR56" s="84"/>
      <c r="KS56" s="84"/>
      <c r="KT56" s="84"/>
      <c r="KU56" s="84"/>
      <c r="KV56" s="84"/>
      <c r="KW56" s="62"/>
      <c r="KX56" s="84"/>
      <c r="KY56" s="84"/>
      <c r="KZ56" s="84"/>
      <c r="LA56" s="84"/>
      <c r="LB56" s="84"/>
      <c r="LC56" s="84"/>
      <c r="LD56" s="84"/>
      <c r="LE56" s="84"/>
      <c r="LF56" s="84"/>
      <c r="LG56" s="84"/>
      <c r="LH56" s="84"/>
      <c r="LI56" s="84"/>
      <c r="LJ56" s="84"/>
      <c r="LK56" s="84"/>
      <c r="LL56" s="84"/>
      <c r="LM56" s="84"/>
      <c r="LN56" s="84"/>
      <c r="LO56" s="84"/>
      <c r="LP56" s="84"/>
      <c r="LQ56" s="84"/>
      <c r="LR56" s="84"/>
      <c r="LS56" s="84"/>
      <c r="LT56" s="84"/>
      <c r="LU56" s="84"/>
      <c r="LV56" s="84"/>
      <c r="LW56" s="84"/>
      <c r="LX56" s="84"/>
      <c r="LY56" s="84"/>
      <c r="LZ56" s="84"/>
      <c r="MA56" s="84"/>
      <c r="MB56" s="84"/>
      <c r="MC56" s="62"/>
      <c r="MD56" s="84"/>
      <c r="ME56" s="84"/>
      <c r="MF56" s="84"/>
      <c r="MG56" s="84"/>
      <c r="MH56" s="84"/>
      <c r="MI56" s="84"/>
      <c r="MJ56" s="84"/>
      <c r="MK56" s="84"/>
      <c r="ML56" s="84"/>
      <c r="MM56" s="84"/>
      <c r="MN56" s="84"/>
      <c r="MO56" s="84"/>
      <c r="MP56" s="84"/>
      <c r="MQ56" s="84"/>
      <c r="MR56" s="84"/>
      <c r="MS56" s="84"/>
      <c r="MT56" s="84"/>
      <c r="MU56" s="84"/>
      <c r="MV56" s="84"/>
      <c r="MW56" s="84"/>
      <c r="MX56" s="84"/>
      <c r="MY56" s="84"/>
      <c r="MZ56" s="84"/>
      <c r="NA56" s="84"/>
      <c r="NB56" s="84"/>
      <c r="NC56" s="84"/>
      <c r="ND56" s="84"/>
      <c r="NE56" s="84"/>
      <c r="NF56" s="84"/>
      <c r="NG56" s="84"/>
      <c r="NH56" s="62"/>
      <c r="NI56" s="84"/>
      <c r="NJ56" s="84"/>
      <c r="NK56" s="84"/>
      <c r="NL56" s="84"/>
      <c r="NM56" s="84"/>
      <c r="NN56" s="84"/>
      <c r="NO56" s="84"/>
      <c r="NP56" s="84"/>
      <c r="NQ56" s="84"/>
      <c r="NR56" s="84"/>
      <c r="NS56" s="84"/>
      <c r="NT56" s="84"/>
      <c r="NU56" s="84"/>
      <c r="NV56" s="84"/>
      <c r="NW56" s="84"/>
      <c r="NX56" s="84"/>
      <c r="NY56" s="84"/>
      <c r="NZ56" s="84"/>
      <c r="OA56" s="84"/>
      <c r="OB56" s="84"/>
      <c r="OC56" s="84"/>
      <c r="OD56" s="84"/>
      <c r="OE56" s="84"/>
      <c r="OF56" s="84"/>
      <c r="OG56" s="84"/>
      <c r="OH56" s="84"/>
      <c r="OI56" s="84"/>
      <c r="OJ56" s="84"/>
      <c r="OK56" s="84"/>
      <c r="OL56" s="84"/>
      <c r="OM56" s="84"/>
      <c r="ON56" s="62"/>
      <c r="OO56" s="84"/>
      <c r="OP56" s="84"/>
      <c r="OQ56" s="84"/>
      <c r="OR56" s="84"/>
      <c r="OS56" s="84"/>
      <c r="OT56" s="84"/>
      <c r="OU56" s="84"/>
      <c r="OV56" s="84"/>
      <c r="OW56" s="84"/>
      <c r="OX56" s="84"/>
      <c r="OY56" s="84"/>
      <c r="OZ56" s="84"/>
      <c r="PA56" s="84"/>
      <c r="PB56" s="84"/>
      <c r="PC56" s="84"/>
      <c r="PD56" s="84"/>
      <c r="PE56" s="84"/>
      <c r="PF56" s="84"/>
      <c r="PG56" s="84"/>
      <c r="PH56" s="84"/>
      <c r="PI56" s="84"/>
      <c r="PJ56" s="84"/>
      <c r="PK56" s="84"/>
      <c r="PL56" s="84"/>
      <c r="PM56" s="84"/>
      <c r="PN56" s="84"/>
      <c r="PO56" s="84"/>
      <c r="PP56" s="84"/>
      <c r="PQ56" s="84"/>
      <c r="PR56" s="84"/>
      <c r="PS56" s="62"/>
      <c r="PT56" s="84"/>
      <c r="PU56" s="84"/>
      <c r="PV56" s="84"/>
      <c r="PW56" s="84"/>
      <c r="PX56" s="84"/>
      <c r="PY56" s="84"/>
      <c r="PZ56" s="84"/>
      <c r="QA56" s="84"/>
      <c r="QB56" s="84"/>
      <c r="QC56" s="84"/>
      <c r="QD56" s="84"/>
      <c r="QE56" s="84"/>
      <c r="QF56" s="84"/>
      <c r="QG56" s="84"/>
      <c r="QH56" s="84"/>
      <c r="QI56" s="84"/>
      <c r="QJ56" s="84"/>
      <c r="QK56" s="84"/>
      <c r="QL56" s="84"/>
      <c r="QM56" s="84"/>
      <c r="QN56" s="84"/>
      <c r="QO56" s="84"/>
      <c r="QP56" s="84"/>
      <c r="QQ56" s="84"/>
      <c r="QR56" s="84"/>
      <c r="QS56" s="84"/>
      <c r="QT56" s="84"/>
      <c r="QU56" s="84"/>
      <c r="QV56" s="84"/>
      <c r="QW56" s="84"/>
      <c r="QX56" s="84"/>
      <c r="QY56" s="62"/>
      <c r="QZ56" s="84"/>
      <c r="RA56" s="84"/>
      <c r="RB56" s="84"/>
      <c r="RC56" s="84"/>
      <c r="RD56" s="84"/>
      <c r="RE56" s="84"/>
      <c r="RF56" s="84"/>
      <c r="RG56" s="84"/>
      <c r="RH56" s="84"/>
      <c r="RI56" s="84"/>
      <c r="RJ56" s="84"/>
      <c r="RK56" s="84"/>
      <c r="RL56" s="84"/>
      <c r="RM56" s="84"/>
      <c r="RN56" s="84"/>
      <c r="RO56" s="84"/>
      <c r="RP56" s="84"/>
      <c r="RQ56" s="84"/>
      <c r="RR56" s="84"/>
      <c r="RS56" s="84"/>
      <c r="RT56" s="84"/>
      <c r="RU56" s="84"/>
      <c r="RV56" s="84"/>
      <c r="RW56" s="84"/>
      <c r="RX56" s="84"/>
      <c r="RY56" s="84"/>
      <c r="RZ56" s="84"/>
      <c r="SA56" s="84"/>
      <c r="SB56" s="84"/>
      <c r="SC56" s="84"/>
      <c r="SD56" s="84"/>
      <c r="SE56" s="62"/>
      <c r="SF56" s="84"/>
      <c r="SG56" s="84"/>
      <c r="SH56" s="84"/>
      <c r="SI56" s="84"/>
      <c r="SJ56" s="84"/>
      <c r="SK56" s="84"/>
      <c r="SL56" s="84"/>
      <c r="SM56" s="84"/>
      <c r="SN56" s="84"/>
      <c r="SO56" s="84"/>
      <c r="SP56" s="84"/>
      <c r="SQ56" s="84"/>
      <c r="SR56" s="84"/>
      <c r="SS56" s="84"/>
      <c r="ST56" s="84"/>
      <c r="SU56" s="84"/>
      <c r="SV56" s="84"/>
      <c r="SW56" s="84"/>
      <c r="SX56" s="84"/>
      <c r="SY56" s="84"/>
      <c r="SZ56" s="84"/>
      <c r="TA56" s="84"/>
      <c r="TB56" s="84"/>
      <c r="TC56" s="84"/>
      <c r="TD56" s="84"/>
      <c r="TE56" s="84"/>
      <c r="TF56" s="84"/>
      <c r="TG56" s="84"/>
      <c r="TH56" s="84"/>
      <c r="TI56" s="84"/>
      <c r="TJ56" s="62"/>
      <c r="TK56" s="84"/>
      <c r="TL56" s="84"/>
      <c r="TM56" s="84"/>
      <c r="TN56" s="84"/>
      <c r="TO56" s="84"/>
      <c r="TP56" s="84"/>
      <c r="TQ56" s="84"/>
      <c r="TR56" s="84"/>
      <c r="TS56" s="84"/>
      <c r="TT56" s="84"/>
      <c r="TU56" s="84"/>
      <c r="TV56" s="84"/>
      <c r="TW56" s="84"/>
      <c r="TX56" s="84"/>
      <c r="TY56" s="84"/>
      <c r="TZ56" s="84"/>
      <c r="UA56" s="84"/>
      <c r="UB56" s="84"/>
      <c r="UC56" s="84"/>
      <c r="UD56" s="84"/>
      <c r="UE56" s="84"/>
      <c r="UF56" s="84"/>
      <c r="UG56" s="84"/>
      <c r="UH56" s="84"/>
      <c r="UI56" s="84"/>
      <c r="UJ56" s="84"/>
      <c r="UK56" s="84"/>
      <c r="UL56" s="84"/>
      <c r="UM56" s="84"/>
      <c r="UN56" s="84"/>
      <c r="UO56" s="84"/>
      <c r="UP56" s="62"/>
      <c r="UQ56" s="84"/>
      <c r="UR56" s="84"/>
      <c r="US56" s="84"/>
      <c r="UT56" s="84"/>
      <c r="UU56" s="84"/>
      <c r="UV56" s="84"/>
      <c r="UW56" s="84"/>
      <c r="UX56" s="84"/>
      <c r="UY56" s="84"/>
      <c r="UZ56" s="84"/>
      <c r="VA56" s="84"/>
      <c r="VB56" s="84"/>
      <c r="VC56" s="84"/>
      <c r="VD56" s="84"/>
      <c r="VE56" s="84"/>
      <c r="VF56" s="84"/>
      <c r="VG56" s="84"/>
      <c r="VH56" s="84"/>
      <c r="VI56" s="84"/>
      <c r="VJ56" s="84"/>
      <c r="VK56" s="84"/>
      <c r="VL56" s="84"/>
      <c r="VM56" s="84"/>
      <c r="VN56" s="84"/>
      <c r="VO56" s="84"/>
      <c r="VP56" s="84"/>
      <c r="VQ56" s="84"/>
      <c r="VR56" s="84"/>
      <c r="VS56" s="84"/>
      <c r="VT56" s="84"/>
      <c r="VU56" s="62"/>
      <c r="VV56" s="84"/>
      <c r="VW56" s="84"/>
      <c r="VX56" s="84"/>
      <c r="VY56" s="84"/>
      <c r="VZ56" s="84"/>
      <c r="WA56" s="84"/>
      <c r="WB56" s="84"/>
      <c r="WC56" s="84"/>
      <c r="WD56" s="84"/>
      <c r="WE56" s="84"/>
      <c r="WF56" s="84"/>
      <c r="WG56" s="84"/>
      <c r="WH56" s="84"/>
      <c r="WI56" s="84"/>
      <c r="WJ56" s="84"/>
      <c r="WK56" s="84"/>
      <c r="WL56" s="84"/>
      <c r="WM56" s="84"/>
      <c r="WN56" s="84"/>
      <c r="WO56" s="84"/>
      <c r="WP56" s="84"/>
      <c r="WQ56" s="84"/>
      <c r="WR56" s="84"/>
      <c r="WS56" s="84"/>
      <c r="WT56" s="84"/>
      <c r="WU56" s="84"/>
      <c r="WV56" s="84"/>
      <c r="WW56" s="84"/>
      <c r="WX56" s="84"/>
      <c r="WY56" s="84"/>
      <c r="WZ56" s="42"/>
      <c r="XA56" s="62"/>
      <c r="XB56" s="86"/>
      <c r="XC56" s="86"/>
      <c r="XD56" s="86"/>
      <c r="XE56" s="86"/>
      <c r="XF56" s="86"/>
      <c r="XG56" s="86"/>
      <c r="XH56" s="86"/>
      <c r="XI56" s="86"/>
      <c r="XJ56" s="86"/>
      <c r="XK56" s="86"/>
      <c r="XL56" s="86"/>
      <c r="XM56" s="86"/>
      <c r="XN56" s="86"/>
      <c r="XO56" s="86"/>
      <c r="XP56" s="86"/>
      <c r="XQ56" s="86"/>
      <c r="XR56" s="86"/>
      <c r="XS56" s="86"/>
      <c r="XT56" s="86"/>
      <c r="XU56" s="86"/>
      <c r="XV56" s="86"/>
      <c r="XW56" s="86"/>
      <c r="XX56" s="86"/>
      <c r="XY56" s="86"/>
      <c r="XZ56" s="86"/>
      <c r="YA56" s="86"/>
      <c r="YB56" s="86"/>
      <c r="YC56" s="86"/>
      <c r="YD56" s="86"/>
      <c r="YE56" s="86"/>
      <c r="YF56" s="86"/>
      <c r="YG56" s="62"/>
      <c r="YH56" s="86"/>
      <c r="YI56" s="86"/>
      <c r="YJ56" s="86"/>
      <c r="YK56" s="86"/>
      <c r="YL56" s="86"/>
      <c r="YM56" s="86"/>
      <c r="YN56" s="86"/>
      <c r="YO56" s="86"/>
      <c r="YP56" s="86"/>
      <c r="YQ56" s="86"/>
      <c r="YR56" s="86"/>
      <c r="YS56" s="86"/>
      <c r="YT56" s="86"/>
      <c r="YU56" s="86"/>
      <c r="YV56" s="86"/>
      <c r="YW56" s="86"/>
      <c r="YX56" s="86"/>
      <c r="YY56" s="86"/>
      <c r="YZ56" s="86"/>
      <c r="ZA56" s="86"/>
      <c r="ZB56" s="86"/>
      <c r="ZC56" s="86"/>
      <c r="ZD56" s="86"/>
      <c r="ZE56" s="86"/>
      <c r="ZF56" s="86"/>
      <c r="ZG56" s="86"/>
      <c r="ZH56" s="86"/>
      <c r="ZI56" s="86"/>
      <c r="ZJ56" s="62"/>
      <c r="ZK56" s="86"/>
      <c r="ZL56" s="86"/>
      <c r="ZM56" s="86"/>
      <c r="ZN56" s="86"/>
      <c r="ZO56" s="86"/>
      <c r="ZP56" s="86"/>
      <c r="ZQ56" s="86"/>
      <c r="ZR56" s="86"/>
      <c r="ZS56" s="86"/>
      <c r="ZT56" s="86"/>
      <c r="ZU56" s="86"/>
      <c r="ZV56" s="86"/>
      <c r="ZW56" s="86"/>
      <c r="ZX56" s="86"/>
      <c r="ZY56" s="86"/>
      <c r="ZZ56" s="86"/>
      <c r="AAA56" s="86"/>
      <c r="AAB56" s="86"/>
      <c r="AAC56" s="86"/>
      <c r="AAD56" s="86"/>
      <c r="AAE56" s="86"/>
      <c r="AAF56" s="86"/>
      <c r="AAG56" s="86"/>
      <c r="AAH56" s="86"/>
      <c r="AAI56" s="86"/>
      <c r="AAJ56" s="86"/>
      <c r="AAK56" s="86"/>
      <c r="AAL56" s="86"/>
      <c r="AAM56" s="86"/>
      <c r="AAN56" s="86"/>
      <c r="AAO56" s="86"/>
      <c r="AAP56" s="62"/>
      <c r="AAQ56" s="86"/>
      <c r="AAR56" s="86"/>
      <c r="AAS56" s="86"/>
      <c r="AAT56" s="86"/>
      <c r="AAU56" s="86"/>
      <c r="AAV56" s="86"/>
      <c r="AAW56" s="86"/>
      <c r="AAX56" s="86"/>
      <c r="AAY56" s="86"/>
      <c r="AAZ56" s="86"/>
      <c r="ABA56" s="86"/>
      <c r="ABB56" s="86"/>
      <c r="ABC56" s="86"/>
      <c r="ABD56" s="86"/>
      <c r="ABE56" s="86"/>
      <c r="ABF56" s="86"/>
      <c r="ABG56" s="86"/>
      <c r="ABH56" s="86"/>
      <c r="ABI56" s="86"/>
      <c r="ABJ56" s="86"/>
      <c r="ABK56" s="86"/>
      <c r="ABL56" s="86"/>
      <c r="ABM56" s="86"/>
      <c r="ABN56" s="86"/>
      <c r="ABO56" s="86"/>
      <c r="ABP56" s="86"/>
      <c r="ABQ56" s="86"/>
      <c r="ABR56" s="86"/>
      <c r="ABS56" s="86"/>
      <c r="ABT56" s="86"/>
      <c r="ABU56" s="62"/>
      <c r="ABV56" s="86"/>
      <c r="ABW56" s="86"/>
      <c r="ABX56" s="86"/>
      <c r="ABY56" s="86"/>
      <c r="ABZ56" s="86"/>
      <c r="ACA56" s="86"/>
      <c r="ACB56" s="86"/>
      <c r="ACC56" s="86"/>
      <c r="ACD56" s="86"/>
      <c r="ACE56" s="86"/>
      <c r="ACF56" s="86"/>
      <c r="ACG56" s="86"/>
      <c r="ACH56" s="86"/>
      <c r="ACI56" s="86"/>
      <c r="ACJ56" s="86"/>
      <c r="ACK56" s="86"/>
      <c r="ACL56" s="86"/>
      <c r="ACM56" s="86"/>
      <c r="ACN56" s="86"/>
      <c r="ACO56" s="86"/>
      <c r="ACP56" s="86"/>
      <c r="ACQ56" s="86"/>
      <c r="ACR56" s="86"/>
      <c r="ACS56" s="86"/>
      <c r="ACT56" s="86"/>
      <c r="ACU56" s="86"/>
      <c r="ACV56" s="86"/>
      <c r="ACW56" s="86"/>
      <c r="ACX56" s="86"/>
      <c r="ACY56" s="86"/>
      <c r="ACZ56" s="86"/>
      <c r="ADA56" s="62"/>
      <c r="ADB56" s="86"/>
      <c r="ADC56" s="86"/>
      <c r="ADD56" s="86"/>
      <c r="ADE56" s="86"/>
      <c r="ADF56" s="86"/>
      <c r="ADG56" s="86"/>
      <c r="ADH56" s="86"/>
      <c r="ADI56" s="86"/>
      <c r="ADJ56" s="86"/>
      <c r="ADK56" s="86"/>
      <c r="ADL56" s="86"/>
      <c r="ADM56" s="86"/>
      <c r="ADN56" s="86"/>
      <c r="ADO56" s="86"/>
      <c r="ADP56" s="86"/>
      <c r="ADQ56" s="86"/>
      <c r="ADR56" s="86"/>
      <c r="ADS56" s="86"/>
      <c r="ADT56" s="86"/>
      <c r="ADU56" s="86"/>
      <c r="ADV56" s="86"/>
      <c r="ADW56" s="86"/>
      <c r="ADX56" s="86"/>
      <c r="ADY56" s="86"/>
      <c r="ADZ56" s="86"/>
      <c r="AEA56" s="86"/>
      <c r="AEB56" s="86"/>
      <c r="AEC56" s="86"/>
      <c r="AED56" s="86"/>
      <c r="AEE56" s="86"/>
      <c r="AEF56" s="62"/>
      <c r="AEG56" s="86"/>
      <c r="AEH56" s="86"/>
      <c r="AEI56" s="86"/>
      <c r="AEJ56" s="86"/>
      <c r="AEK56" s="86"/>
      <c r="AEL56" s="86"/>
      <c r="AEM56" s="86"/>
      <c r="AEN56" s="86"/>
      <c r="AEO56" s="86"/>
      <c r="AEP56" s="86"/>
      <c r="AEQ56" s="86"/>
      <c r="AER56" s="86"/>
      <c r="AES56" s="86"/>
      <c r="AET56" s="86"/>
      <c r="AEU56" s="86"/>
      <c r="AEV56" s="86"/>
      <c r="AEW56" s="86"/>
      <c r="AEX56" s="86"/>
      <c r="AEY56" s="86"/>
      <c r="AEZ56" s="86"/>
      <c r="AFA56" s="86"/>
      <c r="AFB56" s="86"/>
      <c r="AFC56" s="86"/>
      <c r="AFD56" s="86"/>
      <c r="AFE56" s="86"/>
      <c r="AFF56" s="86"/>
      <c r="AFG56" s="86"/>
      <c r="AFH56" s="86"/>
      <c r="AFI56" s="86"/>
      <c r="AFJ56" s="86"/>
      <c r="AFK56" s="86"/>
      <c r="AFL56" s="62"/>
      <c r="AFM56" s="86"/>
      <c r="AFN56" s="86"/>
      <c r="AFO56" s="86"/>
      <c r="AFP56" s="86"/>
      <c r="AFQ56" s="86"/>
      <c r="AFR56" s="86"/>
      <c r="AFS56" s="86"/>
      <c r="AFT56" s="86"/>
      <c r="AFU56" s="86"/>
      <c r="AFV56" s="86"/>
      <c r="AFW56" s="86"/>
      <c r="AFX56" s="86"/>
      <c r="AFY56" s="86"/>
      <c r="AFZ56" s="86"/>
      <c r="AGA56" s="86"/>
      <c r="AGB56" s="86"/>
      <c r="AGC56" s="86"/>
      <c r="AGD56" s="86"/>
      <c r="AGE56" s="86"/>
      <c r="AGF56" s="86"/>
      <c r="AGG56" s="86"/>
      <c r="AGH56" s="86"/>
      <c r="AGI56" s="86"/>
      <c r="AGJ56" s="86"/>
      <c r="AGK56" s="86"/>
      <c r="AGL56" s="86"/>
      <c r="AGM56" s="86"/>
      <c r="AGN56" s="86"/>
      <c r="AGO56" s="86"/>
      <c r="AGP56" s="86"/>
      <c r="AGQ56" s="86"/>
      <c r="AGR56" s="62"/>
      <c r="AGS56" s="86"/>
      <c r="AGT56" s="86"/>
      <c r="AGU56" s="86"/>
      <c r="AGV56" s="86"/>
      <c r="AGW56" s="86"/>
      <c r="AGX56" s="86"/>
      <c r="AGY56" s="86"/>
      <c r="AGZ56" s="86"/>
      <c r="AHA56" s="86"/>
      <c r="AHB56" s="86"/>
      <c r="AHC56" s="86"/>
      <c r="AHD56" s="86"/>
      <c r="AHE56" s="86"/>
      <c r="AHF56" s="86"/>
      <c r="AHG56" s="86"/>
      <c r="AHH56" s="86"/>
      <c r="AHI56" s="86"/>
      <c r="AHJ56" s="86"/>
      <c r="AHK56" s="86"/>
      <c r="AHL56" s="86"/>
      <c r="AHM56" s="86"/>
      <c r="AHN56" s="86"/>
      <c r="AHO56" s="86"/>
      <c r="AHP56" s="86"/>
      <c r="AHQ56" s="86"/>
      <c r="AHR56" s="86"/>
      <c r="AHS56" s="86"/>
      <c r="AHT56" s="86"/>
      <c r="AHU56" s="86"/>
      <c r="AHV56" s="86"/>
      <c r="AHW56" s="62"/>
      <c r="AHX56" s="86"/>
      <c r="AHY56" s="86"/>
      <c r="AHZ56" s="86"/>
      <c r="AIA56" s="86"/>
      <c r="AIB56" s="86"/>
      <c r="AIC56" s="86"/>
      <c r="AID56" s="86"/>
      <c r="AIE56" s="86"/>
      <c r="AIF56" s="86"/>
      <c r="AIG56" s="86"/>
      <c r="AIH56" s="86"/>
      <c r="AII56" s="86"/>
      <c r="AIJ56" s="86"/>
      <c r="AIK56" s="86"/>
      <c r="AIL56" s="86"/>
      <c r="AIM56" s="86"/>
      <c r="AIN56" s="86"/>
      <c r="AIO56" s="86"/>
      <c r="AIP56" s="86"/>
      <c r="AIQ56" s="86"/>
      <c r="AIR56" s="86"/>
      <c r="AIS56" s="86"/>
      <c r="AIT56" s="86"/>
      <c r="AIU56" s="86"/>
      <c r="AIV56" s="86"/>
      <c r="AIW56" s="86"/>
      <c r="AIX56" s="86"/>
      <c r="AIY56" s="86"/>
      <c r="AIZ56" s="86"/>
      <c r="AJA56" s="86"/>
      <c r="AJB56" s="86"/>
      <c r="AJC56" s="62"/>
      <c r="AJD56" s="86"/>
      <c r="AJE56" s="86"/>
      <c r="AJF56" s="86"/>
      <c r="AJG56" s="86"/>
      <c r="AJH56" s="86"/>
      <c r="AJI56" s="86"/>
      <c r="AJJ56" s="86"/>
      <c r="AJK56" s="86"/>
      <c r="AJL56" s="86"/>
      <c r="AJM56" s="86"/>
      <c r="AJN56" s="86"/>
      <c r="AJO56" s="86"/>
      <c r="AJP56" s="86"/>
      <c r="AJQ56" s="86"/>
      <c r="AJR56" s="86"/>
      <c r="AJS56" s="86"/>
      <c r="AJT56" s="86"/>
      <c r="AJU56" s="86"/>
      <c r="AJV56" s="86"/>
      <c r="AJW56" s="86"/>
      <c r="AJX56" s="86"/>
      <c r="AJY56" s="86"/>
      <c r="AJZ56" s="86"/>
      <c r="AKA56" s="86"/>
      <c r="AKB56" s="86"/>
      <c r="AKC56" s="86"/>
      <c r="AKD56" s="86"/>
      <c r="AKE56" s="86"/>
      <c r="AKF56" s="86"/>
      <c r="AKG56" s="86"/>
      <c r="AKH56" s="62"/>
      <c r="AKI56" s="86"/>
      <c r="AKJ56" s="86"/>
      <c r="AKK56" s="86"/>
      <c r="AKL56" s="86"/>
      <c r="AKM56" s="86"/>
      <c r="AKN56" s="86"/>
      <c r="AKO56" s="86"/>
      <c r="AKP56" s="86"/>
      <c r="AKQ56" s="86"/>
      <c r="AKR56" s="86"/>
      <c r="AKS56" s="86"/>
      <c r="AKT56" s="86"/>
      <c r="AKU56" s="86"/>
      <c r="AKV56" s="86"/>
      <c r="AKW56" s="86"/>
      <c r="AKX56" s="86"/>
      <c r="AKY56" s="86"/>
      <c r="AKZ56" s="86"/>
      <c r="ALA56" s="86"/>
      <c r="ALB56" s="86"/>
      <c r="ALC56" s="86"/>
      <c r="ALD56" s="86"/>
      <c r="ALE56" s="86"/>
      <c r="ALF56" s="86"/>
      <c r="ALG56" s="86"/>
      <c r="ALH56" s="86"/>
      <c r="ALI56" s="86"/>
      <c r="ALJ56" s="86"/>
      <c r="ALK56" s="86"/>
      <c r="ALL56" s="86"/>
      <c r="ALM56" s="86"/>
      <c r="ALN56" s="62"/>
    </row>
    <row r="57" spans="1:1002" s="39" customFormat="1" ht="3" customHeight="1">
      <c r="A57" s="548" t="s">
        <v>47</v>
      </c>
      <c r="B57" s="588" t="s">
        <v>37</v>
      </c>
      <c r="D57" s="551">
        <v>42887</v>
      </c>
      <c r="E57" s="551">
        <v>43069</v>
      </c>
      <c r="F57" s="589">
        <f>E57-D57</f>
        <v>182</v>
      </c>
      <c r="G57" s="592">
        <f>NETWORKDAYS(D57,E57,C$165:C$187)</f>
        <v>130</v>
      </c>
      <c r="H57" s="560">
        <f ca="1">IFERROR(DATEDIF($D57,TODAY(),"d")/$F57,"")</f>
        <v>1.9670329670329669</v>
      </c>
      <c r="I57" s="541">
        <v>0</v>
      </c>
      <c r="J57" s="541" t="str">
        <f>IF(I57&gt;1%,"100%","100%")</f>
        <v>100%</v>
      </c>
      <c r="K57" s="541">
        <f ca="1">J57-H57</f>
        <v>-0.96703296703296693</v>
      </c>
      <c r="L57" s="6"/>
      <c r="M57" s="34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62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62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62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3"/>
      <c r="DP57" s="83"/>
      <c r="DQ57" s="83"/>
      <c r="DR57" s="62"/>
      <c r="DS57" s="83"/>
      <c r="DT57" s="83"/>
      <c r="DU57" s="83"/>
      <c r="DV57" s="83"/>
      <c r="DW57" s="83"/>
      <c r="DX57" s="83"/>
      <c r="DY57" s="83"/>
      <c r="DZ57" s="83"/>
      <c r="EA57" s="83"/>
      <c r="EB57" s="83"/>
      <c r="EC57" s="83"/>
      <c r="ED57" s="83"/>
      <c r="EE57" s="83"/>
      <c r="EF57" s="83"/>
      <c r="EG57" s="83"/>
      <c r="EH57" s="83"/>
      <c r="EI57" s="83"/>
      <c r="EJ57" s="83"/>
      <c r="EK57" s="83"/>
      <c r="EL57" s="83"/>
      <c r="EM57" s="83"/>
      <c r="EN57" s="83"/>
      <c r="EO57" s="83"/>
      <c r="EP57" s="83"/>
      <c r="EQ57" s="83"/>
      <c r="ER57" s="83"/>
      <c r="ES57" s="83"/>
      <c r="ET57" s="83"/>
      <c r="EU57" s="83"/>
      <c r="EV57" s="83"/>
      <c r="EW57" s="62"/>
      <c r="EX57" s="83"/>
      <c r="EY57" s="83"/>
      <c r="EZ57" s="83"/>
      <c r="FA57" s="83"/>
      <c r="FB57" s="83"/>
      <c r="FC57" s="83"/>
      <c r="FD57" s="83"/>
      <c r="FE57" s="83"/>
      <c r="FF57" s="83"/>
      <c r="FG57" s="83"/>
      <c r="FH57" s="83"/>
      <c r="FI57" s="83"/>
      <c r="FJ57" s="83"/>
      <c r="FK57" s="83"/>
      <c r="FL57" s="83"/>
      <c r="FM57" s="83"/>
      <c r="FN57" s="83"/>
      <c r="FO57" s="83"/>
      <c r="FP57" s="83"/>
      <c r="FQ57" s="83"/>
      <c r="FR57" s="83"/>
      <c r="FS57" s="83"/>
      <c r="FT57" s="83"/>
      <c r="FU57" s="83"/>
      <c r="FV57" s="83"/>
      <c r="FW57" s="83"/>
      <c r="FX57" s="83"/>
      <c r="FY57" s="83"/>
      <c r="FZ57" s="83"/>
      <c r="GA57" s="83"/>
      <c r="GB57" s="83"/>
      <c r="GC57" s="62"/>
      <c r="GD57" s="83"/>
      <c r="GE57" s="83"/>
      <c r="GF57" s="83"/>
      <c r="GG57" s="83"/>
      <c r="GH57" s="83"/>
      <c r="GI57" s="83"/>
      <c r="GJ57" s="83"/>
      <c r="GK57" s="83"/>
      <c r="GL57" s="83"/>
      <c r="GM57" s="83"/>
      <c r="GN57" s="83"/>
      <c r="GO57" s="83"/>
      <c r="GP57" s="83"/>
      <c r="GQ57" s="83"/>
      <c r="GR57" s="83"/>
      <c r="GS57" s="83"/>
      <c r="GT57" s="83"/>
      <c r="GU57" s="83"/>
      <c r="GV57" s="83"/>
      <c r="GW57" s="83"/>
      <c r="GX57" s="83"/>
      <c r="GY57" s="83"/>
      <c r="GZ57" s="83"/>
      <c r="HA57" s="83"/>
      <c r="HB57" s="83"/>
      <c r="HC57" s="83"/>
      <c r="HD57" s="83"/>
      <c r="HE57" s="83"/>
      <c r="HF57" s="83"/>
      <c r="HG57" s="83"/>
      <c r="HH57" s="62"/>
      <c r="HI57" s="83"/>
      <c r="HJ57" s="83"/>
      <c r="HK57" s="83"/>
      <c r="HL57" s="83"/>
      <c r="HM57" s="83"/>
      <c r="HN57" s="83"/>
      <c r="HO57" s="83"/>
      <c r="HP57" s="83"/>
      <c r="HQ57" s="83"/>
      <c r="HR57" s="83"/>
      <c r="HS57" s="83"/>
      <c r="HT57" s="83"/>
      <c r="HU57" s="83"/>
      <c r="HV57" s="83"/>
      <c r="HW57" s="83"/>
      <c r="HX57" s="83"/>
      <c r="HY57" s="83"/>
      <c r="HZ57" s="83"/>
      <c r="IA57" s="83"/>
      <c r="IB57" s="83"/>
      <c r="IC57" s="83"/>
      <c r="ID57" s="83"/>
      <c r="IE57" s="83"/>
      <c r="IF57" s="83"/>
      <c r="IG57" s="83"/>
      <c r="IH57" s="83"/>
      <c r="II57" s="83"/>
      <c r="IJ57" s="83"/>
      <c r="IK57" s="83"/>
      <c r="IL57" s="83"/>
      <c r="IM57" s="83"/>
      <c r="IN57" s="62"/>
      <c r="IO57" s="83"/>
      <c r="IP57" s="83"/>
      <c r="IQ57" s="83"/>
      <c r="IR57" s="83"/>
      <c r="IS57" s="83"/>
      <c r="IT57" s="83"/>
      <c r="IU57" s="83"/>
      <c r="IV57" s="83"/>
      <c r="IW57" s="83"/>
      <c r="IX57" s="83"/>
      <c r="IY57" s="83"/>
      <c r="IZ57" s="83"/>
      <c r="JA57" s="83"/>
      <c r="JB57" s="83"/>
      <c r="JC57" s="83"/>
      <c r="JD57" s="83"/>
      <c r="JE57" s="83"/>
      <c r="JF57" s="83"/>
      <c r="JG57" s="83"/>
      <c r="JH57" s="83"/>
      <c r="JI57" s="83"/>
      <c r="JJ57" s="83"/>
      <c r="JK57" s="83"/>
      <c r="JL57" s="83"/>
      <c r="JM57" s="83"/>
      <c r="JN57" s="83"/>
      <c r="JO57" s="83"/>
      <c r="JP57" s="83"/>
      <c r="JQ57" s="83"/>
      <c r="JR57" s="83"/>
      <c r="JS57" s="83"/>
      <c r="JT57" s="62"/>
      <c r="JU57" s="83"/>
      <c r="JV57" s="83"/>
      <c r="JW57" s="83"/>
      <c r="JX57" s="83"/>
      <c r="JY57" s="83"/>
      <c r="JZ57" s="83"/>
      <c r="KA57" s="83"/>
      <c r="KB57" s="83"/>
      <c r="KC57" s="83"/>
      <c r="KD57" s="83"/>
      <c r="KE57" s="83"/>
      <c r="KF57" s="83"/>
      <c r="KG57" s="83"/>
      <c r="KH57" s="83"/>
      <c r="KI57" s="83"/>
      <c r="KJ57" s="83"/>
      <c r="KK57" s="83"/>
      <c r="KL57" s="83"/>
      <c r="KM57" s="83"/>
      <c r="KN57" s="83"/>
      <c r="KO57" s="83"/>
      <c r="KP57" s="83"/>
      <c r="KQ57" s="83"/>
      <c r="KR57" s="83"/>
      <c r="KS57" s="83"/>
      <c r="KT57" s="83"/>
      <c r="KU57" s="83"/>
      <c r="KV57" s="83"/>
      <c r="KW57" s="62"/>
      <c r="KX57" s="83"/>
      <c r="KY57" s="83"/>
      <c r="KZ57" s="83"/>
      <c r="LA57" s="83"/>
      <c r="LB57" s="83"/>
      <c r="LC57" s="83"/>
      <c r="LD57" s="83"/>
      <c r="LE57" s="83"/>
      <c r="LF57" s="83"/>
      <c r="LG57" s="83"/>
      <c r="LH57" s="83"/>
      <c r="LI57" s="83"/>
      <c r="LJ57" s="83"/>
      <c r="LK57" s="83"/>
      <c r="LL57" s="83"/>
      <c r="LM57" s="83"/>
      <c r="LN57" s="83"/>
      <c r="LO57" s="83"/>
      <c r="LP57" s="83"/>
      <c r="LQ57" s="83"/>
      <c r="LR57" s="83"/>
      <c r="LS57" s="83"/>
      <c r="LT57" s="83"/>
      <c r="LU57" s="83"/>
      <c r="LV57" s="83"/>
      <c r="LW57" s="83"/>
      <c r="LX57" s="83"/>
      <c r="LY57" s="83"/>
      <c r="LZ57" s="83"/>
      <c r="MA57" s="83"/>
      <c r="MB57" s="83"/>
      <c r="MC57" s="62"/>
      <c r="MD57" s="83"/>
      <c r="ME57" s="83"/>
      <c r="MF57" s="83"/>
      <c r="MG57" s="83"/>
      <c r="MH57" s="83"/>
      <c r="MI57" s="83"/>
      <c r="MJ57" s="83"/>
      <c r="MK57" s="83"/>
      <c r="ML57" s="83"/>
      <c r="MM57" s="83"/>
      <c r="MN57" s="83"/>
      <c r="MO57" s="83"/>
      <c r="MP57" s="83"/>
      <c r="MQ57" s="83"/>
      <c r="MR57" s="83"/>
      <c r="MS57" s="83"/>
      <c r="MT57" s="83"/>
      <c r="MU57" s="83"/>
      <c r="MV57" s="83"/>
      <c r="MW57" s="83"/>
      <c r="MX57" s="83"/>
      <c r="MY57" s="83"/>
      <c r="MZ57" s="83"/>
      <c r="NA57" s="83"/>
      <c r="NB57" s="83"/>
      <c r="NC57" s="83"/>
      <c r="ND57" s="83"/>
      <c r="NE57" s="83"/>
      <c r="NF57" s="83"/>
      <c r="NG57" s="83"/>
      <c r="NH57" s="62"/>
      <c r="NI57" s="83"/>
      <c r="NJ57" s="83"/>
      <c r="NK57" s="83"/>
      <c r="NL57" s="83"/>
      <c r="NM57" s="83"/>
      <c r="NN57" s="83"/>
      <c r="NO57" s="83"/>
      <c r="NP57" s="83"/>
      <c r="NQ57" s="83"/>
      <c r="NR57" s="83"/>
      <c r="NS57" s="83"/>
      <c r="NT57" s="83"/>
      <c r="NU57" s="83"/>
      <c r="NV57" s="83"/>
      <c r="NW57" s="83"/>
      <c r="NX57" s="83"/>
      <c r="NY57" s="83"/>
      <c r="NZ57" s="83"/>
      <c r="OA57" s="83"/>
      <c r="OB57" s="83"/>
      <c r="OC57" s="83"/>
      <c r="OD57" s="83"/>
      <c r="OE57" s="83"/>
      <c r="OF57" s="83"/>
      <c r="OG57" s="83"/>
      <c r="OH57" s="83"/>
      <c r="OI57" s="83"/>
      <c r="OJ57" s="83"/>
      <c r="OK57" s="83"/>
      <c r="OL57" s="83"/>
      <c r="OM57" s="83"/>
      <c r="ON57" s="62"/>
      <c r="OO57" s="83"/>
      <c r="OP57" s="83"/>
      <c r="OQ57" s="83"/>
      <c r="OR57" s="83"/>
      <c r="OS57" s="83"/>
      <c r="OT57" s="83"/>
      <c r="OU57" s="83"/>
      <c r="OV57" s="83"/>
      <c r="OW57" s="83"/>
      <c r="OX57" s="83"/>
      <c r="OY57" s="83"/>
      <c r="OZ57" s="83"/>
      <c r="PA57" s="83"/>
      <c r="PB57" s="83"/>
      <c r="PC57" s="83"/>
      <c r="PD57" s="83"/>
      <c r="PE57" s="83"/>
      <c r="PF57" s="83"/>
      <c r="PG57" s="83"/>
      <c r="PH57" s="83"/>
      <c r="PI57" s="83"/>
      <c r="PJ57" s="83"/>
      <c r="PK57" s="83"/>
      <c r="PL57" s="83"/>
      <c r="PM57" s="83"/>
      <c r="PN57" s="83"/>
      <c r="PO57" s="83"/>
      <c r="PP57" s="83"/>
      <c r="PQ57" s="83"/>
      <c r="PR57" s="83"/>
      <c r="PS57" s="62"/>
      <c r="PT57" s="83"/>
      <c r="PU57" s="83"/>
      <c r="PV57" s="83"/>
      <c r="PW57" s="83"/>
      <c r="PX57" s="83"/>
      <c r="PY57" s="83"/>
      <c r="PZ57" s="83"/>
      <c r="QA57" s="83"/>
      <c r="QB57" s="83"/>
      <c r="QC57" s="83"/>
      <c r="QD57" s="83"/>
      <c r="QE57" s="83"/>
      <c r="QF57" s="83"/>
      <c r="QG57" s="83"/>
      <c r="QH57" s="83"/>
      <c r="QI57" s="83"/>
      <c r="QJ57" s="83"/>
      <c r="QK57" s="83"/>
      <c r="QL57" s="83"/>
      <c r="QM57" s="83"/>
      <c r="QN57" s="83"/>
      <c r="QO57" s="83"/>
      <c r="QP57" s="83"/>
      <c r="QQ57" s="83"/>
      <c r="QR57" s="83"/>
      <c r="QS57" s="83"/>
      <c r="QT57" s="83"/>
      <c r="QU57" s="83"/>
      <c r="QV57" s="83"/>
      <c r="QW57" s="83"/>
      <c r="QX57" s="83"/>
      <c r="QY57" s="62"/>
      <c r="QZ57" s="83"/>
      <c r="RA57" s="83"/>
      <c r="RB57" s="83"/>
      <c r="RC57" s="83"/>
      <c r="RD57" s="83"/>
      <c r="RE57" s="83"/>
      <c r="RF57" s="83"/>
      <c r="RG57" s="83"/>
      <c r="RH57" s="83"/>
      <c r="RI57" s="83"/>
      <c r="RJ57" s="83"/>
      <c r="RK57" s="83"/>
      <c r="RL57" s="83"/>
      <c r="RM57" s="83"/>
      <c r="RN57" s="83"/>
      <c r="RO57" s="83"/>
      <c r="RP57" s="83"/>
      <c r="RQ57" s="83"/>
      <c r="RR57" s="83"/>
      <c r="RS57" s="83"/>
      <c r="RT57" s="83"/>
      <c r="RU57" s="83"/>
      <c r="RV57" s="83"/>
      <c r="RW57" s="83"/>
      <c r="RX57" s="83"/>
      <c r="RY57" s="83"/>
      <c r="RZ57" s="83"/>
      <c r="SA57" s="83"/>
      <c r="SB57" s="83"/>
      <c r="SC57" s="83"/>
      <c r="SD57" s="83"/>
      <c r="SE57" s="62"/>
      <c r="SF57" s="83"/>
      <c r="SG57" s="83"/>
      <c r="SH57" s="83"/>
      <c r="SI57" s="83"/>
      <c r="SJ57" s="83"/>
      <c r="SK57" s="83"/>
      <c r="SL57" s="83"/>
      <c r="SM57" s="83"/>
      <c r="SN57" s="83"/>
      <c r="SO57" s="83"/>
      <c r="SP57" s="83"/>
      <c r="SQ57" s="83"/>
      <c r="SR57" s="83"/>
      <c r="SS57" s="83"/>
      <c r="ST57" s="83"/>
      <c r="SU57" s="83"/>
      <c r="SV57" s="83"/>
      <c r="SW57" s="83"/>
      <c r="SX57" s="83"/>
      <c r="SY57" s="83"/>
      <c r="SZ57" s="83"/>
      <c r="TA57" s="83"/>
      <c r="TB57" s="83"/>
      <c r="TC57" s="83"/>
      <c r="TD57" s="83"/>
      <c r="TE57" s="83"/>
      <c r="TF57" s="83"/>
      <c r="TG57" s="83"/>
      <c r="TH57" s="83"/>
      <c r="TI57" s="83"/>
      <c r="TJ57" s="62"/>
      <c r="TK57" s="83"/>
      <c r="TL57" s="83"/>
      <c r="TM57" s="83"/>
      <c r="TN57" s="83"/>
      <c r="TO57" s="83"/>
      <c r="TP57" s="83"/>
      <c r="TQ57" s="83"/>
      <c r="TR57" s="83"/>
      <c r="TS57" s="83"/>
      <c r="TT57" s="83"/>
      <c r="TU57" s="83"/>
      <c r="TV57" s="83"/>
      <c r="TW57" s="83"/>
      <c r="TX57" s="83"/>
      <c r="TY57" s="83"/>
      <c r="TZ57" s="83"/>
      <c r="UA57" s="83"/>
      <c r="UB57" s="83"/>
      <c r="UC57" s="83"/>
      <c r="UD57" s="83"/>
      <c r="UE57" s="83"/>
      <c r="UF57" s="83"/>
      <c r="UG57" s="83"/>
      <c r="UH57" s="83"/>
      <c r="UI57" s="83"/>
      <c r="UJ57" s="83"/>
      <c r="UK57" s="83"/>
      <c r="UL57" s="83"/>
      <c r="UM57" s="83"/>
      <c r="UN57" s="83"/>
      <c r="UO57" s="83"/>
      <c r="UP57" s="62"/>
      <c r="UQ57" s="83"/>
      <c r="UR57" s="83"/>
      <c r="US57" s="83"/>
      <c r="UT57" s="83"/>
      <c r="UU57" s="83"/>
      <c r="UV57" s="83"/>
      <c r="UW57" s="83"/>
      <c r="UX57" s="83"/>
      <c r="UY57" s="83"/>
      <c r="UZ57" s="83"/>
      <c r="VA57" s="83"/>
      <c r="VB57" s="83"/>
      <c r="VC57" s="83"/>
      <c r="VD57" s="83"/>
      <c r="VE57" s="83"/>
      <c r="VF57" s="83"/>
      <c r="VG57" s="83"/>
      <c r="VH57" s="83"/>
      <c r="VI57" s="83"/>
      <c r="VJ57" s="83"/>
      <c r="VK57" s="83"/>
      <c r="VL57" s="83"/>
      <c r="VM57" s="83"/>
      <c r="VN57" s="83"/>
      <c r="VO57" s="83"/>
      <c r="VP57" s="83"/>
      <c r="VQ57" s="83"/>
      <c r="VR57" s="83"/>
      <c r="VS57" s="83"/>
      <c r="VT57" s="83"/>
      <c r="VU57" s="62"/>
      <c r="VV57" s="83"/>
      <c r="VW57" s="83"/>
      <c r="VX57" s="83"/>
      <c r="VY57" s="83"/>
      <c r="VZ57" s="83"/>
      <c r="WA57" s="83"/>
      <c r="WB57" s="83"/>
      <c r="WC57" s="83"/>
      <c r="WD57" s="83"/>
      <c r="WE57" s="83"/>
      <c r="WF57" s="83"/>
      <c r="WG57" s="83"/>
      <c r="WH57" s="83"/>
      <c r="WI57" s="83"/>
      <c r="WJ57" s="83"/>
      <c r="WK57" s="83"/>
      <c r="WL57" s="83"/>
      <c r="WM57" s="83"/>
      <c r="WN57" s="83"/>
      <c r="WO57" s="83"/>
      <c r="WP57" s="83"/>
      <c r="WQ57" s="83"/>
      <c r="WR57" s="83"/>
      <c r="WS57" s="83"/>
      <c r="WT57" s="83"/>
      <c r="WU57" s="83"/>
      <c r="WV57" s="83"/>
      <c r="WW57" s="83"/>
      <c r="WX57" s="83"/>
      <c r="WY57" s="83"/>
      <c r="WZ57" s="42"/>
      <c r="XA57" s="62"/>
      <c r="XB57" s="42"/>
      <c r="XC57" s="42"/>
      <c r="XD57" s="42"/>
      <c r="XE57" s="42"/>
      <c r="XF57" s="42"/>
      <c r="XG57" s="42"/>
      <c r="XH57" s="42"/>
      <c r="XI57" s="42"/>
      <c r="XJ57" s="42"/>
      <c r="XK57" s="42"/>
      <c r="XL57" s="42"/>
      <c r="XM57" s="42"/>
      <c r="XN57" s="42"/>
      <c r="XO57" s="42"/>
      <c r="XP57" s="42"/>
      <c r="XQ57" s="42"/>
      <c r="XR57" s="42"/>
      <c r="XS57" s="42"/>
      <c r="XT57" s="42"/>
      <c r="XU57" s="42"/>
      <c r="XV57" s="42"/>
      <c r="XW57" s="42"/>
      <c r="XX57" s="42"/>
      <c r="XY57" s="42"/>
      <c r="XZ57" s="42"/>
      <c r="YA57" s="42"/>
      <c r="YB57" s="42"/>
      <c r="YC57" s="42"/>
      <c r="YD57" s="42"/>
      <c r="YE57" s="42"/>
      <c r="YF57" s="42"/>
      <c r="YG57" s="62"/>
      <c r="YH57" s="42"/>
      <c r="YI57" s="42"/>
      <c r="YJ57" s="42"/>
      <c r="YK57" s="42"/>
      <c r="YL57" s="42"/>
      <c r="YM57" s="42"/>
      <c r="YN57" s="42"/>
      <c r="YO57" s="42"/>
      <c r="YP57" s="42"/>
      <c r="YQ57" s="42"/>
      <c r="YR57" s="42"/>
      <c r="YS57" s="42"/>
      <c r="YT57" s="42"/>
      <c r="YU57" s="42"/>
      <c r="YV57" s="42"/>
      <c r="YW57" s="42"/>
      <c r="YX57" s="42"/>
      <c r="YY57" s="42"/>
      <c r="YZ57" s="42"/>
      <c r="ZA57" s="42"/>
      <c r="ZB57" s="42"/>
      <c r="ZC57" s="42"/>
      <c r="ZD57" s="42"/>
      <c r="ZE57" s="42"/>
      <c r="ZF57" s="42"/>
      <c r="ZG57" s="42"/>
      <c r="ZH57" s="42"/>
      <c r="ZI57" s="42"/>
      <c r="ZJ57" s="62"/>
      <c r="ZK57" s="42"/>
      <c r="ZL57" s="42"/>
      <c r="ZM57" s="42"/>
      <c r="ZN57" s="42"/>
      <c r="ZO57" s="42"/>
      <c r="ZP57" s="42"/>
      <c r="ZQ57" s="42"/>
      <c r="ZR57" s="42"/>
      <c r="ZS57" s="42"/>
      <c r="ZT57" s="42"/>
      <c r="ZU57" s="42"/>
      <c r="ZV57" s="42"/>
      <c r="ZW57" s="42"/>
      <c r="ZX57" s="42"/>
      <c r="ZY57" s="42"/>
      <c r="ZZ57" s="42"/>
      <c r="AAA57" s="42"/>
      <c r="AAB57" s="42"/>
      <c r="AAC57" s="42"/>
      <c r="AAD57" s="42"/>
      <c r="AAE57" s="42"/>
      <c r="AAF57" s="42"/>
      <c r="AAG57" s="42"/>
      <c r="AAH57" s="42"/>
      <c r="AAI57" s="42"/>
      <c r="AAJ57" s="42"/>
      <c r="AAK57" s="42"/>
      <c r="AAL57" s="42"/>
      <c r="AAM57" s="42"/>
      <c r="AAN57" s="42"/>
      <c r="AAO57" s="42"/>
      <c r="AAP57" s="62"/>
      <c r="AAQ57" s="42"/>
      <c r="AAR57" s="42"/>
      <c r="AAS57" s="42"/>
      <c r="AAT57" s="42"/>
      <c r="AAU57" s="42"/>
      <c r="AAV57" s="42"/>
      <c r="AAW57" s="42"/>
      <c r="AAX57" s="42"/>
      <c r="AAY57" s="42"/>
      <c r="AAZ57" s="42"/>
      <c r="ABA57" s="42"/>
      <c r="ABB57" s="42"/>
      <c r="ABC57" s="42"/>
      <c r="ABD57" s="42"/>
      <c r="ABE57" s="42"/>
      <c r="ABF57" s="42"/>
      <c r="ABG57" s="42"/>
      <c r="ABH57" s="42"/>
      <c r="ABI57" s="42"/>
      <c r="ABJ57" s="42"/>
      <c r="ABK57" s="42"/>
      <c r="ABL57" s="42"/>
      <c r="ABM57" s="42"/>
      <c r="ABN57" s="42"/>
      <c r="ABO57" s="42"/>
      <c r="ABP57" s="42"/>
      <c r="ABQ57" s="42"/>
      <c r="ABR57" s="42"/>
      <c r="ABS57" s="42"/>
      <c r="ABT57" s="42"/>
      <c r="ABU57" s="62"/>
      <c r="ABV57" s="42"/>
      <c r="ABW57" s="42"/>
      <c r="ABX57" s="42"/>
      <c r="ABY57" s="42"/>
      <c r="ABZ57" s="42"/>
      <c r="ACA57" s="42"/>
      <c r="ACB57" s="42"/>
      <c r="ACC57" s="42"/>
      <c r="ACD57" s="42"/>
      <c r="ACE57" s="42"/>
      <c r="ACF57" s="42"/>
      <c r="ACG57" s="42"/>
      <c r="ACH57" s="42"/>
      <c r="ACI57" s="42"/>
      <c r="ACJ57" s="42"/>
      <c r="ACK57" s="42"/>
      <c r="ACL57" s="42"/>
      <c r="ACM57" s="42"/>
      <c r="ACN57" s="42"/>
      <c r="ACO57" s="42"/>
      <c r="ACP57" s="42"/>
      <c r="ACQ57" s="42"/>
      <c r="ACR57" s="42"/>
      <c r="ACS57" s="42"/>
      <c r="ACT57" s="42"/>
      <c r="ACU57" s="42"/>
      <c r="ACV57" s="42"/>
      <c r="ACW57" s="42"/>
      <c r="ACX57" s="42"/>
      <c r="ACY57" s="42"/>
      <c r="ACZ57" s="42"/>
      <c r="ADA57" s="62"/>
      <c r="ADB57" s="42"/>
      <c r="ADC57" s="42"/>
      <c r="ADD57" s="42"/>
      <c r="ADE57" s="42"/>
      <c r="ADF57" s="42"/>
      <c r="ADG57" s="42"/>
      <c r="ADH57" s="42"/>
      <c r="ADI57" s="42"/>
      <c r="ADJ57" s="42"/>
      <c r="ADK57" s="42"/>
      <c r="ADL57" s="42"/>
      <c r="ADM57" s="42"/>
      <c r="ADN57" s="42"/>
      <c r="ADO57" s="42"/>
      <c r="ADP57" s="42"/>
      <c r="ADQ57" s="42"/>
      <c r="ADR57" s="42"/>
      <c r="ADS57" s="42"/>
      <c r="ADT57" s="42"/>
      <c r="ADU57" s="42"/>
      <c r="ADV57" s="42"/>
      <c r="ADW57" s="42"/>
      <c r="ADX57" s="42"/>
      <c r="ADY57" s="42"/>
      <c r="ADZ57" s="42"/>
      <c r="AEA57" s="42"/>
      <c r="AEB57" s="42"/>
      <c r="AEC57" s="42"/>
      <c r="AED57" s="42"/>
      <c r="AEE57" s="42"/>
      <c r="AEF57" s="62"/>
      <c r="AEG57" s="42"/>
      <c r="AEH57" s="42"/>
      <c r="AEI57" s="42"/>
      <c r="AEJ57" s="42"/>
      <c r="AEK57" s="42"/>
      <c r="AEL57" s="42"/>
      <c r="AEM57" s="42"/>
      <c r="AEN57" s="42"/>
      <c r="AEO57" s="42"/>
      <c r="AEP57" s="42"/>
      <c r="AEQ57" s="42"/>
      <c r="AER57" s="42"/>
      <c r="AES57" s="42"/>
      <c r="AET57" s="42"/>
      <c r="AEU57" s="42"/>
      <c r="AEV57" s="42"/>
      <c r="AEW57" s="42"/>
      <c r="AEX57" s="42"/>
      <c r="AEY57" s="42"/>
      <c r="AEZ57" s="42"/>
      <c r="AFA57" s="42"/>
      <c r="AFB57" s="42"/>
      <c r="AFC57" s="42"/>
      <c r="AFD57" s="42"/>
      <c r="AFE57" s="42"/>
      <c r="AFF57" s="42"/>
      <c r="AFG57" s="42"/>
      <c r="AFH57" s="42"/>
      <c r="AFI57" s="42"/>
      <c r="AFJ57" s="42"/>
      <c r="AFK57" s="42"/>
      <c r="AFL57" s="62"/>
      <c r="AFM57" s="42"/>
      <c r="AFN57" s="42"/>
      <c r="AFO57" s="42"/>
      <c r="AFP57" s="42"/>
      <c r="AFQ57" s="42"/>
      <c r="AFR57" s="42"/>
      <c r="AFS57" s="42"/>
      <c r="AFT57" s="42"/>
      <c r="AFU57" s="42"/>
      <c r="AFV57" s="42"/>
      <c r="AFW57" s="42"/>
      <c r="AFX57" s="42"/>
      <c r="AFY57" s="42"/>
      <c r="AFZ57" s="42"/>
      <c r="AGA57" s="42"/>
      <c r="AGB57" s="42"/>
      <c r="AGC57" s="42"/>
      <c r="AGD57" s="42"/>
      <c r="AGE57" s="42"/>
      <c r="AGF57" s="42"/>
      <c r="AGG57" s="42"/>
      <c r="AGH57" s="42"/>
      <c r="AGI57" s="42"/>
      <c r="AGJ57" s="42"/>
      <c r="AGK57" s="42"/>
      <c r="AGL57" s="42"/>
      <c r="AGM57" s="42"/>
      <c r="AGN57" s="42"/>
      <c r="AGO57" s="42"/>
      <c r="AGP57" s="42"/>
      <c r="AGQ57" s="42"/>
      <c r="AGR57" s="62"/>
      <c r="AGS57" s="42"/>
      <c r="AGT57" s="42"/>
      <c r="AGU57" s="42"/>
      <c r="AGV57" s="42"/>
      <c r="AGW57" s="42"/>
      <c r="AGX57" s="42"/>
      <c r="AGY57" s="42"/>
      <c r="AGZ57" s="42"/>
      <c r="AHA57" s="42"/>
      <c r="AHB57" s="42"/>
      <c r="AHC57" s="42"/>
      <c r="AHD57" s="42"/>
      <c r="AHE57" s="42"/>
      <c r="AHF57" s="42"/>
      <c r="AHG57" s="42"/>
      <c r="AHH57" s="42"/>
      <c r="AHI57" s="42"/>
      <c r="AHJ57" s="42"/>
      <c r="AHK57" s="42"/>
      <c r="AHL57" s="42"/>
      <c r="AHM57" s="42"/>
      <c r="AHN57" s="42"/>
      <c r="AHO57" s="42"/>
      <c r="AHP57" s="42"/>
      <c r="AHQ57" s="42"/>
      <c r="AHR57" s="42"/>
      <c r="AHS57" s="42"/>
      <c r="AHT57" s="42"/>
      <c r="AHU57" s="42"/>
      <c r="AHV57" s="42"/>
      <c r="AHW57" s="62"/>
      <c r="AHX57" s="42"/>
      <c r="AHY57" s="42"/>
      <c r="AHZ57" s="42"/>
      <c r="AIA57" s="42"/>
      <c r="AIB57" s="42"/>
      <c r="AIC57" s="42"/>
      <c r="AID57" s="42"/>
      <c r="AIE57" s="42"/>
      <c r="AIF57" s="42"/>
      <c r="AIG57" s="42"/>
      <c r="AIH57" s="42"/>
      <c r="AII57" s="42"/>
      <c r="AIJ57" s="42"/>
      <c r="AIK57" s="42"/>
      <c r="AIL57" s="42"/>
      <c r="AIM57" s="42"/>
      <c r="AIN57" s="42"/>
      <c r="AIO57" s="42"/>
      <c r="AIP57" s="42"/>
      <c r="AIQ57" s="42"/>
      <c r="AIR57" s="42"/>
      <c r="AIS57" s="42"/>
      <c r="AIT57" s="42"/>
      <c r="AIU57" s="42"/>
      <c r="AIV57" s="42"/>
      <c r="AIW57" s="42"/>
      <c r="AIX57" s="42"/>
      <c r="AIY57" s="42"/>
      <c r="AIZ57" s="42"/>
      <c r="AJA57" s="42"/>
      <c r="AJB57" s="42"/>
      <c r="AJC57" s="62"/>
      <c r="AJD57" s="42"/>
      <c r="AJE57" s="42"/>
      <c r="AJF57" s="42"/>
      <c r="AJG57" s="42"/>
      <c r="AJH57" s="42"/>
      <c r="AJI57" s="42"/>
      <c r="AJJ57" s="42"/>
      <c r="AJK57" s="42"/>
      <c r="AJL57" s="42"/>
      <c r="AJM57" s="42"/>
      <c r="AJN57" s="42"/>
      <c r="AJO57" s="42"/>
      <c r="AJP57" s="42"/>
      <c r="AJQ57" s="42"/>
      <c r="AJR57" s="42"/>
      <c r="AJS57" s="42"/>
      <c r="AJT57" s="42"/>
      <c r="AJU57" s="42"/>
      <c r="AJV57" s="42"/>
      <c r="AJW57" s="42"/>
      <c r="AJX57" s="42"/>
      <c r="AJY57" s="42"/>
      <c r="AJZ57" s="42"/>
      <c r="AKA57" s="42"/>
      <c r="AKB57" s="42"/>
      <c r="AKC57" s="42"/>
      <c r="AKD57" s="42"/>
      <c r="AKE57" s="42"/>
      <c r="AKF57" s="42"/>
      <c r="AKG57" s="42"/>
      <c r="AKH57" s="62"/>
      <c r="AKI57" s="42"/>
      <c r="AKJ57" s="42"/>
      <c r="AKK57" s="42"/>
      <c r="AKL57" s="42"/>
      <c r="AKM57" s="42"/>
      <c r="AKN57" s="42"/>
      <c r="AKO57" s="42"/>
      <c r="AKP57" s="42"/>
      <c r="AKQ57" s="42"/>
      <c r="AKR57" s="42"/>
      <c r="AKS57" s="42"/>
      <c r="AKT57" s="42"/>
      <c r="AKU57" s="42"/>
      <c r="AKV57" s="42"/>
      <c r="AKW57" s="42"/>
      <c r="AKX57" s="42"/>
      <c r="AKY57" s="42"/>
      <c r="AKZ57" s="42"/>
      <c r="ALA57" s="42"/>
      <c r="ALB57" s="42"/>
      <c r="ALC57" s="42"/>
      <c r="ALD57" s="42"/>
      <c r="ALE57" s="42"/>
      <c r="ALF57" s="42"/>
      <c r="ALG57" s="42"/>
      <c r="ALH57" s="42"/>
      <c r="ALI57" s="42"/>
      <c r="ALJ57" s="42"/>
      <c r="ALK57" s="42"/>
      <c r="ALL57" s="42"/>
      <c r="ALM57" s="42"/>
      <c r="ALN57" s="62"/>
    </row>
    <row r="58" spans="1:1002" s="39" customFormat="1">
      <c r="A58" s="549"/>
      <c r="B58" s="539"/>
      <c r="D58" s="552"/>
      <c r="E58" s="552"/>
      <c r="F58" s="590"/>
      <c r="G58" s="593"/>
      <c r="H58" s="561"/>
      <c r="I58" s="542"/>
      <c r="J58" s="542"/>
      <c r="K58" s="542"/>
      <c r="M58" s="34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62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62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62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62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62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62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62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62"/>
      <c r="IO58" s="42"/>
      <c r="IP58" s="42"/>
      <c r="IQ58" s="42"/>
      <c r="IR58" s="42"/>
      <c r="IS58" s="42"/>
      <c r="IT58" s="42"/>
      <c r="IU58" s="42"/>
      <c r="IV58" s="42"/>
      <c r="IW58" s="42"/>
      <c r="IX58" s="42"/>
      <c r="IY58" s="42"/>
      <c r="IZ58" s="42"/>
      <c r="JA58" s="42"/>
      <c r="JB58" s="42"/>
      <c r="JC58" s="42"/>
      <c r="JD58" s="42"/>
      <c r="JE58" s="42"/>
      <c r="JF58" s="42"/>
      <c r="JG58" s="42"/>
      <c r="JH58" s="42"/>
      <c r="JI58" s="42"/>
      <c r="JJ58" s="42"/>
      <c r="JK58" s="42"/>
      <c r="JL58" s="42"/>
      <c r="JM58" s="42"/>
      <c r="JN58" s="42"/>
      <c r="JO58" s="42"/>
      <c r="JP58" s="42"/>
      <c r="JQ58" s="42"/>
      <c r="JR58" s="42"/>
      <c r="JS58" s="42"/>
      <c r="JT58" s="62"/>
      <c r="JU58" s="42"/>
      <c r="JV58" s="42"/>
      <c r="JW58" s="42"/>
      <c r="JX58" s="42"/>
      <c r="JY58" s="42"/>
      <c r="JZ58" s="42"/>
      <c r="KA58" s="42"/>
      <c r="KB58" s="42"/>
      <c r="KC58" s="42"/>
      <c r="KD58" s="42"/>
      <c r="KE58" s="42"/>
      <c r="KF58" s="42"/>
      <c r="KG58" s="42"/>
      <c r="KH58" s="42"/>
      <c r="KI58" s="42"/>
      <c r="KJ58" s="42"/>
      <c r="KK58" s="42"/>
      <c r="KL58" s="42"/>
      <c r="KM58" s="42"/>
      <c r="KN58" s="42"/>
      <c r="KO58" s="42"/>
      <c r="KP58" s="42"/>
      <c r="KQ58" s="42"/>
      <c r="KR58" s="42"/>
      <c r="KS58" s="42"/>
      <c r="KT58" s="42"/>
      <c r="KU58" s="42"/>
      <c r="KV58" s="42"/>
      <c r="KW58" s="62"/>
      <c r="KX58" s="42"/>
      <c r="KY58" s="42"/>
      <c r="KZ58" s="42"/>
      <c r="LA58" s="42"/>
      <c r="LB58" s="42"/>
      <c r="LC58" s="42"/>
      <c r="LD58" s="42"/>
      <c r="LE58" s="42"/>
      <c r="LF58" s="42"/>
      <c r="LG58" s="42"/>
      <c r="LH58" s="42"/>
      <c r="LI58" s="42"/>
      <c r="LJ58" s="42"/>
      <c r="LK58" s="42"/>
      <c r="LL58" s="42"/>
      <c r="LM58" s="42"/>
      <c r="LN58" s="42"/>
      <c r="LO58" s="42"/>
      <c r="LP58" s="42"/>
      <c r="LQ58" s="42"/>
      <c r="LR58" s="42"/>
      <c r="LS58" s="42"/>
      <c r="LT58" s="42"/>
      <c r="LU58" s="42"/>
      <c r="LV58" s="42"/>
      <c r="LW58" s="42"/>
      <c r="LX58" s="42"/>
      <c r="LY58" s="42"/>
      <c r="LZ58" s="42"/>
      <c r="MA58" s="42"/>
      <c r="MB58" s="42"/>
      <c r="MC58" s="62"/>
      <c r="MD58" s="30"/>
      <c r="ME58" s="30"/>
      <c r="MF58" s="30"/>
      <c r="MG58" s="30"/>
      <c r="MH58" s="30"/>
      <c r="MI58" s="30"/>
      <c r="MJ58" s="30"/>
      <c r="MK58" s="30"/>
      <c r="ML58" s="30"/>
      <c r="MM58" s="30"/>
      <c r="MN58" s="30"/>
      <c r="MO58" s="30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/>
      <c r="NE58" s="30"/>
      <c r="NF58" s="30"/>
      <c r="NG58" s="30"/>
      <c r="NH58" s="62"/>
      <c r="NI58" s="42"/>
      <c r="NJ58" s="42"/>
      <c r="NK58" s="42"/>
      <c r="NL58" s="42"/>
      <c r="NM58" s="42"/>
      <c r="NN58" s="42"/>
      <c r="NO58" s="42"/>
      <c r="NP58" s="42"/>
      <c r="NQ58" s="42"/>
      <c r="NR58" s="42"/>
      <c r="NS58" s="42"/>
      <c r="NT58" s="42"/>
      <c r="NU58" s="42"/>
      <c r="NV58" s="42"/>
      <c r="NW58" s="42"/>
      <c r="NX58" s="42"/>
      <c r="NY58" s="42"/>
      <c r="NZ58" s="42"/>
      <c r="OA58" s="42"/>
      <c r="OB58" s="42"/>
      <c r="OC58" s="42"/>
      <c r="OD58" s="42"/>
      <c r="OE58" s="42"/>
      <c r="OF58" s="42"/>
      <c r="OG58" s="42"/>
      <c r="OH58" s="42"/>
      <c r="OI58" s="42"/>
      <c r="OJ58" s="42"/>
      <c r="OK58" s="42"/>
      <c r="OL58" s="42"/>
      <c r="OM58" s="42"/>
      <c r="ON58" s="62"/>
      <c r="OO58" s="30"/>
      <c r="OP58" s="30"/>
      <c r="OQ58" s="30"/>
      <c r="OR58" s="30"/>
      <c r="OS58" s="30"/>
      <c r="OT58" s="30"/>
      <c r="OU58" s="30"/>
      <c r="OV58" s="30"/>
      <c r="OW58" s="30"/>
      <c r="OX58" s="30"/>
      <c r="OY58" s="30"/>
      <c r="OZ58" s="30"/>
      <c r="PA58" s="30"/>
      <c r="PB58" s="30"/>
      <c r="PC58" s="30"/>
      <c r="PD58" s="30"/>
      <c r="PE58" s="30"/>
      <c r="PF58" s="30"/>
      <c r="PG58" s="30"/>
      <c r="PH58" s="30"/>
      <c r="PI58" s="30"/>
      <c r="PJ58" s="30"/>
      <c r="PK58" s="30"/>
      <c r="PL58" s="30"/>
      <c r="PM58" s="30"/>
      <c r="PN58" s="30"/>
      <c r="PO58" s="30"/>
      <c r="PP58" s="30"/>
      <c r="PQ58" s="30"/>
      <c r="PR58" s="30"/>
      <c r="PS58" s="62"/>
      <c r="PT58" s="42"/>
      <c r="PU58" s="42"/>
      <c r="PV58" s="42"/>
      <c r="PW58" s="42"/>
      <c r="PX58" s="42"/>
      <c r="PY58" s="42"/>
      <c r="PZ58" s="42"/>
      <c r="QA58" s="42"/>
      <c r="QB58" s="42"/>
      <c r="QC58" s="42"/>
      <c r="QD58" s="42"/>
      <c r="QE58" s="42"/>
      <c r="QF58" s="42"/>
      <c r="QG58" s="42"/>
      <c r="QH58" s="42"/>
      <c r="QI58" s="42"/>
      <c r="QJ58" s="42"/>
      <c r="QK58" s="42"/>
      <c r="QL58" s="42"/>
      <c r="QM58" s="42"/>
      <c r="QN58" s="42"/>
      <c r="QO58" s="42"/>
      <c r="QP58" s="42"/>
      <c r="QQ58" s="42"/>
      <c r="QR58" s="42"/>
      <c r="QS58" s="42"/>
      <c r="QT58" s="42"/>
      <c r="QU58" s="42"/>
      <c r="QV58" s="42"/>
      <c r="QW58" s="42"/>
      <c r="QX58" s="42"/>
      <c r="QY58" s="62"/>
      <c r="QZ58" s="42"/>
      <c r="RA58" s="42"/>
      <c r="RB58" s="42"/>
      <c r="RC58" s="42"/>
      <c r="RD58" s="42"/>
      <c r="RE58" s="42"/>
      <c r="RF58" s="42"/>
      <c r="RG58" s="42"/>
      <c r="RH58" s="42"/>
      <c r="RI58" s="42"/>
      <c r="RJ58" s="42"/>
      <c r="RK58" s="42"/>
      <c r="RL58" s="42"/>
      <c r="RM58" s="42"/>
      <c r="RN58" s="42"/>
      <c r="RO58" s="42"/>
      <c r="RP58" s="42"/>
      <c r="RQ58" s="42"/>
      <c r="RR58" s="42"/>
      <c r="RS58" s="42"/>
      <c r="RT58" s="42"/>
      <c r="RU58" s="42"/>
      <c r="RV58" s="42"/>
      <c r="RW58" s="42"/>
      <c r="RX58" s="42"/>
      <c r="RY58" s="42"/>
      <c r="RZ58" s="42"/>
      <c r="SA58" s="42"/>
      <c r="SB58" s="42"/>
      <c r="SC58" s="42"/>
      <c r="SD58" s="42"/>
      <c r="SE58" s="62"/>
      <c r="SF58" s="30"/>
      <c r="SG58" s="30"/>
      <c r="SH58" s="30"/>
      <c r="SI58" s="30"/>
      <c r="SJ58" s="30"/>
      <c r="SK58" s="30"/>
      <c r="SL58" s="30"/>
      <c r="SM58" s="30"/>
      <c r="SN58" s="30"/>
      <c r="SO58" s="30"/>
      <c r="SP58" s="30"/>
      <c r="SQ58" s="30"/>
      <c r="SR58" s="30"/>
      <c r="SS58" s="30"/>
      <c r="ST58" s="30"/>
      <c r="SU58" s="30"/>
      <c r="SV58" s="30"/>
      <c r="SW58" s="30"/>
      <c r="SX58" s="30"/>
      <c r="SY58" s="30"/>
      <c r="SZ58" s="30"/>
      <c r="TA58" s="30"/>
      <c r="TB58" s="30"/>
      <c r="TC58" s="30"/>
      <c r="TD58" s="30"/>
      <c r="TE58" s="30"/>
      <c r="TF58" s="30"/>
      <c r="TG58" s="30"/>
      <c r="TH58" s="30"/>
      <c r="TI58" s="30"/>
      <c r="TJ58" s="62"/>
      <c r="TK58" s="42"/>
      <c r="TL58" s="42"/>
      <c r="TM58" s="42"/>
      <c r="TN58" s="42"/>
      <c r="TO58" s="42"/>
      <c r="TP58" s="42"/>
      <c r="TQ58" s="42"/>
      <c r="TR58" s="42"/>
      <c r="TS58" s="42"/>
      <c r="TT58" s="42"/>
      <c r="TU58" s="42"/>
      <c r="TV58" s="42"/>
      <c r="TW58" s="42"/>
      <c r="TX58" s="42"/>
      <c r="TY58" s="42"/>
      <c r="TZ58" s="42"/>
      <c r="UA58" s="42"/>
      <c r="UB58" s="42"/>
      <c r="UC58" s="42"/>
      <c r="UD58" s="42"/>
      <c r="UE58" s="42"/>
      <c r="UF58" s="42"/>
      <c r="UG58" s="42"/>
      <c r="UH58" s="42"/>
      <c r="UI58" s="42"/>
      <c r="UJ58" s="42"/>
      <c r="UK58" s="42"/>
      <c r="UL58" s="42"/>
      <c r="UM58" s="42"/>
      <c r="UN58" s="42"/>
      <c r="UO58" s="42"/>
      <c r="UP58" s="62"/>
      <c r="UQ58" s="30"/>
      <c r="UR58" s="30"/>
      <c r="US58" s="30"/>
      <c r="UT58" s="30"/>
      <c r="UU58" s="30"/>
      <c r="UV58" s="30"/>
      <c r="UW58" s="30"/>
      <c r="UX58" s="30"/>
      <c r="UY58" s="30"/>
      <c r="UZ58" s="30"/>
      <c r="VA58" s="30"/>
      <c r="VB58" s="30"/>
      <c r="VC58" s="30"/>
      <c r="VD58" s="30"/>
      <c r="VE58" s="30"/>
      <c r="VF58" s="30"/>
      <c r="VG58" s="30"/>
      <c r="VH58" s="30"/>
      <c r="VI58" s="30"/>
      <c r="VJ58" s="30"/>
      <c r="VK58" s="30"/>
      <c r="VL58" s="30"/>
      <c r="VM58" s="30"/>
      <c r="VN58" s="30"/>
      <c r="VO58" s="30"/>
      <c r="VP58" s="30"/>
      <c r="VQ58" s="30"/>
      <c r="VR58" s="30"/>
      <c r="VS58" s="30"/>
      <c r="VT58" s="30"/>
      <c r="VU58" s="62"/>
      <c r="VV58" s="30"/>
      <c r="VW58" s="30"/>
      <c r="VX58" s="30"/>
      <c r="VY58" s="30"/>
      <c r="VZ58" s="30"/>
      <c r="WA58" s="30"/>
      <c r="WB58" s="30"/>
      <c r="WC58" s="30"/>
      <c r="WD58" s="30"/>
      <c r="WE58" s="30"/>
      <c r="WF58" s="30"/>
      <c r="WG58" s="30"/>
      <c r="WH58" s="30"/>
      <c r="WI58" s="30"/>
      <c r="WJ58" s="30"/>
      <c r="WK58" s="30"/>
      <c r="WL58" s="30"/>
      <c r="WM58" s="30"/>
      <c r="WN58" s="30"/>
      <c r="WO58" s="30"/>
      <c r="WP58" s="30"/>
      <c r="WQ58" s="30"/>
      <c r="WR58" s="30"/>
      <c r="WS58" s="30"/>
      <c r="WT58" s="30"/>
      <c r="WU58" s="30"/>
      <c r="WV58" s="30"/>
      <c r="WW58" s="30"/>
      <c r="WX58" s="30"/>
      <c r="WY58" s="30"/>
      <c r="WZ58" s="30"/>
      <c r="XA58" s="62"/>
      <c r="XB58" s="30"/>
      <c r="XC58" s="30"/>
      <c r="XD58" s="30"/>
      <c r="XE58" s="30"/>
      <c r="XF58" s="30"/>
      <c r="XG58" s="30"/>
      <c r="XH58" s="30"/>
      <c r="XI58" s="30"/>
      <c r="XJ58" s="30"/>
      <c r="XK58" s="30"/>
      <c r="XL58" s="30"/>
      <c r="XM58" s="30"/>
      <c r="XN58" s="30"/>
      <c r="XO58" s="30"/>
      <c r="XP58" s="30"/>
      <c r="XQ58" s="30"/>
      <c r="XR58" s="30"/>
      <c r="XS58" s="30"/>
      <c r="XT58" s="30"/>
      <c r="XU58" s="30"/>
      <c r="XV58" s="30"/>
      <c r="XW58" s="30"/>
      <c r="XX58" s="30"/>
      <c r="XY58" s="30"/>
      <c r="XZ58" s="30"/>
      <c r="YA58" s="30"/>
      <c r="YB58" s="30"/>
      <c r="YC58" s="30"/>
      <c r="YD58" s="30"/>
      <c r="YE58" s="30"/>
      <c r="YF58" s="30"/>
      <c r="YG58" s="62"/>
      <c r="YH58" s="30"/>
      <c r="YI58" s="30"/>
      <c r="YJ58" s="30"/>
      <c r="YK58" s="30"/>
      <c r="YL58" s="30"/>
      <c r="YM58" s="30"/>
      <c r="YN58" s="30"/>
      <c r="YO58" s="30"/>
      <c r="YP58" s="30"/>
      <c r="YQ58" s="30"/>
      <c r="YR58" s="30"/>
      <c r="YS58" s="30"/>
      <c r="YT58" s="30"/>
      <c r="YU58" s="30"/>
      <c r="YV58" s="30"/>
      <c r="YW58" s="30"/>
      <c r="YX58" s="30"/>
      <c r="YY58" s="30"/>
      <c r="YZ58" s="30"/>
      <c r="ZA58" s="30"/>
      <c r="ZB58" s="30"/>
      <c r="ZC58" s="30"/>
      <c r="ZD58" s="30"/>
      <c r="ZE58" s="30"/>
      <c r="ZF58" s="30"/>
      <c r="ZG58" s="30"/>
      <c r="ZH58" s="30"/>
      <c r="ZI58" s="30"/>
      <c r="ZJ58" s="62"/>
      <c r="ZK58" s="30"/>
      <c r="ZL58" s="30"/>
      <c r="ZM58" s="30"/>
      <c r="ZN58" s="30"/>
      <c r="ZO58" s="30"/>
      <c r="ZP58" s="30"/>
      <c r="ZQ58" s="30"/>
      <c r="ZR58" s="30"/>
      <c r="ZS58" s="30"/>
      <c r="ZT58" s="30"/>
      <c r="ZU58" s="30"/>
      <c r="ZV58" s="30"/>
      <c r="ZW58" s="30"/>
      <c r="ZX58" s="30"/>
      <c r="ZY58" s="30"/>
      <c r="ZZ58" s="30"/>
      <c r="AAA58" s="30"/>
      <c r="AAB58" s="30"/>
      <c r="AAC58" s="30"/>
      <c r="AAD58" s="30"/>
      <c r="AAE58" s="30"/>
      <c r="AAF58" s="30"/>
      <c r="AAG58" s="30"/>
      <c r="AAH58" s="30"/>
      <c r="AAI58" s="30"/>
      <c r="AAJ58" s="30"/>
      <c r="AAK58" s="30"/>
      <c r="AAL58" s="30"/>
      <c r="AAM58" s="30"/>
      <c r="AAN58" s="30"/>
      <c r="AAO58" s="30"/>
      <c r="AAP58" s="62"/>
      <c r="AAQ58" s="30"/>
      <c r="AAR58" s="30"/>
      <c r="AAS58" s="30"/>
      <c r="AAT58" s="30"/>
      <c r="AAU58" s="30"/>
      <c r="AAV58" s="30"/>
      <c r="AAW58" s="30"/>
      <c r="AAX58" s="30"/>
      <c r="AAY58" s="30"/>
      <c r="AAZ58" s="30"/>
      <c r="ABA58" s="30"/>
      <c r="ABB58" s="30"/>
      <c r="ABC58" s="30"/>
      <c r="ABD58" s="30"/>
      <c r="ABE58" s="30"/>
      <c r="ABF58" s="30"/>
      <c r="ABG58" s="30"/>
      <c r="ABH58" s="30"/>
      <c r="ABI58" s="30"/>
      <c r="ABJ58" s="30"/>
      <c r="ABK58" s="30"/>
      <c r="ABL58" s="30"/>
      <c r="ABM58" s="30"/>
      <c r="ABN58" s="30"/>
      <c r="ABO58" s="30"/>
      <c r="ABP58" s="30"/>
      <c r="ABQ58" s="30"/>
      <c r="ABR58" s="30"/>
      <c r="ABS58" s="30"/>
      <c r="ABT58" s="30"/>
      <c r="ABU58" s="62"/>
      <c r="ABV58" s="30"/>
      <c r="ABW58" s="30"/>
      <c r="ABX58" s="30"/>
      <c r="ABY58" s="30"/>
      <c r="ABZ58" s="30"/>
      <c r="ACA58" s="30"/>
      <c r="ACB58" s="30"/>
      <c r="ACC58" s="30"/>
      <c r="ACD58" s="30"/>
      <c r="ACE58" s="30"/>
      <c r="ACF58" s="30"/>
      <c r="ACG58" s="30"/>
      <c r="ACH58" s="30"/>
      <c r="ACI58" s="30"/>
      <c r="ACJ58" s="30"/>
      <c r="ACK58" s="30"/>
      <c r="ACL58" s="30"/>
      <c r="ACM58" s="30"/>
      <c r="ACN58" s="30"/>
      <c r="ACO58" s="30"/>
      <c r="ACP58" s="30"/>
      <c r="ACQ58" s="30"/>
      <c r="ACR58" s="30"/>
      <c r="ACS58" s="30"/>
      <c r="ACT58" s="30"/>
      <c r="ACU58" s="30"/>
      <c r="ACV58" s="30"/>
      <c r="ACW58" s="30"/>
      <c r="ACX58" s="30"/>
      <c r="ACY58" s="30"/>
      <c r="ACZ58" s="30"/>
      <c r="ADA58" s="62"/>
      <c r="ADB58" s="30"/>
      <c r="ADC58" s="30"/>
      <c r="ADD58" s="30"/>
      <c r="ADE58" s="30"/>
      <c r="ADF58" s="30"/>
      <c r="ADG58" s="30"/>
      <c r="ADH58" s="30"/>
      <c r="ADI58" s="30"/>
      <c r="ADJ58" s="30"/>
      <c r="ADK58" s="30"/>
      <c r="ADL58" s="30"/>
      <c r="ADM58" s="30"/>
      <c r="ADN58" s="30"/>
      <c r="ADO58" s="30"/>
      <c r="ADP58" s="30"/>
      <c r="ADQ58" s="30"/>
      <c r="ADR58" s="30"/>
      <c r="ADS58" s="30"/>
      <c r="ADT58" s="30"/>
      <c r="ADU58" s="30"/>
      <c r="ADV58" s="30"/>
      <c r="ADW58" s="30"/>
      <c r="ADX58" s="30"/>
      <c r="ADY58" s="30"/>
      <c r="ADZ58" s="30"/>
      <c r="AEA58" s="30"/>
      <c r="AEB58" s="30"/>
      <c r="AEC58" s="30"/>
      <c r="AED58" s="30"/>
      <c r="AEE58" s="30"/>
      <c r="AEF58" s="62"/>
      <c r="AEG58" s="30"/>
      <c r="AEH58" s="30"/>
      <c r="AEI58" s="30"/>
      <c r="AEJ58" s="30"/>
      <c r="AEK58" s="30"/>
      <c r="AEL58" s="30"/>
      <c r="AEM58" s="30"/>
      <c r="AEN58" s="30"/>
      <c r="AEO58" s="30"/>
      <c r="AEP58" s="30"/>
      <c r="AEQ58" s="30"/>
      <c r="AER58" s="30"/>
      <c r="AES58" s="30"/>
      <c r="AET58" s="30"/>
      <c r="AEU58" s="30"/>
      <c r="AEV58" s="30"/>
      <c r="AEW58" s="30"/>
      <c r="AEX58" s="30"/>
      <c r="AEY58" s="30"/>
      <c r="AEZ58" s="30"/>
      <c r="AFA58" s="30"/>
      <c r="AFB58" s="30"/>
      <c r="AFC58" s="30"/>
      <c r="AFD58" s="30"/>
      <c r="AFE58" s="30"/>
      <c r="AFF58" s="30"/>
      <c r="AFG58" s="30"/>
      <c r="AFH58" s="30"/>
      <c r="AFI58" s="30"/>
      <c r="AFJ58" s="30"/>
      <c r="AFK58" s="30"/>
      <c r="AFL58" s="62"/>
      <c r="AFM58" s="30"/>
      <c r="AFN58" s="30"/>
      <c r="AFO58" s="30"/>
      <c r="AFP58" s="30"/>
      <c r="AFQ58" s="30"/>
      <c r="AFR58" s="30"/>
      <c r="AFS58" s="30"/>
      <c r="AFT58" s="30"/>
      <c r="AFU58" s="30"/>
      <c r="AFV58" s="30"/>
      <c r="AFW58" s="30"/>
      <c r="AFX58" s="30"/>
      <c r="AFY58" s="30"/>
      <c r="AFZ58" s="30"/>
      <c r="AGA58" s="30"/>
      <c r="AGB58" s="30"/>
      <c r="AGC58" s="30"/>
      <c r="AGD58" s="30"/>
      <c r="AGE58" s="30"/>
      <c r="AGF58" s="30"/>
      <c r="AGG58" s="30"/>
      <c r="AGH58" s="30"/>
      <c r="AGI58" s="30"/>
      <c r="AGJ58" s="30"/>
      <c r="AGK58" s="30"/>
      <c r="AGL58" s="30"/>
      <c r="AGM58" s="30"/>
      <c r="AGN58" s="30"/>
      <c r="AGO58" s="30"/>
      <c r="AGP58" s="30"/>
      <c r="AGQ58" s="30"/>
      <c r="AGR58" s="62"/>
      <c r="AGS58" s="30"/>
      <c r="AGT58" s="30"/>
      <c r="AGU58" s="30"/>
      <c r="AGV58" s="30"/>
      <c r="AGW58" s="30"/>
      <c r="AGX58" s="30"/>
      <c r="AGY58" s="30"/>
      <c r="AGZ58" s="30"/>
      <c r="AHA58" s="30"/>
      <c r="AHB58" s="30"/>
      <c r="AHC58" s="30"/>
      <c r="AHD58" s="30"/>
      <c r="AHE58" s="30"/>
      <c r="AHF58" s="30"/>
      <c r="AHG58" s="30"/>
      <c r="AHH58" s="30"/>
      <c r="AHI58" s="30"/>
      <c r="AHJ58" s="30"/>
      <c r="AHK58" s="30"/>
      <c r="AHL58" s="30"/>
      <c r="AHM58" s="30"/>
      <c r="AHN58" s="30"/>
      <c r="AHO58" s="30"/>
      <c r="AHP58" s="30"/>
      <c r="AHQ58" s="30"/>
      <c r="AHR58" s="30"/>
      <c r="AHS58" s="30"/>
      <c r="AHT58" s="30"/>
      <c r="AHU58" s="30"/>
      <c r="AHV58" s="30"/>
      <c r="AHW58" s="62"/>
      <c r="AHX58" s="30"/>
      <c r="AHY58" s="30"/>
      <c r="AHZ58" s="30"/>
      <c r="AIA58" s="30"/>
      <c r="AIB58" s="30"/>
      <c r="AIC58" s="30"/>
      <c r="AID58" s="30"/>
      <c r="AIE58" s="30"/>
      <c r="AIF58" s="30"/>
      <c r="AIG58" s="30"/>
      <c r="AIH58" s="30"/>
      <c r="AII58" s="30"/>
      <c r="AIJ58" s="30"/>
      <c r="AIK58" s="30"/>
      <c r="AIL58" s="30"/>
      <c r="AIM58" s="30"/>
      <c r="AIN58" s="30"/>
      <c r="AIO58" s="30"/>
      <c r="AIP58" s="30"/>
      <c r="AIQ58" s="30"/>
      <c r="AIR58" s="30"/>
      <c r="AIS58" s="30"/>
      <c r="AIT58" s="30"/>
      <c r="AIU58" s="30"/>
      <c r="AIV58" s="30"/>
      <c r="AIW58" s="30"/>
      <c r="AIX58" s="30"/>
      <c r="AIY58" s="30"/>
      <c r="AIZ58" s="30"/>
      <c r="AJA58" s="30"/>
      <c r="AJB58" s="30"/>
      <c r="AJC58" s="62"/>
      <c r="AJD58" s="30"/>
      <c r="AJE58" s="30"/>
      <c r="AJF58" s="30"/>
      <c r="AJG58" s="30"/>
      <c r="AJH58" s="30"/>
      <c r="AJI58" s="30"/>
      <c r="AJJ58" s="30"/>
      <c r="AJK58" s="30"/>
      <c r="AJL58" s="30"/>
      <c r="AJM58" s="30"/>
      <c r="AJN58" s="30"/>
      <c r="AJO58" s="30"/>
      <c r="AJP58" s="30"/>
      <c r="AJQ58" s="30"/>
      <c r="AJR58" s="30"/>
      <c r="AJS58" s="30"/>
      <c r="AJT58" s="30"/>
      <c r="AJU58" s="30"/>
      <c r="AJV58" s="30"/>
      <c r="AJW58" s="30"/>
      <c r="AJX58" s="30"/>
      <c r="AJY58" s="30"/>
      <c r="AJZ58" s="30"/>
      <c r="AKA58" s="30"/>
      <c r="AKB58" s="30"/>
      <c r="AKC58" s="30"/>
      <c r="AKD58" s="30"/>
      <c r="AKE58" s="30"/>
      <c r="AKF58" s="30"/>
      <c r="AKG58" s="30"/>
      <c r="AKH58" s="62"/>
      <c r="AKI58" s="30"/>
      <c r="AKJ58" s="30"/>
      <c r="AKK58" s="30"/>
      <c r="AKL58" s="30"/>
      <c r="AKM58" s="30"/>
      <c r="AKN58" s="30"/>
      <c r="AKO58" s="30"/>
      <c r="AKP58" s="30"/>
      <c r="AKQ58" s="30"/>
      <c r="AKR58" s="30"/>
      <c r="AKS58" s="30"/>
      <c r="AKT58" s="30"/>
      <c r="AKU58" s="30"/>
      <c r="AKV58" s="30"/>
      <c r="AKW58" s="30"/>
      <c r="AKX58" s="30"/>
      <c r="AKY58" s="30"/>
      <c r="AKZ58" s="30"/>
      <c r="ALA58" s="30"/>
      <c r="ALB58" s="30"/>
      <c r="ALC58" s="30"/>
      <c r="ALD58" s="30"/>
      <c r="ALE58" s="30"/>
      <c r="ALF58" s="30"/>
      <c r="ALG58" s="30"/>
      <c r="ALH58" s="30"/>
      <c r="ALI58" s="30"/>
      <c r="ALJ58" s="30"/>
      <c r="ALK58" s="30"/>
      <c r="ALL58" s="30"/>
      <c r="ALM58" s="30"/>
      <c r="ALN58" s="62"/>
    </row>
    <row r="59" spans="1:1002" s="66" customFormat="1" ht="3" customHeight="1">
      <c r="A59" s="550"/>
      <c r="B59" s="540"/>
      <c r="C59" s="39"/>
      <c r="D59" s="553"/>
      <c r="E59" s="553"/>
      <c r="F59" s="591"/>
      <c r="G59" s="594"/>
      <c r="H59" s="562"/>
      <c r="I59" s="543"/>
      <c r="J59" s="543"/>
      <c r="K59" s="543"/>
      <c r="M59" s="3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62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62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62"/>
      <c r="CM59" s="84"/>
      <c r="CN59" s="84"/>
      <c r="CO59" s="84"/>
      <c r="CP59" s="84"/>
      <c r="CQ59" s="84"/>
      <c r="CR59" s="84"/>
      <c r="CS59" s="84"/>
      <c r="CT59" s="84"/>
      <c r="CU59" s="84"/>
      <c r="CV59" s="84"/>
      <c r="CW59" s="84"/>
      <c r="CX59" s="84"/>
      <c r="CY59" s="84"/>
      <c r="CZ59" s="84"/>
      <c r="DA59" s="84"/>
      <c r="DB59" s="84"/>
      <c r="DC59" s="84"/>
      <c r="DD59" s="84"/>
      <c r="DE59" s="84"/>
      <c r="DF59" s="84"/>
      <c r="DG59" s="84"/>
      <c r="DH59" s="84"/>
      <c r="DI59" s="84"/>
      <c r="DJ59" s="84"/>
      <c r="DK59" s="84"/>
      <c r="DL59" s="84"/>
      <c r="DM59" s="84"/>
      <c r="DN59" s="84"/>
      <c r="DO59" s="84"/>
      <c r="DP59" s="84"/>
      <c r="DQ59" s="84"/>
      <c r="DR59" s="62"/>
      <c r="DS59" s="84"/>
      <c r="DT59" s="84"/>
      <c r="DU59" s="84"/>
      <c r="DV59" s="84"/>
      <c r="DW59" s="84"/>
      <c r="DX59" s="84"/>
      <c r="DY59" s="84"/>
      <c r="DZ59" s="84"/>
      <c r="EA59" s="84"/>
      <c r="EB59" s="84"/>
      <c r="EC59" s="84"/>
      <c r="ED59" s="84"/>
      <c r="EE59" s="84"/>
      <c r="EF59" s="84"/>
      <c r="EG59" s="84"/>
      <c r="EH59" s="84"/>
      <c r="EI59" s="84"/>
      <c r="EJ59" s="84"/>
      <c r="EK59" s="84"/>
      <c r="EL59" s="84"/>
      <c r="EM59" s="84"/>
      <c r="EN59" s="84"/>
      <c r="EO59" s="84"/>
      <c r="EP59" s="84"/>
      <c r="EQ59" s="84"/>
      <c r="ER59" s="84"/>
      <c r="ES59" s="84"/>
      <c r="ET59" s="84"/>
      <c r="EU59" s="84"/>
      <c r="EV59" s="84"/>
      <c r="EW59" s="62"/>
      <c r="EX59" s="84"/>
      <c r="EY59" s="84"/>
      <c r="EZ59" s="84"/>
      <c r="FA59" s="84"/>
      <c r="FB59" s="84"/>
      <c r="FC59" s="84"/>
      <c r="FD59" s="84"/>
      <c r="FE59" s="84"/>
      <c r="FF59" s="84"/>
      <c r="FG59" s="84"/>
      <c r="FH59" s="84"/>
      <c r="FI59" s="84"/>
      <c r="FJ59" s="84"/>
      <c r="FK59" s="84"/>
      <c r="FL59" s="84"/>
      <c r="FM59" s="84"/>
      <c r="FN59" s="84"/>
      <c r="FO59" s="84"/>
      <c r="FP59" s="84"/>
      <c r="FQ59" s="84"/>
      <c r="FR59" s="84"/>
      <c r="FS59" s="84"/>
      <c r="FT59" s="84"/>
      <c r="FU59" s="84"/>
      <c r="FV59" s="84"/>
      <c r="FW59" s="84"/>
      <c r="FX59" s="84"/>
      <c r="FY59" s="84"/>
      <c r="FZ59" s="84"/>
      <c r="GA59" s="84"/>
      <c r="GB59" s="84"/>
      <c r="GC59" s="62"/>
      <c r="GD59" s="84"/>
      <c r="GE59" s="84"/>
      <c r="GF59" s="84"/>
      <c r="GG59" s="84"/>
      <c r="GH59" s="84"/>
      <c r="GI59" s="84"/>
      <c r="GJ59" s="84"/>
      <c r="GK59" s="84"/>
      <c r="GL59" s="84"/>
      <c r="GM59" s="84"/>
      <c r="GN59" s="84"/>
      <c r="GO59" s="84"/>
      <c r="GP59" s="84"/>
      <c r="GQ59" s="84"/>
      <c r="GR59" s="84"/>
      <c r="GS59" s="84"/>
      <c r="GT59" s="84"/>
      <c r="GU59" s="84"/>
      <c r="GV59" s="84"/>
      <c r="GW59" s="84"/>
      <c r="GX59" s="84"/>
      <c r="GY59" s="84"/>
      <c r="GZ59" s="84"/>
      <c r="HA59" s="84"/>
      <c r="HB59" s="84"/>
      <c r="HC59" s="84"/>
      <c r="HD59" s="84"/>
      <c r="HE59" s="84"/>
      <c r="HF59" s="84"/>
      <c r="HG59" s="84"/>
      <c r="HH59" s="62"/>
      <c r="HI59" s="84"/>
      <c r="HJ59" s="84"/>
      <c r="HK59" s="84"/>
      <c r="HL59" s="84"/>
      <c r="HM59" s="84"/>
      <c r="HN59" s="84"/>
      <c r="HO59" s="84"/>
      <c r="HP59" s="84"/>
      <c r="HQ59" s="84"/>
      <c r="HR59" s="84"/>
      <c r="HS59" s="84"/>
      <c r="HT59" s="84"/>
      <c r="HU59" s="84"/>
      <c r="HV59" s="84"/>
      <c r="HW59" s="84"/>
      <c r="HX59" s="84"/>
      <c r="HY59" s="84"/>
      <c r="HZ59" s="84"/>
      <c r="IA59" s="84"/>
      <c r="IB59" s="84"/>
      <c r="IC59" s="84"/>
      <c r="ID59" s="84"/>
      <c r="IE59" s="84"/>
      <c r="IF59" s="84"/>
      <c r="IG59" s="84"/>
      <c r="IH59" s="84"/>
      <c r="II59" s="84"/>
      <c r="IJ59" s="84"/>
      <c r="IK59" s="84"/>
      <c r="IL59" s="84"/>
      <c r="IM59" s="84"/>
      <c r="IN59" s="62"/>
      <c r="IO59" s="84"/>
      <c r="IP59" s="84"/>
      <c r="IQ59" s="84"/>
      <c r="IR59" s="84"/>
      <c r="IS59" s="84"/>
      <c r="IT59" s="84"/>
      <c r="IU59" s="84"/>
      <c r="IV59" s="84"/>
      <c r="IW59" s="84"/>
      <c r="IX59" s="84"/>
      <c r="IY59" s="84"/>
      <c r="IZ59" s="84"/>
      <c r="JA59" s="84"/>
      <c r="JB59" s="84"/>
      <c r="JC59" s="84"/>
      <c r="JD59" s="84"/>
      <c r="JE59" s="84"/>
      <c r="JF59" s="84"/>
      <c r="JG59" s="84"/>
      <c r="JH59" s="84"/>
      <c r="JI59" s="84"/>
      <c r="JJ59" s="84"/>
      <c r="JK59" s="84"/>
      <c r="JL59" s="84"/>
      <c r="JM59" s="84"/>
      <c r="JN59" s="84"/>
      <c r="JO59" s="84"/>
      <c r="JP59" s="84"/>
      <c r="JQ59" s="84"/>
      <c r="JR59" s="84"/>
      <c r="JS59" s="84"/>
      <c r="JT59" s="62"/>
      <c r="JU59" s="84"/>
      <c r="JV59" s="84"/>
      <c r="JW59" s="84"/>
      <c r="JX59" s="84"/>
      <c r="JY59" s="84"/>
      <c r="JZ59" s="84"/>
      <c r="KA59" s="84"/>
      <c r="KB59" s="84"/>
      <c r="KC59" s="84"/>
      <c r="KD59" s="84"/>
      <c r="KE59" s="84"/>
      <c r="KF59" s="84"/>
      <c r="KG59" s="84"/>
      <c r="KH59" s="84"/>
      <c r="KI59" s="84"/>
      <c r="KJ59" s="84"/>
      <c r="KK59" s="84"/>
      <c r="KL59" s="84"/>
      <c r="KM59" s="84"/>
      <c r="KN59" s="84"/>
      <c r="KO59" s="84"/>
      <c r="KP59" s="84"/>
      <c r="KQ59" s="84"/>
      <c r="KR59" s="84"/>
      <c r="KS59" s="84"/>
      <c r="KT59" s="84"/>
      <c r="KU59" s="84"/>
      <c r="KV59" s="84"/>
      <c r="KW59" s="62"/>
      <c r="KX59" s="84"/>
      <c r="KY59" s="84"/>
      <c r="KZ59" s="84"/>
      <c r="LA59" s="84"/>
      <c r="LB59" s="84"/>
      <c r="LC59" s="84"/>
      <c r="LD59" s="84"/>
      <c r="LE59" s="84"/>
      <c r="LF59" s="84"/>
      <c r="LG59" s="84"/>
      <c r="LH59" s="84"/>
      <c r="LI59" s="84"/>
      <c r="LJ59" s="84"/>
      <c r="LK59" s="84"/>
      <c r="LL59" s="84"/>
      <c r="LM59" s="84"/>
      <c r="LN59" s="84"/>
      <c r="LO59" s="84"/>
      <c r="LP59" s="84"/>
      <c r="LQ59" s="84"/>
      <c r="LR59" s="84"/>
      <c r="LS59" s="84"/>
      <c r="LT59" s="84"/>
      <c r="LU59" s="84"/>
      <c r="LV59" s="84"/>
      <c r="LW59" s="84"/>
      <c r="LX59" s="84"/>
      <c r="LY59" s="84"/>
      <c r="LZ59" s="84"/>
      <c r="MA59" s="84"/>
      <c r="MB59" s="84"/>
      <c r="MC59" s="62"/>
      <c r="MD59" s="84"/>
      <c r="ME59" s="84"/>
      <c r="MF59" s="84"/>
      <c r="MG59" s="84"/>
      <c r="MH59" s="84"/>
      <c r="MI59" s="84"/>
      <c r="MJ59" s="84"/>
      <c r="MK59" s="84"/>
      <c r="ML59" s="84"/>
      <c r="MM59" s="84"/>
      <c r="MN59" s="84"/>
      <c r="MO59" s="84"/>
      <c r="MP59" s="84"/>
      <c r="MQ59" s="84"/>
      <c r="MR59" s="84"/>
      <c r="MS59" s="84"/>
      <c r="MT59" s="84"/>
      <c r="MU59" s="84"/>
      <c r="MV59" s="84"/>
      <c r="MW59" s="84"/>
      <c r="MX59" s="84"/>
      <c r="MY59" s="84"/>
      <c r="MZ59" s="84"/>
      <c r="NA59" s="84"/>
      <c r="NB59" s="84"/>
      <c r="NC59" s="84"/>
      <c r="ND59" s="84"/>
      <c r="NE59" s="84"/>
      <c r="NF59" s="84"/>
      <c r="NG59" s="84"/>
      <c r="NH59" s="62"/>
      <c r="NI59" s="84"/>
      <c r="NJ59" s="84"/>
      <c r="NK59" s="84"/>
      <c r="NL59" s="84"/>
      <c r="NM59" s="84"/>
      <c r="NN59" s="84"/>
      <c r="NO59" s="84"/>
      <c r="NP59" s="84"/>
      <c r="NQ59" s="84"/>
      <c r="NR59" s="84"/>
      <c r="NS59" s="84"/>
      <c r="NT59" s="84"/>
      <c r="NU59" s="84"/>
      <c r="NV59" s="84"/>
      <c r="NW59" s="84"/>
      <c r="NX59" s="84"/>
      <c r="NY59" s="84"/>
      <c r="NZ59" s="84"/>
      <c r="OA59" s="84"/>
      <c r="OB59" s="84"/>
      <c r="OC59" s="84"/>
      <c r="OD59" s="84"/>
      <c r="OE59" s="84"/>
      <c r="OF59" s="84"/>
      <c r="OG59" s="84"/>
      <c r="OH59" s="84"/>
      <c r="OI59" s="84"/>
      <c r="OJ59" s="84"/>
      <c r="OK59" s="84"/>
      <c r="OL59" s="84"/>
      <c r="OM59" s="84"/>
      <c r="ON59" s="62"/>
      <c r="OO59" s="84"/>
      <c r="OP59" s="84"/>
      <c r="OQ59" s="84"/>
      <c r="OR59" s="84"/>
      <c r="OS59" s="84"/>
      <c r="OT59" s="84"/>
      <c r="OU59" s="84"/>
      <c r="OV59" s="84"/>
      <c r="OW59" s="84"/>
      <c r="OX59" s="84"/>
      <c r="OY59" s="84"/>
      <c r="OZ59" s="84"/>
      <c r="PA59" s="84"/>
      <c r="PB59" s="84"/>
      <c r="PC59" s="84"/>
      <c r="PD59" s="84"/>
      <c r="PE59" s="84"/>
      <c r="PF59" s="84"/>
      <c r="PG59" s="84"/>
      <c r="PH59" s="84"/>
      <c r="PI59" s="84"/>
      <c r="PJ59" s="84"/>
      <c r="PK59" s="84"/>
      <c r="PL59" s="84"/>
      <c r="PM59" s="84"/>
      <c r="PN59" s="84"/>
      <c r="PO59" s="84"/>
      <c r="PP59" s="84"/>
      <c r="PQ59" s="84"/>
      <c r="PR59" s="84"/>
      <c r="PS59" s="62"/>
      <c r="PT59" s="84"/>
      <c r="PU59" s="84"/>
      <c r="PV59" s="84"/>
      <c r="PW59" s="84"/>
      <c r="PX59" s="84"/>
      <c r="PY59" s="84"/>
      <c r="PZ59" s="84"/>
      <c r="QA59" s="84"/>
      <c r="QB59" s="84"/>
      <c r="QC59" s="84"/>
      <c r="QD59" s="84"/>
      <c r="QE59" s="84"/>
      <c r="QF59" s="84"/>
      <c r="QG59" s="84"/>
      <c r="QH59" s="84"/>
      <c r="QI59" s="84"/>
      <c r="QJ59" s="84"/>
      <c r="QK59" s="84"/>
      <c r="QL59" s="84"/>
      <c r="QM59" s="84"/>
      <c r="QN59" s="84"/>
      <c r="QO59" s="84"/>
      <c r="QP59" s="84"/>
      <c r="QQ59" s="84"/>
      <c r="QR59" s="84"/>
      <c r="QS59" s="84"/>
      <c r="QT59" s="84"/>
      <c r="QU59" s="84"/>
      <c r="QV59" s="84"/>
      <c r="QW59" s="84"/>
      <c r="QX59" s="84"/>
      <c r="QY59" s="62"/>
      <c r="QZ59" s="84"/>
      <c r="RA59" s="84"/>
      <c r="RB59" s="84"/>
      <c r="RC59" s="84"/>
      <c r="RD59" s="84"/>
      <c r="RE59" s="84"/>
      <c r="RF59" s="84"/>
      <c r="RG59" s="84"/>
      <c r="RH59" s="84"/>
      <c r="RI59" s="84"/>
      <c r="RJ59" s="84"/>
      <c r="RK59" s="84"/>
      <c r="RL59" s="84"/>
      <c r="RM59" s="84"/>
      <c r="RN59" s="84"/>
      <c r="RO59" s="84"/>
      <c r="RP59" s="84"/>
      <c r="RQ59" s="84"/>
      <c r="RR59" s="84"/>
      <c r="RS59" s="84"/>
      <c r="RT59" s="84"/>
      <c r="RU59" s="84"/>
      <c r="RV59" s="84"/>
      <c r="RW59" s="84"/>
      <c r="RX59" s="84"/>
      <c r="RY59" s="84"/>
      <c r="RZ59" s="84"/>
      <c r="SA59" s="84"/>
      <c r="SB59" s="84"/>
      <c r="SC59" s="84"/>
      <c r="SD59" s="84"/>
      <c r="SE59" s="62"/>
      <c r="SF59" s="84"/>
      <c r="SG59" s="84"/>
      <c r="SH59" s="84"/>
      <c r="SI59" s="84"/>
      <c r="SJ59" s="84"/>
      <c r="SK59" s="84"/>
      <c r="SL59" s="84"/>
      <c r="SM59" s="84"/>
      <c r="SN59" s="84"/>
      <c r="SO59" s="84"/>
      <c r="SP59" s="84"/>
      <c r="SQ59" s="84"/>
      <c r="SR59" s="84"/>
      <c r="SS59" s="84"/>
      <c r="ST59" s="84"/>
      <c r="SU59" s="84"/>
      <c r="SV59" s="84"/>
      <c r="SW59" s="84"/>
      <c r="SX59" s="84"/>
      <c r="SY59" s="84"/>
      <c r="SZ59" s="84"/>
      <c r="TA59" s="84"/>
      <c r="TB59" s="84"/>
      <c r="TC59" s="84"/>
      <c r="TD59" s="84"/>
      <c r="TE59" s="84"/>
      <c r="TF59" s="84"/>
      <c r="TG59" s="84"/>
      <c r="TH59" s="84"/>
      <c r="TI59" s="84"/>
      <c r="TJ59" s="62"/>
      <c r="TK59" s="84"/>
      <c r="TL59" s="84"/>
      <c r="TM59" s="84"/>
      <c r="TN59" s="84"/>
      <c r="TO59" s="84"/>
      <c r="TP59" s="84"/>
      <c r="TQ59" s="84"/>
      <c r="TR59" s="84"/>
      <c r="TS59" s="84"/>
      <c r="TT59" s="84"/>
      <c r="TU59" s="84"/>
      <c r="TV59" s="84"/>
      <c r="TW59" s="84"/>
      <c r="TX59" s="84"/>
      <c r="TY59" s="84"/>
      <c r="TZ59" s="84"/>
      <c r="UA59" s="84"/>
      <c r="UB59" s="84"/>
      <c r="UC59" s="84"/>
      <c r="UD59" s="84"/>
      <c r="UE59" s="84"/>
      <c r="UF59" s="84"/>
      <c r="UG59" s="84"/>
      <c r="UH59" s="84"/>
      <c r="UI59" s="84"/>
      <c r="UJ59" s="84"/>
      <c r="UK59" s="84"/>
      <c r="UL59" s="84"/>
      <c r="UM59" s="84"/>
      <c r="UN59" s="84"/>
      <c r="UO59" s="84"/>
      <c r="UP59" s="62"/>
      <c r="UQ59" s="84"/>
      <c r="UR59" s="84"/>
      <c r="US59" s="84"/>
      <c r="UT59" s="84"/>
      <c r="UU59" s="84"/>
      <c r="UV59" s="84"/>
      <c r="UW59" s="84"/>
      <c r="UX59" s="84"/>
      <c r="UY59" s="84"/>
      <c r="UZ59" s="84"/>
      <c r="VA59" s="84"/>
      <c r="VB59" s="84"/>
      <c r="VC59" s="84"/>
      <c r="VD59" s="84"/>
      <c r="VE59" s="84"/>
      <c r="VF59" s="84"/>
      <c r="VG59" s="84"/>
      <c r="VH59" s="84"/>
      <c r="VI59" s="84"/>
      <c r="VJ59" s="84"/>
      <c r="VK59" s="84"/>
      <c r="VL59" s="84"/>
      <c r="VM59" s="84"/>
      <c r="VN59" s="84"/>
      <c r="VO59" s="84"/>
      <c r="VP59" s="84"/>
      <c r="VQ59" s="84"/>
      <c r="VR59" s="84"/>
      <c r="VS59" s="84"/>
      <c r="VT59" s="84"/>
      <c r="VU59" s="62"/>
      <c r="VV59" s="84"/>
      <c r="VW59" s="84"/>
      <c r="VX59" s="84"/>
      <c r="VY59" s="84"/>
      <c r="VZ59" s="84"/>
      <c r="WA59" s="84"/>
      <c r="WB59" s="84"/>
      <c r="WC59" s="84"/>
      <c r="WD59" s="84"/>
      <c r="WE59" s="84"/>
      <c r="WF59" s="84"/>
      <c r="WG59" s="84"/>
      <c r="WH59" s="84"/>
      <c r="WI59" s="84"/>
      <c r="WJ59" s="84"/>
      <c r="WK59" s="84"/>
      <c r="WL59" s="84"/>
      <c r="WM59" s="84"/>
      <c r="WN59" s="84"/>
      <c r="WO59" s="84"/>
      <c r="WP59" s="84"/>
      <c r="WQ59" s="84"/>
      <c r="WR59" s="84"/>
      <c r="WS59" s="84"/>
      <c r="WT59" s="84"/>
      <c r="WU59" s="84"/>
      <c r="WV59" s="84"/>
      <c r="WW59" s="84"/>
      <c r="WX59" s="84"/>
      <c r="WY59" s="84"/>
      <c r="WZ59" s="42"/>
      <c r="XA59" s="62"/>
      <c r="XB59" s="86"/>
      <c r="XC59" s="86"/>
      <c r="XD59" s="86"/>
      <c r="XE59" s="86"/>
      <c r="XF59" s="86"/>
      <c r="XG59" s="86"/>
      <c r="XH59" s="86"/>
      <c r="XI59" s="86"/>
      <c r="XJ59" s="86"/>
      <c r="XK59" s="86"/>
      <c r="XL59" s="86"/>
      <c r="XM59" s="86"/>
      <c r="XN59" s="86"/>
      <c r="XO59" s="86"/>
      <c r="XP59" s="86"/>
      <c r="XQ59" s="86"/>
      <c r="XR59" s="86"/>
      <c r="XS59" s="86"/>
      <c r="XT59" s="86"/>
      <c r="XU59" s="86"/>
      <c r="XV59" s="86"/>
      <c r="XW59" s="86"/>
      <c r="XX59" s="86"/>
      <c r="XY59" s="86"/>
      <c r="XZ59" s="86"/>
      <c r="YA59" s="86"/>
      <c r="YB59" s="86"/>
      <c r="YC59" s="86"/>
      <c r="YD59" s="86"/>
      <c r="YE59" s="86"/>
      <c r="YF59" s="86"/>
      <c r="YG59" s="62"/>
      <c r="YH59" s="86"/>
      <c r="YI59" s="86"/>
      <c r="YJ59" s="86"/>
      <c r="YK59" s="86"/>
      <c r="YL59" s="86"/>
      <c r="YM59" s="86"/>
      <c r="YN59" s="86"/>
      <c r="YO59" s="86"/>
      <c r="YP59" s="86"/>
      <c r="YQ59" s="86"/>
      <c r="YR59" s="86"/>
      <c r="YS59" s="86"/>
      <c r="YT59" s="86"/>
      <c r="YU59" s="86"/>
      <c r="YV59" s="86"/>
      <c r="YW59" s="86"/>
      <c r="YX59" s="86"/>
      <c r="YY59" s="86"/>
      <c r="YZ59" s="86"/>
      <c r="ZA59" s="86"/>
      <c r="ZB59" s="86"/>
      <c r="ZC59" s="86"/>
      <c r="ZD59" s="86"/>
      <c r="ZE59" s="86"/>
      <c r="ZF59" s="86"/>
      <c r="ZG59" s="86"/>
      <c r="ZH59" s="86"/>
      <c r="ZI59" s="86"/>
      <c r="ZJ59" s="62"/>
      <c r="ZK59" s="86"/>
      <c r="ZL59" s="86"/>
      <c r="ZM59" s="86"/>
      <c r="ZN59" s="86"/>
      <c r="ZO59" s="86"/>
      <c r="ZP59" s="86"/>
      <c r="ZQ59" s="86"/>
      <c r="ZR59" s="86"/>
      <c r="ZS59" s="86"/>
      <c r="ZT59" s="86"/>
      <c r="ZU59" s="86"/>
      <c r="ZV59" s="86"/>
      <c r="ZW59" s="86"/>
      <c r="ZX59" s="86"/>
      <c r="ZY59" s="86"/>
      <c r="ZZ59" s="86"/>
      <c r="AAA59" s="86"/>
      <c r="AAB59" s="86"/>
      <c r="AAC59" s="86"/>
      <c r="AAD59" s="86"/>
      <c r="AAE59" s="86"/>
      <c r="AAF59" s="86"/>
      <c r="AAG59" s="86"/>
      <c r="AAH59" s="86"/>
      <c r="AAI59" s="86"/>
      <c r="AAJ59" s="86"/>
      <c r="AAK59" s="86"/>
      <c r="AAL59" s="86"/>
      <c r="AAM59" s="86"/>
      <c r="AAN59" s="86"/>
      <c r="AAO59" s="86"/>
      <c r="AAP59" s="62"/>
      <c r="AAQ59" s="86"/>
      <c r="AAR59" s="86"/>
      <c r="AAS59" s="86"/>
      <c r="AAT59" s="86"/>
      <c r="AAU59" s="86"/>
      <c r="AAV59" s="86"/>
      <c r="AAW59" s="86"/>
      <c r="AAX59" s="86"/>
      <c r="AAY59" s="86"/>
      <c r="AAZ59" s="86"/>
      <c r="ABA59" s="86"/>
      <c r="ABB59" s="86"/>
      <c r="ABC59" s="86"/>
      <c r="ABD59" s="86"/>
      <c r="ABE59" s="86"/>
      <c r="ABF59" s="86"/>
      <c r="ABG59" s="86"/>
      <c r="ABH59" s="86"/>
      <c r="ABI59" s="86"/>
      <c r="ABJ59" s="86"/>
      <c r="ABK59" s="86"/>
      <c r="ABL59" s="86"/>
      <c r="ABM59" s="86"/>
      <c r="ABN59" s="86"/>
      <c r="ABO59" s="86"/>
      <c r="ABP59" s="86"/>
      <c r="ABQ59" s="86"/>
      <c r="ABR59" s="86"/>
      <c r="ABS59" s="86"/>
      <c r="ABT59" s="86"/>
      <c r="ABU59" s="62"/>
      <c r="ABV59" s="86"/>
      <c r="ABW59" s="86"/>
      <c r="ABX59" s="86"/>
      <c r="ABY59" s="86"/>
      <c r="ABZ59" s="86"/>
      <c r="ACA59" s="86"/>
      <c r="ACB59" s="86"/>
      <c r="ACC59" s="86"/>
      <c r="ACD59" s="86"/>
      <c r="ACE59" s="86"/>
      <c r="ACF59" s="86"/>
      <c r="ACG59" s="86"/>
      <c r="ACH59" s="86"/>
      <c r="ACI59" s="86"/>
      <c r="ACJ59" s="86"/>
      <c r="ACK59" s="86"/>
      <c r="ACL59" s="86"/>
      <c r="ACM59" s="86"/>
      <c r="ACN59" s="86"/>
      <c r="ACO59" s="86"/>
      <c r="ACP59" s="86"/>
      <c r="ACQ59" s="86"/>
      <c r="ACR59" s="86"/>
      <c r="ACS59" s="86"/>
      <c r="ACT59" s="86"/>
      <c r="ACU59" s="86"/>
      <c r="ACV59" s="86"/>
      <c r="ACW59" s="86"/>
      <c r="ACX59" s="86"/>
      <c r="ACY59" s="86"/>
      <c r="ACZ59" s="86"/>
      <c r="ADA59" s="62"/>
      <c r="ADB59" s="86"/>
      <c r="ADC59" s="86"/>
      <c r="ADD59" s="86"/>
      <c r="ADE59" s="86"/>
      <c r="ADF59" s="86"/>
      <c r="ADG59" s="86"/>
      <c r="ADH59" s="86"/>
      <c r="ADI59" s="86"/>
      <c r="ADJ59" s="86"/>
      <c r="ADK59" s="86"/>
      <c r="ADL59" s="86"/>
      <c r="ADM59" s="86"/>
      <c r="ADN59" s="86"/>
      <c r="ADO59" s="86"/>
      <c r="ADP59" s="86"/>
      <c r="ADQ59" s="86"/>
      <c r="ADR59" s="86"/>
      <c r="ADS59" s="86"/>
      <c r="ADT59" s="86"/>
      <c r="ADU59" s="86"/>
      <c r="ADV59" s="86"/>
      <c r="ADW59" s="86"/>
      <c r="ADX59" s="86"/>
      <c r="ADY59" s="86"/>
      <c r="ADZ59" s="86"/>
      <c r="AEA59" s="86"/>
      <c r="AEB59" s="86"/>
      <c r="AEC59" s="86"/>
      <c r="AED59" s="86"/>
      <c r="AEE59" s="86"/>
      <c r="AEF59" s="62"/>
      <c r="AEG59" s="86"/>
      <c r="AEH59" s="86"/>
      <c r="AEI59" s="86"/>
      <c r="AEJ59" s="86"/>
      <c r="AEK59" s="86"/>
      <c r="AEL59" s="86"/>
      <c r="AEM59" s="86"/>
      <c r="AEN59" s="86"/>
      <c r="AEO59" s="86"/>
      <c r="AEP59" s="86"/>
      <c r="AEQ59" s="86"/>
      <c r="AER59" s="86"/>
      <c r="AES59" s="86"/>
      <c r="AET59" s="86"/>
      <c r="AEU59" s="86"/>
      <c r="AEV59" s="86"/>
      <c r="AEW59" s="86"/>
      <c r="AEX59" s="86"/>
      <c r="AEY59" s="86"/>
      <c r="AEZ59" s="86"/>
      <c r="AFA59" s="86"/>
      <c r="AFB59" s="86"/>
      <c r="AFC59" s="86"/>
      <c r="AFD59" s="86"/>
      <c r="AFE59" s="86"/>
      <c r="AFF59" s="86"/>
      <c r="AFG59" s="86"/>
      <c r="AFH59" s="86"/>
      <c r="AFI59" s="86"/>
      <c r="AFJ59" s="86"/>
      <c r="AFK59" s="86"/>
      <c r="AFL59" s="62"/>
      <c r="AFM59" s="86"/>
      <c r="AFN59" s="86"/>
      <c r="AFO59" s="86"/>
      <c r="AFP59" s="86"/>
      <c r="AFQ59" s="86"/>
      <c r="AFR59" s="86"/>
      <c r="AFS59" s="86"/>
      <c r="AFT59" s="86"/>
      <c r="AFU59" s="86"/>
      <c r="AFV59" s="86"/>
      <c r="AFW59" s="86"/>
      <c r="AFX59" s="86"/>
      <c r="AFY59" s="86"/>
      <c r="AFZ59" s="86"/>
      <c r="AGA59" s="86"/>
      <c r="AGB59" s="86"/>
      <c r="AGC59" s="86"/>
      <c r="AGD59" s="86"/>
      <c r="AGE59" s="86"/>
      <c r="AGF59" s="86"/>
      <c r="AGG59" s="86"/>
      <c r="AGH59" s="86"/>
      <c r="AGI59" s="86"/>
      <c r="AGJ59" s="86"/>
      <c r="AGK59" s="86"/>
      <c r="AGL59" s="86"/>
      <c r="AGM59" s="86"/>
      <c r="AGN59" s="86"/>
      <c r="AGO59" s="86"/>
      <c r="AGP59" s="86"/>
      <c r="AGQ59" s="86"/>
      <c r="AGR59" s="62"/>
      <c r="AGS59" s="86"/>
      <c r="AGT59" s="86"/>
      <c r="AGU59" s="86"/>
      <c r="AGV59" s="86"/>
      <c r="AGW59" s="86"/>
      <c r="AGX59" s="86"/>
      <c r="AGY59" s="86"/>
      <c r="AGZ59" s="86"/>
      <c r="AHA59" s="86"/>
      <c r="AHB59" s="86"/>
      <c r="AHC59" s="86"/>
      <c r="AHD59" s="86"/>
      <c r="AHE59" s="86"/>
      <c r="AHF59" s="86"/>
      <c r="AHG59" s="86"/>
      <c r="AHH59" s="86"/>
      <c r="AHI59" s="86"/>
      <c r="AHJ59" s="86"/>
      <c r="AHK59" s="86"/>
      <c r="AHL59" s="86"/>
      <c r="AHM59" s="86"/>
      <c r="AHN59" s="86"/>
      <c r="AHO59" s="86"/>
      <c r="AHP59" s="86"/>
      <c r="AHQ59" s="86"/>
      <c r="AHR59" s="86"/>
      <c r="AHS59" s="86"/>
      <c r="AHT59" s="86"/>
      <c r="AHU59" s="86"/>
      <c r="AHV59" s="86"/>
      <c r="AHW59" s="62"/>
      <c r="AHX59" s="86"/>
      <c r="AHY59" s="86"/>
      <c r="AHZ59" s="86"/>
      <c r="AIA59" s="86"/>
      <c r="AIB59" s="86"/>
      <c r="AIC59" s="86"/>
      <c r="AID59" s="86"/>
      <c r="AIE59" s="86"/>
      <c r="AIF59" s="86"/>
      <c r="AIG59" s="86"/>
      <c r="AIH59" s="86"/>
      <c r="AII59" s="86"/>
      <c r="AIJ59" s="86"/>
      <c r="AIK59" s="86"/>
      <c r="AIL59" s="86"/>
      <c r="AIM59" s="86"/>
      <c r="AIN59" s="86"/>
      <c r="AIO59" s="86"/>
      <c r="AIP59" s="86"/>
      <c r="AIQ59" s="86"/>
      <c r="AIR59" s="86"/>
      <c r="AIS59" s="86"/>
      <c r="AIT59" s="86"/>
      <c r="AIU59" s="86"/>
      <c r="AIV59" s="86"/>
      <c r="AIW59" s="86"/>
      <c r="AIX59" s="86"/>
      <c r="AIY59" s="86"/>
      <c r="AIZ59" s="86"/>
      <c r="AJA59" s="86"/>
      <c r="AJB59" s="86"/>
      <c r="AJC59" s="62"/>
      <c r="AJD59" s="86"/>
      <c r="AJE59" s="86"/>
      <c r="AJF59" s="86"/>
      <c r="AJG59" s="86"/>
      <c r="AJH59" s="86"/>
      <c r="AJI59" s="86"/>
      <c r="AJJ59" s="86"/>
      <c r="AJK59" s="86"/>
      <c r="AJL59" s="86"/>
      <c r="AJM59" s="86"/>
      <c r="AJN59" s="86"/>
      <c r="AJO59" s="86"/>
      <c r="AJP59" s="86"/>
      <c r="AJQ59" s="86"/>
      <c r="AJR59" s="86"/>
      <c r="AJS59" s="86"/>
      <c r="AJT59" s="86"/>
      <c r="AJU59" s="86"/>
      <c r="AJV59" s="86"/>
      <c r="AJW59" s="86"/>
      <c r="AJX59" s="86"/>
      <c r="AJY59" s="86"/>
      <c r="AJZ59" s="86"/>
      <c r="AKA59" s="86"/>
      <c r="AKB59" s="86"/>
      <c r="AKC59" s="86"/>
      <c r="AKD59" s="86"/>
      <c r="AKE59" s="86"/>
      <c r="AKF59" s="86"/>
      <c r="AKG59" s="86"/>
      <c r="AKH59" s="62"/>
      <c r="AKI59" s="86"/>
      <c r="AKJ59" s="86"/>
      <c r="AKK59" s="86"/>
      <c r="AKL59" s="86"/>
      <c r="AKM59" s="86"/>
      <c r="AKN59" s="86"/>
      <c r="AKO59" s="86"/>
      <c r="AKP59" s="86"/>
      <c r="AKQ59" s="86"/>
      <c r="AKR59" s="86"/>
      <c r="AKS59" s="86"/>
      <c r="AKT59" s="86"/>
      <c r="AKU59" s="86"/>
      <c r="AKV59" s="86"/>
      <c r="AKW59" s="86"/>
      <c r="AKX59" s="86"/>
      <c r="AKY59" s="86"/>
      <c r="AKZ59" s="86"/>
      <c r="ALA59" s="86"/>
      <c r="ALB59" s="86"/>
      <c r="ALC59" s="86"/>
      <c r="ALD59" s="86"/>
      <c r="ALE59" s="86"/>
      <c r="ALF59" s="86"/>
      <c r="ALG59" s="86"/>
      <c r="ALH59" s="86"/>
      <c r="ALI59" s="86"/>
      <c r="ALJ59" s="86"/>
      <c r="ALK59" s="86"/>
      <c r="ALL59" s="86"/>
      <c r="ALM59" s="86"/>
      <c r="ALN59" s="62"/>
    </row>
    <row r="60" spans="1:1002" s="39" customFormat="1" ht="3" customHeight="1">
      <c r="A60" s="548" t="s">
        <v>49</v>
      </c>
      <c r="B60" s="538" t="s">
        <v>38</v>
      </c>
      <c r="D60" s="551">
        <v>42795</v>
      </c>
      <c r="E60" s="551">
        <v>43830</v>
      </c>
      <c r="F60" s="554">
        <f>E60-D60</f>
        <v>1035</v>
      </c>
      <c r="G60" s="557">
        <f>NETWORKDAYS(D60,E60,C$165:C$187)</f>
        <v>720</v>
      </c>
      <c r="H60" s="560">
        <f ca="1">IF(DATEDIF($D60,TODAY(),"d")/$F60&gt;1,1,DATEDIF($D60,TODAY(),"d")/$F60)</f>
        <v>0.43478260869565216</v>
      </c>
      <c r="I60" s="541">
        <v>0</v>
      </c>
      <c r="J60" s="541" t="str">
        <f>IF(I60&gt;1%,"100%","100%")</f>
        <v>100%</v>
      </c>
      <c r="K60" s="541">
        <f ca="1">J60-H60</f>
        <v>0.56521739130434789</v>
      </c>
      <c r="L60" s="6"/>
      <c r="M60" s="34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62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62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62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3"/>
      <c r="DP60" s="83"/>
      <c r="DQ60" s="83"/>
      <c r="DR60" s="62"/>
      <c r="DS60" s="83"/>
      <c r="DT60" s="83"/>
      <c r="DU60" s="83"/>
      <c r="DV60" s="83"/>
      <c r="DW60" s="83"/>
      <c r="DX60" s="83"/>
      <c r="DY60" s="83"/>
      <c r="DZ60" s="83"/>
      <c r="EA60" s="83"/>
      <c r="EB60" s="83"/>
      <c r="EC60" s="83"/>
      <c r="ED60" s="83"/>
      <c r="EE60" s="83"/>
      <c r="EF60" s="83"/>
      <c r="EG60" s="83"/>
      <c r="EH60" s="83"/>
      <c r="EI60" s="83"/>
      <c r="EJ60" s="83"/>
      <c r="EK60" s="83"/>
      <c r="EL60" s="83"/>
      <c r="EM60" s="83"/>
      <c r="EN60" s="83"/>
      <c r="EO60" s="83"/>
      <c r="EP60" s="83"/>
      <c r="EQ60" s="83"/>
      <c r="ER60" s="83"/>
      <c r="ES60" s="83"/>
      <c r="ET60" s="83"/>
      <c r="EU60" s="83"/>
      <c r="EV60" s="83"/>
      <c r="EW60" s="62"/>
      <c r="EX60" s="83"/>
      <c r="EY60" s="83"/>
      <c r="EZ60" s="83"/>
      <c r="FA60" s="83"/>
      <c r="FB60" s="83"/>
      <c r="FC60" s="83"/>
      <c r="FD60" s="83"/>
      <c r="FE60" s="83"/>
      <c r="FF60" s="83"/>
      <c r="FG60" s="83"/>
      <c r="FH60" s="83"/>
      <c r="FI60" s="83"/>
      <c r="FJ60" s="83"/>
      <c r="FK60" s="83"/>
      <c r="FL60" s="83"/>
      <c r="FM60" s="83"/>
      <c r="FN60" s="83"/>
      <c r="FO60" s="83"/>
      <c r="FP60" s="83"/>
      <c r="FQ60" s="83"/>
      <c r="FR60" s="83"/>
      <c r="FS60" s="83"/>
      <c r="FT60" s="83"/>
      <c r="FU60" s="83"/>
      <c r="FV60" s="83"/>
      <c r="FW60" s="83"/>
      <c r="FX60" s="83"/>
      <c r="FY60" s="83"/>
      <c r="FZ60" s="83"/>
      <c r="GA60" s="83"/>
      <c r="GB60" s="83"/>
      <c r="GC60" s="62"/>
      <c r="GD60" s="83"/>
      <c r="GE60" s="83"/>
      <c r="GF60" s="83"/>
      <c r="GG60" s="83"/>
      <c r="GH60" s="83"/>
      <c r="GI60" s="83"/>
      <c r="GJ60" s="83"/>
      <c r="GK60" s="83"/>
      <c r="GL60" s="83"/>
      <c r="GM60" s="83"/>
      <c r="GN60" s="83"/>
      <c r="GO60" s="83"/>
      <c r="GP60" s="83"/>
      <c r="GQ60" s="83"/>
      <c r="GR60" s="83"/>
      <c r="GS60" s="83"/>
      <c r="GT60" s="83"/>
      <c r="GU60" s="83"/>
      <c r="GV60" s="83"/>
      <c r="GW60" s="83"/>
      <c r="GX60" s="83"/>
      <c r="GY60" s="83"/>
      <c r="GZ60" s="83"/>
      <c r="HA60" s="83"/>
      <c r="HB60" s="83"/>
      <c r="HC60" s="83"/>
      <c r="HD60" s="83"/>
      <c r="HE60" s="83"/>
      <c r="HF60" s="83"/>
      <c r="HG60" s="83"/>
      <c r="HH60" s="62"/>
      <c r="HI60" s="83"/>
      <c r="HJ60" s="83"/>
      <c r="HK60" s="83"/>
      <c r="HL60" s="83"/>
      <c r="HM60" s="83"/>
      <c r="HN60" s="83"/>
      <c r="HO60" s="83"/>
      <c r="HP60" s="83"/>
      <c r="HQ60" s="83"/>
      <c r="HR60" s="83"/>
      <c r="HS60" s="83"/>
      <c r="HT60" s="83"/>
      <c r="HU60" s="83"/>
      <c r="HV60" s="83"/>
      <c r="HW60" s="83"/>
      <c r="HX60" s="83"/>
      <c r="HY60" s="83"/>
      <c r="HZ60" s="83"/>
      <c r="IA60" s="83"/>
      <c r="IB60" s="83"/>
      <c r="IC60" s="83"/>
      <c r="ID60" s="83"/>
      <c r="IE60" s="83"/>
      <c r="IF60" s="83"/>
      <c r="IG60" s="83"/>
      <c r="IH60" s="83"/>
      <c r="II60" s="83"/>
      <c r="IJ60" s="83"/>
      <c r="IK60" s="83"/>
      <c r="IL60" s="83"/>
      <c r="IM60" s="83"/>
      <c r="IN60" s="62"/>
      <c r="IO60" s="83"/>
      <c r="IP60" s="83"/>
      <c r="IQ60" s="83"/>
      <c r="IR60" s="83"/>
      <c r="IS60" s="83"/>
      <c r="IT60" s="83"/>
      <c r="IU60" s="83"/>
      <c r="IV60" s="83"/>
      <c r="IW60" s="83"/>
      <c r="IX60" s="83"/>
      <c r="IY60" s="83"/>
      <c r="IZ60" s="83"/>
      <c r="JA60" s="83"/>
      <c r="JB60" s="83"/>
      <c r="JC60" s="83"/>
      <c r="JD60" s="83"/>
      <c r="JE60" s="83"/>
      <c r="JF60" s="83"/>
      <c r="JG60" s="83"/>
      <c r="JH60" s="83"/>
      <c r="JI60" s="83"/>
      <c r="JJ60" s="83"/>
      <c r="JK60" s="83"/>
      <c r="JL60" s="83"/>
      <c r="JM60" s="83"/>
      <c r="JN60" s="83"/>
      <c r="JO60" s="83"/>
      <c r="JP60" s="83"/>
      <c r="JQ60" s="83"/>
      <c r="JR60" s="83"/>
      <c r="JS60" s="83"/>
      <c r="JT60" s="62"/>
      <c r="JU60" s="83"/>
      <c r="JV60" s="83"/>
      <c r="JW60" s="83"/>
      <c r="JX60" s="83"/>
      <c r="JY60" s="83"/>
      <c r="JZ60" s="83"/>
      <c r="KA60" s="83"/>
      <c r="KB60" s="83"/>
      <c r="KC60" s="83"/>
      <c r="KD60" s="83"/>
      <c r="KE60" s="83"/>
      <c r="KF60" s="83"/>
      <c r="KG60" s="83"/>
      <c r="KH60" s="83"/>
      <c r="KI60" s="83"/>
      <c r="KJ60" s="83"/>
      <c r="KK60" s="83"/>
      <c r="KL60" s="83"/>
      <c r="KM60" s="83"/>
      <c r="KN60" s="83"/>
      <c r="KO60" s="83"/>
      <c r="KP60" s="83"/>
      <c r="KQ60" s="83"/>
      <c r="KR60" s="83"/>
      <c r="KS60" s="83"/>
      <c r="KT60" s="83"/>
      <c r="KU60" s="83"/>
      <c r="KV60" s="83"/>
      <c r="KW60" s="62"/>
      <c r="KX60" s="83"/>
      <c r="KY60" s="83"/>
      <c r="KZ60" s="83"/>
      <c r="LA60" s="83"/>
      <c r="LB60" s="83"/>
      <c r="LC60" s="83"/>
      <c r="LD60" s="83"/>
      <c r="LE60" s="83"/>
      <c r="LF60" s="83"/>
      <c r="LG60" s="83"/>
      <c r="LH60" s="83"/>
      <c r="LI60" s="83"/>
      <c r="LJ60" s="83"/>
      <c r="LK60" s="83"/>
      <c r="LL60" s="83"/>
      <c r="LM60" s="83"/>
      <c r="LN60" s="83"/>
      <c r="LO60" s="83"/>
      <c r="LP60" s="83"/>
      <c r="LQ60" s="83"/>
      <c r="LR60" s="83"/>
      <c r="LS60" s="83"/>
      <c r="LT60" s="83"/>
      <c r="LU60" s="83"/>
      <c r="LV60" s="83"/>
      <c r="LW60" s="83"/>
      <c r="LX60" s="83"/>
      <c r="LY60" s="83"/>
      <c r="LZ60" s="83"/>
      <c r="MA60" s="83"/>
      <c r="MB60" s="83"/>
      <c r="MC60" s="62"/>
      <c r="MD60" s="83"/>
      <c r="ME60" s="83"/>
      <c r="MF60" s="83"/>
      <c r="MG60" s="83"/>
      <c r="MH60" s="83"/>
      <c r="MI60" s="83"/>
      <c r="MJ60" s="83"/>
      <c r="MK60" s="83"/>
      <c r="ML60" s="83"/>
      <c r="MM60" s="83"/>
      <c r="MN60" s="83"/>
      <c r="MO60" s="83"/>
      <c r="MP60" s="83"/>
      <c r="MQ60" s="83"/>
      <c r="MR60" s="83"/>
      <c r="MS60" s="83"/>
      <c r="MT60" s="83"/>
      <c r="MU60" s="83"/>
      <c r="MV60" s="83"/>
      <c r="MW60" s="83"/>
      <c r="MX60" s="83"/>
      <c r="MY60" s="83"/>
      <c r="MZ60" s="83"/>
      <c r="NA60" s="83"/>
      <c r="NB60" s="83"/>
      <c r="NC60" s="83"/>
      <c r="ND60" s="83"/>
      <c r="NE60" s="83"/>
      <c r="NF60" s="83"/>
      <c r="NG60" s="83"/>
      <c r="NH60" s="62"/>
      <c r="NI60" s="83"/>
      <c r="NJ60" s="83"/>
      <c r="NK60" s="83"/>
      <c r="NL60" s="83"/>
      <c r="NM60" s="83"/>
      <c r="NN60" s="83"/>
      <c r="NO60" s="83"/>
      <c r="NP60" s="83"/>
      <c r="NQ60" s="83"/>
      <c r="NR60" s="83"/>
      <c r="NS60" s="83"/>
      <c r="NT60" s="83"/>
      <c r="NU60" s="83"/>
      <c r="NV60" s="83"/>
      <c r="NW60" s="83"/>
      <c r="NX60" s="83"/>
      <c r="NY60" s="83"/>
      <c r="NZ60" s="83"/>
      <c r="OA60" s="83"/>
      <c r="OB60" s="83"/>
      <c r="OC60" s="83"/>
      <c r="OD60" s="83"/>
      <c r="OE60" s="83"/>
      <c r="OF60" s="83"/>
      <c r="OG60" s="83"/>
      <c r="OH60" s="83"/>
      <c r="OI60" s="83"/>
      <c r="OJ60" s="83"/>
      <c r="OK60" s="83"/>
      <c r="OL60" s="83"/>
      <c r="OM60" s="83"/>
      <c r="ON60" s="62"/>
      <c r="OO60" s="83"/>
      <c r="OP60" s="83"/>
      <c r="OQ60" s="83"/>
      <c r="OR60" s="83"/>
      <c r="OS60" s="83"/>
      <c r="OT60" s="83"/>
      <c r="OU60" s="83"/>
      <c r="OV60" s="83"/>
      <c r="OW60" s="83"/>
      <c r="OX60" s="83"/>
      <c r="OY60" s="83"/>
      <c r="OZ60" s="83"/>
      <c r="PA60" s="83"/>
      <c r="PB60" s="83"/>
      <c r="PC60" s="83"/>
      <c r="PD60" s="83"/>
      <c r="PE60" s="83"/>
      <c r="PF60" s="83"/>
      <c r="PG60" s="83"/>
      <c r="PH60" s="83"/>
      <c r="PI60" s="83"/>
      <c r="PJ60" s="83"/>
      <c r="PK60" s="83"/>
      <c r="PL60" s="83"/>
      <c r="PM60" s="83"/>
      <c r="PN60" s="83"/>
      <c r="PO60" s="83"/>
      <c r="PP60" s="83"/>
      <c r="PQ60" s="83"/>
      <c r="PR60" s="83"/>
      <c r="PS60" s="62"/>
      <c r="PT60" s="83"/>
      <c r="PU60" s="83"/>
      <c r="PV60" s="83"/>
      <c r="PW60" s="83"/>
      <c r="PX60" s="83"/>
      <c r="PY60" s="83"/>
      <c r="PZ60" s="83"/>
      <c r="QA60" s="83"/>
      <c r="QB60" s="83"/>
      <c r="QC60" s="83"/>
      <c r="QD60" s="83"/>
      <c r="QE60" s="83"/>
      <c r="QF60" s="83"/>
      <c r="QG60" s="83"/>
      <c r="QH60" s="83"/>
      <c r="QI60" s="83"/>
      <c r="QJ60" s="83"/>
      <c r="QK60" s="83"/>
      <c r="QL60" s="83"/>
      <c r="QM60" s="83"/>
      <c r="QN60" s="83"/>
      <c r="QO60" s="83"/>
      <c r="QP60" s="83"/>
      <c r="QQ60" s="83"/>
      <c r="QR60" s="83"/>
      <c r="QS60" s="83"/>
      <c r="QT60" s="83"/>
      <c r="QU60" s="83"/>
      <c r="QV60" s="83"/>
      <c r="QW60" s="83"/>
      <c r="QX60" s="83"/>
      <c r="QY60" s="62"/>
      <c r="QZ60" s="83"/>
      <c r="RA60" s="83"/>
      <c r="RB60" s="83"/>
      <c r="RC60" s="83"/>
      <c r="RD60" s="83"/>
      <c r="RE60" s="83"/>
      <c r="RF60" s="83"/>
      <c r="RG60" s="83"/>
      <c r="RH60" s="83"/>
      <c r="RI60" s="83"/>
      <c r="RJ60" s="83"/>
      <c r="RK60" s="83"/>
      <c r="RL60" s="83"/>
      <c r="RM60" s="83"/>
      <c r="RN60" s="83"/>
      <c r="RO60" s="83"/>
      <c r="RP60" s="83"/>
      <c r="RQ60" s="83"/>
      <c r="RR60" s="83"/>
      <c r="RS60" s="83"/>
      <c r="RT60" s="83"/>
      <c r="RU60" s="83"/>
      <c r="RV60" s="83"/>
      <c r="RW60" s="83"/>
      <c r="RX60" s="83"/>
      <c r="RY60" s="83"/>
      <c r="RZ60" s="83"/>
      <c r="SA60" s="83"/>
      <c r="SB60" s="83"/>
      <c r="SC60" s="83"/>
      <c r="SD60" s="83"/>
      <c r="SE60" s="62"/>
      <c r="SF60" s="83"/>
      <c r="SG60" s="83"/>
      <c r="SH60" s="83"/>
      <c r="SI60" s="83"/>
      <c r="SJ60" s="83"/>
      <c r="SK60" s="83"/>
      <c r="SL60" s="83"/>
      <c r="SM60" s="83"/>
      <c r="SN60" s="83"/>
      <c r="SO60" s="83"/>
      <c r="SP60" s="83"/>
      <c r="SQ60" s="83"/>
      <c r="SR60" s="83"/>
      <c r="SS60" s="83"/>
      <c r="ST60" s="83"/>
      <c r="SU60" s="83"/>
      <c r="SV60" s="83"/>
      <c r="SW60" s="83"/>
      <c r="SX60" s="83"/>
      <c r="SY60" s="83"/>
      <c r="SZ60" s="83"/>
      <c r="TA60" s="83"/>
      <c r="TB60" s="83"/>
      <c r="TC60" s="83"/>
      <c r="TD60" s="83"/>
      <c r="TE60" s="83"/>
      <c r="TF60" s="83"/>
      <c r="TG60" s="83"/>
      <c r="TH60" s="83"/>
      <c r="TI60" s="83"/>
      <c r="TJ60" s="62"/>
      <c r="TK60" s="83"/>
      <c r="TL60" s="83"/>
      <c r="TM60" s="83"/>
      <c r="TN60" s="83"/>
      <c r="TO60" s="83"/>
      <c r="TP60" s="83"/>
      <c r="TQ60" s="83"/>
      <c r="TR60" s="83"/>
      <c r="TS60" s="83"/>
      <c r="TT60" s="83"/>
      <c r="TU60" s="83"/>
      <c r="TV60" s="83"/>
      <c r="TW60" s="83"/>
      <c r="TX60" s="83"/>
      <c r="TY60" s="83"/>
      <c r="TZ60" s="83"/>
      <c r="UA60" s="83"/>
      <c r="UB60" s="83"/>
      <c r="UC60" s="83"/>
      <c r="UD60" s="83"/>
      <c r="UE60" s="83"/>
      <c r="UF60" s="83"/>
      <c r="UG60" s="83"/>
      <c r="UH60" s="83"/>
      <c r="UI60" s="83"/>
      <c r="UJ60" s="83"/>
      <c r="UK60" s="83"/>
      <c r="UL60" s="83"/>
      <c r="UM60" s="83"/>
      <c r="UN60" s="83"/>
      <c r="UO60" s="83"/>
      <c r="UP60" s="62"/>
      <c r="UQ60" s="83"/>
      <c r="UR60" s="83"/>
      <c r="US60" s="83"/>
      <c r="UT60" s="83"/>
      <c r="UU60" s="83"/>
      <c r="UV60" s="83"/>
      <c r="UW60" s="83"/>
      <c r="UX60" s="83"/>
      <c r="UY60" s="83"/>
      <c r="UZ60" s="83"/>
      <c r="VA60" s="83"/>
      <c r="VB60" s="83"/>
      <c r="VC60" s="83"/>
      <c r="VD60" s="83"/>
      <c r="VE60" s="83"/>
      <c r="VF60" s="83"/>
      <c r="VG60" s="83"/>
      <c r="VH60" s="83"/>
      <c r="VI60" s="83"/>
      <c r="VJ60" s="83"/>
      <c r="VK60" s="83"/>
      <c r="VL60" s="83"/>
      <c r="VM60" s="83"/>
      <c r="VN60" s="83"/>
      <c r="VO60" s="83"/>
      <c r="VP60" s="83"/>
      <c r="VQ60" s="83"/>
      <c r="VR60" s="83"/>
      <c r="VS60" s="83"/>
      <c r="VT60" s="83"/>
      <c r="VU60" s="62"/>
      <c r="VV60" s="83"/>
      <c r="VW60" s="83"/>
      <c r="VX60" s="83"/>
      <c r="VY60" s="83"/>
      <c r="VZ60" s="83"/>
      <c r="WA60" s="83"/>
      <c r="WB60" s="83"/>
      <c r="WC60" s="83"/>
      <c r="WD60" s="83"/>
      <c r="WE60" s="83"/>
      <c r="WF60" s="83"/>
      <c r="WG60" s="83"/>
      <c r="WH60" s="83"/>
      <c r="WI60" s="83"/>
      <c r="WJ60" s="83"/>
      <c r="WK60" s="83"/>
      <c r="WL60" s="83"/>
      <c r="WM60" s="83"/>
      <c r="WN60" s="83"/>
      <c r="WO60" s="83"/>
      <c r="WP60" s="83"/>
      <c r="WQ60" s="83"/>
      <c r="WR60" s="83"/>
      <c r="WS60" s="83"/>
      <c r="WT60" s="83"/>
      <c r="WU60" s="83"/>
      <c r="WV60" s="83"/>
      <c r="WW60" s="83"/>
      <c r="WX60" s="83"/>
      <c r="WY60" s="83"/>
      <c r="WZ60" s="42"/>
      <c r="XA60" s="62"/>
      <c r="XB60" s="42"/>
      <c r="XC60" s="42"/>
      <c r="XD60" s="42"/>
      <c r="XE60" s="42"/>
      <c r="XF60" s="42"/>
      <c r="XG60" s="42"/>
      <c r="XH60" s="42"/>
      <c r="XI60" s="42"/>
      <c r="XJ60" s="42"/>
      <c r="XK60" s="42"/>
      <c r="XL60" s="42"/>
      <c r="XM60" s="42"/>
      <c r="XN60" s="42"/>
      <c r="XO60" s="42"/>
      <c r="XP60" s="42"/>
      <c r="XQ60" s="42"/>
      <c r="XR60" s="42"/>
      <c r="XS60" s="42"/>
      <c r="XT60" s="42"/>
      <c r="XU60" s="42"/>
      <c r="XV60" s="42"/>
      <c r="XW60" s="42"/>
      <c r="XX60" s="42"/>
      <c r="XY60" s="42"/>
      <c r="XZ60" s="42"/>
      <c r="YA60" s="42"/>
      <c r="YB60" s="42"/>
      <c r="YC60" s="42"/>
      <c r="YD60" s="42"/>
      <c r="YE60" s="42"/>
      <c r="YF60" s="42"/>
      <c r="YG60" s="62"/>
      <c r="YH60" s="42"/>
      <c r="YI60" s="42"/>
      <c r="YJ60" s="42"/>
      <c r="YK60" s="42"/>
      <c r="YL60" s="42"/>
      <c r="YM60" s="42"/>
      <c r="YN60" s="42"/>
      <c r="YO60" s="42"/>
      <c r="YP60" s="42"/>
      <c r="YQ60" s="42"/>
      <c r="YR60" s="42"/>
      <c r="YS60" s="42"/>
      <c r="YT60" s="42"/>
      <c r="YU60" s="42"/>
      <c r="YV60" s="42"/>
      <c r="YW60" s="42"/>
      <c r="YX60" s="42"/>
      <c r="YY60" s="42"/>
      <c r="YZ60" s="42"/>
      <c r="ZA60" s="42"/>
      <c r="ZB60" s="42"/>
      <c r="ZC60" s="42"/>
      <c r="ZD60" s="42"/>
      <c r="ZE60" s="42"/>
      <c r="ZF60" s="42"/>
      <c r="ZG60" s="42"/>
      <c r="ZH60" s="42"/>
      <c r="ZI60" s="42"/>
      <c r="ZJ60" s="62"/>
      <c r="ZK60" s="42"/>
      <c r="ZL60" s="42"/>
      <c r="ZM60" s="42"/>
      <c r="ZN60" s="42"/>
      <c r="ZO60" s="42"/>
      <c r="ZP60" s="42"/>
      <c r="ZQ60" s="42"/>
      <c r="ZR60" s="42"/>
      <c r="ZS60" s="42"/>
      <c r="ZT60" s="42"/>
      <c r="ZU60" s="42"/>
      <c r="ZV60" s="42"/>
      <c r="ZW60" s="42"/>
      <c r="ZX60" s="42"/>
      <c r="ZY60" s="42"/>
      <c r="ZZ60" s="42"/>
      <c r="AAA60" s="42"/>
      <c r="AAB60" s="42"/>
      <c r="AAC60" s="42"/>
      <c r="AAD60" s="42"/>
      <c r="AAE60" s="42"/>
      <c r="AAF60" s="42"/>
      <c r="AAG60" s="42"/>
      <c r="AAH60" s="42"/>
      <c r="AAI60" s="42"/>
      <c r="AAJ60" s="42"/>
      <c r="AAK60" s="42"/>
      <c r="AAL60" s="42"/>
      <c r="AAM60" s="42"/>
      <c r="AAN60" s="42"/>
      <c r="AAO60" s="42"/>
      <c r="AAP60" s="62"/>
      <c r="AAQ60" s="42"/>
      <c r="AAR60" s="42"/>
      <c r="AAS60" s="42"/>
      <c r="AAT60" s="42"/>
      <c r="AAU60" s="42"/>
      <c r="AAV60" s="42"/>
      <c r="AAW60" s="42"/>
      <c r="AAX60" s="42"/>
      <c r="AAY60" s="42"/>
      <c r="AAZ60" s="42"/>
      <c r="ABA60" s="42"/>
      <c r="ABB60" s="42"/>
      <c r="ABC60" s="42"/>
      <c r="ABD60" s="42"/>
      <c r="ABE60" s="42"/>
      <c r="ABF60" s="42"/>
      <c r="ABG60" s="42"/>
      <c r="ABH60" s="42"/>
      <c r="ABI60" s="42"/>
      <c r="ABJ60" s="42"/>
      <c r="ABK60" s="42"/>
      <c r="ABL60" s="42"/>
      <c r="ABM60" s="42"/>
      <c r="ABN60" s="42"/>
      <c r="ABO60" s="42"/>
      <c r="ABP60" s="42"/>
      <c r="ABQ60" s="42"/>
      <c r="ABR60" s="42"/>
      <c r="ABS60" s="42"/>
      <c r="ABT60" s="42"/>
      <c r="ABU60" s="62"/>
      <c r="ABV60" s="42"/>
      <c r="ABW60" s="42"/>
      <c r="ABX60" s="42"/>
      <c r="ABY60" s="42"/>
      <c r="ABZ60" s="42"/>
      <c r="ACA60" s="42"/>
      <c r="ACB60" s="42"/>
      <c r="ACC60" s="42"/>
      <c r="ACD60" s="42"/>
      <c r="ACE60" s="42"/>
      <c r="ACF60" s="42"/>
      <c r="ACG60" s="42"/>
      <c r="ACH60" s="42"/>
      <c r="ACI60" s="42"/>
      <c r="ACJ60" s="42"/>
      <c r="ACK60" s="42"/>
      <c r="ACL60" s="42"/>
      <c r="ACM60" s="42"/>
      <c r="ACN60" s="42"/>
      <c r="ACO60" s="42"/>
      <c r="ACP60" s="42"/>
      <c r="ACQ60" s="42"/>
      <c r="ACR60" s="42"/>
      <c r="ACS60" s="42"/>
      <c r="ACT60" s="42"/>
      <c r="ACU60" s="42"/>
      <c r="ACV60" s="42"/>
      <c r="ACW60" s="42"/>
      <c r="ACX60" s="42"/>
      <c r="ACY60" s="42"/>
      <c r="ACZ60" s="42"/>
      <c r="ADA60" s="62"/>
      <c r="ADB60" s="42"/>
      <c r="ADC60" s="42"/>
      <c r="ADD60" s="42"/>
      <c r="ADE60" s="42"/>
      <c r="ADF60" s="42"/>
      <c r="ADG60" s="42"/>
      <c r="ADH60" s="42"/>
      <c r="ADI60" s="42"/>
      <c r="ADJ60" s="42"/>
      <c r="ADK60" s="42"/>
      <c r="ADL60" s="42"/>
      <c r="ADM60" s="42"/>
      <c r="ADN60" s="42"/>
      <c r="ADO60" s="42"/>
      <c r="ADP60" s="42"/>
      <c r="ADQ60" s="42"/>
      <c r="ADR60" s="42"/>
      <c r="ADS60" s="42"/>
      <c r="ADT60" s="42"/>
      <c r="ADU60" s="42"/>
      <c r="ADV60" s="42"/>
      <c r="ADW60" s="42"/>
      <c r="ADX60" s="42"/>
      <c r="ADY60" s="42"/>
      <c r="ADZ60" s="42"/>
      <c r="AEA60" s="42"/>
      <c r="AEB60" s="42"/>
      <c r="AEC60" s="42"/>
      <c r="AED60" s="42"/>
      <c r="AEE60" s="42"/>
      <c r="AEF60" s="62"/>
      <c r="AEG60" s="42"/>
      <c r="AEH60" s="42"/>
      <c r="AEI60" s="42"/>
      <c r="AEJ60" s="42"/>
      <c r="AEK60" s="42"/>
      <c r="AEL60" s="42"/>
      <c r="AEM60" s="42"/>
      <c r="AEN60" s="42"/>
      <c r="AEO60" s="42"/>
      <c r="AEP60" s="42"/>
      <c r="AEQ60" s="42"/>
      <c r="AER60" s="42"/>
      <c r="AES60" s="42"/>
      <c r="AET60" s="42"/>
      <c r="AEU60" s="42"/>
      <c r="AEV60" s="42"/>
      <c r="AEW60" s="42"/>
      <c r="AEX60" s="42"/>
      <c r="AEY60" s="42"/>
      <c r="AEZ60" s="42"/>
      <c r="AFA60" s="42"/>
      <c r="AFB60" s="42"/>
      <c r="AFC60" s="42"/>
      <c r="AFD60" s="42"/>
      <c r="AFE60" s="42"/>
      <c r="AFF60" s="42"/>
      <c r="AFG60" s="42"/>
      <c r="AFH60" s="42"/>
      <c r="AFI60" s="42"/>
      <c r="AFJ60" s="42"/>
      <c r="AFK60" s="42"/>
      <c r="AFL60" s="62"/>
      <c r="AFM60" s="42"/>
      <c r="AFN60" s="42"/>
      <c r="AFO60" s="42"/>
      <c r="AFP60" s="42"/>
      <c r="AFQ60" s="42"/>
      <c r="AFR60" s="42"/>
      <c r="AFS60" s="42"/>
      <c r="AFT60" s="42"/>
      <c r="AFU60" s="42"/>
      <c r="AFV60" s="42"/>
      <c r="AFW60" s="42"/>
      <c r="AFX60" s="42"/>
      <c r="AFY60" s="42"/>
      <c r="AFZ60" s="42"/>
      <c r="AGA60" s="42"/>
      <c r="AGB60" s="42"/>
      <c r="AGC60" s="42"/>
      <c r="AGD60" s="42"/>
      <c r="AGE60" s="42"/>
      <c r="AGF60" s="42"/>
      <c r="AGG60" s="42"/>
      <c r="AGH60" s="42"/>
      <c r="AGI60" s="42"/>
      <c r="AGJ60" s="42"/>
      <c r="AGK60" s="42"/>
      <c r="AGL60" s="42"/>
      <c r="AGM60" s="42"/>
      <c r="AGN60" s="42"/>
      <c r="AGO60" s="42"/>
      <c r="AGP60" s="42"/>
      <c r="AGQ60" s="42"/>
      <c r="AGR60" s="62"/>
      <c r="AGS60" s="42"/>
      <c r="AGT60" s="42"/>
      <c r="AGU60" s="42"/>
      <c r="AGV60" s="42"/>
      <c r="AGW60" s="42"/>
      <c r="AGX60" s="42"/>
      <c r="AGY60" s="42"/>
      <c r="AGZ60" s="42"/>
      <c r="AHA60" s="42"/>
      <c r="AHB60" s="42"/>
      <c r="AHC60" s="42"/>
      <c r="AHD60" s="42"/>
      <c r="AHE60" s="42"/>
      <c r="AHF60" s="42"/>
      <c r="AHG60" s="42"/>
      <c r="AHH60" s="42"/>
      <c r="AHI60" s="42"/>
      <c r="AHJ60" s="42"/>
      <c r="AHK60" s="42"/>
      <c r="AHL60" s="42"/>
      <c r="AHM60" s="42"/>
      <c r="AHN60" s="42"/>
      <c r="AHO60" s="42"/>
      <c r="AHP60" s="42"/>
      <c r="AHQ60" s="42"/>
      <c r="AHR60" s="42"/>
      <c r="AHS60" s="42"/>
      <c r="AHT60" s="42"/>
      <c r="AHU60" s="42"/>
      <c r="AHV60" s="42"/>
      <c r="AHW60" s="62"/>
      <c r="AHX60" s="42"/>
      <c r="AHY60" s="42"/>
      <c r="AHZ60" s="42"/>
      <c r="AIA60" s="42"/>
      <c r="AIB60" s="42"/>
      <c r="AIC60" s="42"/>
      <c r="AID60" s="42"/>
      <c r="AIE60" s="42"/>
      <c r="AIF60" s="42"/>
      <c r="AIG60" s="42"/>
      <c r="AIH60" s="42"/>
      <c r="AII60" s="42"/>
      <c r="AIJ60" s="42"/>
      <c r="AIK60" s="42"/>
      <c r="AIL60" s="42"/>
      <c r="AIM60" s="42"/>
      <c r="AIN60" s="42"/>
      <c r="AIO60" s="42"/>
      <c r="AIP60" s="42"/>
      <c r="AIQ60" s="42"/>
      <c r="AIR60" s="42"/>
      <c r="AIS60" s="42"/>
      <c r="AIT60" s="42"/>
      <c r="AIU60" s="42"/>
      <c r="AIV60" s="42"/>
      <c r="AIW60" s="42"/>
      <c r="AIX60" s="42"/>
      <c r="AIY60" s="42"/>
      <c r="AIZ60" s="42"/>
      <c r="AJA60" s="42"/>
      <c r="AJB60" s="42"/>
      <c r="AJC60" s="62"/>
      <c r="AJD60" s="42"/>
      <c r="AJE60" s="42"/>
      <c r="AJF60" s="42"/>
      <c r="AJG60" s="42"/>
      <c r="AJH60" s="42"/>
      <c r="AJI60" s="42"/>
      <c r="AJJ60" s="42"/>
      <c r="AJK60" s="42"/>
      <c r="AJL60" s="42"/>
      <c r="AJM60" s="42"/>
      <c r="AJN60" s="42"/>
      <c r="AJO60" s="42"/>
      <c r="AJP60" s="42"/>
      <c r="AJQ60" s="42"/>
      <c r="AJR60" s="42"/>
      <c r="AJS60" s="42"/>
      <c r="AJT60" s="42"/>
      <c r="AJU60" s="42"/>
      <c r="AJV60" s="42"/>
      <c r="AJW60" s="42"/>
      <c r="AJX60" s="42"/>
      <c r="AJY60" s="42"/>
      <c r="AJZ60" s="42"/>
      <c r="AKA60" s="42"/>
      <c r="AKB60" s="42"/>
      <c r="AKC60" s="42"/>
      <c r="AKD60" s="42"/>
      <c r="AKE60" s="42"/>
      <c r="AKF60" s="42"/>
      <c r="AKG60" s="42"/>
      <c r="AKH60" s="62"/>
      <c r="AKI60" s="42"/>
      <c r="AKJ60" s="42"/>
      <c r="AKK60" s="42"/>
      <c r="AKL60" s="42"/>
      <c r="AKM60" s="42"/>
      <c r="AKN60" s="42"/>
      <c r="AKO60" s="42"/>
      <c r="AKP60" s="42"/>
      <c r="AKQ60" s="42"/>
      <c r="AKR60" s="42"/>
      <c r="AKS60" s="42"/>
      <c r="AKT60" s="42"/>
      <c r="AKU60" s="42"/>
      <c r="AKV60" s="42"/>
      <c r="AKW60" s="42"/>
      <c r="AKX60" s="42"/>
      <c r="AKY60" s="42"/>
      <c r="AKZ60" s="42"/>
      <c r="ALA60" s="42"/>
      <c r="ALB60" s="42"/>
      <c r="ALC60" s="42"/>
      <c r="ALD60" s="42"/>
      <c r="ALE60" s="42"/>
      <c r="ALF60" s="42"/>
      <c r="ALG60" s="42"/>
      <c r="ALH60" s="42"/>
      <c r="ALI60" s="42"/>
      <c r="ALJ60" s="42"/>
      <c r="ALK60" s="42"/>
      <c r="ALL60" s="42"/>
      <c r="ALM60" s="42"/>
      <c r="ALN60" s="62"/>
    </row>
    <row r="61" spans="1:1002" s="39" customFormat="1">
      <c r="A61" s="549"/>
      <c r="B61" s="539"/>
      <c r="D61" s="552"/>
      <c r="E61" s="552"/>
      <c r="F61" s="555"/>
      <c r="G61" s="558"/>
      <c r="H61" s="561"/>
      <c r="I61" s="542"/>
      <c r="J61" s="542"/>
      <c r="K61" s="542"/>
      <c r="M61" s="34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6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62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62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62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62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62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62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62"/>
      <c r="IO61" s="42"/>
      <c r="IP61" s="42"/>
      <c r="IQ61" s="42"/>
      <c r="IR61" s="42"/>
      <c r="IS61" s="42"/>
      <c r="IT61" s="42"/>
      <c r="IU61" s="42"/>
      <c r="IV61" s="42"/>
      <c r="IW61" s="42"/>
      <c r="IX61" s="42"/>
      <c r="IY61" s="42"/>
      <c r="IZ61" s="42"/>
      <c r="JA61" s="42"/>
      <c r="JB61" s="42"/>
      <c r="JC61" s="42"/>
      <c r="JD61" s="42"/>
      <c r="JE61" s="42"/>
      <c r="JF61" s="42"/>
      <c r="JG61" s="42"/>
      <c r="JH61" s="42"/>
      <c r="JI61" s="42"/>
      <c r="JJ61" s="42"/>
      <c r="JK61" s="42"/>
      <c r="JL61" s="42"/>
      <c r="JM61" s="42"/>
      <c r="JN61" s="42"/>
      <c r="JO61" s="42"/>
      <c r="JP61" s="42"/>
      <c r="JQ61" s="42"/>
      <c r="JR61" s="42"/>
      <c r="JS61" s="42"/>
      <c r="JT61" s="62"/>
      <c r="JU61" s="42"/>
      <c r="JV61" s="42"/>
      <c r="JW61" s="42"/>
      <c r="JX61" s="42"/>
      <c r="JY61" s="42"/>
      <c r="JZ61" s="42"/>
      <c r="KA61" s="42"/>
      <c r="KB61" s="42"/>
      <c r="KC61" s="42"/>
      <c r="KD61" s="42"/>
      <c r="KE61" s="42"/>
      <c r="KF61" s="42"/>
      <c r="KG61" s="42"/>
      <c r="KH61" s="42"/>
      <c r="KI61" s="42"/>
      <c r="KJ61" s="42"/>
      <c r="KK61" s="42"/>
      <c r="KL61" s="42"/>
      <c r="KM61" s="42"/>
      <c r="KN61" s="42"/>
      <c r="KO61" s="42"/>
      <c r="KP61" s="42"/>
      <c r="KQ61" s="42"/>
      <c r="KR61" s="42"/>
      <c r="KS61" s="42"/>
      <c r="KT61" s="42"/>
      <c r="KU61" s="42"/>
      <c r="KV61" s="42"/>
      <c r="KW61" s="62"/>
      <c r="KX61" s="42"/>
      <c r="KY61" s="42"/>
      <c r="KZ61" s="42"/>
      <c r="LA61" s="42"/>
      <c r="LB61" s="42"/>
      <c r="LC61" s="42"/>
      <c r="LD61" s="42"/>
      <c r="LE61" s="42"/>
      <c r="LF61" s="42"/>
      <c r="LG61" s="42"/>
      <c r="LH61" s="42"/>
      <c r="LI61" s="42"/>
      <c r="LJ61" s="42"/>
      <c r="LK61" s="42"/>
      <c r="LL61" s="42"/>
      <c r="LM61" s="42"/>
      <c r="LN61" s="42"/>
      <c r="LO61" s="42"/>
      <c r="LP61" s="42"/>
      <c r="LQ61" s="42"/>
      <c r="LR61" s="42"/>
      <c r="LS61" s="42"/>
      <c r="LT61" s="42"/>
      <c r="LU61" s="42"/>
      <c r="LV61" s="42"/>
      <c r="LW61" s="42"/>
      <c r="LX61" s="42"/>
      <c r="LY61" s="42"/>
      <c r="LZ61" s="42"/>
      <c r="MA61" s="42"/>
      <c r="MB61" s="42"/>
      <c r="MC61" s="62"/>
      <c r="MD61" s="30"/>
      <c r="ME61" s="30"/>
      <c r="MF61" s="30"/>
      <c r="MG61" s="30"/>
      <c r="MH61" s="30"/>
      <c r="MI61" s="30"/>
      <c r="MJ61" s="30"/>
      <c r="MK61" s="30"/>
      <c r="ML61" s="30"/>
      <c r="MM61" s="30"/>
      <c r="MN61" s="30"/>
      <c r="MO61" s="30"/>
      <c r="MP61" s="30"/>
      <c r="MQ61" s="30"/>
      <c r="MR61" s="30"/>
      <c r="MS61" s="30"/>
      <c r="MT61" s="30"/>
      <c r="MU61" s="30"/>
      <c r="MV61" s="30"/>
      <c r="MW61" s="30"/>
      <c r="MX61" s="30"/>
      <c r="MY61" s="30"/>
      <c r="MZ61" s="30"/>
      <c r="NA61" s="30"/>
      <c r="NB61" s="30"/>
      <c r="NC61" s="30"/>
      <c r="ND61" s="30"/>
      <c r="NE61" s="30"/>
      <c r="NF61" s="30"/>
      <c r="NG61" s="30"/>
      <c r="NH61" s="62"/>
      <c r="NI61" s="42"/>
      <c r="NJ61" s="42"/>
      <c r="NK61" s="42"/>
      <c r="NL61" s="42"/>
      <c r="NM61" s="42"/>
      <c r="NN61" s="42"/>
      <c r="NO61" s="42"/>
      <c r="NP61" s="42"/>
      <c r="NQ61" s="42"/>
      <c r="NR61" s="42"/>
      <c r="NS61" s="42"/>
      <c r="NT61" s="42"/>
      <c r="NU61" s="42"/>
      <c r="NV61" s="42"/>
      <c r="NW61" s="42"/>
      <c r="NX61" s="42"/>
      <c r="NY61" s="42"/>
      <c r="NZ61" s="42"/>
      <c r="OA61" s="42"/>
      <c r="OB61" s="42"/>
      <c r="OC61" s="42"/>
      <c r="OD61" s="42"/>
      <c r="OE61" s="42"/>
      <c r="OF61" s="42"/>
      <c r="OG61" s="42"/>
      <c r="OH61" s="42"/>
      <c r="OI61" s="42"/>
      <c r="OJ61" s="42"/>
      <c r="OK61" s="42"/>
      <c r="OL61" s="42"/>
      <c r="OM61" s="42"/>
      <c r="ON61" s="62"/>
      <c r="OO61" s="30"/>
      <c r="OP61" s="30"/>
      <c r="OQ61" s="30"/>
      <c r="OR61" s="30"/>
      <c r="OS61" s="30"/>
      <c r="OT61" s="30"/>
      <c r="OU61" s="30"/>
      <c r="OV61" s="30"/>
      <c r="OW61" s="30"/>
      <c r="OX61" s="30"/>
      <c r="OY61" s="30"/>
      <c r="OZ61" s="30"/>
      <c r="PA61" s="30"/>
      <c r="PB61" s="30"/>
      <c r="PC61" s="30"/>
      <c r="PD61" s="30"/>
      <c r="PE61" s="30"/>
      <c r="PF61" s="30"/>
      <c r="PG61" s="30"/>
      <c r="PH61" s="30"/>
      <c r="PI61" s="30"/>
      <c r="PJ61" s="30"/>
      <c r="PK61" s="30"/>
      <c r="PL61" s="30"/>
      <c r="PM61" s="30"/>
      <c r="PN61" s="30"/>
      <c r="PO61" s="30"/>
      <c r="PP61" s="30"/>
      <c r="PQ61" s="30"/>
      <c r="PR61" s="30"/>
      <c r="PS61" s="62"/>
      <c r="PT61" s="42"/>
      <c r="PU61" s="42"/>
      <c r="PV61" s="42"/>
      <c r="PW61" s="42"/>
      <c r="PX61" s="42"/>
      <c r="PY61" s="42"/>
      <c r="PZ61" s="42"/>
      <c r="QA61" s="42"/>
      <c r="QB61" s="42"/>
      <c r="QC61" s="42"/>
      <c r="QD61" s="42"/>
      <c r="QE61" s="42"/>
      <c r="QF61" s="42"/>
      <c r="QG61" s="42"/>
      <c r="QH61" s="42"/>
      <c r="QI61" s="42"/>
      <c r="QJ61" s="42"/>
      <c r="QK61" s="42"/>
      <c r="QL61" s="42"/>
      <c r="QM61" s="42"/>
      <c r="QN61" s="42"/>
      <c r="QO61" s="42"/>
      <c r="QP61" s="42"/>
      <c r="QQ61" s="42"/>
      <c r="QR61" s="42"/>
      <c r="QS61" s="42"/>
      <c r="QT61" s="42"/>
      <c r="QU61" s="42"/>
      <c r="QV61" s="42"/>
      <c r="QW61" s="42"/>
      <c r="QX61" s="42"/>
      <c r="QY61" s="62"/>
      <c r="QZ61" s="42"/>
      <c r="RA61" s="42"/>
      <c r="RB61" s="42"/>
      <c r="RC61" s="42"/>
      <c r="RD61" s="42"/>
      <c r="RE61" s="42"/>
      <c r="RF61" s="42"/>
      <c r="RG61" s="42"/>
      <c r="RH61" s="42"/>
      <c r="RI61" s="42"/>
      <c r="RJ61" s="42"/>
      <c r="RK61" s="42"/>
      <c r="RL61" s="42"/>
      <c r="RM61" s="42"/>
      <c r="RN61" s="42"/>
      <c r="RO61" s="42"/>
      <c r="RP61" s="42"/>
      <c r="RQ61" s="42"/>
      <c r="RR61" s="42"/>
      <c r="RS61" s="42"/>
      <c r="RT61" s="42"/>
      <c r="RU61" s="42"/>
      <c r="RV61" s="42"/>
      <c r="RW61" s="42"/>
      <c r="RX61" s="42"/>
      <c r="RY61" s="42"/>
      <c r="RZ61" s="42"/>
      <c r="SA61" s="42"/>
      <c r="SB61" s="42"/>
      <c r="SC61" s="42"/>
      <c r="SD61" s="42"/>
      <c r="SE61" s="62"/>
      <c r="SF61" s="30"/>
      <c r="SG61" s="30"/>
      <c r="SH61" s="30"/>
      <c r="SI61" s="30"/>
      <c r="SJ61" s="30"/>
      <c r="SK61" s="30"/>
      <c r="SL61" s="30"/>
      <c r="SM61" s="30"/>
      <c r="SN61" s="30"/>
      <c r="SO61" s="30"/>
      <c r="SP61" s="30"/>
      <c r="SQ61" s="30"/>
      <c r="SR61" s="30"/>
      <c r="SS61" s="30"/>
      <c r="ST61" s="30"/>
      <c r="SU61" s="30"/>
      <c r="SV61" s="30"/>
      <c r="SW61" s="30"/>
      <c r="SX61" s="30"/>
      <c r="SY61" s="30"/>
      <c r="SZ61" s="30"/>
      <c r="TA61" s="30"/>
      <c r="TB61" s="30"/>
      <c r="TC61" s="30"/>
      <c r="TD61" s="30"/>
      <c r="TE61" s="30"/>
      <c r="TF61" s="30"/>
      <c r="TG61" s="30"/>
      <c r="TH61" s="30"/>
      <c r="TI61" s="30"/>
      <c r="TJ61" s="62"/>
      <c r="TK61" s="42"/>
      <c r="TL61" s="42"/>
      <c r="TM61" s="42"/>
      <c r="TN61" s="42"/>
      <c r="TO61" s="42"/>
      <c r="TP61" s="42"/>
      <c r="TQ61" s="42"/>
      <c r="TR61" s="42"/>
      <c r="TS61" s="42"/>
      <c r="TT61" s="42"/>
      <c r="TU61" s="42"/>
      <c r="TV61" s="42"/>
      <c r="TW61" s="42"/>
      <c r="TX61" s="42"/>
      <c r="TY61" s="42"/>
      <c r="TZ61" s="42"/>
      <c r="UA61" s="42"/>
      <c r="UB61" s="42"/>
      <c r="UC61" s="42"/>
      <c r="UD61" s="42"/>
      <c r="UE61" s="42"/>
      <c r="UF61" s="42"/>
      <c r="UG61" s="42"/>
      <c r="UH61" s="42"/>
      <c r="UI61" s="42"/>
      <c r="UJ61" s="42"/>
      <c r="UK61" s="42"/>
      <c r="UL61" s="42"/>
      <c r="UM61" s="42"/>
      <c r="UN61" s="42"/>
      <c r="UO61" s="42"/>
      <c r="UP61" s="62"/>
      <c r="UQ61" s="30"/>
      <c r="UR61" s="30"/>
      <c r="US61" s="30"/>
      <c r="UT61" s="30"/>
      <c r="UU61" s="30"/>
      <c r="UV61" s="30"/>
      <c r="UW61" s="30"/>
      <c r="UX61" s="30"/>
      <c r="UY61" s="30"/>
      <c r="UZ61" s="30"/>
      <c r="VA61" s="30"/>
      <c r="VB61" s="30"/>
      <c r="VC61" s="30"/>
      <c r="VD61" s="30"/>
      <c r="VE61" s="30"/>
      <c r="VF61" s="30"/>
      <c r="VG61" s="30"/>
      <c r="VH61" s="30"/>
      <c r="VI61" s="30"/>
      <c r="VJ61" s="30"/>
      <c r="VK61" s="30"/>
      <c r="VL61" s="30"/>
      <c r="VM61" s="30"/>
      <c r="VN61" s="30"/>
      <c r="VO61" s="30"/>
      <c r="VP61" s="30"/>
      <c r="VQ61" s="30"/>
      <c r="VR61" s="30"/>
      <c r="VS61" s="30"/>
      <c r="VT61" s="30"/>
      <c r="VU61" s="62"/>
      <c r="VV61" s="30"/>
      <c r="VW61" s="30"/>
      <c r="VX61" s="30"/>
      <c r="VY61" s="30"/>
      <c r="VZ61" s="30"/>
      <c r="WA61" s="30"/>
      <c r="WB61" s="30"/>
      <c r="WC61" s="30"/>
      <c r="WD61" s="30"/>
      <c r="WE61" s="30"/>
      <c r="WF61" s="30"/>
      <c r="WG61" s="30"/>
      <c r="WH61" s="30"/>
      <c r="WI61" s="30"/>
      <c r="WJ61" s="30"/>
      <c r="WK61" s="30"/>
      <c r="WL61" s="30"/>
      <c r="WM61" s="30"/>
      <c r="WN61" s="30"/>
      <c r="WO61" s="30"/>
      <c r="WP61" s="30"/>
      <c r="WQ61" s="30"/>
      <c r="WR61" s="30"/>
      <c r="WS61" s="30"/>
      <c r="WT61" s="30"/>
      <c r="WU61" s="30"/>
      <c r="WV61" s="30"/>
      <c r="WW61" s="30"/>
      <c r="WX61" s="30"/>
      <c r="WY61" s="30"/>
      <c r="WZ61" s="30"/>
      <c r="XA61" s="62"/>
      <c r="XB61" s="30"/>
      <c r="XC61" s="30"/>
      <c r="XD61" s="30"/>
      <c r="XE61" s="30"/>
      <c r="XF61" s="30"/>
      <c r="XG61" s="30"/>
      <c r="XH61" s="30"/>
      <c r="XI61" s="30"/>
      <c r="XJ61" s="30"/>
      <c r="XK61" s="30"/>
      <c r="XL61" s="30"/>
      <c r="XM61" s="30"/>
      <c r="XN61" s="30"/>
      <c r="XO61" s="30"/>
      <c r="XP61" s="30"/>
      <c r="XQ61" s="30"/>
      <c r="XR61" s="30"/>
      <c r="XS61" s="30"/>
      <c r="XT61" s="30"/>
      <c r="XU61" s="30"/>
      <c r="XV61" s="30"/>
      <c r="XW61" s="30"/>
      <c r="XX61" s="30"/>
      <c r="XY61" s="30"/>
      <c r="XZ61" s="30"/>
      <c r="YA61" s="30"/>
      <c r="YB61" s="30"/>
      <c r="YC61" s="30"/>
      <c r="YD61" s="30"/>
      <c r="YE61" s="30"/>
      <c r="YF61" s="30"/>
      <c r="YG61" s="62"/>
      <c r="YH61" s="30"/>
      <c r="YI61" s="30"/>
      <c r="YJ61" s="30"/>
      <c r="YK61" s="30"/>
      <c r="YL61" s="30"/>
      <c r="YM61" s="30"/>
      <c r="YN61" s="30"/>
      <c r="YO61" s="30"/>
      <c r="YP61" s="30"/>
      <c r="YQ61" s="30"/>
      <c r="YR61" s="30"/>
      <c r="YS61" s="30"/>
      <c r="YT61" s="30"/>
      <c r="YU61" s="30"/>
      <c r="YV61" s="30"/>
      <c r="YW61" s="30"/>
      <c r="YX61" s="30"/>
      <c r="YY61" s="30"/>
      <c r="YZ61" s="30"/>
      <c r="ZA61" s="30"/>
      <c r="ZB61" s="30"/>
      <c r="ZC61" s="30"/>
      <c r="ZD61" s="30"/>
      <c r="ZE61" s="30"/>
      <c r="ZF61" s="30"/>
      <c r="ZG61" s="30"/>
      <c r="ZH61" s="30"/>
      <c r="ZI61" s="30"/>
      <c r="ZJ61" s="62"/>
      <c r="ZK61" s="30"/>
      <c r="ZL61" s="30"/>
      <c r="ZM61" s="30"/>
      <c r="ZN61" s="30"/>
      <c r="ZO61" s="30"/>
      <c r="ZP61" s="30"/>
      <c r="ZQ61" s="30"/>
      <c r="ZR61" s="30"/>
      <c r="ZS61" s="30"/>
      <c r="ZT61" s="30"/>
      <c r="ZU61" s="30"/>
      <c r="ZV61" s="30"/>
      <c r="ZW61" s="30"/>
      <c r="ZX61" s="30"/>
      <c r="ZY61" s="30"/>
      <c r="ZZ61" s="30"/>
      <c r="AAA61" s="30"/>
      <c r="AAB61" s="30"/>
      <c r="AAC61" s="30"/>
      <c r="AAD61" s="30"/>
      <c r="AAE61" s="30"/>
      <c r="AAF61" s="30"/>
      <c r="AAG61" s="30"/>
      <c r="AAH61" s="30"/>
      <c r="AAI61" s="30"/>
      <c r="AAJ61" s="30"/>
      <c r="AAK61" s="30"/>
      <c r="AAL61" s="30"/>
      <c r="AAM61" s="30"/>
      <c r="AAN61" s="30"/>
      <c r="AAO61" s="30"/>
      <c r="AAP61" s="62"/>
      <c r="AAQ61" s="30"/>
      <c r="AAR61" s="30"/>
      <c r="AAS61" s="30"/>
      <c r="AAT61" s="30"/>
      <c r="AAU61" s="30"/>
      <c r="AAV61" s="30"/>
      <c r="AAW61" s="30"/>
      <c r="AAX61" s="30"/>
      <c r="AAY61" s="30"/>
      <c r="AAZ61" s="30"/>
      <c r="ABA61" s="30"/>
      <c r="ABB61" s="30"/>
      <c r="ABC61" s="30"/>
      <c r="ABD61" s="30"/>
      <c r="ABE61" s="30"/>
      <c r="ABF61" s="30"/>
      <c r="ABG61" s="30"/>
      <c r="ABH61" s="30"/>
      <c r="ABI61" s="30"/>
      <c r="ABJ61" s="30"/>
      <c r="ABK61" s="30"/>
      <c r="ABL61" s="30"/>
      <c r="ABM61" s="30"/>
      <c r="ABN61" s="30"/>
      <c r="ABO61" s="30"/>
      <c r="ABP61" s="30"/>
      <c r="ABQ61" s="30"/>
      <c r="ABR61" s="30"/>
      <c r="ABS61" s="30"/>
      <c r="ABT61" s="30"/>
      <c r="ABU61" s="62"/>
      <c r="ABV61" s="30"/>
      <c r="ABW61" s="30"/>
      <c r="ABX61" s="30"/>
      <c r="ABY61" s="30"/>
      <c r="ABZ61" s="30"/>
      <c r="ACA61" s="30"/>
      <c r="ACB61" s="30"/>
      <c r="ACC61" s="30"/>
      <c r="ACD61" s="30"/>
      <c r="ACE61" s="30"/>
      <c r="ACF61" s="30"/>
      <c r="ACG61" s="30"/>
      <c r="ACH61" s="30"/>
      <c r="ACI61" s="30"/>
      <c r="ACJ61" s="30"/>
      <c r="ACK61" s="30"/>
      <c r="ACL61" s="30"/>
      <c r="ACM61" s="30"/>
      <c r="ACN61" s="30"/>
      <c r="ACO61" s="30"/>
      <c r="ACP61" s="30"/>
      <c r="ACQ61" s="30"/>
      <c r="ACR61" s="30"/>
      <c r="ACS61" s="30"/>
      <c r="ACT61" s="30"/>
      <c r="ACU61" s="30"/>
      <c r="ACV61" s="30"/>
      <c r="ACW61" s="30"/>
      <c r="ACX61" s="30"/>
      <c r="ACY61" s="30"/>
      <c r="ACZ61" s="30"/>
      <c r="ADA61" s="62"/>
      <c r="ADB61" s="30"/>
      <c r="ADC61" s="30"/>
      <c r="ADD61" s="30"/>
      <c r="ADE61" s="30"/>
      <c r="ADF61" s="30"/>
      <c r="ADG61" s="30"/>
      <c r="ADH61" s="30"/>
      <c r="ADI61" s="30"/>
      <c r="ADJ61" s="30"/>
      <c r="ADK61" s="30"/>
      <c r="ADL61" s="30"/>
      <c r="ADM61" s="30"/>
      <c r="ADN61" s="30"/>
      <c r="ADO61" s="30"/>
      <c r="ADP61" s="30"/>
      <c r="ADQ61" s="30"/>
      <c r="ADR61" s="30"/>
      <c r="ADS61" s="30"/>
      <c r="ADT61" s="30"/>
      <c r="ADU61" s="30"/>
      <c r="ADV61" s="30"/>
      <c r="ADW61" s="30"/>
      <c r="ADX61" s="30"/>
      <c r="ADY61" s="30"/>
      <c r="ADZ61" s="30"/>
      <c r="AEA61" s="30"/>
      <c r="AEB61" s="30"/>
      <c r="AEC61" s="30"/>
      <c r="AED61" s="30"/>
      <c r="AEE61" s="30"/>
      <c r="AEF61" s="62"/>
      <c r="AEG61" s="30"/>
      <c r="AEH61" s="30"/>
      <c r="AEI61" s="30"/>
      <c r="AEJ61" s="30"/>
      <c r="AEK61" s="30"/>
      <c r="AEL61" s="30"/>
      <c r="AEM61" s="30"/>
      <c r="AEN61" s="30"/>
      <c r="AEO61" s="30"/>
      <c r="AEP61" s="30"/>
      <c r="AEQ61" s="30"/>
      <c r="AER61" s="30"/>
      <c r="AES61" s="30"/>
      <c r="AET61" s="30"/>
      <c r="AEU61" s="30"/>
      <c r="AEV61" s="30"/>
      <c r="AEW61" s="30"/>
      <c r="AEX61" s="30"/>
      <c r="AEY61" s="30"/>
      <c r="AEZ61" s="30"/>
      <c r="AFA61" s="30"/>
      <c r="AFB61" s="30"/>
      <c r="AFC61" s="30"/>
      <c r="AFD61" s="30"/>
      <c r="AFE61" s="30"/>
      <c r="AFF61" s="30"/>
      <c r="AFG61" s="30"/>
      <c r="AFH61" s="30"/>
      <c r="AFI61" s="30"/>
      <c r="AFJ61" s="30"/>
      <c r="AFK61" s="30"/>
      <c r="AFL61" s="62"/>
      <c r="AFM61" s="30"/>
      <c r="AFN61" s="30"/>
      <c r="AFO61" s="30"/>
      <c r="AFP61" s="30"/>
      <c r="AFQ61" s="30"/>
      <c r="AFR61" s="30"/>
      <c r="AFS61" s="30"/>
      <c r="AFT61" s="30"/>
      <c r="AFU61" s="30"/>
      <c r="AFV61" s="30"/>
      <c r="AFW61" s="30"/>
      <c r="AFX61" s="30"/>
      <c r="AFY61" s="30"/>
      <c r="AFZ61" s="30"/>
      <c r="AGA61" s="30"/>
      <c r="AGB61" s="30"/>
      <c r="AGC61" s="30"/>
      <c r="AGD61" s="30"/>
      <c r="AGE61" s="30"/>
      <c r="AGF61" s="30"/>
      <c r="AGG61" s="30"/>
      <c r="AGH61" s="30"/>
      <c r="AGI61" s="30"/>
      <c r="AGJ61" s="30"/>
      <c r="AGK61" s="30"/>
      <c r="AGL61" s="30"/>
      <c r="AGM61" s="30"/>
      <c r="AGN61" s="30"/>
      <c r="AGO61" s="30"/>
      <c r="AGP61" s="30"/>
      <c r="AGQ61" s="30"/>
      <c r="AGR61" s="62"/>
      <c r="AGS61" s="30"/>
      <c r="AGT61" s="30"/>
      <c r="AGU61" s="30"/>
      <c r="AGV61" s="30"/>
      <c r="AGW61" s="30"/>
      <c r="AGX61" s="30"/>
      <c r="AGY61" s="30"/>
      <c r="AGZ61" s="30"/>
      <c r="AHA61" s="30"/>
      <c r="AHB61" s="30"/>
      <c r="AHC61" s="30"/>
      <c r="AHD61" s="30"/>
      <c r="AHE61" s="30"/>
      <c r="AHF61" s="30"/>
      <c r="AHG61" s="30"/>
      <c r="AHH61" s="30"/>
      <c r="AHI61" s="30"/>
      <c r="AHJ61" s="30"/>
      <c r="AHK61" s="30"/>
      <c r="AHL61" s="30"/>
      <c r="AHM61" s="30"/>
      <c r="AHN61" s="30"/>
      <c r="AHO61" s="30"/>
      <c r="AHP61" s="30"/>
      <c r="AHQ61" s="30"/>
      <c r="AHR61" s="30"/>
      <c r="AHS61" s="30"/>
      <c r="AHT61" s="30"/>
      <c r="AHU61" s="30"/>
      <c r="AHV61" s="30"/>
      <c r="AHW61" s="62"/>
      <c r="AHX61" s="30"/>
      <c r="AHY61" s="30"/>
      <c r="AHZ61" s="30"/>
      <c r="AIA61" s="30"/>
      <c r="AIB61" s="30"/>
      <c r="AIC61" s="30"/>
      <c r="AID61" s="30"/>
      <c r="AIE61" s="30"/>
      <c r="AIF61" s="30"/>
      <c r="AIG61" s="30"/>
      <c r="AIH61" s="30"/>
      <c r="AII61" s="30"/>
      <c r="AIJ61" s="30"/>
      <c r="AIK61" s="30"/>
      <c r="AIL61" s="30"/>
      <c r="AIM61" s="30"/>
      <c r="AIN61" s="30"/>
      <c r="AIO61" s="30"/>
      <c r="AIP61" s="30"/>
      <c r="AIQ61" s="30"/>
      <c r="AIR61" s="30"/>
      <c r="AIS61" s="30"/>
      <c r="AIT61" s="30"/>
      <c r="AIU61" s="30"/>
      <c r="AIV61" s="30"/>
      <c r="AIW61" s="30"/>
      <c r="AIX61" s="30"/>
      <c r="AIY61" s="30"/>
      <c r="AIZ61" s="30"/>
      <c r="AJA61" s="30"/>
      <c r="AJB61" s="30"/>
      <c r="AJC61" s="62"/>
      <c r="AJD61" s="30"/>
      <c r="AJE61" s="30"/>
      <c r="AJF61" s="30"/>
      <c r="AJG61" s="30"/>
      <c r="AJH61" s="30"/>
      <c r="AJI61" s="30"/>
      <c r="AJJ61" s="30"/>
      <c r="AJK61" s="30"/>
      <c r="AJL61" s="30"/>
      <c r="AJM61" s="30"/>
      <c r="AJN61" s="30"/>
      <c r="AJO61" s="30"/>
      <c r="AJP61" s="30"/>
      <c r="AJQ61" s="30"/>
      <c r="AJR61" s="30"/>
      <c r="AJS61" s="30"/>
      <c r="AJT61" s="30"/>
      <c r="AJU61" s="30"/>
      <c r="AJV61" s="30"/>
      <c r="AJW61" s="30"/>
      <c r="AJX61" s="30"/>
      <c r="AJY61" s="30"/>
      <c r="AJZ61" s="30"/>
      <c r="AKA61" s="30"/>
      <c r="AKB61" s="30"/>
      <c r="AKC61" s="30"/>
      <c r="AKD61" s="30"/>
      <c r="AKE61" s="30"/>
      <c r="AKF61" s="30"/>
      <c r="AKG61" s="30"/>
      <c r="AKH61" s="62"/>
      <c r="AKI61" s="30"/>
      <c r="AKJ61" s="30"/>
      <c r="AKK61" s="30"/>
      <c r="AKL61" s="30"/>
      <c r="AKM61" s="30"/>
      <c r="AKN61" s="30"/>
      <c r="AKO61" s="30"/>
      <c r="AKP61" s="30"/>
      <c r="AKQ61" s="30"/>
      <c r="AKR61" s="30"/>
      <c r="AKS61" s="30"/>
      <c r="AKT61" s="30"/>
      <c r="AKU61" s="30"/>
      <c r="AKV61" s="30"/>
      <c r="AKW61" s="30"/>
      <c r="AKX61" s="30"/>
      <c r="AKY61" s="30"/>
      <c r="AKZ61" s="30"/>
      <c r="ALA61" s="30"/>
      <c r="ALB61" s="30"/>
      <c r="ALC61" s="30"/>
      <c r="ALD61" s="30"/>
      <c r="ALE61" s="30"/>
      <c r="ALF61" s="30"/>
      <c r="ALG61" s="30"/>
      <c r="ALH61" s="30"/>
      <c r="ALI61" s="30"/>
      <c r="ALJ61" s="30"/>
      <c r="ALK61" s="30"/>
      <c r="ALL61" s="30"/>
      <c r="ALM61" s="30"/>
      <c r="ALN61" s="62"/>
    </row>
    <row r="62" spans="1:1002" s="67" customFormat="1" ht="3" customHeight="1">
      <c r="A62" s="550"/>
      <c r="B62" s="540"/>
      <c r="C62" s="39"/>
      <c r="D62" s="553"/>
      <c r="E62" s="553"/>
      <c r="F62" s="556"/>
      <c r="G62" s="559"/>
      <c r="H62" s="562"/>
      <c r="I62" s="543"/>
      <c r="J62" s="543"/>
      <c r="K62" s="543"/>
      <c r="M62" s="34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62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62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62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3"/>
      <c r="CX62" s="93"/>
      <c r="CY62" s="93"/>
      <c r="CZ62" s="93"/>
      <c r="DA62" s="93"/>
      <c r="DB62" s="93"/>
      <c r="DC62" s="93"/>
      <c r="DD62" s="93"/>
      <c r="DE62" s="93"/>
      <c r="DF62" s="93"/>
      <c r="DG62" s="93"/>
      <c r="DH62" s="93"/>
      <c r="DI62" s="93"/>
      <c r="DJ62" s="93"/>
      <c r="DK62" s="93"/>
      <c r="DL62" s="93"/>
      <c r="DM62" s="93"/>
      <c r="DN62" s="93"/>
      <c r="DO62" s="93"/>
      <c r="DP62" s="93"/>
      <c r="DQ62" s="93"/>
      <c r="DR62" s="62"/>
      <c r="DS62" s="93"/>
      <c r="DT62" s="93"/>
      <c r="DU62" s="93"/>
      <c r="DV62" s="93"/>
      <c r="DW62" s="93"/>
      <c r="DX62" s="93"/>
      <c r="DY62" s="93"/>
      <c r="DZ62" s="93"/>
      <c r="EA62" s="93"/>
      <c r="EB62" s="93"/>
      <c r="EC62" s="93"/>
      <c r="ED62" s="93"/>
      <c r="EE62" s="93"/>
      <c r="EF62" s="93"/>
      <c r="EG62" s="93"/>
      <c r="EH62" s="93"/>
      <c r="EI62" s="93"/>
      <c r="EJ62" s="93"/>
      <c r="EK62" s="93"/>
      <c r="EL62" s="93"/>
      <c r="EM62" s="93"/>
      <c r="EN62" s="93"/>
      <c r="EO62" s="93"/>
      <c r="EP62" s="93"/>
      <c r="EQ62" s="93"/>
      <c r="ER62" s="93"/>
      <c r="ES62" s="93"/>
      <c r="ET62" s="93"/>
      <c r="EU62" s="93"/>
      <c r="EV62" s="93"/>
      <c r="EW62" s="62"/>
      <c r="EX62" s="93"/>
      <c r="EY62" s="93"/>
      <c r="EZ62" s="93"/>
      <c r="FA62" s="93"/>
      <c r="FB62" s="93"/>
      <c r="FC62" s="93"/>
      <c r="FD62" s="93"/>
      <c r="FE62" s="93"/>
      <c r="FF62" s="93"/>
      <c r="FG62" s="93"/>
      <c r="FH62" s="93"/>
      <c r="FI62" s="93"/>
      <c r="FJ62" s="93"/>
      <c r="FK62" s="93"/>
      <c r="FL62" s="93"/>
      <c r="FM62" s="93"/>
      <c r="FN62" s="93"/>
      <c r="FO62" s="93"/>
      <c r="FP62" s="93"/>
      <c r="FQ62" s="93"/>
      <c r="FR62" s="93"/>
      <c r="FS62" s="93"/>
      <c r="FT62" s="93"/>
      <c r="FU62" s="93"/>
      <c r="FV62" s="93"/>
      <c r="FW62" s="93"/>
      <c r="FX62" s="93"/>
      <c r="FY62" s="93"/>
      <c r="FZ62" s="93"/>
      <c r="GA62" s="93"/>
      <c r="GB62" s="93"/>
      <c r="GC62" s="62"/>
      <c r="GD62" s="93"/>
      <c r="GE62" s="93"/>
      <c r="GF62" s="93"/>
      <c r="GG62" s="93"/>
      <c r="GH62" s="93"/>
      <c r="GI62" s="93"/>
      <c r="GJ62" s="93"/>
      <c r="GK62" s="93"/>
      <c r="GL62" s="93"/>
      <c r="GM62" s="93"/>
      <c r="GN62" s="93"/>
      <c r="GO62" s="93"/>
      <c r="GP62" s="93"/>
      <c r="GQ62" s="93"/>
      <c r="GR62" s="93"/>
      <c r="GS62" s="93"/>
      <c r="GT62" s="93"/>
      <c r="GU62" s="93"/>
      <c r="GV62" s="93"/>
      <c r="GW62" s="93"/>
      <c r="GX62" s="93"/>
      <c r="GY62" s="93"/>
      <c r="GZ62" s="93"/>
      <c r="HA62" s="93"/>
      <c r="HB62" s="93"/>
      <c r="HC62" s="93"/>
      <c r="HD62" s="93"/>
      <c r="HE62" s="93"/>
      <c r="HF62" s="93"/>
      <c r="HG62" s="93"/>
      <c r="HH62" s="62"/>
      <c r="HI62" s="93"/>
      <c r="HJ62" s="93"/>
      <c r="HK62" s="93"/>
      <c r="HL62" s="93"/>
      <c r="HM62" s="93"/>
      <c r="HN62" s="93"/>
      <c r="HO62" s="93"/>
      <c r="HP62" s="93"/>
      <c r="HQ62" s="93"/>
      <c r="HR62" s="93"/>
      <c r="HS62" s="93"/>
      <c r="HT62" s="93"/>
      <c r="HU62" s="93"/>
      <c r="HV62" s="93"/>
      <c r="HW62" s="93"/>
      <c r="HX62" s="93"/>
      <c r="HY62" s="93"/>
      <c r="HZ62" s="93"/>
      <c r="IA62" s="93"/>
      <c r="IB62" s="93"/>
      <c r="IC62" s="93"/>
      <c r="ID62" s="93"/>
      <c r="IE62" s="93"/>
      <c r="IF62" s="93"/>
      <c r="IG62" s="93"/>
      <c r="IH62" s="93"/>
      <c r="II62" s="93"/>
      <c r="IJ62" s="93"/>
      <c r="IK62" s="93"/>
      <c r="IL62" s="93"/>
      <c r="IM62" s="93"/>
      <c r="IN62" s="62"/>
      <c r="IO62" s="93"/>
      <c r="IP62" s="93"/>
      <c r="IQ62" s="93"/>
      <c r="IR62" s="93"/>
      <c r="IS62" s="93"/>
      <c r="IT62" s="93"/>
      <c r="IU62" s="93"/>
      <c r="IV62" s="93"/>
      <c r="IW62" s="93"/>
      <c r="IX62" s="93"/>
      <c r="IY62" s="93"/>
      <c r="IZ62" s="93"/>
      <c r="JA62" s="93"/>
      <c r="JB62" s="93"/>
      <c r="JC62" s="93"/>
      <c r="JD62" s="93"/>
      <c r="JE62" s="93"/>
      <c r="JF62" s="93"/>
      <c r="JG62" s="93"/>
      <c r="JH62" s="93"/>
      <c r="JI62" s="93"/>
      <c r="JJ62" s="93"/>
      <c r="JK62" s="93"/>
      <c r="JL62" s="93"/>
      <c r="JM62" s="93"/>
      <c r="JN62" s="93"/>
      <c r="JO62" s="93"/>
      <c r="JP62" s="93"/>
      <c r="JQ62" s="93"/>
      <c r="JR62" s="93"/>
      <c r="JS62" s="93"/>
      <c r="JT62" s="62"/>
      <c r="JU62" s="93"/>
      <c r="JV62" s="93"/>
      <c r="JW62" s="93"/>
      <c r="JX62" s="93"/>
      <c r="JY62" s="93"/>
      <c r="JZ62" s="93"/>
      <c r="KA62" s="93"/>
      <c r="KB62" s="93"/>
      <c r="KC62" s="93"/>
      <c r="KD62" s="93"/>
      <c r="KE62" s="93"/>
      <c r="KF62" s="93"/>
      <c r="KG62" s="93"/>
      <c r="KH62" s="93"/>
      <c r="KI62" s="93"/>
      <c r="KJ62" s="93"/>
      <c r="KK62" s="93"/>
      <c r="KL62" s="93"/>
      <c r="KM62" s="93"/>
      <c r="KN62" s="93"/>
      <c r="KO62" s="93"/>
      <c r="KP62" s="93"/>
      <c r="KQ62" s="93"/>
      <c r="KR62" s="93"/>
      <c r="KS62" s="93"/>
      <c r="KT62" s="93"/>
      <c r="KU62" s="93"/>
      <c r="KV62" s="93"/>
      <c r="KW62" s="62"/>
      <c r="KX62" s="93"/>
      <c r="KY62" s="93"/>
      <c r="KZ62" s="93"/>
      <c r="LA62" s="93"/>
      <c r="LB62" s="93"/>
      <c r="LC62" s="93"/>
      <c r="LD62" s="93"/>
      <c r="LE62" s="93"/>
      <c r="LF62" s="93"/>
      <c r="LG62" s="93"/>
      <c r="LH62" s="93"/>
      <c r="LI62" s="93"/>
      <c r="LJ62" s="93"/>
      <c r="LK62" s="93"/>
      <c r="LL62" s="93"/>
      <c r="LM62" s="93"/>
      <c r="LN62" s="93"/>
      <c r="LO62" s="93"/>
      <c r="LP62" s="93"/>
      <c r="LQ62" s="93"/>
      <c r="LR62" s="93"/>
      <c r="LS62" s="93"/>
      <c r="LT62" s="93"/>
      <c r="LU62" s="93"/>
      <c r="LV62" s="93"/>
      <c r="LW62" s="93"/>
      <c r="LX62" s="93"/>
      <c r="LY62" s="93"/>
      <c r="LZ62" s="93"/>
      <c r="MA62" s="93"/>
      <c r="MB62" s="93"/>
      <c r="MC62" s="62"/>
      <c r="MD62" s="93"/>
      <c r="ME62" s="93"/>
      <c r="MF62" s="93"/>
      <c r="MG62" s="93"/>
      <c r="MH62" s="93"/>
      <c r="MI62" s="93"/>
      <c r="MJ62" s="93"/>
      <c r="MK62" s="93"/>
      <c r="ML62" s="93"/>
      <c r="MM62" s="93"/>
      <c r="MN62" s="93"/>
      <c r="MO62" s="93"/>
      <c r="MP62" s="93"/>
      <c r="MQ62" s="93"/>
      <c r="MR62" s="93"/>
      <c r="MS62" s="93"/>
      <c r="MT62" s="93"/>
      <c r="MU62" s="93"/>
      <c r="MV62" s="93"/>
      <c r="MW62" s="93"/>
      <c r="MX62" s="93"/>
      <c r="MY62" s="93"/>
      <c r="MZ62" s="93"/>
      <c r="NA62" s="93"/>
      <c r="NB62" s="93"/>
      <c r="NC62" s="93"/>
      <c r="ND62" s="93"/>
      <c r="NE62" s="93"/>
      <c r="NF62" s="93"/>
      <c r="NG62" s="93"/>
      <c r="NH62" s="62"/>
      <c r="NI62" s="93"/>
      <c r="NJ62" s="93"/>
      <c r="NK62" s="93"/>
      <c r="NL62" s="93"/>
      <c r="NM62" s="93"/>
      <c r="NN62" s="93"/>
      <c r="NO62" s="93"/>
      <c r="NP62" s="93"/>
      <c r="NQ62" s="93"/>
      <c r="NR62" s="93"/>
      <c r="NS62" s="93"/>
      <c r="NT62" s="93"/>
      <c r="NU62" s="93"/>
      <c r="NV62" s="93"/>
      <c r="NW62" s="93"/>
      <c r="NX62" s="93"/>
      <c r="NY62" s="93"/>
      <c r="NZ62" s="93"/>
      <c r="OA62" s="93"/>
      <c r="OB62" s="93"/>
      <c r="OC62" s="93"/>
      <c r="OD62" s="93"/>
      <c r="OE62" s="93"/>
      <c r="OF62" s="93"/>
      <c r="OG62" s="93"/>
      <c r="OH62" s="93"/>
      <c r="OI62" s="93"/>
      <c r="OJ62" s="93"/>
      <c r="OK62" s="93"/>
      <c r="OL62" s="93"/>
      <c r="OM62" s="93"/>
      <c r="ON62" s="62"/>
      <c r="OO62" s="93"/>
      <c r="OP62" s="93"/>
      <c r="OQ62" s="93"/>
      <c r="OR62" s="93"/>
      <c r="OS62" s="93"/>
      <c r="OT62" s="93"/>
      <c r="OU62" s="93"/>
      <c r="OV62" s="93"/>
      <c r="OW62" s="93"/>
      <c r="OX62" s="93"/>
      <c r="OY62" s="93"/>
      <c r="OZ62" s="93"/>
      <c r="PA62" s="93"/>
      <c r="PB62" s="93"/>
      <c r="PC62" s="93"/>
      <c r="PD62" s="93"/>
      <c r="PE62" s="93"/>
      <c r="PF62" s="93"/>
      <c r="PG62" s="93"/>
      <c r="PH62" s="93"/>
      <c r="PI62" s="93"/>
      <c r="PJ62" s="93"/>
      <c r="PK62" s="93"/>
      <c r="PL62" s="93"/>
      <c r="PM62" s="93"/>
      <c r="PN62" s="93"/>
      <c r="PO62" s="93"/>
      <c r="PP62" s="93"/>
      <c r="PQ62" s="93"/>
      <c r="PR62" s="93"/>
      <c r="PS62" s="62"/>
      <c r="PT62" s="93"/>
      <c r="PU62" s="93"/>
      <c r="PV62" s="93"/>
      <c r="PW62" s="93"/>
      <c r="PX62" s="93"/>
      <c r="PY62" s="93"/>
      <c r="PZ62" s="93"/>
      <c r="QA62" s="93"/>
      <c r="QB62" s="93"/>
      <c r="QC62" s="93"/>
      <c r="QD62" s="93"/>
      <c r="QE62" s="93"/>
      <c r="QF62" s="93"/>
      <c r="QG62" s="93"/>
      <c r="QH62" s="93"/>
      <c r="QI62" s="93"/>
      <c r="QJ62" s="93"/>
      <c r="QK62" s="93"/>
      <c r="QL62" s="93"/>
      <c r="QM62" s="93"/>
      <c r="QN62" s="93"/>
      <c r="QO62" s="93"/>
      <c r="QP62" s="93"/>
      <c r="QQ62" s="93"/>
      <c r="QR62" s="93"/>
      <c r="QS62" s="93"/>
      <c r="QT62" s="93"/>
      <c r="QU62" s="93"/>
      <c r="QV62" s="93"/>
      <c r="QW62" s="93"/>
      <c r="QX62" s="93"/>
      <c r="QY62" s="62"/>
      <c r="QZ62" s="93"/>
      <c r="RA62" s="93"/>
      <c r="RB62" s="93"/>
      <c r="RC62" s="93"/>
      <c r="RD62" s="93"/>
      <c r="RE62" s="93"/>
      <c r="RF62" s="93"/>
      <c r="RG62" s="93"/>
      <c r="RH62" s="93"/>
      <c r="RI62" s="93"/>
      <c r="RJ62" s="93"/>
      <c r="RK62" s="93"/>
      <c r="RL62" s="93"/>
      <c r="RM62" s="93"/>
      <c r="RN62" s="93"/>
      <c r="RO62" s="93"/>
      <c r="RP62" s="93"/>
      <c r="RQ62" s="93"/>
      <c r="RR62" s="93"/>
      <c r="RS62" s="93"/>
      <c r="RT62" s="93"/>
      <c r="RU62" s="93"/>
      <c r="RV62" s="93"/>
      <c r="RW62" s="93"/>
      <c r="RX62" s="93"/>
      <c r="RY62" s="93"/>
      <c r="RZ62" s="93"/>
      <c r="SA62" s="93"/>
      <c r="SB62" s="93"/>
      <c r="SC62" s="93"/>
      <c r="SD62" s="93"/>
      <c r="SE62" s="62"/>
      <c r="SF62" s="93"/>
      <c r="SG62" s="93"/>
      <c r="SH62" s="93"/>
      <c r="SI62" s="93"/>
      <c r="SJ62" s="93"/>
      <c r="SK62" s="93"/>
      <c r="SL62" s="93"/>
      <c r="SM62" s="93"/>
      <c r="SN62" s="93"/>
      <c r="SO62" s="93"/>
      <c r="SP62" s="93"/>
      <c r="SQ62" s="93"/>
      <c r="SR62" s="93"/>
      <c r="SS62" s="93"/>
      <c r="ST62" s="93"/>
      <c r="SU62" s="93"/>
      <c r="SV62" s="93"/>
      <c r="SW62" s="93"/>
      <c r="SX62" s="93"/>
      <c r="SY62" s="93"/>
      <c r="SZ62" s="93"/>
      <c r="TA62" s="93"/>
      <c r="TB62" s="93"/>
      <c r="TC62" s="93"/>
      <c r="TD62" s="93"/>
      <c r="TE62" s="93"/>
      <c r="TF62" s="93"/>
      <c r="TG62" s="93"/>
      <c r="TH62" s="93"/>
      <c r="TI62" s="93"/>
      <c r="TJ62" s="62"/>
      <c r="TK62" s="93"/>
      <c r="TL62" s="93"/>
      <c r="TM62" s="93"/>
      <c r="TN62" s="93"/>
      <c r="TO62" s="93"/>
      <c r="TP62" s="93"/>
      <c r="TQ62" s="93"/>
      <c r="TR62" s="93"/>
      <c r="TS62" s="93"/>
      <c r="TT62" s="93"/>
      <c r="TU62" s="93"/>
      <c r="TV62" s="93"/>
      <c r="TW62" s="93"/>
      <c r="TX62" s="93"/>
      <c r="TY62" s="93"/>
      <c r="TZ62" s="93"/>
      <c r="UA62" s="93"/>
      <c r="UB62" s="93"/>
      <c r="UC62" s="93"/>
      <c r="UD62" s="93"/>
      <c r="UE62" s="93"/>
      <c r="UF62" s="93"/>
      <c r="UG62" s="93"/>
      <c r="UH62" s="93"/>
      <c r="UI62" s="93"/>
      <c r="UJ62" s="93"/>
      <c r="UK62" s="93"/>
      <c r="UL62" s="93"/>
      <c r="UM62" s="93"/>
      <c r="UN62" s="93"/>
      <c r="UO62" s="93"/>
      <c r="UP62" s="62"/>
      <c r="UQ62" s="93"/>
      <c r="UR62" s="93"/>
      <c r="US62" s="93"/>
      <c r="UT62" s="93"/>
      <c r="UU62" s="93"/>
      <c r="UV62" s="93"/>
      <c r="UW62" s="93"/>
      <c r="UX62" s="93"/>
      <c r="UY62" s="93"/>
      <c r="UZ62" s="93"/>
      <c r="VA62" s="93"/>
      <c r="VB62" s="93"/>
      <c r="VC62" s="93"/>
      <c r="VD62" s="93"/>
      <c r="VE62" s="93"/>
      <c r="VF62" s="93"/>
      <c r="VG62" s="93"/>
      <c r="VH62" s="93"/>
      <c r="VI62" s="93"/>
      <c r="VJ62" s="93"/>
      <c r="VK62" s="93"/>
      <c r="VL62" s="93"/>
      <c r="VM62" s="93"/>
      <c r="VN62" s="93"/>
      <c r="VO62" s="93"/>
      <c r="VP62" s="93"/>
      <c r="VQ62" s="93"/>
      <c r="VR62" s="93"/>
      <c r="VS62" s="93"/>
      <c r="VT62" s="93"/>
      <c r="VU62" s="62"/>
      <c r="VV62" s="93"/>
      <c r="VW62" s="93"/>
      <c r="VX62" s="93"/>
      <c r="VY62" s="93"/>
      <c r="VZ62" s="93"/>
      <c r="WA62" s="93"/>
      <c r="WB62" s="93"/>
      <c r="WC62" s="93"/>
      <c r="WD62" s="93"/>
      <c r="WE62" s="93"/>
      <c r="WF62" s="93"/>
      <c r="WG62" s="93"/>
      <c r="WH62" s="93"/>
      <c r="WI62" s="93"/>
      <c r="WJ62" s="93"/>
      <c r="WK62" s="93"/>
      <c r="WL62" s="93"/>
      <c r="WM62" s="93"/>
      <c r="WN62" s="93"/>
      <c r="WO62" s="93"/>
      <c r="WP62" s="93"/>
      <c r="WQ62" s="93"/>
      <c r="WR62" s="93"/>
      <c r="WS62" s="93"/>
      <c r="WT62" s="93"/>
      <c r="WU62" s="93"/>
      <c r="WV62" s="93"/>
      <c r="WW62" s="93"/>
      <c r="WX62" s="93"/>
      <c r="WY62" s="93"/>
      <c r="WZ62" s="70"/>
      <c r="XA62" s="62"/>
      <c r="XB62" s="91"/>
      <c r="XC62" s="91"/>
      <c r="XD62" s="91"/>
      <c r="XE62" s="91"/>
      <c r="XF62" s="91"/>
      <c r="XG62" s="91"/>
      <c r="XH62" s="91"/>
      <c r="XI62" s="91"/>
      <c r="XJ62" s="91"/>
      <c r="XK62" s="91"/>
      <c r="XL62" s="91"/>
      <c r="XM62" s="91"/>
      <c r="XN62" s="91"/>
      <c r="XO62" s="91"/>
      <c r="XP62" s="91"/>
      <c r="XQ62" s="91"/>
      <c r="XR62" s="91"/>
      <c r="XS62" s="91"/>
      <c r="XT62" s="91"/>
      <c r="XU62" s="91"/>
      <c r="XV62" s="91"/>
      <c r="XW62" s="91"/>
      <c r="XX62" s="91"/>
      <c r="XY62" s="91"/>
      <c r="XZ62" s="91"/>
      <c r="YA62" s="91"/>
      <c r="YB62" s="91"/>
      <c r="YC62" s="91"/>
      <c r="YD62" s="91"/>
      <c r="YE62" s="91"/>
      <c r="YF62" s="91"/>
      <c r="YG62" s="62"/>
      <c r="YH62" s="91"/>
      <c r="YI62" s="91"/>
      <c r="YJ62" s="91"/>
      <c r="YK62" s="91"/>
      <c r="YL62" s="91"/>
      <c r="YM62" s="91"/>
      <c r="YN62" s="91"/>
      <c r="YO62" s="91"/>
      <c r="YP62" s="91"/>
      <c r="YQ62" s="91"/>
      <c r="YR62" s="91"/>
      <c r="YS62" s="91"/>
      <c r="YT62" s="91"/>
      <c r="YU62" s="91"/>
      <c r="YV62" s="91"/>
      <c r="YW62" s="91"/>
      <c r="YX62" s="91"/>
      <c r="YY62" s="91"/>
      <c r="YZ62" s="91"/>
      <c r="ZA62" s="91"/>
      <c r="ZB62" s="91"/>
      <c r="ZC62" s="91"/>
      <c r="ZD62" s="91"/>
      <c r="ZE62" s="91"/>
      <c r="ZF62" s="91"/>
      <c r="ZG62" s="91"/>
      <c r="ZH62" s="91"/>
      <c r="ZI62" s="91"/>
      <c r="ZJ62" s="62"/>
      <c r="ZK62" s="91"/>
      <c r="ZL62" s="91"/>
      <c r="ZM62" s="91"/>
      <c r="ZN62" s="91"/>
      <c r="ZO62" s="91"/>
      <c r="ZP62" s="91"/>
      <c r="ZQ62" s="91"/>
      <c r="ZR62" s="91"/>
      <c r="ZS62" s="91"/>
      <c r="ZT62" s="91"/>
      <c r="ZU62" s="91"/>
      <c r="ZV62" s="91"/>
      <c r="ZW62" s="91"/>
      <c r="ZX62" s="91"/>
      <c r="ZY62" s="91"/>
      <c r="ZZ62" s="91"/>
      <c r="AAA62" s="91"/>
      <c r="AAB62" s="91"/>
      <c r="AAC62" s="91"/>
      <c r="AAD62" s="91"/>
      <c r="AAE62" s="91"/>
      <c r="AAF62" s="91"/>
      <c r="AAG62" s="91"/>
      <c r="AAH62" s="91"/>
      <c r="AAI62" s="91"/>
      <c r="AAJ62" s="91"/>
      <c r="AAK62" s="91"/>
      <c r="AAL62" s="91"/>
      <c r="AAM62" s="91"/>
      <c r="AAN62" s="91"/>
      <c r="AAO62" s="91"/>
      <c r="AAP62" s="62"/>
      <c r="AAQ62" s="91"/>
      <c r="AAR62" s="91"/>
      <c r="AAS62" s="91"/>
      <c r="AAT62" s="91"/>
      <c r="AAU62" s="91"/>
      <c r="AAV62" s="91"/>
      <c r="AAW62" s="91"/>
      <c r="AAX62" s="91"/>
      <c r="AAY62" s="91"/>
      <c r="AAZ62" s="91"/>
      <c r="ABA62" s="91"/>
      <c r="ABB62" s="91"/>
      <c r="ABC62" s="91"/>
      <c r="ABD62" s="91"/>
      <c r="ABE62" s="91"/>
      <c r="ABF62" s="91"/>
      <c r="ABG62" s="91"/>
      <c r="ABH62" s="91"/>
      <c r="ABI62" s="91"/>
      <c r="ABJ62" s="91"/>
      <c r="ABK62" s="91"/>
      <c r="ABL62" s="91"/>
      <c r="ABM62" s="91"/>
      <c r="ABN62" s="91"/>
      <c r="ABO62" s="91"/>
      <c r="ABP62" s="91"/>
      <c r="ABQ62" s="91"/>
      <c r="ABR62" s="91"/>
      <c r="ABS62" s="91"/>
      <c r="ABT62" s="91"/>
      <c r="ABU62" s="62"/>
      <c r="ABV62" s="91"/>
      <c r="ABW62" s="91"/>
      <c r="ABX62" s="91"/>
      <c r="ABY62" s="91"/>
      <c r="ABZ62" s="91"/>
      <c r="ACA62" s="91"/>
      <c r="ACB62" s="91"/>
      <c r="ACC62" s="91"/>
      <c r="ACD62" s="91"/>
      <c r="ACE62" s="91"/>
      <c r="ACF62" s="91"/>
      <c r="ACG62" s="91"/>
      <c r="ACH62" s="91"/>
      <c r="ACI62" s="91"/>
      <c r="ACJ62" s="91"/>
      <c r="ACK62" s="91"/>
      <c r="ACL62" s="91"/>
      <c r="ACM62" s="91"/>
      <c r="ACN62" s="91"/>
      <c r="ACO62" s="91"/>
      <c r="ACP62" s="91"/>
      <c r="ACQ62" s="91"/>
      <c r="ACR62" s="91"/>
      <c r="ACS62" s="91"/>
      <c r="ACT62" s="91"/>
      <c r="ACU62" s="91"/>
      <c r="ACV62" s="91"/>
      <c r="ACW62" s="91"/>
      <c r="ACX62" s="91"/>
      <c r="ACY62" s="91"/>
      <c r="ACZ62" s="91"/>
      <c r="ADA62" s="62"/>
      <c r="ADB62" s="91"/>
      <c r="ADC62" s="91"/>
      <c r="ADD62" s="91"/>
      <c r="ADE62" s="91"/>
      <c r="ADF62" s="91"/>
      <c r="ADG62" s="91"/>
      <c r="ADH62" s="91"/>
      <c r="ADI62" s="91"/>
      <c r="ADJ62" s="91"/>
      <c r="ADK62" s="91"/>
      <c r="ADL62" s="91"/>
      <c r="ADM62" s="91"/>
      <c r="ADN62" s="91"/>
      <c r="ADO62" s="91"/>
      <c r="ADP62" s="91"/>
      <c r="ADQ62" s="91"/>
      <c r="ADR62" s="91"/>
      <c r="ADS62" s="91"/>
      <c r="ADT62" s="91"/>
      <c r="ADU62" s="91"/>
      <c r="ADV62" s="91"/>
      <c r="ADW62" s="91"/>
      <c r="ADX62" s="91"/>
      <c r="ADY62" s="91"/>
      <c r="ADZ62" s="91"/>
      <c r="AEA62" s="91"/>
      <c r="AEB62" s="91"/>
      <c r="AEC62" s="91"/>
      <c r="AED62" s="91"/>
      <c r="AEE62" s="91"/>
      <c r="AEF62" s="62"/>
      <c r="AEG62" s="91"/>
      <c r="AEH62" s="91"/>
      <c r="AEI62" s="91"/>
      <c r="AEJ62" s="91"/>
      <c r="AEK62" s="91"/>
      <c r="AEL62" s="91"/>
      <c r="AEM62" s="91"/>
      <c r="AEN62" s="91"/>
      <c r="AEO62" s="91"/>
      <c r="AEP62" s="91"/>
      <c r="AEQ62" s="91"/>
      <c r="AER62" s="91"/>
      <c r="AES62" s="91"/>
      <c r="AET62" s="91"/>
      <c r="AEU62" s="91"/>
      <c r="AEV62" s="91"/>
      <c r="AEW62" s="91"/>
      <c r="AEX62" s="91"/>
      <c r="AEY62" s="91"/>
      <c r="AEZ62" s="91"/>
      <c r="AFA62" s="91"/>
      <c r="AFB62" s="91"/>
      <c r="AFC62" s="91"/>
      <c r="AFD62" s="91"/>
      <c r="AFE62" s="91"/>
      <c r="AFF62" s="91"/>
      <c r="AFG62" s="91"/>
      <c r="AFH62" s="91"/>
      <c r="AFI62" s="91"/>
      <c r="AFJ62" s="91"/>
      <c r="AFK62" s="91"/>
      <c r="AFL62" s="62"/>
      <c r="AFM62" s="91"/>
      <c r="AFN62" s="91"/>
      <c r="AFO62" s="91"/>
      <c r="AFP62" s="91"/>
      <c r="AFQ62" s="91"/>
      <c r="AFR62" s="91"/>
      <c r="AFS62" s="91"/>
      <c r="AFT62" s="91"/>
      <c r="AFU62" s="91"/>
      <c r="AFV62" s="91"/>
      <c r="AFW62" s="91"/>
      <c r="AFX62" s="91"/>
      <c r="AFY62" s="91"/>
      <c r="AFZ62" s="91"/>
      <c r="AGA62" s="91"/>
      <c r="AGB62" s="91"/>
      <c r="AGC62" s="91"/>
      <c r="AGD62" s="91"/>
      <c r="AGE62" s="91"/>
      <c r="AGF62" s="91"/>
      <c r="AGG62" s="91"/>
      <c r="AGH62" s="91"/>
      <c r="AGI62" s="91"/>
      <c r="AGJ62" s="91"/>
      <c r="AGK62" s="91"/>
      <c r="AGL62" s="91"/>
      <c r="AGM62" s="91"/>
      <c r="AGN62" s="91"/>
      <c r="AGO62" s="91"/>
      <c r="AGP62" s="91"/>
      <c r="AGQ62" s="91"/>
      <c r="AGR62" s="62"/>
      <c r="AGS62" s="91"/>
      <c r="AGT62" s="91"/>
      <c r="AGU62" s="91"/>
      <c r="AGV62" s="91"/>
      <c r="AGW62" s="91"/>
      <c r="AGX62" s="91"/>
      <c r="AGY62" s="91"/>
      <c r="AGZ62" s="91"/>
      <c r="AHA62" s="91"/>
      <c r="AHB62" s="91"/>
      <c r="AHC62" s="91"/>
      <c r="AHD62" s="91"/>
      <c r="AHE62" s="91"/>
      <c r="AHF62" s="91"/>
      <c r="AHG62" s="91"/>
      <c r="AHH62" s="91"/>
      <c r="AHI62" s="91"/>
      <c r="AHJ62" s="91"/>
      <c r="AHK62" s="91"/>
      <c r="AHL62" s="91"/>
      <c r="AHM62" s="91"/>
      <c r="AHN62" s="91"/>
      <c r="AHO62" s="91"/>
      <c r="AHP62" s="91"/>
      <c r="AHQ62" s="91"/>
      <c r="AHR62" s="91"/>
      <c r="AHS62" s="91"/>
      <c r="AHT62" s="91"/>
      <c r="AHU62" s="91"/>
      <c r="AHV62" s="91"/>
      <c r="AHW62" s="62"/>
      <c r="AHX62" s="91"/>
      <c r="AHY62" s="91"/>
      <c r="AHZ62" s="91"/>
      <c r="AIA62" s="91"/>
      <c r="AIB62" s="91"/>
      <c r="AIC62" s="91"/>
      <c r="AID62" s="91"/>
      <c r="AIE62" s="91"/>
      <c r="AIF62" s="91"/>
      <c r="AIG62" s="91"/>
      <c r="AIH62" s="91"/>
      <c r="AII62" s="91"/>
      <c r="AIJ62" s="91"/>
      <c r="AIK62" s="91"/>
      <c r="AIL62" s="91"/>
      <c r="AIM62" s="91"/>
      <c r="AIN62" s="91"/>
      <c r="AIO62" s="91"/>
      <c r="AIP62" s="91"/>
      <c r="AIQ62" s="91"/>
      <c r="AIR62" s="91"/>
      <c r="AIS62" s="91"/>
      <c r="AIT62" s="91"/>
      <c r="AIU62" s="91"/>
      <c r="AIV62" s="91"/>
      <c r="AIW62" s="91"/>
      <c r="AIX62" s="91"/>
      <c r="AIY62" s="91"/>
      <c r="AIZ62" s="91"/>
      <c r="AJA62" s="91"/>
      <c r="AJB62" s="91"/>
      <c r="AJC62" s="62"/>
      <c r="AJD62" s="91"/>
      <c r="AJE62" s="91"/>
      <c r="AJF62" s="91"/>
      <c r="AJG62" s="91"/>
      <c r="AJH62" s="91"/>
      <c r="AJI62" s="91"/>
      <c r="AJJ62" s="91"/>
      <c r="AJK62" s="91"/>
      <c r="AJL62" s="91"/>
      <c r="AJM62" s="91"/>
      <c r="AJN62" s="91"/>
      <c r="AJO62" s="91"/>
      <c r="AJP62" s="91"/>
      <c r="AJQ62" s="91"/>
      <c r="AJR62" s="91"/>
      <c r="AJS62" s="91"/>
      <c r="AJT62" s="91"/>
      <c r="AJU62" s="91"/>
      <c r="AJV62" s="91"/>
      <c r="AJW62" s="91"/>
      <c r="AJX62" s="91"/>
      <c r="AJY62" s="91"/>
      <c r="AJZ62" s="91"/>
      <c r="AKA62" s="91"/>
      <c r="AKB62" s="91"/>
      <c r="AKC62" s="91"/>
      <c r="AKD62" s="91"/>
      <c r="AKE62" s="91"/>
      <c r="AKF62" s="91"/>
      <c r="AKG62" s="91"/>
      <c r="AKH62" s="62"/>
      <c r="AKI62" s="91"/>
      <c r="AKJ62" s="91"/>
      <c r="AKK62" s="91"/>
      <c r="AKL62" s="91"/>
      <c r="AKM62" s="91"/>
      <c r="AKN62" s="91"/>
      <c r="AKO62" s="91"/>
      <c r="AKP62" s="91"/>
      <c r="AKQ62" s="91"/>
      <c r="AKR62" s="91"/>
      <c r="AKS62" s="91"/>
      <c r="AKT62" s="91"/>
      <c r="AKU62" s="91"/>
      <c r="AKV62" s="91"/>
      <c r="AKW62" s="91"/>
      <c r="AKX62" s="91"/>
      <c r="AKY62" s="91"/>
      <c r="AKZ62" s="91"/>
      <c r="ALA62" s="91"/>
      <c r="ALB62" s="91"/>
      <c r="ALC62" s="91"/>
      <c r="ALD62" s="91"/>
      <c r="ALE62" s="91"/>
      <c r="ALF62" s="91"/>
      <c r="ALG62" s="91"/>
      <c r="ALH62" s="91"/>
      <c r="ALI62" s="91"/>
      <c r="ALJ62" s="91"/>
      <c r="ALK62" s="91"/>
      <c r="ALL62" s="91"/>
      <c r="ALM62" s="91"/>
      <c r="ALN62" s="62"/>
    </row>
    <row r="63" spans="1:1002" s="69" customFormat="1">
      <c r="A63" s="250"/>
      <c r="B63" s="251" t="s">
        <v>42</v>
      </c>
      <c r="C63" s="250"/>
      <c r="D63" s="252"/>
      <c r="E63" s="252"/>
      <c r="F63" s="253"/>
      <c r="G63" s="254"/>
      <c r="H63" s="255"/>
      <c r="I63" s="256"/>
      <c r="J63" s="256"/>
      <c r="K63" s="256"/>
      <c r="L63" s="92"/>
      <c r="M63" s="34"/>
      <c r="N63" s="259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8"/>
      <c r="AA63" s="62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62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5"/>
      <c r="BW63" s="105"/>
      <c r="BX63" s="105"/>
      <c r="BY63" s="105"/>
      <c r="BZ63" s="105"/>
      <c r="CA63" s="105"/>
      <c r="CB63" s="105"/>
      <c r="CC63" s="105"/>
      <c r="CD63" s="105"/>
      <c r="CE63" s="105"/>
      <c r="CF63" s="105"/>
      <c r="CG63" s="105"/>
      <c r="CH63" s="105"/>
      <c r="CI63" s="105"/>
      <c r="CJ63" s="105"/>
      <c r="CK63" s="105"/>
      <c r="CL63" s="62"/>
      <c r="CM63" s="105"/>
      <c r="CN63" s="105"/>
      <c r="CO63" s="105"/>
      <c r="CP63" s="105"/>
      <c r="CQ63" s="105"/>
      <c r="CR63" s="105"/>
      <c r="CS63" s="105"/>
      <c r="CT63" s="105"/>
      <c r="CU63" s="105"/>
      <c r="CV63" s="105"/>
      <c r="CW63" s="105"/>
      <c r="CX63" s="105"/>
      <c r="CY63" s="105"/>
      <c r="CZ63" s="105"/>
      <c r="DA63" s="105"/>
      <c r="DB63" s="105"/>
      <c r="DC63" s="105"/>
      <c r="DD63" s="105"/>
      <c r="DE63" s="105"/>
      <c r="DF63" s="105"/>
      <c r="DG63" s="105"/>
      <c r="DH63" s="105"/>
      <c r="DI63" s="105"/>
      <c r="DJ63" s="105"/>
      <c r="DK63" s="105"/>
      <c r="DL63" s="105"/>
      <c r="DM63" s="105"/>
      <c r="DN63" s="105"/>
      <c r="DO63" s="105"/>
      <c r="DP63" s="105"/>
      <c r="DQ63" s="105"/>
      <c r="DR63" s="62"/>
      <c r="DS63" s="105"/>
      <c r="DT63" s="105"/>
      <c r="DU63" s="105"/>
      <c r="DV63" s="105"/>
      <c r="DW63" s="105"/>
      <c r="DX63" s="105"/>
      <c r="DY63" s="105"/>
      <c r="DZ63" s="105"/>
      <c r="EA63" s="105"/>
      <c r="EB63" s="105"/>
      <c r="EC63" s="105"/>
      <c r="ED63" s="105"/>
      <c r="EE63" s="105"/>
      <c r="EF63" s="105"/>
      <c r="EG63" s="105"/>
      <c r="EH63" s="105"/>
      <c r="EI63" s="105"/>
      <c r="EJ63" s="105"/>
      <c r="EK63" s="105"/>
      <c r="EL63" s="105"/>
      <c r="EM63" s="105"/>
      <c r="EN63" s="105"/>
      <c r="EO63" s="105"/>
      <c r="EP63" s="105"/>
      <c r="EQ63" s="105"/>
      <c r="ER63" s="105"/>
      <c r="ES63" s="105"/>
      <c r="ET63" s="105"/>
      <c r="EU63" s="105"/>
      <c r="EV63" s="105"/>
      <c r="EW63" s="62"/>
      <c r="EX63" s="105"/>
      <c r="EY63" s="105"/>
      <c r="EZ63" s="105"/>
      <c r="FA63" s="105"/>
      <c r="FB63" s="105"/>
      <c r="FC63" s="105"/>
      <c r="FD63" s="105"/>
      <c r="FE63" s="105"/>
      <c r="FF63" s="105"/>
      <c r="FG63" s="105"/>
      <c r="FH63" s="105"/>
      <c r="FI63" s="105"/>
      <c r="FJ63" s="105"/>
      <c r="FK63" s="105"/>
      <c r="FL63" s="105"/>
      <c r="FM63" s="105"/>
      <c r="FN63" s="105"/>
      <c r="FO63" s="105"/>
      <c r="FP63" s="105"/>
      <c r="FQ63" s="105"/>
      <c r="FR63" s="105"/>
      <c r="FS63" s="105"/>
      <c r="FT63" s="105"/>
      <c r="FU63" s="105"/>
      <c r="FV63" s="105"/>
      <c r="FW63" s="105"/>
      <c r="FX63" s="105"/>
      <c r="FY63" s="105"/>
      <c r="FZ63" s="105"/>
      <c r="GA63" s="105"/>
      <c r="GB63" s="105"/>
      <c r="GC63" s="62"/>
      <c r="GD63" s="105"/>
      <c r="GE63" s="105"/>
      <c r="GF63" s="105"/>
      <c r="GG63" s="105"/>
      <c r="GH63" s="105"/>
      <c r="GI63" s="105"/>
      <c r="GJ63" s="105"/>
      <c r="GK63" s="105"/>
      <c r="GL63" s="105"/>
      <c r="GM63" s="105"/>
      <c r="GN63" s="105"/>
      <c r="GO63" s="105"/>
      <c r="GP63" s="105"/>
      <c r="GQ63" s="105"/>
      <c r="GR63" s="105"/>
      <c r="GS63" s="105"/>
      <c r="GT63" s="105"/>
      <c r="GU63" s="105"/>
      <c r="GV63" s="105"/>
      <c r="GW63" s="105"/>
      <c r="GX63" s="105"/>
      <c r="GY63" s="105"/>
      <c r="GZ63" s="105"/>
      <c r="HA63" s="105"/>
      <c r="HB63" s="105"/>
      <c r="HC63" s="105"/>
      <c r="HD63" s="105"/>
      <c r="HE63" s="105"/>
      <c r="HF63" s="105"/>
      <c r="HG63" s="105"/>
      <c r="HH63" s="62"/>
      <c r="HI63" s="105"/>
      <c r="HJ63" s="105"/>
      <c r="HK63" s="105"/>
      <c r="HL63" s="105"/>
      <c r="HM63" s="105"/>
      <c r="HN63" s="105"/>
      <c r="HO63" s="105"/>
      <c r="HP63" s="105"/>
      <c r="HQ63" s="105"/>
      <c r="HR63" s="105"/>
      <c r="HS63" s="105"/>
      <c r="HT63" s="105"/>
      <c r="HU63" s="105"/>
      <c r="HV63" s="105"/>
      <c r="HW63" s="105"/>
      <c r="HX63" s="105"/>
      <c r="HY63" s="105"/>
      <c r="HZ63" s="105"/>
      <c r="IA63" s="105"/>
      <c r="IB63" s="105"/>
      <c r="IC63" s="105"/>
      <c r="ID63" s="105"/>
      <c r="IE63" s="105"/>
      <c r="IF63" s="105"/>
      <c r="IG63" s="105"/>
      <c r="IH63" s="105"/>
      <c r="II63" s="105"/>
      <c r="IJ63" s="105"/>
      <c r="IK63" s="105"/>
      <c r="IL63" s="105"/>
      <c r="IM63" s="105"/>
      <c r="IN63" s="62"/>
      <c r="IO63" s="105"/>
      <c r="IP63" s="105"/>
      <c r="IQ63" s="105"/>
      <c r="IR63" s="105"/>
      <c r="IS63" s="105"/>
      <c r="IT63" s="105"/>
      <c r="IU63" s="105"/>
      <c r="IV63" s="105"/>
      <c r="IW63" s="105"/>
      <c r="IX63" s="105"/>
      <c r="IY63" s="105"/>
      <c r="IZ63" s="105"/>
      <c r="JA63" s="105"/>
      <c r="JB63" s="105"/>
      <c r="JC63" s="105"/>
      <c r="JD63" s="105"/>
      <c r="JE63" s="105"/>
      <c r="JF63" s="105"/>
      <c r="JG63" s="105"/>
      <c r="JH63" s="105"/>
      <c r="JI63" s="105"/>
      <c r="JJ63" s="105"/>
      <c r="JK63" s="105"/>
      <c r="JL63" s="105"/>
      <c r="JM63" s="105"/>
      <c r="JN63" s="105"/>
      <c r="JO63" s="105"/>
      <c r="JP63" s="105"/>
      <c r="JQ63" s="105"/>
      <c r="JR63" s="105"/>
      <c r="JS63" s="105"/>
      <c r="JT63" s="62"/>
      <c r="JU63" s="105"/>
      <c r="JV63" s="105"/>
      <c r="JW63" s="105"/>
      <c r="JX63" s="105"/>
      <c r="JY63" s="105"/>
      <c r="JZ63" s="105"/>
      <c r="KA63" s="105"/>
      <c r="KB63" s="105"/>
      <c r="KC63" s="105"/>
      <c r="KD63" s="105"/>
      <c r="KE63" s="105"/>
      <c r="KF63" s="105"/>
      <c r="KG63" s="105"/>
      <c r="KH63" s="105"/>
      <c r="KI63" s="105"/>
      <c r="KJ63" s="105"/>
      <c r="KK63" s="105"/>
      <c r="KL63" s="105"/>
      <c r="KM63" s="105"/>
      <c r="KN63" s="105"/>
      <c r="KO63" s="105"/>
      <c r="KP63" s="105"/>
      <c r="KQ63" s="105"/>
      <c r="KR63" s="105"/>
      <c r="KS63" s="105"/>
      <c r="KT63" s="105"/>
      <c r="KU63" s="105"/>
      <c r="KV63" s="105"/>
      <c r="KW63" s="62"/>
      <c r="KX63" s="105"/>
      <c r="KY63" s="105"/>
      <c r="KZ63" s="105"/>
      <c r="LA63" s="105"/>
      <c r="LB63" s="105"/>
      <c r="LC63" s="105"/>
      <c r="LD63" s="105"/>
      <c r="LE63" s="105"/>
      <c r="LF63" s="105"/>
      <c r="LG63" s="105"/>
      <c r="LH63" s="105"/>
      <c r="LI63" s="105"/>
      <c r="LJ63" s="105"/>
      <c r="LK63" s="105"/>
      <c r="LL63" s="105"/>
      <c r="LM63" s="105"/>
      <c r="LN63" s="105"/>
      <c r="LO63" s="105"/>
      <c r="LP63" s="105"/>
      <c r="LQ63" s="105"/>
      <c r="LR63" s="105"/>
      <c r="LS63" s="105"/>
      <c r="LT63" s="105"/>
      <c r="LU63" s="105"/>
      <c r="LV63" s="105"/>
      <c r="LW63" s="105"/>
      <c r="LX63" s="105"/>
      <c r="LY63" s="105"/>
      <c r="LZ63" s="105"/>
      <c r="MA63" s="105"/>
      <c r="MB63" s="105"/>
      <c r="MC63" s="62"/>
      <c r="MD63" s="105"/>
      <c r="ME63" s="105"/>
      <c r="MF63" s="105"/>
      <c r="MG63" s="105"/>
      <c r="MH63" s="105"/>
      <c r="MI63" s="105"/>
      <c r="MJ63" s="105"/>
      <c r="MK63" s="105"/>
      <c r="ML63" s="105"/>
      <c r="MM63" s="105"/>
      <c r="MN63" s="105"/>
      <c r="MO63" s="105"/>
      <c r="MP63" s="105"/>
      <c r="MQ63" s="105"/>
      <c r="MR63" s="105"/>
      <c r="MS63" s="105"/>
      <c r="MT63" s="105"/>
      <c r="MU63" s="105"/>
      <c r="MV63" s="105"/>
      <c r="MW63" s="105"/>
      <c r="MX63" s="105"/>
      <c r="MY63" s="105"/>
      <c r="MZ63" s="105"/>
      <c r="NA63" s="105"/>
      <c r="NB63" s="105"/>
      <c r="NC63" s="105"/>
      <c r="ND63" s="105"/>
      <c r="NE63" s="105"/>
      <c r="NF63" s="105"/>
      <c r="NG63" s="105"/>
      <c r="NH63" s="62"/>
      <c r="NI63" s="105"/>
      <c r="NJ63" s="105"/>
      <c r="NK63" s="105"/>
      <c r="NL63" s="105"/>
      <c r="NM63" s="105"/>
      <c r="NN63" s="105"/>
      <c r="NO63" s="105"/>
      <c r="NP63" s="105"/>
      <c r="NQ63" s="105"/>
      <c r="NR63" s="105"/>
      <c r="NS63" s="105"/>
      <c r="NT63" s="105"/>
      <c r="NU63" s="105"/>
      <c r="NV63" s="105"/>
      <c r="NW63" s="105"/>
      <c r="NX63" s="105"/>
      <c r="NY63" s="105"/>
      <c r="NZ63" s="105"/>
      <c r="OA63" s="105"/>
      <c r="OB63" s="105"/>
      <c r="OC63" s="105"/>
      <c r="OD63" s="105"/>
      <c r="OE63" s="105"/>
      <c r="OF63" s="105"/>
      <c r="OG63" s="105"/>
      <c r="OH63" s="105"/>
      <c r="OI63" s="105"/>
      <c r="OJ63" s="105"/>
      <c r="OK63" s="105"/>
      <c r="OL63" s="105"/>
      <c r="OM63" s="105"/>
      <c r="ON63" s="62"/>
      <c r="OO63" s="105"/>
      <c r="OP63" s="105"/>
      <c r="OQ63" s="105"/>
      <c r="OR63" s="105"/>
      <c r="OS63" s="105"/>
      <c r="OT63" s="105"/>
      <c r="OU63" s="105"/>
      <c r="OV63" s="105"/>
      <c r="OW63" s="105"/>
      <c r="OX63" s="105"/>
      <c r="OY63" s="105"/>
      <c r="OZ63" s="105"/>
      <c r="PA63" s="105"/>
      <c r="PB63" s="105"/>
      <c r="PC63" s="105"/>
      <c r="PD63" s="105"/>
      <c r="PE63" s="105"/>
      <c r="PF63" s="105"/>
      <c r="PG63" s="105"/>
      <c r="PH63" s="105"/>
      <c r="PI63" s="105"/>
      <c r="PJ63" s="105"/>
      <c r="PK63" s="105"/>
      <c r="PL63" s="105"/>
      <c r="PM63" s="105"/>
      <c r="PN63" s="105"/>
      <c r="PO63" s="105"/>
      <c r="PP63" s="105"/>
      <c r="PQ63" s="105"/>
      <c r="PR63" s="105"/>
      <c r="PS63" s="62"/>
      <c r="PT63" s="105"/>
      <c r="PU63" s="105"/>
      <c r="PV63" s="105"/>
      <c r="PW63" s="105"/>
      <c r="PX63" s="105"/>
      <c r="PY63" s="105"/>
      <c r="PZ63" s="105"/>
      <c r="QA63" s="105"/>
      <c r="QB63" s="105"/>
      <c r="QC63" s="105"/>
      <c r="QD63" s="105"/>
      <c r="QE63" s="105"/>
      <c r="QF63" s="105"/>
      <c r="QG63" s="105"/>
      <c r="QH63" s="105"/>
      <c r="QI63" s="105"/>
      <c r="QJ63" s="105"/>
      <c r="QK63" s="105"/>
      <c r="QL63" s="105"/>
      <c r="QM63" s="105"/>
      <c r="QN63" s="105"/>
      <c r="QO63" s="105"/>
      <c r="QP63" s="105"/>
      <c r="QQ63" s="105"/>
      <c r="QR63" s="105"/>
      <c r="QS63" s="105"/>
      <c r="QT63" s="105"/>
      <c r="QU63" s="105"/>
      <c r="QV63" s="105"/>
      <c r="QW63" s="105"/>
      <c r="QX63" s="105"/>
      <c r="QY63" s="62"/>
      <c r="QZ63" s="105"/>
      <c r="RA63" s="105"/>
      <c r="RB63" s="105"/>
      <c r="RC63" s="105"/>
      <c r="RD63" s="105"/>
      <c r="RE63" s="105"/>
      <c r="RF63" s="105"/>
      <c r="RG63" s="105"/>
      <c r="RH63" s="105"/>
      <c r="RI63" s="105"/>
      <c r="RJ63" s="105"/>
      <c r="RK63" s="105"/>
      <c r="RL63" s="105"/>
      <c r="RM63" s="105"/>
      <c r="RN63" s="105"/>
      <c r="RO63" s="105"/>
      <c r="RP63" s="105"/>
      <c r="RQ63" s="105"/>
      <c r="RR63" s="105"/>
      <c r="RS63" s="105"/>
      <c r="RT63" s="105"/>
      <c r="RU63" s="105"/>
      <c r="RV63" s="105"/>
      <c r="RW63" s="105"/>
      <c r="RX63" s="105"/>
      <c r="RY63" s="105"/>
      <c r="RZ63" s="105"/>
      <c r="SA63" s="105"/>
      <c r="SB63" s="105"/>
      <c r="SC63" s="105"/>
      <c r="SD63" s="105"/>
      <c r="SE63" s="62"/>
      <c r="SF63" s="105"/>
      <c r="SG63" s="105"/>
      <c r="SH63" s="105"/>
      <c r="SI63" s="105"/>
      <c r="SJ63" s="105"/>
      <c r="SK63" s="105"/>
      <c r="SL63" s="105"/>
      <c r="SM63" s="105"/>
      <c r="SN63" s="105"/>
      <c r="SO63" s="105"/>
      <c r="SP63" s="105"/>
      <c r="SQ63" s="105"/>
      <c r="SR63" s="105"/>
      <c r="SS63" s="105"/>
      <c r="ST63" s="105"/>
      <c r="SU63" s="105"/>
      <c r="SV63" s="105"/>
      <c r="SW63" s="105"/>
      <c r="SX63" s="105"/>
      <c r="SY63" s="105"/>
      <c r="SZ63" s="105"/>
      <c r="TA63" s="105"/>
      <c r="TB63" s="105"/>
      <c r="TC63" s="105"/>
      <c r="TD63" s="105"/>
      <c r="TE63" s="105"/>
      <c r="TF63" s="105"/>
      <c r="TG63" s="105"/>
      <c r="TH63" s="105"/>
      <c r="TI63" s="105"/>
      <c r="TJ63" s="62"/>
      <c r="TK63" s="105"/>
      <c r="TL63" s="105"/>
      <c r="TM63" s="105"/>
      <c r="TN63" s="105"/>
      <c r="TO63" s="105"/>
      <c r="TP63" s="105"/>
      <c r="TQ63" s="105"/>
      <c r="TR63" s="105"/>
      <c r="TS63" s="105"/>
      <c r="TT63" s="105"/>
      <c r="TU63" s="105"/>
      <c r="TV63" s="105"/>
      <c r="TW63" s="105"/>
      <c r="TX63" s="105"/>
      <c r="TY63" s="105"/>
      <c r="TZ63" s="105"/>
      <c r="UA63" s="105"/>
      <c r="UB63" s="105"/>
      <c r="UC63" s="105"/>
      <c r="UD63" s="105"/>
      <c r="UE63" s="105"/>
      <c r="UF63" s="105"/>
      <c r="UG63" s="105"/>
      <c r="UH63" s="105"/>
      <c r="UI63" s="105"/>
      <c r="UJ63" s="105"/>
      <c r="UK63" s="105"/>
      <c r="UL63" s="105"/>
      <c r="UM63" s="105"/>
      <c r="UN63" s="105"/>
      <c r="UO63" s="105"/>
      <c r="UP63" s="62"/>
      <c r="UQ63" s="105"/>
      <c r="UR63" s="105"/>
      <c r="US63" s="105"/>
      <c r="UT63" s="105"/>
      <c r="UU63" s="105"/>
      <c r="UV63" s="105"/>
      <c r="UW63" s="105"/>
      <c r="UX63" s="105"/>
      <c r="UY63" s="105"/>
      <c r="UZ63" s="105"/>
      <c r="VA63" s="105"/>
      <c r="VB63" s="105"/>
      <c r="VC63" s="105"/>
      <c r="VD63" s="105"/>
      <c r="VE63" s="105"/>
      <c r="VF63" s="105"/>
      <c r="VG63" s="105"/>
      <c r="VH63" s="105"/>
      <c r="VI63" s="105"/>
      <c r="VJ63" s="105"/>
      <c r="VK63" s="105"/>
      <c r="VL63" s="105"/>
      <c r="VM63" s="105"/>
      <c r="VN63" s="105"/>
      <c r="VO63" s="105"/>
      <c r="VP63" s="105"/>
      <c r="VQ63" s="105"/>
      <c r="VR63" s="105"/>
      <c r="VS63" s="105"/>
      <c r="VT63" s="105"/>
      <c r="VU63" s="62"/>
      <c r="VV63" s="105"/>
      <c r="VW63" s="105"/>
      <c r="VX63" s="105"/>
      <c r="VY63" s="105"/>
      <c r="VZ63" s="105"/>
      <c r="WA63" s="105"/>
      <c r="WB63" s="105"/>
      <c r="WC63" s="105"/>
      <c r="WD63" s="105"/>
      <c r="WE63" s="105"/>
      <c r="WF63" s="105"/>
      <c r="WG63" s="105"/>
      <c r="WH63" s="105"/>
      <c r="WI63" s="105"/>
      <c r="WJ63" s="105"/>
      <c r="WK63" s="105"/>
      <c r="WL63" s="105"/>
      <c r="WM63" s="105"/>
      <c r="WN63" s="105"/>
      <c r="WO63" s="105"/>
      <c r="WP63" s="105"/>
      <c r="WQ63" s="105"/>
      <c r="WR63" s="105"/>
      <c r="WS63" s="105"/>
      <c r="WT63" s="105"/>
      <c r="WU63" s="105"/>
      <c r="WV63" s="105"/>
      <c r="WW63" s="105"/>
      <c r="WX63" s="105"/>
      <c r="WY63" s="105"/>
      <c r="WZ63" s="106"/>
      <c r="XA63" s="62"/>
      <c r="XB63" s="106"/>
      <c r="XC63" s="106"/>
      <c r="XD63" s="106"/>
      <c r="XE63" s="106"/>
      <c r="XF63" s="106"/>
      <c r="XG63" s="106"/>
      <c r="XH63" s="106"/>
      <c r="XI63" s="106"/>
      <c r="XJ63" s="106"/>
      <c r="XK63" s="106"/>
      <c r="XL63" s="106"/>
      <c r="XM63" s="106"/>
      <c r="XN63" s="106"/>
      <c r="XO63" s="106"/>
      <c r="XP63" s="106"/>
      <c r="XQ63" s="106"/>
      <c r="XR63" s="106"/>
      <c r="XS63" s="106"/>
      <c r="XT63" s="106"/>
      <c r="XU63" s="106"/>
      <c r="XV63" s="106"/>
      <c r="XW63" s="106"/>
      <c r="XX63" s="106"/>
      <c r="XY63" s="106"/>
      <c r="XZ63" s="106"/>
      <c r="YA63" s="106"/>
      <c r="YB63" s="106"/>
      <c r="YC63" s="106"/>
      <c r="YD63" s="106"/>
      <c r="YE63" s="106"/>
      <c r="YF63" s="106"/>
      <c r="YG63" s="62"/>
      <c r="YH63" s="106"/>
      <c r="YI63" s="106"/>
      <c r="YJ63" s="106"/>
      <c r="YK63" s="106"/>
      <c r="YL63" s="106"/>
      <c r="YM63" s="106"/>
      <c r="YN63" s="106"/>
      <c r="YO63" s="106"/>
      <c r="YP63" s="106"/>
      <c r="YQ63" s="106"/>
      <c r="YR63" s="106"/>
      <c r="YS63" s="106"/>
      <c r="YT63" s="106"/>
      <c r="YU63" s="106"/>
      <c r="YV63" s="106"/>
      <c r="YW63" s="106"/>
      <c r="YX63" s="106"/>
      <c r="YY63" s="106"/>
      <c r="YZ63" s="106"/>
      <c r="ZA63" s="106"/>
      <c r="ZB63" s="106"/>
      <c r="ZC63" s="106"/>
      <c r="ZD63" s="106"/>
      <c r="ZE63" s="106"/>
      <c r="ZF63" s="106"/>
      <c r="ZG63" s="106"/>
      <c r="ZH63" s="106"/>
      <c r="ZI63" s="106"/>
      <c r="ZJ63" s="62"/>
      <c r="ZK63" s="106"/>
      <c r="ZL63" s="106"/>
      <c r="ZM63" s="106"/>
      <c r="ZN63" s="106"/>
      <c r="ZO63" s="106"/>
      <c r="ZP63" s="106"/>
      <c r="ZQ63" s="106"/>
      <c r="ZR63" s="106"/>
      <c r="ZS63" s="106"/>
      <c r="ZT63" s="106"/>
      <c r="ZU63" s="106"/>
      <c r="ZV63" s="106"/>
      <c r="ZW63" s="106"/>
      <c r="ZX63" s="106"/>
      <c r="ZY63" s="106"/>
      <c r="ZZ63" s="106"/>
      <c r="AAA63" s="106"/>
      <c r="AAB63" s="106"/>
      <c r="AAC63" s="106"/>
      <c r="AAD63" s="106"/>
      <c r="AAE63" s="106"/>
      <c r="AAF63" s="106"/>
      <c r="AAG63" s="106"/>
      <c r="AAH63" s="106"/>
      <c r="AAI63" s="106"/>
      <c r="AAJ63" s="106"/>
      <c r="AAK63" s="106"/>
      <c r="AAL63" s="106"/>
      <c r="AAM63" s="106"/>
      <c r="AAN63" s="106"/>
      <c r="AAO63" s="106"/>
      <c r="AAP63" s="62"/>
      <c r="AAQ63" s="106"/>
      <c r="AAR63" s="106"/>
      <c r="AAS63" s="106"/>
      <c r="AAT63" s="106"/>
      <c r="AAU63" s="106"/>
      <c r="AAV63" s="106"/>
      <c r="AAW63" s="106"/>
      <c r="AAX63" s="106"/>
      <c r="AAY63" s="106"/>
      <c r="AAZ63" s="106"/>
      <c r="ABA63" s="106"/>
      <c r="ABB63" s="106"/>
      <c r="ABC63" s="106"/>
      <c r="ABD63" s="106"/>
      <c r="ABE63" s="106"/>
      <c r="ABF63" s="106"/>
      <c r="ABG63" s="106"/>
      <c r="ABH63" s="106"/>
      <c r="ABI63" s="106"/>
      <c r="ABJ63" s="106"/>
      <c r="ABK63" s="106"/>
      <c r="ABL63" s="106"/>
      <c r="ABM63" s="106"/>
      <c r="ABN63" s="106"/>
      <c r="ABO63" s="106"/>
      <c r="ABP63" s="106"/>
      <c r="ABQ63" s="106"/>
      <c r="ABR63" s="106"/>
      <c r="ABS63" s="106"/>
      <c r="ABT63" s="106"/>
      <c r="ABU63" s="62"/>
      <c r="ABV63" s="106"/>
      <c r="ABW63" s="106"/>
      <c r="ABX63" s="106"/>
      <c r="ABY63" s="106"/>
      <c r="ABZ63" s="106"/>
      <c r="ACA63" s="106"/>
      <c r="ACB63" s="106"/>
      <c r="ACC63" s="106"/>
      <c r="ACD63" s="106"/>
      <c r="ACE63" s="106"/>
      <c r="ACF63" s="106"/>
      <c r="ACG63" s="106"/>
      <c r="ACH63" s="106"/>
      <c r="ACI63" s="106"/>
      <c r="ACJ63" s="106"/>
      <c r="ACK63" s="106"/>
      <c r="ACL63" s="106"/>
      <c r="ACM63" s="106"/>
      <c r="ACN63" s="106"/>
      <c r="ACO63" s="106"/>
      <c r="ACP63" s="106"/>
      <c r="ACQ63" s="106"/>
      <c r="ACR63" s="106"/>
      <c r="ACS63" s="106"/>
      <c r="ACT63" s="106"/>
      <c r="ACU63" s="106"/>
      <c r="ACV63" s="106"/>
      <c r="ACW63" s="106"/>
      <c r="ACX63" s="106"/>
      <c r="ACY63" s="106"/>
      <c r="ACZ63" s="106"/>
      <c r="ADA63" s="62"/>
      <c r="ADB63" s="106"/>
      <c r="ADC63" s="106"/>
      <c r="ADD63" s="106"/>
      <c r="ADE63" s="106"/>
      <c r="ADF63" s="106"/>
      <c r="ADG63" s="106"/>
      <c r="ADH63" s="106"/>
      <c r="ADI63" s="106"/>
      <c r="ADJ63" s="106"/>
      <c r="ADK63" s="106"/>
      <c r="ADL63" s="106"/>
      <c r="ADM63" s="106"/>
      <c r="ADN63" s="106"/>
      <c r="ADO63" s="106"/>
      <c r="ADP63" s="106"/>
      <c r="ADQ63" s="106"/>
      <c r="ADR63" s="106"/>
      <c r="ADS63" s="106"/>
      <c r="ADT63" s="106"/>
      <c r="ADU63" s="106"/>
      <c r="ADV63" s="106"/>
      <c r="ADW63" s="106"/>
      <c r="ADX63" s="106"/>
      <c r="ADY63" s="106"/>
      <c r="ADZ63" s="106"/>
      <c r="AEA63" s="106"/>
      <c r="AEB63" s="106"/>
      <c r="AEC63" s="106"/>
      <c r="AED63" s="106"/>
      <c r="AEE63" s="106"/>
      <c r="AEF63" s="62"/>
      <c r="AEG63" s="106"/>
      <c r="AEH63" s="106"/>
      <c r="AEI63" s="106"/>
      <c r="AEJ63" s="106"/>
      <c r="AEK63" s="106"/>
      <c r="AEL63" s="106"/>
      <c r="AEM63" s="106"/>
      <c r="AEN63" s="106"/>
      <c r="AEO63" s="106"/>
      <c r="AEP63" s="106"/>
      <c r="AEQ63" s="106"/>
      <c r="AER63" s="106"/>
      <c r="AES63" s="106"/>
      <c r="AET63" s="106"/>
      <c r="AEU63" s="106"/>
      <c r="AEV63" s="106"/>
      <c r="AEW63" s="106"/>
      <c r="AEX63" s="106"/>
      <c r="AEY63" s="106"/>
      <c r="AEZ63" s="106"/>
      <c r="AFA63" s="106"/>
      <c r="AFB63" s="106"/>
      <c r="AFC63" s="106"/>
      <c r="AFD63" s="106"/>
      <c r="AFE63" s="106"/>
      <c r="AFF63" s="106"/>
      <c r="AFG63" s="106"/>
      <c r="AFH63" s="106"/>
      <c r="AFI63" s="106"/>
      <c r="AFJ63" s="106"/>
      <c r="AFK63" s="106"/>
      <c r="AFL63" s="62"/>
      <c r="AFM63" s="106"/>
      <c r="AFN63" s="106"/>
      <c r="AFO63" s="106"/>
      <c r="AFP63" s="106"/>
      <c r="AFQ63" s="106"/>
      <c r="AFR63" s="106"/>
      <c r="AFS63" s="106"/>
      <c r="AFT63" s="106"/>
      <c r="AFU63" s="106"/>
      <c r="AFV63" s="106"/>
      <c r="AFW63" s="106"/>
      <c r="AFX63" s="106"/>
      <c r="AFY63" s="106"/>
      <c r="AFZ63" s="106"/>
      <c r="AGA63" s="106"/>
      <c r="AGB63" s="106"/>
      <c r="AGC63" s="106"/>
      <c r="AGD63" s="106"/>
      <c r="AGE63" s="106"/>
      <c r="AGF63" s="106"/>
      <c r="AGG63" s="106"/>
      <c r="AGH63" s="106"/>
      <c r="AGI63" s="106"/>
      <c r="AGJ63" s="106"/>
      <c r="AGK63" s="106"/>
      <c r="AGL63" s="106"/>
      <c r="AGM63" s="106"/>
      <c r="AGN63" s="106"/>
      <c r="AGO63" s="106"/>
      <c r="AGP63" s="106"/>
      <c r="AGQ63" s="106"/>
      <c r="AGR63" s="62"/>
      <c r="AGS63" s="106"/>
      <c r="AGT63" s="106"/>
      <c r="AGU63" s="106"/>
      <c r="AGV63" s="106"/>
      <c r="AGW63" s="106"/>
      <c r="AGX63" s="106"/>
      <c r="AGY63" s="106"/>
      <c r="AGZ63" s="106"/>
      <c r="AHA63" s="106"/>
      <c r="AHB63" s="106"/>
      <c r="AHC63" s="106"/>
      <c r="AHD63" s="106"/>
      <c r="AHE63" s="106"/>
      <c r="AHF63" s="106"/>
      <c r="AHG63" s="106"/>
      <c r="AHH63" s="106"/>
      <c r="AHI63" s="106"/>
      <c r="AHJ63" s="106"/>
      <c r="AHK63" s="106"/>
      <c r="AHL63" s="106"/>
      <c r="AHM63" s="106"/>
      <c r="AHN63" s="106"/>
      <c r="AHO63" s="106"/>
      <c r="AHP63" s="106"/>
      <c r="AHQ63" s="106"/>
      <c r="AHR63" s="106"/>
      <c r="AHS63" s="106"/>
      <c r="AHT63" s="106"/>
      <c r="AHU63" s="106"/>
      <c r="AHV63" s="106"/>
      <c r="AHW63" s="62"/>
      <c r="AHX63" s="106"/>
      <c r="AHY63" s="106"/>
      <c r="AHZ63" s="106"/>
      <c r="AIA63" s="106"/>
      <c r="AIB63" s="106"/>
      <c r="AIC63" s="106"/>
      <c r="AID63" s="106"/>
      <c r="AIE63" s="106"/>
      <c r="AIF63" s="106"/>
      <c r="AIG63" s="106"/>
      <c r="AIH63" s="106"/>
      <c r="AII63" s="106"/>
      <c r="AIJ63" s="106"/>
      <c r="AIK63" s="106"/>
      <c r="AIL63" s="106"/>
      <c r="AIM63" s="106"/>
      <c r="AIN63" s="106"/>
      <c r="AIO63" s="106"/>
      <c r="AIP63" s="106"/>
      <c r="AIQ63" s="106"/>
      <c r="AIR63" s="106"/>
      <c r="AIS63" s="106"/>
      <c r="AIT63" s="106"/>
      <c r="AIU63" s="106"/>
      <c r="AIV63" s="106"/>
      <c r="AIW63" s="106"/>
      <c r="AIX63" s="106"/>
      <c r="AIY63" s="106"/>
      <c r="AIZ63" s="106"/>
      <c r="AJA63" s="106"/>
      <c r="AJB63" s="106"/>
      <c r="AJC63" s="62"/>
      <c r="AJD63" s="106"/>
      <c r="AJE63" s="106"/>
      <c r="AJF63" s="106"/>
      <c r="AJG63" s="106"/>
      <c r="AJH63" s="106"/>
      <c r="AJI63" s="106"/>
      <c r="AJJ63" s="106"/>
      <c r="AJK63" s="106"/>
      <c r="AJL63" s="106"/>
      <c r="AJM63" s="106"/>
      <c r="AJN63" s="106"/>
      <c r="AJO63" s="106"/>
      <c r="AJP63" s="106"/>
      <c r="AJQ63" s="106"/>
      <c r="AJR63" s="106"/>
      <c r="AJS63" s="106"/>
      <c r="AJT63" s="106"/>
      <c r="AJU63" s="106"/>
      <c r="AJV63" s="106"/>
      <c r="AJW63" s="106"/>
      <c r="AJX63" s="106"/>
      <c r="AJY63" s="106"/>
      <c r="AJZ63" s="106"/>
      <c r="AKA63" s="106"/>
      <c r="AKB63" s="106"/>
      <c r="AKC63" s="106"/>
      <c r="AKD63" s="106"/>
      <c r="AKE63" s="106"/>
      <c r="AKF63" s="106"/>
      <c r="AKG63" s="106"/>
      <c r="AKH63" s="62"/>
      <c r="AKI63" s="106"/>
      <c r="AKJ63" s="106"/>
      <c r="AKK63" s="106"/>
      <c r="AKL63" s="106"/>
      <c r="AKM63" s="106"/>
      <c r="AKN63" s="106"/>
      <c r="AKO63" s="106"/>
      <c r="AKP63" s="106"/>
      <c r="AKQ63" s="106"/>
      <c r="AKR63" s="106"/>
      <c r="AKS63" s="106"/>
      <c r="AKT63" s="106"/>
      <c r="AKU63" s="106"/>
      <c r="AKV63" s="106"/>
      <c r="AKW63" s="106"/>
      <c r="AKX63" s="106"/>
      <c r="AKY63" s="106"/>
      <c r="AKZ63" s="106"/>
      <c r="ALA63" s="106"/>
      <c r="ALB63" s="106"/>
      <c r="ALC63" s="106"/>
      <c r="ALD63" s="106"/>
      <c r="ALE63" s="106"/>
      <c r="ALF63" s="106"/>
      <c r="ALG63" s="106"/>
      <c r="ALH63" s="106"/>
      <c r="ALI63" s="106"/>
      <c r="ALJ63" s="106"/>
      <c r="ALK63" s="106"/>
      <c r="ALL63" s="106"/>
      <c r="ALM63" s="106"/>
      <c r="ALN63" s="62"/>
    </row>
    <row r="64" spans="1:1002" s="39" customFormat="1" ht="3" customHeight="1">
      <c r="A64" s="549">
        <v>5</v>
      </c>
      <c r="B64" s="539" t="s">
        <v>35</v>
      </c>
      <c r="D64" s="552">
        <v>42491</v>
      </c>
      <c r="E64" s="552">
        <v>43465</v>
      </c>
      <c r="F64" s="555">
        <f>E64-D64</f>
        <v>974</v>
      </c>
      <c r="G64" s="558">
        <f>NETWORKDAYS(D64,E64,C$165:C$187)</f>
        <v>676</v>
      </c>
      <c r="H64" s="560">
        <f ca="1">IF(DATEDIF($D64,TODAY(),"d")/$F64&gt;1,1,DATEDIF($D64,TODAY(),"d")/$F64)</f>
        <v>0.77412731006160163</v>
      </c>
      <c r="I64" s="542">
        <v>0</v>
      </c>
      <c r="J64" s="542" t="str">
        <f>IF(I64&gt;1%,"100%","100%")</f>
        <v>100%</v>
      </c>
      <c r="K64" s="542">
        <f ca="1">J64-H64</f>
        <v>0.22587268993839837</v>
      </c>
      <c r="L64" s="6"/>
      <c r="M64" s="34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62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62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62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62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62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62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62"/>
      <c r="HI64" s="50"/>
      <c r="HJ64" s="50"/>
      <c r="HK64" s="50"/>
      <c r="HL64" s="50"/>
      <c r="HM64" s="50"/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62"/>
      <c r="IO64" s="50"/>
      <c r="IP64" s="50"/>
      <c r="IQ64" s="50"/>
      <c r="IR64" s="50"/>
      <c r="IS64" s="50"/>
      <c r="IT64" s="50"/>
      <c r="IU64" s="50"/>
      <c r="IV64" s="50"/>
      <c r="IW64" s="50"/>
      <c r="IX64" s="50"/>
      <c r="IY64" s="50"/>
      <c r="IZ64" s="50"/>
      <c r="JA64" s="50"/>
      <c r="JB64" s="50"/>
      <c r="JC64" s="50"/>
      <c r="JD64" s="50"/>
      <c r="JE64" s="50"/>
      <c r="JF64" s="50"/>
      <c r="JG64" s="50"/>
      <c r="JH64" s="50"/>
      <c r="JI64" s="50"/>
      <c r="JJ64" s="50"/>
      <c r="JK64" s="50"/>
      <c r="JL64" s="50"/>
      <c r="JM64" s="50"/>
      <c r="JN64" s="50"/>
      <c r="JO64" s="50"/>
      <c r="JP64" s="50"/>
      <c r="JQ64" s="50"/>
      <c r="JR64" s="50"/>
      <c r="JS64" s="50"/>
      <c r="JT64" s="62"/>
      <c r="JU64" s="50"/>
      <c r="JV64" s="50"/>
      <c r="JW64" s="50"/>
      <c r="JX64" s="50"/>
      <c r="JY64" s="50"/>
      <c r="JZ64" s="50"/>
      <c r="KA64" s="50"/>
      <c r="KB64" s="50"/>
      <c r="KC64" s="50"/>
      <c r="KD64" s="50"/>
      <c r="KE64" s="50"/>
      <c r="KF64" s="50"/>
      <c r="KG64" s="50"/>
      <c r="KH64" s="50"/>
      <c r="KI64" s="50"/>
      <c r="KJ64" s="50"/>
      <c r="KK64" s="50"/>
      <c r="KL64" s="50"/>
      <c r="KM64" s="50"/>
      <c r="KN64" s="50"/>
      <c r="KO64" s="50"/>
      <c r="KP64" s="50"/>
      <c r="KQ64" s="50"/>
      <c r="KR64" s="50"/>
      <c r="KS64" s="50"/>
      <c r="KT64" s="50"/>
      <c r="KU64" s="50"/>
      <c r="KV64" s="50"/>
      <c r="KW64" s="62"/>
      <c r="KX64" s="50"/>
      <c r="KY64" s="50"/>
      <c r="KZ64" s="50"/>
      <c r="LA64" s="50"/>
      <c r="LB64" s="50"/>
      <c r="LC64" s="50"/>
      <c r="LD64" s="50"/>
      <c r="LE64" s="50"/>
      <c r="LF64" s="50"/>
      <c r="LG64" s="50"/>
      <c r="LH64" s="50"/>
      <c r="LI64" s="50"/>
      <c r="LJ64" s="50"/>
      <c r="LK64" s="50"/>
      <c r="LL64" s="50"/>
      <c r="LM64" s="50"/>
      <c r="LN64" s="50"/>
      <c r="LO64" s="50"/>
      <c r="LP64" s="50"/>
      <c r="LQ64" s="50"/>
      <c r="LR64" s="50"/>
      <c r="LS64" s="50"/>
      <c r="LT64" s="50"/>
      <c r="LU64" s="50"/>
      <c r="LV64" s="50"/>
      <c r="LW64" s="50"/>
      <c r="LX64" s="50"/>
      <c r="LY64" s="50"/>
      <c r="LZ64" s="50"/>
      <c r="MA64" s="50"/>
      <c r="MB64" s="50"/>
      <c r="MC64" s="62"/>
      <c r="MD64" s="50"/>
      <c r="ME64" s="50"/>
      <c r="MF64" s="50"/>
      <c r="MG64" s="50"/>
      <c r="MH64" s="50"/>
      <c r="MI64" s="50"/>
      <c r="MJ64" s="50"/>
      <c r="MK64" s="50"/>
      <c r="ML64" s="50"/>
      <c r="MM64" s="50"/>
      <c r="MN64" s="50"/>
      <c r="MO64" s="50"/>
      <c r="MP64" s="50"/>
      <c r="MQ64" s="50"/>
      <c r="MR64" s="50"/>
      <c r="MS64" s="50"/>
      <c r="MT64" s="50"/>
      <c r="MU64" s="50"/>
      <c r="MV64" s="50"/>
      <c r="MW64" s="50"/>
      <c r="MX64" s="50"/>
      <c r="MY64" s="50"/>
      <c r="MZ64" s="50"/>
      <c r="NA64" s="50"/>
      <c r="NB64" s="50"/>
      <c r="NC64" s="50"/>
      <c r="ND64" s="50"/>
      <c r="NE64" s="50"/>
      <c r="NF64" s="50"/>
      <c r="NG64" s="50"/>
      <c r="NH64" s="62"/>
      <c r="NI64" s="50"/>
      <c r="NJ64" s="50"/>
      <c r="NK64" s="50"/>
      <c r="NL64" s="50"/>
      <c r="NM64" s="50"/>
      <c r="NN64" s="50"/>
      <c r="NO64" s="50"/>
      <c r="NP64" s="50"/>
      <c r="NQ64" s="50"/>
      <c r="NR64" s="50"/>
      <c r="NS64" s="50"/>
      <c r="NT64" s="50"/>
      <c r="NU64" s="50"/>
      <c r="NV64" s="50"/>
      <c r="NW64" s="50"/>
      <c r="NX64" s="50"/>
      <c r="NY64" s="50"/>
      <c r="NZ64" s="50"/>
      <c r="OA64" s="50"/>
      <c r="OB64" s="50"/>
      <c r="OC64" s="50"/>
      <c r="OD64" s="50"/>
      <c r="OE64" s="50"/>
      <c r="OF64" s="50"/>
      <c r="OG64" s="50"/>
      <c r="OH64" s="50"/>
      <c r="OI64" s="50"/>
      <c r="OJ64" s="50"/>
      <c r="OK64" s="50"/>
      <c r="OL64" s="50"/>
      <c r="OM64" s="50"/>
      <c r="ON64" s="62"/>
      <c r="OO64" s="50"/>
      <c r="OP64" s="50"/>
      <c r="OQ64" s="50"/>
      <c r="OR64" s="50"/>
      <c r="OS64" s="50"/>
      <c r="OT64" s="50"/>
      <c r="OU64" s="50"/>
      <c r="OV64" s="50"/>
      <c r="OW64" s="50"/>
      <c r="OX64" s="50"/>
      <c r="OY64" s="50"/>
      <c r="OZ64" s="50"/>
      <c r="PA64" s="50"/>
      <c r="PB64" s="50"/>
      <c r="PC64" s="50"/>
      <c r="PD64" s="50"/>
      <c r="PE64" s="50"/>
      <c r="PF64" s="50"/>
      <c r="PG64" s="50"/>
      <c r="PH64" s="50"/>
      <c r="PI64" s="50"/>
      <c r="PJ64" s="50"/>
      <c r="PK64" s="50"/>
      <c r="PL64" s="50"/>
      <c r="PM64" s="50"/>
      <c r="PN64" s="50"/>
      <c r="PO64" s="50"/>
      <c r="PP64" s="50"/>
      <c r="PQ64" s="50"/>
      <c r="PR64" s="50"/>
      <c r="PS64" s="62"/>
      <c r="PT64" s="50"/>
      <c r="PU64" s="50"/>
      <c r="PV64" s="50"/>
      <c r="PW64" s="50"/>
      <c r="PX64" s="50"/>
      <c r="PY64" s="50"/>
      <c r="PZ64" s="50"/>
      <c r="QA64" s="50"/>
      <c r="QB64" s="50"/>
      <c r="QC64" s="50"/>
      <c r="QD64" s="50"/>
      <c r="QE64" s="50"/>
      <c r="QF64" s="50"/>
      <c r="QG64" s="50"/>
      <c r="QH64" s="50"/>
      <c r="QI64" s="50"/>
      <c r="QJ64" s="50"/>
      <c r="QK64" s="50"/>
      <c r="QL64" s="50"/>
      <c r="QM64" s="50"/>
      <c r="QN64" s="50"/>
      <c r="QO64" s="50"/>
      <c r="QP64" s="50"/>
      <c r="QQ64" s="50"/>
      <c r="QR64" s="50"/>
      <c r="QS64" s="50"/>
      <c r="QT64" s="50"/>
      <c r="QU64" s="50"/>
      <c r="QV64" s="50"/>
      <c r="QW64" s="50"/>
      <c r="QX64" s="50"/>
      <c r="QY64" s="62"/>
      <c r="QZ64" s="50"/>
      <c r="RA64" s="50"/>
      <c r="RB64" s="50"/>
      <c r="RC64" s="50"/>
      <c r="RD64" s="50"/>
      <c r="RE64" s="50"/>
      <c r="RF64" s="50"/>
      <c r="RG64" s="50"/>
      <c r="RH64" s="50"/>
      <c r="RI64" s="50"/>
      <c r="RJ64" s="50"/>
      <c r="RK64" s="50"/>
      <c r="RL64" s="50"/>
      <c r="RM64" s="50"/>
      <c r="RN64" s="50"/>
      <c r="RO64" s="50"/>
      <c r="RP64" s="50"/>
      <c r="RQ64" s="50"/>
      <c r="RR64" s="50"/>
      <c r="RS64" s="50"/>
      <c r="RT64" s="50"/>
      <c r="RU64" s="50"/>
      <c r="RV64" s="50"/>
      <c r="RW64" s="50"/>
      <c r="RX64" s="50"/>
      <c r="RY64" s="50"/>
      <c r="RZ64" s="50"/>
      <c r="SA64" s="50"/>
      <c r="SB64" s="50"/>
      <c r="SC64" s="50"/>
      <c r="SD64" s="50"/>
      <c r="SE64" s="62"/>
      <c r="SF64" s="50"/>
      <c r="SG64" s="50"/>
      <c r="SH64" s="50"/>
      <c r="SI64" s="50"/>
      <c r="SJ64" s="50"/>
      <c r="SK64" s="50"/>
      <c r="SL64" s="50"/>
      <c r="SM64" s="50"/>
      <c r="SN64" s="50"/>
      <c r="SO64" s="50"/>
      <c r="SP64" s="50"/>
      <c r="SQ64" s="50"/>
      <c r="SR64" s="50"/>
      <c r="SS64" s="50"/>
      <c r="ST64" s="50"/>
      <c r="SU64" s="50"/>
      <c r="SV64" s="50"/>
      <c r="SW64" s="50"/>
      <c r="SX64" s="50"/>
      <c r="SY64" s="50"/>
      <c r="SZ64" s="50"/>
      <c r="TA64" s="50"/>
      <c r="TB64" s="50"/>
      <c r="TC64" s="50"/>
      <c r="TD64" s="50"/>
      <c r="TE64" s="50"/>
      <c r="TF64" s="50"/>
      <c r="TG64" s="50"/>
      <c r="TH64" s="50"/>
      <c r="TI64" s="50"/>
      <c r="TJ64" s="62"/>
      <c r="TK64" s="50"/>
      <c r="TL64" s="50"/>
      <c r="TM64" s="50"/>
      <c r="TN64" s="50"/>
      <c r="TO64" s="50"/>
      <c r="TP64" s="50"/>
      <c r="TQ64" s="50"/>
      <c r="TR64" s="50"/>
      <c r="TS64" s="50"/>
      <c r="TT64" s="50"/>
      <c r="TU64" s="50"/>
      <c r="TV64" s="50"/>
      <c r="TW64" s="50"/>
      <c r="TX64" s="50"/>
      <c r="TY64" s="50"/>
      <c r="TZ64" s="50"/>
      <c r="UA64" s="50"/>
      <c r="UB64" s="50"/>
      <c r="UC64" s="50"/>
      <c r="UD64" s="50"/>
      <c r="UE64" s="50"/>
      <c r="UF64" s="50"/>
      <c r="UG64" s="50"/>
      <c r="UH64" s="50"/>
      <c r="UI64" s="50"/>
      <c r="UJ64" s="50"/>
      <c r="UK64" s="50"/>
      <c r="UL64" s="50"/>
      <c r="UM64" s="50"/>
      <c r="UN64" s="50"/>
      <c r="UO64" s="50"/>
      <c r="UP64" s="62"/>
      <c r="UQ64" s="50"/>
      <c r="UR64" s="50"/>
      <c r="US64" s="50"/>
      <c r="UT64" s="50"/>
      <c r="UU64" s="50"/>
      <c r="UV64" s="50"/>
      <c r="UW64" s="50"/>
      <c r="UX64" s="50"/>
      <c r="UY64" s="50"/>
      <c r="UZ64" s="50"/>
      <c r="VA64" s="50"/>
      <c r="VB64" s="50"/>
      <c r="VC64" s="50"/>
      <c r="VD64" s="50"/>
      <c r="VE64" s="50"/>
      <c r="VF64" s="50"/>
      <c r="VG64" s="50"/>
      <c r="VH64" s="50"/>
      <c r="VI64" s="50"/>
      <c r="VJ64" s="50"/>
      <c r="VK64" s="50"/>
      <c r="VL64" s="50"/>
      <c r="VM64" s="50"/>
      <c r="VN64" s="50"/>
      <c r="VO64" s="50"/>
      <c r="VP64" s="50"/>
      <c r="VQ64" s="50"/>
      <c r="VR64" s="50"/>
      <c r="VS64" s="50"/>
      <c r="VT64" s="50"/>
      <c r="VU64" s="62"/>
      <c r="VV64" s="50"/>
      <c r="VW64" s="50"/>
      <c r="VX64" s="50"/>
      <c r="VY64" s="50"/>
      <c r="VZ64" s="50"/>
      <c r="WA64" s="50"/>
      <c r="WB64" s="50"/>
      <c r="WC64" s="50"/>
      <c r="WD64" s="50"/>
      <c r="WE64" s="50"/>
      <c r="WF64" s="50"/>
      <c r="WG64" s="50"/>
      <c r="WH64" s="50"/>
      <c r="WI64" s="50"/>
      <c r="WJ64" s="50"/>
      <c r="WK64" s="50"/>
      <c r="WL64" s="50"/>
      <c r="WM64" s="50"/>
      <c r="WN64" s="50"/>
      <c r="WO64" s="50"/>
      <c r="WP64" s="50"/>
      <c r="WQ64" s="50"/>
      <c r="WR64" s="50"/>
      <c r="WS64" s="50"/>
      <c r="WT64" s="50"/>
      <c r="WU64" s="50"/>
      <c r="WV64" s="50"/>
      <c r="WW64" s="50"/>
      <c r="WX64" s="50"/>
      <c r="WY64" s="50"/>
      <c r="WZ64" s="71"/>
      <c r="XA64" s="62"/>
      <c r="XB64" s="71"/>
      <c r="XC64" s="71"/>
      <c r="XD64" s="71"/>
      <c r="XE64" s="71"/>
      <c r="XF64" s="71"/>
      <c r="XG64" s="71"/>
      <c r="XH64" s="71"/>
      <c r="XI64" s="71"/>
      <c r="XJ64" s="71"/>
      <c r="XK64" s="71"/>
      <c r="XL64" s="71"/>
      <c r="XM64" s="71"/>
      <c r="XN64" s="71"/>
      <c r="XO64" s="71"/>
      <c r="XP64" s="71"/>
      <c r="XQ64" s="71"/>
      <c r="XR64" s="71"/>
      <c r="XS64" s="71"/>
      <c r="XT64" s="71"/>
      <c r="XU64" s="71"/>
      <c r="XV64" s="71"/>
      <c r="XW64" s="71"/>
      <c r="XX64" s="71"/>
      <c r="XY64" s="71"/>
      <c r="XZ64" s="71"/>
      <c r="YA64" s="71"/>
      <c r="YB64" s="71"/>
      <c r="YC64" s="71"/>
      <c r="YD64" s="71"/>
      <c r="YE64" s="71"/>
      <c r="YF64" s="71"/>
      <c r="YG64" s="62"/>
      <c r="YH64" s="71"/>
      <c r="YI64" s="71"/>
      <c r="YJ64" s="71"/>
      <c r="YK64" s="71"/>
      <c r="YL64" s="71"/>
      <c r="YM64" s="71"/>
      <c r="YN64" s="71"/>
      <c r="YO64" s="71"/>
      <c r="YP64" s="71"/>
      <c r="YQ64" s="71"/>
      <c r="YR64" s="71"/>
      <c r="YS64" s="71"/>
      <c r="YT64" s="71"/>
      <c r="YU64" s="71"/>
      <c r="YV64" s="71"/>
      <c r="YW64" s="71"/>
      <c r="YX64" s="71"/>
      <c r="YY64" s="71"/>
      <c r="YZ64" s="71"/>
      <c r="ZA64" s="71"/>
      <c r="ZB64" s="71"/>
      <c r="ZC64" s="71"/>
      <c r="ZD64" s="71"/>
      <c r="ZE64" s="71"/>
      <c r="ZF64" s="71"/>
      <c r="ZG64" s="71"/>
      <c r="ZH64" s="71"/>
      <c r="ZI64" s="71"/>
      <c r="ZJ64" s="62"/>
      <c r="ZK64" s="71"/>
      <c r="ZL64" s="71"/>
      <c r="ZM64" s="71"/>
      <c r="ZN64" s="71"/>
      <c r="ZO64" s="71"/>
      <c r="ZP64" s="71"/>
      <c r="ZQ64" s="71"/>
      <c r="ZR64" s="71"/>
      <c r="ZS64" s="71"/>
      <c r="ZT64" s="71"/>
      <c r="ZU64" s="71"/>
      <c r="ZV64" s="71"/>
      <c r="ZW64" s="71"/>
      <c r="ZX64" s="71"/>
      <c r="ZY64" s="71"/>
      <c r="ZZ64" s="71"/>
      <c r="AAA64" s="71"/>
      <c r="AAB64" s="71"/>
      <c r="AAC64" s="71"/>
      <c r="AAD64" s="71"/>
      <c r="AAE64" s="71"/>
      <c r="AAF64" s="71"/>
      <c r="AAG64" s="71"/>
      <c r="AAH64" s="71"/>
      <c r="AAI64" s="71"/>
      <c r="AAJ64" s="71"/>
      <c r="AAK64" s="71"/>
      <c r="AAL64" s="71"/>
      <c r="AAM64" s="71"/>
      <c r="AAN64" s="71"/>
      <c r="AAO64" s="71"/>
      <c r="AAP64" s="62"/>
      <c r="AAQ64" s="71"/>
      <c r="AAR64" s="71"/>
      <c r="AAS64" s="71"/>
      <c r="AAT64" s="71"/>
      <c r="AAU64" s="71"/>
      <c r="AAV64" s="71"/>
      <c r="AAW64" s="71"/>
      <c r="AAX64" s="71"/>
      <c r="AAY64" s="71"/>
      <c r="AAZ64" s="71"/>
      <c r="ABA64" s="71"/>
      <c r="ABB64" s="71"/>
      <c r="ABC64" s="71"/>
      <c r="ABD64" s="71"/>
      <c r="ABE64" s="71"/>
      <c r="ABF64" s="71"/>
      <c r="ABG64" s="71"/>
      <c r="ABH64" s="71"/>
      <c r="ABI64" s="71"/>
      <c r="ABJ64" s="71"/>
      <c r="ABK64" s="71"/>
      <c r="ABL64" s="71"/>
      <c r="ABM64" s="71"/>
      <c r="ABN64" s="71"/>
      <c r="ABO64" s="71"/>
      <c r="ABP64" s="71"/>
      <c r="ABQ64" s="71"/>
      <c r="ABR64" s="71"/>
      <c r="ABS64" s="71"/>
      <c r="ABT64" s="71"/>
      <c r="ABU64" s="62"/>
      <c r="ABV64" s="71"/>
      <c r="ABW64" s="71"/>
      <c r="ABX64" s="71"/>
      <c r="ABY64" s="71"/>
      <c r="ABZ64" s="71"/>
      <c r="ACA64" s="71"/>
      <c r="ACB64" s="71"/>
      <c r="ACC64" s="71"/>
      <c r="ACD64" s="71"/>
      <c r="ACE64" s="71"/>
      <c r="ACF64" s="71"/>
      <c r="ACG64" s="71"/>
      <c r="ACH64" s="71"/>
      <c r="ACI64" s="71"/>
      <c r="ACJ64" s="71"/>
      <c r="ACK64" s="71"/>
      <c r="ACL64" s="71"/>
      <c r="ACM64" s="71"/>
      <c r="ACN64" s="71"/>
      <c r="ACO64" s="71"/>
      <c r="ACP64" s="71"/>
      <c r="ACQ64" s="71"/>
      <c r="ACR64" s="71"/>
      <c r="ACS64" s="71"/>
      <c r="ACT64" s="71"/>
      <c r="ACU64" s="71"/>
      <c r="ACV64" s="71"/>
      <c r="ACW64" s="71"/>
      <c r="ACX64" s="71"/>
      <c r="ACY64" s="71"/>
      <c r="ACZ64" s="71"/>
      <c r="ADA64" s="62"/>
      <c r="ADB64" s="71"/>
      <c r="ADC64" s="71"/>
      <c r="ADD64" s="71"/>
      <c r="ADE64" s="71"/>
      <c r="ADF64" s="71"/>
      <c r="ADG64" s="71"/>
      <c r="ADH64" s="71"/>
      <c r="ADI64" s="71"/>
      <c r="ADJ64" s="71"/>
      <c r="ADK64" s="71"/>
      <c r="ADL64" s="71"/>
      <c r="ADM64" s="71"/>
      <c r="ADN64" s="71"/>
      <c r="ADO64" s="71"/>
      <c r="ADP64" s="71"/>
      <c r="ADQ64" s="71"/>
      <c r="ADR64" s="71"/>
      <c r="ADS64" s="71"/>
      <c r="ADT64" s="71"/>
      <c r="ADU64" s="71"/>
      <c r="ADV64" s="71"/>
      <c r="ADW64" s="71"/>
      <c r="ADX64" s="71"/>
      <c r="ADY64" s="71"/>
      <c r="ADZ64" s="71"/>
      <c r="AEA64" s="71"/>
      <c r="AEB64" s="71"/>
      <c r="AEC64" s="71"/>
      <c r="AED64" s="71"/>
      <c r="AEE64" s="71"/>
      <c r="AEF64" s="62"/>
      <c r="AEG64" s="71"/>
      <c r="AEH64" s="71"/>
      <c r="AEI64" s="71"/>
      <c r="AEJ64" s="71"/>
      <c r="AEK64" s="71"/>
      <c r="AEL64" s="71"/>
      <c r="AEM64" s="71"/>
      <c r="AEN64" s="71"/>
      <c r="AEO64" s="71"/>
      <c r="AEP64" s="71"/>
      <c r="AEQ64" s="71"/>
      <c r="AER64" s="71"/>
      <c r="AES64" s="71"/>
      <c r="AET64" s="71"/>
      <c r="AEU64" s="71"/>
      <c r="AEV64" s="71"/>
      <c r="AEW64" s="71"/>
      <c r="AEX64" s="71"/>
      <c r="AEY64" s="71"/>
      <c r="AEZ64" s="71"/>
      <c r="AFA64" s="71"/>
      <c r="AFB64" s="71"/>
      <c r="AFC64" s="71"/>
      <c r="AFD64" s="71"/>
      <c r="AFE64" s="71"/>
      <c r="AFF64" s="71"/>
      <c r="AFG64" s="71"/>
      <c r="AFH64" s="71"/>
      <c r="AFI64" s="71"/>
      <c r="AFJ64" s="71"/>
      <c r="AFK64" s="71"/>
      <c r="AFL64" s="62"/>
      <c r="AFM64" s="71"/>
      <c r="AFN64" s="71"/>
      <c r="AFO64" s="71"/>
      <c r="AFP64" s="71"/>
      <c r="AFQ64" s="71"/>
      <c r="AFR64" s="71"/>
      <c r="AFS64" s="71"/>
      <c r="AFT64" s="71"/>
      <c r="AFU64" s="71"/>
      <c r="AFV64" s="71"/>
      <c r="AFW64" s="71"/>
      <c r="AFX64" s="71"/>
      <c r="AFY64" s="71"/>
      <c r="AFZ64" s="71"/>
      <c r="AGA64" s="71"/>
      <c r="AGB64" s="71"/>
      <c r="AGC64" s="71"/>
      <c r="AGD64" s="71"/>
      <c r="AGE64" s="71"/>
      <c r="AGF64" s="71"/>
      <c r="AGG64" s="71"/>
      <c r="AGH64" s="71"/>
      <c r="AGI64" s="71"/>
      <c r="AGJ64" s="71"/>
      <c r="AGK64" s="71"/>
      <c r="AGL64" s="71"/>
      <c r="AGM64" s="71"/>
      <c r="AGN64" s="71"/>
      <c r="AGO64" s="71"/>
      <c r="AGP64" s="71"/>
      <c r="AGQ64" s="71"/>
      <c r="AGR64" s="62"/>
      <c r="AGS64" s="71"/>
      <c r="AGT64" s="71"/>
      <c r="AGU64" s="71"/>
      <c r="AGV64" s="71"/>
      <c r="AGW64" s="71"/>
      <c r="AGX64" s="71"/>
      <c r="AGY64" s="71"/>
      <c r="AGZ64" s="71"/>
      <c r="AHA64" s="71"/>
      <c r="AHB64" s="71"/>
      <c r="AHC64" s="71"/>
      <c r="AHD64" s="71"/>
      <c r="AHE64" s="71"/>
      <c r="AHF64" s="71"/>
      <c r="AHG64" s="71"/>
      <c r="AHH64" s="71"/>
      <c r="AHI64" s="71"/>
      <c r="AHJ64" s="71"/>
      <c r="AHK64" s="71"/>
      <c r="AHL64" s="71"/>
      <c r="AHM64" s="71"/>
      <c r="AHN64" s="71"/>
      <c r="AHO64" s="71"/>
      <c r="AHP64" s="71"/>
      <c r="AHQ64" s="71"/>
      <c r="AHR64" s="71"/>
      <c r="AHS64" s="71"/>
      <c r="AHT64" s="71"/>
      <c r="AHU64" s="71"/>
      <c r="AHV64" s="71"/>
      <c r="AHW64" s="62"/>
      <c r="AHX64" s="71"/>
      <c r="AHY64" s="71"/>
      <c r="AHZ64" s="71"/>
      <c r="AIA64" s="71"/>
      <c r="AIB64" s="71"/>
      <c r="AIC64" s="71"/>
      <c r="AID64" s="71"/>
      <c r="AIE64" s="71"/>
      <c r="AIF64" s="71"/>
      <c r="AIG64" s="71"/>
      <c r="AIH64" s="71"/>
      <c r="AII64" s="71"/>
      <c r="AIJ64" s="71"/>
      <c r="AIK64" s="71"/>
      <c r="AIL64" s="71"/>
      <c r="AIM64" s="71"/>
      <c r="AIN64" s="71"/>
      <c r="AIO64" s="71"/>
      <c r="AIP64" s="71"/>
      <c r="AIQ64" s="71"/>
      <c r="AIR64" s="71"/>
      <c r="AIS64" s="71"/>
      <c r="AIT64" s="71"/>
      <c r="AIU64" s="71"/>
      <c r="AIV64" s="71"/>
      <c r="AIW64" s="71"/>
      <c r="AIX64" s="71"/>
      <c r="AIY64" s="71"/>
      <c r="AIZ64" s="71"/>
      <c r="AJA64" s="71"/>
      <c r="AJB64" s="71"/>
      <c r="AJC64" s="62"/>
      <c r="AJD64" s="71"/>
      <c r="AJE64" s="71"/>
      <c r="AJF64" s="71"/>
      <c r="AJG64" s="71"/>
      <c r="AJH64" s="71"/>
      <c r="AJI64" s="71"/>
      <c r="AJJ64" s="71"/>
      <c r="AJK64" s="71"/>
      <c r="AJL64" s="71"/>
      <c r="AJM64" s="71"/>
      <c r="AJN64" s="71"/>
      <c r="AJO64" s="71"/>
      <c r="AJP64" s="71"/>
      <c r="AJQ64" s="71"/>
      <c r="AJR64" s="71"/>
      <c r="AJS64" s="71"/>
      <c r="AJT64" s="71"/>
      <c r="AJU64" s="71"/>
      <c r="AJV64" s="71"/>
      <c r="AJW64" s="71"/>
      <c r="AJX64" s="71"/>
      <c r="AJY64" s="71"/>
      <c r="AJZ64" s="71"/>
      <c r="AKA64" s="71"/>
      <c r="AKB64" s="71"/>
      <c r="AKC64" s="71"/>
      <c r="AKD64" s="71"/>
      <c r="AKE64" s="71"/>
      <c r="AKF64" s="71"/>
      <c r="AKG64" s="71"/>
      <c r="AKH64" s="62"/>
      <c r="AKI64" s="71"/>
      <c r="AKJ64" s="71"/>
      <c r="AKK64" s="71"/>
      <c r="AKL64" s="71"/>
      <c r="AKM64" s="71"/>
      <c r="AKN64" s="71"/>
      <c r="AKO64" s="71"/>
      <c r="AKP64" s="71"/>
      <c r="AKQ64" s="71"/>
      <c r="AKR64" s="71"/>
      <c r="AKS64" s="71"/>
      <c r="AKT64" s="71"/>
      <c r="AKU64" s="71"/>
      <c r="AKV64" s="71"/>
      <c r="AKW64" s="71"/>
      <c r="AKX64" s="71"/>
      <c r="AKY64" s="71"/>
      <c r="AKZ64" s="71"/>
      <c r="ALA64" s="71"/>
      <c r="ALB64" s="71"/>
      <c r="ALC64" s="71"/>
      <c r="ALD64" s="71"/>
      <c r="ALE64" s="71"/>
      <c r="ALF64" s="71"/>
      <c r="ALG64" s="71"/>
      <c r="ALH64" s="71"/>
      <c r="ALI64" s="71"/>
      <c r="ALJ64" s="71"/>
      <c r="ALK64" s="71"/>
      <c r="ALL64" s="71"/>
      <c r="ALM64" s="71"/>
      <c r="ALN64" s="62"/>
    </row>
    <row r="65" spans="1:1002" s="39" customFormat="1">
      <c r="A65" s="549"/>
      <c r="B65" s="539"/>
      <c r="D65" s="552"/>
      <c r="E65" s="552"/>
      <c r="F65" s="555"/>
      <c r="G65" s="558"/>
      <c r="H65" s="561"/>
      <c r="I65" s="542"/>
      <c r="J65" s="542"/>
      <c r="K65" s="542"/>
      <c r="M65" s="34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62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62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62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62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62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62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62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62"/>
      <c r="IO65" s="42"/>
      <c r="IP65" s="42"/>
      <c r="IQ65" s="42"/>
      <c r="IR65" s="42"/>
      <c r="IS65" s="42"/>
      <c r="IT65" s="42"/>
      <c r="IU65" s="42"/>
      <c r="IV65" s="42"/>
      <c r="IW65" s="42"/>
      <c r="IX65" s="42"/>
      <c r="IY65" s="42"/>
      <c r="IZ65" s="42"/>
      <c r="JA65" s="42"/>
      <c r="JB65" s="42"/>
      <c r="JC65" s="42"/>
      <c r="JD65" s="42"/>
      <c r="JE65" s="42"/>
      <c r="JF65" s="42"/>
      <c r="JG65" s="42"/>
      <c r="JH65" s="42"/>
      <c r="JI65" s="42"/>
      <c r="JJ65" s="42"/>
      <c r="JK65" s="42"/>
      <c r="JL65" s="42"/>
      <c r="JM65" s="42"/>
      <c r="JN65" s="42"/>
      <c r="JO65" s="42"/>
      <c r="JP65" s="42"/>
      <c r="JQ65" s="42"/>
      <c r="JR65" s="42"/>
      <c r="JS65" s="42"/>
      <c r="JT65" s="62"/>
      <c r="JU65" s="42"/>
      <c r="JV65" s="42"/>
      <c r="JW65" s="42"/>
      <c r="JX65" s="42"/>
      <c r="JY65" s="42"/>
      <c r="JZ65" s="42"/>
      <c r="KA65" s="42"/>
      <c r="KB65" s="42"/>
      <c r="KC65" s="42"/>
      <c r="KD65" s="42"/>
      <c r="KE65" s="42"/>
      <c r="KF65" s="42"/>
      <c r="KG65" s="42"/>
      <c r="KH65" s="42"/>
      <c r="KI65" s="42"/>
      <c r="KJ65" s="42"/>
      <c r="KK65" s="42"/>
      <c r="KL65" s="42"/>
      <c r="KM65" s="42"/>
      <c r="KN65" s="42"/>
      <c r="KO65" s="42"/>
      <c r="KP65" s="42"/>
      <c r="KQ65" s="42"/>
      <c r="KR65" s="42"/>
      <c r="KS65" s="42"/>
      <c r="KT65" s="42"/>
      <c r="KU65" s="42"/>
      <c r="KV65" s="42"/>
      <c r="KW65" s="62"/>
      <c r="KX65" s="42"/>
      <c r="KY65" s="42"/>
      <c r="KZ65" s="42"/>
      <c r="LA65" s="42"/>
      <c r="LB65" s="42"/>
      <c r="LC65" s="42"/>
      <c r="LD65" s="42"/>
      <c r="LE65" s="42"/>
      <c r="LF65" s="42"/>
      <c r="LG65" s="42"/>
      <c r="LH65" s="42"/>
      <c r="LI65" s="42"/>
      <c r="LJ65" s="42"/>
      <c r="LK65" s="42"/>
      <c r="LL65" s="42"/>
      <c r="LM65" s="42"/>
      <c r="LN65" s="42"/>
      <c r="LO65" s="42"/>
      <c r="LP65" s="42"/>
      <c r="LQ65" s="42"/>
      <c r="LR65" s="42"/>
      <c r="LS65" s="42"/>
      <c r="LT65" s="42"/>
      <c r="LU65" s="42"/>
      <c r="LV65" s="42"/>
      <c r="LW65" s="42"/>
      <c r="LX65" s="42"/>
      <c r="LY65" s="42"/>
      <c r="LZ65" s="42"/>
      <c r="MA65" s="42"/>
      <c r="MB65" s="42"/>
      <c r="MC65" s="62"/>
      <c r="MD65" s="30"/>
      <c r="ME65" s="30"/>
      <c r="MF65" s="30"/>
      <c r="MG65" s="30"/>
      <c r="MH65" s="30"/>
      <c r="MI65" s="30"/>
      <c r="MJ65" s="30"/>
      <c r="MK65" s="30"/>
      <c r="ML65" s="30"/>
      <c r="MM65" s="30"/>
      <c r="MN65" s="30"/>
      <c r="MO65" s="30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/>
      <c r="NE65" s="30"/>
      <c r="NF65" s="30"/>
      <c r="NG65" s="30"/>
      <c r="NH65" s="62"/>
      <c r="NI65" s="42"/>
      <c r="NJ65" s="42"/>
      <c r="NK65" s="42"/>
      <c r="NL65" s="42"/>
      <c r="NM65" s="42"/>
      <c r="NN65" s="42"/>
      <c r="NO65" s="42"/>
      <c r="NP65" s="42"/>
      <c r="NQ65" s="42"/>
      <c r="NR65" s="42"/>
      <c r="NS65" s="42"/>
      <c r="NT65" s="42"/>
      <c r="NU65" s="42"/>
      <c r="NV65" s="42"/>
      <c r="NW65" s="42"/>
      <c r="NX65" s="42"/>
      <c r="NY65" s="42"/>
      <c r="NZ65" s="42"/>
      <c r="OA65" s="42"/>
      <c r="OB65" s="42"/>
      <c r="OC65" s="42"/>
      <c r="OD65" s="42"/>
      <c r="OE65" s="42"/>
      <c r="OF65" s="42"/>
      <c r="OG65" s="42"/>
      <c r="OH65" s="42"/>
      <c r="OI65" s="42"/>
      <c r="OJ65" s="42"/>
      <c r="OK65" s="42"/>
      <c r="OL65" s="42"/>
      <c r="OM65" s="42"/>
      <c r="ON65" s="62"/>
      <c r="OO65" s="30"/>
      <c r="OP65" s="30"/>
      <c r="OQ65" s="30"/>
      <c r="OR65" s="30"/>
      <c r="OS65" s="30"/>
      <c r="OT65" s="30"/>
      <c r="OU65" s="30"/>
      <c r="OV65" s="30"/>
      <c r="OW65" s="30"/>
      <c r="OX65" s="30"/>
      <c r="OY65" s="30"/>
      <c r="OZ65" s="30"/>
      <c r="PA65" s="30"/>
      <c r="PB65" s="30"/>
      <c r="PC65" s="30"/>
      <c r="PD65" s="30"/>
      <c r="PE65" s="30"/>
      <c r="PF65" s="30"/>
      <c r="PG65" s="30"/>
      <c r="PH65" s="30"/>
      <c r="PI65" s="30"/>
      <c r="PJ65" s="30"/>
      <c r="PK65" s="30"/>
      <c r="PL65" s="30"/>
      <c r="PM65" s="30"/>
      <c r="PN65" s="30"/>
      <c r="PO65" s="30"/>
      <c r="PP65" s="30"/>
      <c r="PQ65" s="30"/>
      <c r="PR65" s="30"/>
      <c r="PS65" s="62"/>
      <c r="PT65" s="42"/>
      <c r="PU65" s="42"/>
      <c r="PV65" s="42"/>
      <c r="PW65" s="42"/>
      <c r="PX65" s="42"/>
      <c r="PY65" s="42"/>
      <c r="PZ65" s="42"/>
      <c r="QA65" s="42"/>
      <c r="QB65" s="42"/>
      <c r="QC65" s="42"/>
      <c r="QD65" s="42"/>
      <c r="QE65" s="42"/>
      <c r="QF65" s="42"/>
      <c r="QG65" s="42"/>
      <c r="QH65" s="42"/>
      <c r="QI65" s="42"/>
      <c r="QJ65" s="42"/>
      <c r="QK65" s="42"/>
      <c r="QL65" s="42"/>
      <c r="QM65" s="42"/>
      <c r="QN65" s="42"/>
      <c r="QO65" s="42"/>
      <c r="QP65" s="42"/>
      <c r="QQ65" s="42"/>
      <c r="QR65" s="42"/>
      <c r="QS65" s="42"/>
      <c r="QT65" s="42"/>
      <c r="QU65" s="42"/>
      <c r="QV65" s="42"/>
      <c r="QW65" s="42"/>
      <c r="QX65" s="42"/>
      <c r="QY65" s="62"/>
      <c r="QZ65" s="42"/>
      <c r="RA65" s="42"/>
      <c r="RB65" s="42"/>
      <c r="RC65" s="42"/>
      <c r="RD65" s="42"/>
      <c r="RE65" s="42"/>
      <c r="RF65" s="42"/>
      <c r="RG65" s="42"/>
      <c r="RH65" s="42"/>
      <c r="RI65" s="42"/>
      <c r="RJ65" s="42"/>
      <c r="RK65" s="42"/>
      <c r="RL65" s="42"/>
      <c r="RM65" s="42"/>
      <c r="RN65" s="42"/>
      <c r="RO65" s="42"/>
      <c r="RP65" s="42"/>
      <c r="RQ65" s="42"/>
      <c r="RR65" s="42"/>
      <c r="RS65" s="42"/>
      <c r="RT65" s="42"/>
      <c r="RU65" s="42"/>
      <c r="RV65" s="42"/>
      <c r="RW65" s="42"/>
      <c r="RX65" s="42"/>
      <c r="RY65" s="42"/>
      <c r="RZ65" s="42"/>
      <c r="SA65" s="42"/>
      <c r="SB65" s="42"/>
      <c r="SC65" s="42"/>
      <c r="SD65" s="42"/>
      <c r="SE65" s="62"/>
      <c r="SF65" s="30"/>
      <c r="SG65" s="30"/>
      <c r="SH65" s="30"/>
      <c r="SI65" s="30"/>
      <c r="SJ65" s="30"/>
      <c r="SK65" s="30"/>
      <c r="SL65" s="30"/>
      <c r="SM65" s="30"/>
      <c r="SN65" s="30"/>
      <c r="SO65" s="30"/>
      <c r="SP65" s="30"/>
      <c r="SQ65" s="30"/>
      <c r="SR65" s="30"/>
      <c r="SS65" s="30"/>
      <c r="ST65" s="30"/>
      <c r="SU65" s="30"/>
      <c r="SV65" s="30"/>
      <c r="SW65" s="30"/>
      <c r="SX65" s="30"/>
      <c r="SY65" s="30"/>
      <c r="SZ65" s="30"/>
      <c r="TA65" s="30"/>
      <c r="TB65" s="30"/>
      <c r="TC65" s="30"/>
      <c r="TD65" s="30"/>
      <c r="TE65" s="30"/>
      <c r="TF65" s="30"/>
      <c r="TG65" s="30"/>
      <c r="TH65" s="30"/>
      <c r="TI65" s="30"/>
      <c r="TJ65" s="62"/>
      <c r="TK65" s="42"/>
      <c r="TL65" s="42"/>
      <c r="TM65" s="42"/>
      <c r="TN65" s="42"/>
      <c r="TO65" s="42"/>
      <c r="TP65" s="42"/>
      <c r="TQ65" s="42"/>
      <c r="TR65" s="42"/>
      <c r="TS65" s="42"/>
      <c r="TT65" s="42"/>
      <c r="TU65" s="42"/>
      <c r="TV65" s="42"/>
      <c r="TW65" s="42"/>
      <c r="TX65" s="42"/>
      <c r="TY65" s="42"/>
      <c r="TZ65" s="42"/>
      <c r="UA65" s="42"/>
      <c r="UB65" s="42"/>
      <c r="UC65" s="42"/>
      <c r="UD65" s="42"/>
      <c r="UE65" s="42"/>
      <c r="UF65" s="42"/>
      <c r="UG65" s="42"/>
      <c r="UH65" s="42"/>
      <c r="UI65" s="42"/>
      <c r="UJ65" s="42"/>
      <c r="UK65" s="42"/>
      <c r="UL65" s="42"/>
      <c r="UM65" s="42"/>
      <c r="UN65" s="42"/>
      <c r="UO65" s="42"/>
      <c r="UP65" s="62"/>
      <c r="UQ65" s="30"/>
      <c r="UR65" s="30"/>
      <c r="US65" s="30"/>
      <c r="UT65" s="30"/>
      <c r="UU65" s="30"/>
      <c r="UV65" s="30"/>
      <c r="UW65" s="30"/>
      <c r="UX65" s="30"/>
      <c r="UY65" s="30"/>
      <c r="UZ65" s="30"/>
      <c r="VA65" s="30"/>
      <c r="VB65" s="30"/>
      <c r="VC65" s="30"/>
      <c r="VD65" s="30"/>
      <c r="VE65" s="30"/>
      <c r="VF65" s="30"/>
      <c r="VG65" s="30"/>
      <c r="VH65" s="30"/>
      <c r="VI65" s="30"/>
      <c r="VJ65" s="30"/>
      <c r="VK65" s="30"/>
      <c r="VL65" s="30"/>
      <c r="VM65" s="30"/>
      <c r="VN65" s="30"/>
      <c r="VO65" s="30"/>
      <c r="VP65" s="30"/>
      <c r="VQ65" s="30"/>
      <c r="VR65" s="30"/>
      <c r="VS65" s="30"/>
      <c r="VT65" s="30"/>
      <c r="VU65" s="62"/>
      <c r="VV65" s="30"/>
      <c r="VW65" s="30"/>
      <c r="VX65" s="30"/>
      <c r="VY65" s="30"/>
      <c r="VZ65" s="30"/>
      <c r="WA65" s="30"/>
      <c r="WB65" s="30"/>
      <c r="WC65" s="30"/>
      <c r="WD65" s="30"/>
      <c r="WE65" s="30"/>
      <c r="WF65" s="30"/>
      <c r="WG65" s="30"/>
      <c r="WH65" s="30"/>
      <c r="WI65" s="30"/>
      <c r="WJ65" s="30"/>
      <c r="WK65" s="30"/>
      <c r="WL65" s="30"/>
      <c r="WM65" s="30"/>
      <c r="WN65" s="30"/>
      <c r="WO65" s="30"/>
      <c r="WP65" s="30"/>
      <c r="WQ65" s="30"/>
      <c r="WR65" s="30"/>
      <c r="WS65" s="30"/>
      <c r="WT65" s="30"/>
      <c r="WU65" s="30"/>
      <c r="WV65" s="30"/>
      <c r="WW65" s="30"/>
      <c r="WX65" s="30"/>
      <c r="WY65" s="30"/>
      <c r="WZ65" s="30"/>
      <c r="XA65" s="62"/>
      <c r="XB65" s="30"/>
      <c r="XC65" s="30"/>
      <c r="XD65" s="30"/>
      <c r="XE65" s="30"/>
      <c r="XF65" s="30"/>
      <c r="XG65" s="30"/>
      <c r="XH65" s="30"/>
      <c r="XI65" s="30"/>
      <c r="XJ65" s="30"/>
      <c r="XK65" s="30"/>
      <c r="XL65" s="30"/>
      <c r="XM65" s="30"/>
      <c r="XN65" s="30"/>
      <c r="XO65" s="30"/>
      <c r="XP65" s="30"/>
      <c r="XQ65" s="30"/>
      <c r="XR65" s="30"/>
      <c r="XS65" s="30"/>
      <c r="XT65" s="30"/>
      <c r="XU65" s="30"/>
      <c r="XV65" s="30"/>
      <c r="XW65" s="30"/>
      <c r="XX65" s="30"/>
      <c r="XY65" s="30"/>
      <c r="XZ65" s="30"/>
      <c r="YA65" s="30"/>
      <c r="YB65" s="30"/>
      <c r="YC65" s="30"/>
      <c r="YD65" s="30"/>
      <c r="YE65" s="30"/>
      <c r="YF65" s="30"/>
      <c r="YG65" s="62"/>
      <c r="YH65" s="30"/>
      <c r="YI65" s="30"/>
      <c r="YJ65" s="30"/>
      <c r="YK65" s="30"/>
      <c r="YL65" s="30"/>
      <c r="YM65" s="30"/>
      <c r="YN65" s="30"/>
      <c r="YO65" s="30"/>
      <c r="YP65" s="30"/>
      <c r="YQ65" s="30"/>
      <c r="YR65" s="30"/>
      <c r="YS65" s="30"/>
      <c r="YT65" s="30"/>
      <c r="YU65" s="30"/>
      <c r="YV65" s="30"/>
      <c r="YW65" s="30"/>
      <c r="YX65" s="30"/>
      <c r="YY65" s="30"/>
      <c r="YZ65" s="30"/>
      <c r="ZA65" s="30"/>
      <c r="ZB65" s="30"/>
      <c r="ZC65" s="30"/>
      <c r="ZD65" s="30"/>
      <c r="ZE65" s="30"/>
      <c r="ZF65" s="30"/>
      <c r="ZG65" s="30"/>
      <c r="ZH65" s="30"/>
      <c r="ZI65" s="30"/>
      <c r="ZJ65" s="62"/>
      <c r="ZK65" s="30"/>
      <c r="ZL65" s="30"/>
      <c r="ZM65" s="30"/>
      <c r="ZN65" s="30"/>
      <c r="ZO65" s="30"/>
      <c r="ZP65" s="30"/>
      <c r="ZQ65" s="30"/>
      <c r="ZR65" s="30"/>
      <c r="ZS65" s="30"/>
      <c r="ZT65" s="30"/>
      <c r="ZU65" s="30"/>
      <c r="ZV65" s="30"/>
      <c r="ZW65" s="30"/>
      <c r="ZX65" s="30"/>
      <c r="ZY65" s="30"/>
      <c r="ZZ65" s="30"/>
      <c r="AAA65" s="30"/>
      <c r="AAB65" s="30"/>
      <c r="AAC65" s="30"/>
      <c r="AAD65" s="30"/>
      <c r="AAE65" s="30"/>
      <c r="AAF65" s="30"/>
      <c r="AAG65" s="30"/>
      <c r="AAH65" s="30"/>
      <c r="AAI65" s="30"/>
      <c r="AAJ65" s="30"/>
      <c r="AAK65" s="30"/>
      <c r="AAL65" s="30"/>
      <c r="AAM65" s="30"/>
      <c r="AAN65" s="30"/>
      <c r="AAO65" s="30"/>
      <c r="AAP65" s="62"/>
      <c r="AAQ65" s="30"/>
      <c r="AAR65" s="30"/>
      <c r="AAS65" s="30"/>
      <c r="AAT65" s="30"/>
      <c r="AAU65" s="30"/>
      <c r="AAV65" s="30"/>
      <c r="AAW65" s="30"/>
      <c r="AAX65" s="30"/>
      <c r="AAY65" s="30"/>
      <c r="AAZ65" s="30"/>
      <c r="ABA65" s="30"/>
      <c r="ABB65" s="30"/>
      <c r="ABC65" s="30"/>
      <c r="ABD65" s="30"/>
      <c r="ABE65" s="30"/>
      <c r="ABF65" s="30"/>
      <c r="ABG65" s="30"/>
      <c r="ABH65" s="30"/>
      <c r="ABI65" s="30"/>
      <c r="ABJ65" s="30"/>
      <c r="ABK65" s="30"/>
      <c r="ABL65" s="30"/>
      <c r="ABM65" s="30"/>
      <c r="ABN65" s="30"/>
      <c r="ABO65" s="30"/>
      <c r="ABP65" s="30"/>
      <c r="ABQ65" s="30"/>
      <c r="ABR65" s="30"/>
      <c r="ABS65" s="30"/>
      <c r="ABT65" s="30"/>
      <c r="ABU65" s="62"/>
      <c r="ABV65" s="30"/>
      <c r="ABW65" s="30"/>
      <c r="ABX65" s="30"/>
      <c r="ABY65" s="30"/>
      <c r="ABZ65" s="30"/>
      <c r="ACA65" s="30"/>
      <c r="ACB65" s="30"/>
      <c r="ACC65" s="30"/>
      <c r="ACD65" s="30"/>
      <c r="ACE65" s="30"/>
      <c r="ACF65" s="30"/>
      <c r="ACG65" s="30"/>
      <c r="ACH65" s="30"/>
      <c r="ACI65" s="30"/>
      <c r="ACJ65" s="30"/>
      <c r="ACK65" s="30"/>
      <c r="ACL65" s="30"/>
      <c r="ACM65" s="30"/>
      <c r="ACN65" s="30"/>
      <c r="ACO65" s="30"/>
      <c r="ACP65" s="30"/>
      <c r="ACQ65" s="30"/>
      <c r="ACR65" s="30"/>
      <c r="ACS65" s="30"/>
      <c r="ACT65" s="30"/>
      <c r="ACU65" s="30"/>
      <c r="ACV65" s="30"/>
      <c r="ACW65" s="30"/>
      <c r="ACX65" s="30"/>
      <c r="ACY65" s="30"/>
      <c r="ACZ65" s="30"/>
      <c r="ADA65" s="62"/>
      <c r="ADB65" s="30"/>
      <c r="ADC65" s="30"/>
      <c r="ADD65" s="30"/>
      <c r="ADE65" s="30"/>
      <c r="ADF65" s="30"/>
      <c r="ADG65" s="30"/>
      <c r="ADH65" s="30"/>
      <c r="ADI65" s="30"/>
      <c r="ADJ65" s="30"/>
      <c r="ADK65" s="30"/>
      <c r="ADL65" s="30"/>
      <c r="ADM65" s="30"/>
      <c r="ADN65" s="30"/>
      <c r="ADO65" s="30"/>
      <c r="ADP65" s="30"/>
      <c r="ADQ65" s="30"/>
      <c r="ADR65" s="30"/>
      <c r="ADS65" s="30"/>
      <c r="ADT65" s="30"/>
      <c r="ADU65" s="30"/>
      <c r="ADV65" s="30"/>
      <c r="ADW65" s="30"/>
      <c r="ADX65" s="30"/>
      <c r="ADY65" s="30"/>
      <c r="ADZ65" s="30"/>
      <c r="AEA65" s="30"/>
      <c r="AEB65" s="30"/>
      <c r="AEC65" s="30"/>
      <c r="AED65" s="30"/>
      <c r="AEE65" s="30"/>
      <c r="AEF65" s="62"/>
      <c r="AEG65" s="30"/>
      <c r="AEH65" s="30"/>
      <c r="AEI65" s="30"/>
      <c r="AEJ65" s="30"/>
      <c r="AEK65" s="30"/>
      <c r="AEL65" s="30"/>
      <c r="AEM65" s="30"/>
      <c r="AEN65" s="30"/>
      <c r="AEO65" s="30"/>
      <c r="AEP65" s="30"/>
      <c r="AEQ65" s="30"/>
      <c r="AER65" s="30"/>
      <c r="AES65" s="30"/>
      <c r="AET65" s="30"/>
      <c r="AEU65" s="30"/>
      <c r="AEV65" s="30"/>
      <c r="AEW65" s="30"/>
      <c r="AEX65" s="30"/>
      <c r="AEY65" s="30"/>
      <c r="AEZ65" s="30"/>
      <c r="AFA65" s="30"/>
      <c r="AFB65" s="30"/>
      <c r="AFC65" s="30"/>
      <c r="AFD65" s="30"/>
      <c r="AFE65" s="30"/>
      <c r="AFF65" s="30"/>
      <c r="AFG65" s="30"/>
      <c r="AFH65" s="30"/>
      <c r="AFI65" s="30"/>
      <c r="AFJ65" s="30"/>
      <c r="AFK65" s="30"/>
      <c r="AFL65" s="62"/>
      <c r="AFM65" s="30"/>
      <c r="AFN65" s="30"/>
      <c r="AFO65" s="30"/>
      <c r="AFP65" s="30"/>
      <c r="AFQ65" s="30"/>
      <c r="AFR65" s="30"/>
      <c r="AFS65" s="30"/>
      <c r="AFT65" s="30"/>
      <c r="AFU65" s="30"/>
      <c r="AFV65" s="30"/>
      <c r="AFW65" s="30"/>
      <c r="AFX65" s="30"/>
      <c r="AFY65" s="30"/>
      <c r="AFZ65" s="30"/>
      <c r="AGA65" s="30"/>
      <c r="AGB65" s="30"/>
      <c r="AGC65" s="30"/>
      <c r="AGD65" s="30"/>
      <c r="AGE65" s="30"/>
      <c r="AGF65" s="30"/>
      <c r="AGG65" s="30"/>
      <c r="AGH65" s="30"/>
      <c r="AGI65" s="30"/>
      <c r="AGJ65" s="30"/>
      <c r="AGK65" s="30"/>
      <c r="AGL65" s="30"/>
      <c r="AGM65" s="30"/>
      <c r="AGN65" s="30"/>
      <c r="AGO65" s="30"/>
      <c r="AGP65" s="30"/>
      <c r="AGQ65" s="30"/>
      <c r="AGR65" s="62"/>
      <c r="AGS65" s="30"/>
      <c r="AGT65" s="30"/>
      <c r="AGU65" s="30"/>
      <c r="AGV65" s="30"/>
      <c r="AGW65" s="30"/>
      <c r="AGX65" s="30"/>
      <c r="AGY65" s="30"/>
      <c r="AGZ65" s="30"/>
      <c r="AHA65" s="30"/>
      <c r="AHB65" s="30"/>
      <c r="AHC65" s="30"/>
      <c r="AHD65" s="30"/>
      <c r="AHE65" s="30"/>
      <c r="AHF65" s="30"/>
      <c r="AHG65" s="30"/>
      <c r="AHH65" s="30"/>
      <c r="AHI65" s="30"/>
      <c r="AHJ65" s="30"/>
      <c r="AHK65" s="30"/>
      <c r="AHL65" s="30"/>
      <c r="AHM65" s="30"/>
      <c r="AHN65" s="30"/>
      <c r="AHO65" s="30"/>
      <c r="AHP65" s="30"/>
      <c r="AHQ65" s="30"/>
      <c r="AHR65" s="30"/>
      <c r="AHS65" s="30"/>
      <c r="AHT65" s="30"/>
      <c r="AHU65" s="30"/>
      <c r="AHV65" s="30"/>
      <c r="AHW65" s="62"/>
      <c r="AHX65" s="30"/>
      <c r="AHY65" s="30"/>
      <c r="AHZ65" s="30"/>
      <c r="AIA65" s="30"/>
      <c r="AIB65" s="30"/>
      <c r="AIC65" s="30"/>
      <c r="AID65" s="30"/>
      <c r="AIE65" s="30"/>
      <c r="AIF65" s="30"/>
      <c r="AIG65" s="30"/>
      <c r="AIH65" s="30"/>
      <c r="AII65" s="30"/>
      <c r="AIJ65" s="30"/>
      <c r="AIK65" s="30"/>
      <c r="AIL65" s="30"/>
      <c r="AIM65" s="30"/>
      <c r="AIN65" s="30"/>
      <c r="AIO65" s="30"/>
      <c r="AIP65" s="30"/>
      <c r="AIQ65" s="30"/>
      <c r="AIR65" s="30"/>
      <c r="AIS65" s="30"/>
      <c r="AIT65" s="30"/>
      <c r="AIU65" s="30"/>
      <c r="AIV65" s="30"/>
      <c r="AIW65" s="30"/>
      <c r="AIX65" s="30"/>
      <c r="AIY65" s="30"/>
      <c r="AIZ65" s="30"/>
      <c r="AJA65" s="30"/>
      <c r="AJB65" s="30"/>
      <c r="AJC65" s="62"/>
      <c r="AJD65" s="30"/>
      <c r="AJE65" s="30"/>
      <c r="AJF65" s="30"/>
      <c r="AJG65" s="30"/>
      <c r="AJH65" s="30"/>
      <c r="AJI65" s="30"/>
      <c r="AJJ65" s="30"/>
      <c r="AJK65" s="30"/>
      <c r="AJL65" s="30"/>
      <c r="AJM65" s="30"/>
      <c r="AJN65" s="30"/>
      <c r="AJO65" s="30"/>
      <c r="AJP65" s="30"/>
      <c r="AJQ65" s="30"/>
      <c r="AJR65" s="30"/>
      <c r="AJS65" s="30"/>
      <c r="AJT65" s="30"/>
      <c r="AJU65" s="30"/>
      <c r="AJV65" s="30"/>
      <c r="AJW65" s="30"/>
      <c r="AJX65" s="30"/>
      <c r="AJY65" s="30"/>
      <c r="AJZ65" s="30"/>
      <c r="AKA65" s="30"/>
      <c r="AKB65" s="30"/>
      <c r="AKC65" s="30"/>
      <c r="AKD65" s="30"/>
      <c r="AKE65" s="30"/>
      <c r="AKF65" s="30"/>
      <c r="AKG65" s="30"/>
      <c r="AKH65" s="62"/>
      <c r="AKI65" s="30"/>
      <c r="AKJ65" s="30"/>
      <c r="AKK65" s="30"/>
      <c r="AKL65" s="30"/>
      <c r="AKM65" s="30"/>
      <c r="AKN65" s="30"/>
      <c r="AKO65" s="30"/>
      <c r="AKP65" s="30"/>
      <c r="AKQ65" s="30"/>
      <c r="AKR65" s="30"/>
      <c r="AKS65" s="30"/>
      <c r="AKT65" s="30"/>
      <c r="AKU65" s="30"/>
      <c r="AKV65" s="30"/>
      <c r="AKW65" s="30"/>
      <c r="AKX65" s="30"/>
      <c r="AKY65" s="30"/>
      <c r="AKZ65" s="30"/>
      <c r="ALA65" s="30"/>
      <c r="ALB65" s="30"/>
      <c r="ALC65" s="30"/>
      <c r="ALD65" s="30"/>
      <c r="ALE65" s="30"/>
      <c r="ALF65" s="30"/>
      <c r="ALG65" s="30"/>
      <c r="ALH65" s="30"/>
      <c r="ALI65" s="30"/>
      <c r="ALJ65" s="30"/>
      <c r="ALK65" s="30"/>
      <c r="ALL65" s="30"/>
      <c r="ALM65" s="30"/>
      <c r="ALN65" s="62"/>
    </row>
    <row r="66" spans="1:1002" s="66" customFormat="1" ht="3" customHeight="1">
      <c r="A66" s="550"/>
      <c r="B66" s="540"/>
      <c r="C66" s="39"/>
      <c r="D66" s="553"/>
      <c r="E66" s="553"/>
      <c r="F66" s="556"/>
      <c r="G66" s="559"/>
      <c r="H66" s="562"/>
      <c r="I66" s="543"/>
      <c r="J66" s="543"/>
      <c r="K66" s="543"/>
      <c r="M66" s="3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62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62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62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4"/>
      <c r="DB66" s="84"/>
      <c r="DC66" s="84"/>
      <c r="DD66" s="84"/>
      <c r="DE66" s="84"/>
      <c r="DF66" s="84"/>
      <c r="DG66" s="84"/>
      <c r="DH66" s="84"/>
      <c r="DI66" s="84"/>
      <c r="DJ66" s="84"/>
      <c r="DK66" s="84"/>
      <c r="DL66" s="84"/>
      <c r="DM66" s="84"/>
      <c r="DN66" s="84"/>
      <c r="DO66" s="84"/>
      <c r="DP66" s="84"/>
      <c r="DQ66" s="84"/>
      <c r="DR66" s="62"/>
      <c r="DS66" s="84"/>
      <c r="DT66" s="84"/>
      <c r="DU66" s="84"/>
      <c r="DV66" s="84"/>
      <c r="DW66" s="84"/>
      <c r="DX66" s="84"/>
      <c r="DY66" s="84"/>
      <c r="DZ66" s="84"/>
      <c r="EA66" s="84"/>
      <c r="EB66" s="84"/>
      <c r="EC66" s="84"/>
      <c r="ED66" s="84"/>
      <c r="EE66" s="84"/>
      <c r="EF66" s="84"/>
      <c r="EG66" s="84"/>
      <c r="EH66" s="84"/>
      <c r="EI66" s="84"/>
      <c r="EJ66" s="84"/>
      <c r="EK66" s="84"/>
      <c r="EL66" s="84"/>
      <c r="EM66" s="84"/>
      <c r="EN66" s="84"/>
      <c r="EO66" s="84"/>
      <c r="EP66" s="84"/>
      <c r="EQ66" s="84"/>
      <c r="ER66" s="84"/>
      <c r="ES66" s="84"/>
      <c r="ET66" s="84"/>
      <c r="EU66" s="84"/>
      <c r="EV66" s="84"/>
      <c r="EW66" s="62"/>
      <c r="EX66" s="84"/>
      <c r="EY66" s="84"/>
      <c r="EZ66" s="84"/>
      <c r="FA66" s="84"/>
      <c r="FB66" s="84"/>
      <c r="FC66" s="84"/>
      <c r="FD66" s="84"/>
      <c r="FE66" s="84"/>
      <c r="FF66" s="84"/>
      <c r="FG66" s="84"/>
      <c r="FH66" s="84"/>
      <c r="FI66" s="84"/>
      <c r="FJ66" s="84"/>
      <c r="FK66" s="84"/>
      <c r="FL66" s="84"/>
      <c r="FM66" s="84"/>
      <c r="FN66" s="84"/>
      <c r="FO66" s="84"/>
      <c r="FP66" s="84"/>
      <c r="FQ66" s="84"/>
      <c r="FR66" s="84"/>
      <c r="FS66" s="84"/>
      <c r="FT66" s="84"/>
      <c r="FU66" s="84"/>
      <c r="FV66" s="84"/>
      <c r="FW66" s="84"/>
      <c r="FX66" s="84"/>
      <c r="FY66" s="84"/>
      <c r="FZ66" s="84"/>
      <c r="GA66" s="84"/>
      <c r="GB66" s="84"/>
      <c r="GC66" s="62"/>
      <c r="GD66" s="84"/>
      <c r="GE66" s="84"/>
      <c r="GF66" s="84"/>
      <c r="GG66" s="84"/>
      <c r="GH66" s="84"/>
      <c r="GI66" s="84"/>
      <c r="GJ66" s="84"/>
      <c r="GK66" s="84"/>
      <c r="GL66" s="84"/>
      <c r="GM66" s="84"/>
      <c r="GN66" s="84"/>
      <c r="GO66" s="84"/>
      <c r="GP66" s="84"/>
      <c r="GQ66" s="84"/>
      <c r="GR66" s="84"/>
      <c r="GS66" s="84"/>
      <c r="GT66" s="84"/>
      <c r="GU66" s="84"/>
      <c r="GV66" s="84"/>
      <c r="GW66" s="84"/>
      <c r="GX66" s="84"/>
      <c r="GY66" s="84"/>
      <c r="GZ66" s="84"/>
      <c r="HA66" s="84"/>
      <c r="HB66" s="84"/>
      <c r="HC66" s="84"/>
      <c r="HD66" s="84"/>
      <c r="HE66" s="84"/>
      <c r="HF66" s="84"/>
      <c r="HG66" s="84"/>
      <c r="HH66" s="62"/>
      <c r="HI66" s="84"/>
      <c r="HJ66" s="84"/>
      <c r="HK66" s="84"/>
      <c r="HL66" s="84"/>
      <c r="HM66" s="84"/>
      <c r="HN66" s="84"/>
      <c r="HO66" s="84"/>
      <c r="HP66" s="84"/>
      <c r="HQ66" s="84"/>
      <c r="HR66" s="84"/>
      <c r="HS66" s="84"/>
      <c r="HT66" s="84"/>
      <c r="HU66" s="84"/>
      <c r="HV66" s="84"/>
      <c r="HW66" s="84"/>
      <c r="HX66" s="84"/>
      <c r="HY66" s="84"/>
      <c r="HZ66" s="84"/>
      <c r="IA66" s="84"/>
      <c r="IB66" s="84"/>
      <c r="IC66" s="84"/>
      <c r="ID66" s="84"/>
      <c r="IE66" s="84"/>
      <c r="IF66" s="84"/>
      <c r="IG66" s="84"/>
      <c r="IH66" s="84"/>
      <c r="II66" s="84"/>
      <c r="IJ66" s="84"/>
      <c r="IK66" s="84"/>
      <c r="IL66" s="84"/>
      <c r="IM66" s="84"/>
      <c r="IN66" s="62"/>
      <c r="IO66" s="84"/>
      <c r="IP66" s="84"/>
      <c r="IQ66" s="84"/>
      <c r="IR66" s="84"/>
      <c r="IS66" s="84"/>
      <c r="IT66" s="84"/>
      <c r="IU66" s="84"/>
      <c r="IV66" s="84"/>
      <c r="IW66" s="84"/>
      <c r="IX66" s="84"/>
      <c r="IY66" s="84"/>
      <c r="IZ66" s="84"/>
      <c r="JA66" s="84"/>
      <c r="JB66" s="84"/>
      <c r="JC66" s="84"/>
      <c r="JD66" s="84"/>
      <c r="JE66" s="84"/>
      <c r="JF66" s="84"/>
      <c r="JG66" s="84"/>
      <c r="JH66" s="84"/>
      <c r="JI66" s="84"/>
      <c r="JJ66" s="84"/>
      <c r="JK66" s="84"/>
      <c r="JL66" s="84"/>
      <c r="JM66" s="84"/>
      <c r="JN66" s="84"/>
      <c r="JO66" s="84"/>
      <c r="JP66" s="84"/>
      <c r="JQ66" s="84"/>
      <c r="JR66" s="84"/>
      <c r="JS66" s="84"/>
      <c r="JT66" s="62"/>
      <c r="JU66" s="84"/>
      <c r="JV66" s="84"/>
      <c r="JW66" s="84"/>
      <c r="JX66" s="84"/>
      <c r="JY66" s="84"/>
      <c r="JZ66" s="84"/>
      <c r="KA66" s="84"/>
      <c r="KB66" s="84"/>
      <c r="KC66" s="84"/>
      <c r="KD66" s="84"/>
      <c r="KE66" s="84"/>
      <c r="KF66" s="84"/>
      <c r="KG66" s="84"/>
      <c r="KH66" s="84"/>
      <c r="KI66" s="84"/>
      <c r="KJ66" s="84"/>
      <c r="KK66" s="84"/>
      <c r="KL66" s="84"/>
      <c r="KM66" s="84"/>
      <c r="KN66" s="84"/>
      <c r="KO66" s="84"/>
      <c r="KP66" s="84"/>
      <c r="KQ66" s="84"/>
      <c r="KR66" s="84"/>
      <c r="KS66" s="84"/>
      <c r="KT66" s="84"/>
      <c r="KU66" s="84"/>
      <c r="KV66" s="84"/>
      <c r="KW66" s="62"/>
      <c r="KX66" s="84"/>
      <c r="KY66" s="84"/>
      <c r="KZ66" s="84"/>
      <c r="LA66" s="84"/>
      <c r="LB66" s="84"/>
      <c r="LC66" s="84"/>
      <c r="LD66" s="84"/>
      <c r="LE66" s="84"/>
      <c r="LF66" s="84"/>
      <c r="LG66" s="84"/>
      <c r="LH66" s="84"/>
      <c r="LI66" s="84"/>
      <c r="LJ66" s="84"/>
      <c r="LK66" s="84"/>
      <c r="LL66" s="84"/>
      <c r="LM66" s="84"/>
      <c r="LN66" s="84"/>
      <c r="LO66" s="84"/>
      <c r="LP66" s="84"/>
      <c r="LQ66" s="84"/>
      <c r="LR66" s="84"/>
      <c r="LS66" s="84"/>
      <c r="LT66" s="84"/>
      <c r="LU66" s="84"/>
      <c r="LV66" s="84"/>
      <c r="LW66" s="84"/>
      <c r="LX66" s="84"/>
      <c r="LY66" s="84"/>
      <c r="LZ66" s="84"/>
      <c r="MA66" s="84"/>
      <c r="MB66" s="84"/>
      <c r="MC66" s="62"/>
      <c r="MD66" s="84"/>
      <c r="ME66" s="84"/>
      <c r="MF66" s="84"/>
      <c r="MG66" s="84"/>
      <c r="MH66" s="84"/>
      <c r="MI66" s="84"/>
      <c r="MJ66" s="84"/>
      <c r="MK66" s="84"/>
      <c r="ML66" s="84"/>
      <c r="MM66" s="84"/>
      <c r="MN66" s="84"/>
      <c r="MO66" s="84"/>
      <c r="MP66" s="84"/>
      <c r="MQ66" s="84"/>
      <c r="MR66" s="84"/>
      <c r="MS66" s="84"/>
      <c r="MT66" s="84"/>
      <c r="MU66" s="84"/>
      <c r="MV66" s="84"/>
      <c r="MW66" s="84"/>
      <c r="MX66" s="84"/>
      <c r="MY66" s="84"/>
      <c r="MZ66" s="84"/>
      <c r="NA66" s="84"/>
      <c r="NB66" s="84"/>
      <c r="NC66" s="84"/>
      <c r="ND66" s="84"/>
      <c r="NE66" s="84"/>
      <c r="NF66" s="84"/>
      <c r="NG66" s="84"/>
      <c r="NH66" s="62"/>
      <c r="NI66" s="84"/>
      <c r="NJ66" s="84"/>
      <c r="NK66" s="84"/>
      <c r="NL66" s="84"/>
      <c r="NM66" s="84"/>
      <c r="NN66" s="84"/>
      <c r="NO66" s="84"/>
      <c r="NP66" s="84"/>
      <c r="NQ66" s="84"/>
      <c r="NR66" s="84"/>
      <c r="NS66" s="84"/>
      <c r="NT66" s="84"/>
      <c r="NU66" s="84"/>
      <c r="NV66" s="84"/>
      <c r="NW66" s="84"/>
      <c r="NX66" s="84"/>
      <c r="NY66" s="84"/>
      <c r="NZ66" s="84"/>
      <c r="OA66" s="84"/>
      <c r="OB66" s="84"/>
      <c r="OC66" s="84"/>
      <c r="OD66" s="84"/>
      <c r="OE66" s="84"/>
      <c r="OF66" s="84"/>
      <c r="OG66" s="84"/>
      <c r="OH66" s="84"/>
      <c r="OI66" s="84"/>
      <c r="OJ66" s="84"/>
      <c r="OK66" s="84"/>
      <c r="OL66" s="84"/>
      <c r="OM66" s="84"/>
      <c r="ON66" s="62"/>
      <c r="OO66" s="84"/>
      <c r="OP66" s="84"/>
      <c r="OQ66" s="84"/>
      <c r="OR66" s="84"/>
      <c r="OS66" s="84"/>
      <c r="OT66" s="84"/>
      <c r="OU66" s="84"/>
      <c r="OV66" s="84"/>
      <c r="OW66" s="84"/>
      <c r="OX66" s="84"/>
      <c r="OY66" s="84"/>
      <c r="OZ66" s="84"/>
      <c r="PA66" s="84"/>
      <c r="PB66" s="84"/>
      <c r="PC66" s="84"/>
      <c r="PD66" s="84"/>
      <c r="PE66" s="84"/>
      <c r="PF66" s="84"/>
      <c r="PG66" s="84"/>
      <c r="PH66" s="84"/>
      <c r="PI66" s="84"/>
      <c r="PJ66" s="84"/>
      <c r="PK66" s="84"/>
      <c r="PL66" s="84"/>
      <c r="PM66" s="84"/>
      <c r="PN66" s="84"/>
      <c r="PO66" s="84"/>
      <c r="PP66" s="84"/>
      <c r="PQ66" s="84"/>
      <c r="PR66" s="84"/>
      <c r="PS66" s="62"/>
      <c r="PT66" s="84"/>
      <c r="PU66" s="84"/>
      <c r="PV66" s="84"/>
      <c r="PW66" s="84"/>
      <c r="PX66" s="84"/>
      <c r="PY66" s="84"/>
      <c r="PZ66" s="84"/>
      <c r="QA66" s="84"/>
      <c r="QB66" s="84"/>
      <c r="QC66" s="84"/>
      <c r="QD66" s="84"/>
      <c r="QE66" s="84"/>
      <c r="QF66" s="84"/>
      <c r="QG66" s="84"/>
      <c r="QH66" s="84"/>
      <c r="QI66" s="84"/>
      <c r="QJ66" s="84"/>
      <c r="QK66" s="84"/>
      <c r="QL66" s="84"/>
      <c r="QM66" s="84"/>
      <c r="QN66" s="84"/>
      <c r="QO66" s="84"/>
      <c r="QP66" s="84"/>
      <c r="QQ66" s="84"/>
      <c r="QR66" s="84"/>
      <c r="QS66" s="84"/>
      <c r="QT66" s="84"/>
      <c r="QU66" s="84"/>
      <c r="QV66" s="84"/>
      <c r="QW66" s="84"/>
      <c r="QX66" s="84"/>
      <c r="QY66" s="62"/>
      <c r="QZ66" s="84"/>
      <c r="RA66" s="84"/>
      <c r="RB66" s="84"/>
      <c r="RC66" s="84"/>
      <c r="RD66" s="84"/>
      <c r="RE66" s="84"/>
      <c r="RF66" s="84"/>
      <c r="RG66" s="84"/>
      <c r="RH66" s="84"/>
      <c r="RI66" s="84"/>
      <c r="RJ66" s="84"/>
      <c r="RK66" s="84"/>
      <c r="RL66" s="84"/>
      <c r="RM66" s="84"/>
      <c r="RN66" s="84"/>
      <c r="RO66" s="84"/>
      <c r="RP66" s="84"/>
      <c r="RQ66" s="84"/>
      <c r="RR66" s="84"/>
      <c r="RS66" s="84"/>
      <c r="RT66" s="84"/>
      <c r="RU66" s="84"/>
      <c r="RV66" s="84"/>
      <c r="RW66" s="84"/>
      <c r="RX66" s="84"/>
      <c r="RY66" s="84"/>
      <c r="RZ66" s="84"/>
      <c r="SA66" s="84"/>
      <c r="SB66" s="84"/>
      <c r="SC66" s="84"/>
      <c r="SD66" s="84"/>
      <c r="SE66" s="62"/>
      <c r="SF66" s="84"/>
      <c r="SG66" s="84"/>
      <c r="SH66" s="84"/>
      <c r="SI66" s="84"/>
      <c r="SJ66" s="84"/>
      <c r="SK66" s="84"/>
      <c r="SL66" s="84"/>
      <c r="SM66" s="84"/>
      <c r="SN66" s="84"/>
      <c r="SO66" s="84"/>
      <c r="SP66" s="84"/>
      <c r="SQ66" s="84"/>
      <c r="SR66" s="84"/>
      <c r="SS66" s="84"/>
      <c r="ST66" s="84"/>
      <c r="SU66" s="84"/>
      <c r="SV66" s="84"/>
      <c r="SW66" s="84"/>
      <c r="SX66" s="84"/>
      <c r="SY66" s="84"/>
      <c r="SZ66" s="84"/>
      <c r="TA66" s="84"/>
      <c r="TB66" s="84"/>
      <c r="TC66" s="84"/>
      <c r="TD66" s="84"/>
      <c r="TE66" s="84"/>
      <c r="TF66" s="84"/>
      <c r="TG66" s="84"/>
      <c r="TH66" s="84"/>
      <c r="TI66" s="84"/>
      <c r="TJ66" s="62"/>
      <c r="TK66" s="84"/>
      <c r="TL66" s="84"/>
      <c r="TM66" s="84"/>
      <c r="TN66" s="84"/>
      <c r="TO66" s="84"/>
      <c r="TP66" s="84"/>
      <c r="TQ66" s="84"/>
      <c r="TR66" s="84"/>
      <c r="TS66" s="84"/>
      <c r="TT66" s="84"/>
      <c r="TU66" s="84"/>
      <c r="TV66" s="84"/>
      <c r="TW66" s="84"/>
      <c r="TX66" s="84"/>
      <c r="TY66" s="84"/>
      <c r="TZ66" s="84"/>
      <c r="UA66" s="84"/>
      <c r="UB66" s="84"/>
      <c r="UC66" s="84"/>
      <c r="UD66" s="84"/>
      <c r="UE66" s="84"/>
      <c r="UF66" s="84"/>
      <c r="UG66" s="84"/>
      <c r="UH66" s="84"/>
      <c r="UI66" s="84"/>
      <c r="UJ66" s="84"/>
      <c r="UK66" s="84"/>
      <c r="UL66" s="84"/>
      <c r="UM66" s="84"/>
      <c r="UN66" s="84"/>
      <c r="UO66" s="84"/>
      <c r="UP66" s="62"/>
      <c r="UQ66" s="84"/>
      <c r="UR66" s="84"/>
      <c r="US66" s="84"/>
      <c r="UT66" s="84"/>
      <c r="UU66" s="84"/>
      <c r="UV66" s="84"/>
      <c r="UW66" s="84"/>
      <c r="UX66" s="84"/>
      <c r="UY66" s="84"/>
      <c r="UZ66" s="84"/>
      <c r="VA66" s="84"/>
      <c r="VB66" s="84"/>
      <c r="VC66" s="84"/>
      <c r="VD66" s="84"/>
      <c r="VE66" s="84"/>
      <c r="VF66" s="84"/>
      <c r="VG66" s="84"/>
      <c r="VH66" s="84"/>
      <c r="VI66" s="84"/>
      <c r="VJ66" s="84"/>
      <c r="VK66" s="84"/>
      <c r="VL66" s="84"/>
      <c r="VM66" s="84"/>
      <c r="VN66" s="84"/>
      <c r="VO66" s="84"/>
      <c r="VP66" s="84"/>
      <c r="VQ66" s="84"/>
      <c r="VR66" s="84"/>
      <c r="VS66" s="84"/>
      <c r="VT66" s="84"/>
      <c r="VU66" s="62"/>
      <c r="VV66" s="84"/>
      <c r="VW66" s="84"/>
      <c r="VX66" s="84"/>
      <c r="VY66" s="84"/>
      <c r="VZ66" s="84"/>
      <c r="WA66" s="84"/>
      <c r="WB66" s="84"/>
      <c r="WC66" s="84"/>
      <c r="WD66" s="84"/>
      <c r="WE66" s="84"/>
      <c r="WF66" s="84"/>
      <c r="WG66" s="84"/>
      <c r="WH66" s="84"/>
      <c r="WI66" s="84"/>
      <c r="WJ66" s="84"/>
      <c r="WK66" s="84"/>
      <c r="WL66" s="84"/>
      <c r="WM66" s="84"/>
      <c r="WN66" s="84"/>
      <c r="WO66" s="84"/>
      <c r="WP66" s="84"/>
      <c r="WQ66" s="84"/>
      <c r="WR66" s="84"/>
      <c r="WS66" s="84"/>
      <c r="WT66" s="84"/>
      <c r="WU66" s="84"/>
      <c r="WV66" s="84"/>
      <c r="WW66" s="84"/>
      <c r="WX66" s="84"/>
      <c r="WY66" s="84"/>
      <c r="WZ66" s="42"/>
      <c r="XA66" s="62"/>
      <c r="XB66" s="86"/>
      <c r="XC66" s="86"/>
      <c r="XD66" s="86"/>
      <c r="XE66" s="86"/>
      <c r="XF66" s="86"/>
      <c r="XG66" s="86"/>
      <c r="XH66" s="86"/>
      <c r="XI66" s="86"/>
      <c r="XJ66" s="86"/>
      <c r="XK66" s="86"/>
      <c r="XL66" s="86"/>
      <c r="XM66" s="86"/>
      <c r="XN66" s="86"/>
      <c r="XO66" s="86"/>
      <c r="XP66" s="86"/>
      <c r="XQ66" s="86"/>
      <c r="XR66" s="86"/>
      <c r="XS66" s="86"/>
      <c r="XT66" s="86"/>
      <c r="XU66" s="86"/>
      <c r="XV66" s="86"/>
      <c r="XW66" s="86"/>
      <c r="XX66" s="86"/>
      <c r="XY66" s="86"/>
      <c r="XZ66" s="86"/>
      <c r="YA66" s="86"/>
      <c r="YB66" s="86"/>
      <c r="YC66" s="86"/>
      <c r="YD66" s="86"/>
      <c r="YE66" s="86"/>
      <c r="YF66" s="86"/>
      <c r="YG66" s="62"/>
      <c r="YH66" s="86"/>
      <c r="YI66" s="86"/>
      <c r="YJ66" s="86"/>
      <c r="YK66" s="86"/>
      <c r="YL66" s="86"/>
      <c r="YM66" s="86"/>
      <c r="YN66" s="86"/>
      <c r="YO66" s="86"/>
      <c r="YP66" s="86"/>
      <c r="YQ66" s="86"/>
      <c r="YR66" s="86"/>
      <c r="YS66" s="86"/>
      <c r="YT66" s="86"/>
      <c r="YU66" s="86"/>
      <c r="YV66" s="86"/>
      <c r="YW66" s="86"/>
      <c r="YX66" s="86"/>
      <c r="YY66" s="86"/>
      <c r="YZ66" s="86"/>
      <c r="ZA66" s="86"/>
      <c r="ZB66" s="86"/>
      <c r="ZC66" s="86"/>
      <c r="ZD66" s="86"/>
      <c r="ZE66" s="86"/>
      <c r="ZF66" s="86"/>
      <c r="ZG66" s="86"/>
      <c r="ZH66" s="86"/>
      <c r="ZI66" s="86"/>
      <c r="ZJ66" s="62"/>
      <c r="ZK66" s="86"/>
      <c r="ZL66" s="86"/>
      <c r="ZM66" s="86"/>
      <c r="ZN66" s="86"/>
      <c r="ZO66" s="86"/>
      <c r="ZP66" s="86"/>
      <c r="ZQ66" s="86"/>
      <c r="ZR66" s="86"/>
      <c r="ZS66" s="86"/>
      <c r="ZT66" s="86"/>
      <c r="ZU66" s="86"/>
      <c r="ZV66" s="86"/>
      <c r="ZW66" s="86"/>
      <c r="ZX66" s="86"/>
      <c r="ZY66" s="86"/>
      <c r="ZZ66" s="86"/>
      <c r="AAA66" s="86"/>
      <c r="AAB66" s="86"/>
      <c r="AAC66" s="86"/>
      <c r="AAD66" s="86"/>
      <c r="AAE66" s="86"/>
      <c r="AAF66" s="86"/>
      <c r="AAG66" s="86"/>
      <c r="AAH66" s="86"/>
      <c r="AAI66" s="86"/>
      <c r="AAJ66" s="86"/>
      <c r="AAK66" s="86"/>
      <c r="AAL66" s="86"/>
      <c r="AAM66" s="86"/>
      <c r="AAN66" s="86"/>
      <c r="AAO66" s="86"/>
      <c r="AAP66" s="62"/>
      <c r="AAQ66" s="86"/>
      <c r="AAR66" s="86"/>
      <c r="AAS66" s="86"/>
      <c r="AAT66" s="86"/>
      <c r="AAU66" s="86"/>
      <c r="AAV66" s="86"/>
      <c r="AAW66" s="86"/>
      <c r="AAX66" s="86"/>
      <c r="AAY66" s="86"/>
      <c r="AAZ66" s="86"/>
      <c r="ABA66" s="86"/>
      <c r="ABB66" s="86"/>
      <c r="ABC66" s="86"/>
      <c r="ABD66" s="86"/>
      <c r="ABE66" s="86"/>
      <c r="ABF66" s="86"/>
      <c r="ABG66" s="86"/>
      <c r="ABH66" s="86"/>
      <c r="ABI66" s="86"/>
      <c r="ABJ66" s="86"/>
      <c r="ABK66" s="86"/>
      <c r="ABL66" s="86"/>
      <c r="ABM66" s="86"/>
      <c r="ABN66" s="86"/>
      <c r="ABO66" s="86"/>
      <c r="ABP66" s="86"/>
      <c r="ABQ66" s="86"/>
      <c r="ABR66" s="86"/>
      <c r="ABS66" s="86"/>
      <c r="ABT66" s="86"/>
      <c r="ABU66" s="62"/>
      <c r="ABV66" s="86"/>
      <c r="ABW66" s="86"/>
      <c r="ABX66" s="86"/>
      <c r="ABY66" s="86"/>
      <c r="ABZ66" s="86"/>
      <c r="ACA66" s="86"/>
      <c r="ACB66" s="86"/>
      <c r="ACC66" s="86"/>
      <c r="ACD66" s="86"/>
      <c r="ACE66" s="86"/>
      <c r="ACF66" s="86"/>
      <c r="ACG66" s="86"/>
      <c r="ACH66" s="86"/>
      <c r="ACI66" s="86"/>
      <c r="ACJ66" s="86"/>
      <c r="ACK66" s="86"/>
      <c r="ACL66" s="86"/>
      <c r="ACM66" s="86"/>
      <c r="ACN66" s="86"/>
      <c r="ACO66" s="86"/>
      <c r="ACP66" s="86"/>
      <c r="ACQ66" s="86"/>
      <c r="ACR66" s="86"/>
      <c r="ACS66" s="86"/>
      <c r="ACT66" s="86"/>
      <c r="ACU66" s="86"/>
      <c r="ACV66" s="86"/>
      <c r="ACW66" s="86"/>
      <c r="ACX66" s="86"/>
      <c r="ACY66" s="86"/>
      <c r="ACZ66" s="86"/>
      <c r="ADA66" s="62"/>
      <c r="ADB66" s="86"/>
      <c r="ADC66" s="86"/>
      <c r="ADD66" s="86"/>
      <c r="ADE66" s="86"/>
      <c r="ADF66" s="86"/>
      <c r="ADG66" s="86"/>
      <c r="ADH66" s="86"/>
      <c r="ADI66" s="86"/>
      <c r="ADJ66" s="86"/>
      <c r="ADK66" s="86"/>
      <c r="ADL66" s="86"/>
      <c r="ADM66" s="86"/>
      <c r="ADN66" s="86"/>
      <c r="ADO66" s="86"/>
      <c r="ADP66" s="86"/>
      <c r="ADQ66" s="86"/>
      <c r="ADR66" s="86"/>
      <c r="ADS66" s="86"/>
      <c r="ADT66" s="86"/>
      <c r="ADU66" s="86"/>
      <c r="ADV66" s="86"/>
      <c r="ADW66" s="86"/>
      <c r="ADX66" s="86"/>
      <c r="ADY66" s="86"/>
      <c r="ADZ66" s="86"/>
      <c r="AEA66" s="86"/>
      <c r="AEB66" s="86"/>
      <c r="AEC66" s="86"/>
      <c r="AED66" s="86"/>
      <c r="AEE66" s="86"/>
      <c r="AEF66" s="62"/>
      <c r="AEG66" s="86"/>
      <c r="AEH66" s="86"/>
      <c r="AEI66" s="86"/>
      <c r="AEJ66" s="86"/>
      <c r="AEK66" s="86"/>
      <c r="AEL66" s="86"/>
      <c r="AEM66" s="86"/>
      <c r="AEN66" s="86"/>
      <c r="AEO66" s="86"/>
      <c r="AEP66" s="86"/>
      <c r="AEQ66" s="86"/>
      <c r="AER66" s="86"/>
      <c r="AES66" s="86"/>
      <c r="AET66" s="86"/>
      <c r="AEU66" s="86"/>
      <c r="AEV66" s="86"/>
      <c r="AEW66" s="86"/>
      <c r="AEX66" s="86"/>
      <c r="AEY66" s="86"/>
      <c r="AEZ66" s="86"/>
      <c r="AFA66" s="86"/>
      <c r="AFB66" s="86"/>
      <c r="AFC66" s="86"/>
      <c r="AFD66" s="86"/>
      <c r="AFE66" s="86"/>
      <c r="AFF66" s="86"/>
      <c r="AFG66" s="86"/>
      <c r="AFH66" s="86"/>
      <c r="AFI66" s="86"/>
      <c r="AFJ66" s="86"/>
      <c r="AFK66" s="86"/>
      <c r="AFL66" s="62"/>
      <c r="AFM66" s="86"/>
      <c r="AFN66" s="86"/>
      <c r="AFO66" s="86"/>
      <c r="AFP66" s="86"/>
      <c r="AFQ66" s="86"/>
      <c r="AFR66" s="86"/>
      <c r="AFS66" s="86"/>
      <c r="AFT66" s="86"/>
      <c r="AFU66" s="86"/>
      <c r="AFV66" s="86"/>
      <c r="AFW66" s="86"/>
      <c r="AFX66" s="86"/>
      <c r="AFY66" s="86"/>
      <c r="AFZ66" s="86"/>
      <c r="AGA66" s="86"/>
      <c r="AGB66" s="86"/>
      <c r="AGC66" s="86"/>
      <c r="AGD66" s="86"/>
      <c r="AGE66" s="86"/>
      <c r="AGF66" s="86"/>
      <c r="AGG66" s="86"/>
      <c r="AGH66" s="86"/>
      <c r="AGI66" s="86"/>
      <c r="AGJ66" s="86"/>
      <c r="AGK66" s="86"/>
      <c r="AGL66" s="86"/>
      <c r="AGM66" s="86"/>
      <c r="AGN66" s="86"/>
      <c r="AGO66" s="86"/>
      <c r="AGP66" s="86"/>
      <c r="AGQ66" s="86"/>
      <c r="AGR66" s="62"/>
      <c r="AGS66" s="86"/>
      <c r="AGT66" s="86"/>
      <c r="AGU66" s="86"/>
      <c r="AGV66" s="86"/>
      <c r="AGW66" s="86"/>
      <c r="AGX66" s="86"/>
      <c r="AGY66" s="86"/>
      <c r="AGZ66" s="86"/>
      <c r="AHA66" s="86"/>
      <c r="AHB66" s="86"/>
      <c r="AHC66" s="86"/>
      <c r="AHD66" s="86"/>
      <c r="AHE66" s="86"/>
      <c r="AHF66" s="86"/>
      <c r="AHG66" s="86"/>
      <c r="AHH66" s="86"/>
      <c r="AHI66" s="86"/>
      <c r="AHJ66" s="86"/>
      <c r="AHK66" s="86"/>
      <c r="AHL66" s="86"/>
      <c r="AHM66" s="86"/>
      <c r="AHN66" s="86"/>
      <c r="AHO66" s="86"/>
      <c r="AHP66" s="86"/>
      <c r="AHQ66" s="86"/>
      <c r="AHR66" s="86"/>
      <c r="AHS66" s="86"/>
      <c r="AHT66" s="86"/>
      <c r="AHU66" s="86"/>
      <c r="AHV66" s="86"/>
      <c r="AHW66" s="62"/>
      <c r="AHX66" s="86"/>
      <c r="AHY66" s="86"/>
      <c r="AHZ66" s="86"/>
      <c r="AIA66" s="86"/>
      <c r="AIB66" s="86"/>
      <c r="AIC66" s="86"/>
      <c r="AID66" s="86"/>
      <c r="AIE66" s="86"/>
      <c r="AIF66" s="86"/>
      <c r="AIG66" s="86"/>
      <c r="AIH66" s="86"/>
      <c r="AII66" s="86"/>
      <c r="AIJ66" s="86"/>
      <c r="AIK66" s="86"/>
      <c r="AIL66" s="86"/>
      <c r="AIM66" s="86"/>
      <c r="AIN66" s="86"/>
      <c r="AIO66" s="86"/>
      <c r="AIP66" s="86"/>
      <c r="AIQ66" s="86"/>
      <c r="AIR66" s="86"/>
      <c r="AIS66" s="86"/>
      <c r="AIT66" s="86"/>
      <c r="AIU66" s="86"/>
      <c r="AIV66" s="86"/>
      <c r="AIW66" s="86"/>
      <c r="AIX66" s="86"/>
      <c r="AIY66" s="86"/>
      <c r="AIZ66" s="86"/>
      <c r="AJA66" s="86"/>
      <c r="AJB66" s="86"/>
      <c r="AJC66" s="62"/>
      <c r="AJD66" s="86"/>
      <c r="AJE66" s="86"/>
      <c r="AJF66" s="86"/>
      <c r="AJG66" s="86"/>
      <c r="AJH66" s="86"/>
      <c r="AJI66" s="86"/>
      <c r="AJJ66" s="86"/>
      <c r="AJK66" s="86"/>
      <c r="AJL66" s="86"/>
      <c r="AJM66" s="86"/>
      <c r="AJN66" s="86"/>
      <c r="AJO66" s="86"/>
      <c r="AJP66" s="86"/>
      <c r="AJQ66" s="86"/>
      <c r="AJR66" s="86"/>
      <c r="AJS66" s="86"/>
      <c r="AJT66" s="86"/>
      <c r="AJU66" s="86"/>
      <c r="AJV66" s="86"/>
      <c r="AJW66" s="86"/>
      <c r="AJX66" s="86"/>
      <c r="AJY66" s="86"/>
      <c r="AJZ66" s="86"/>
      <c r="AKA66" s="86"/>
      <c r="AKB66" s="86"/>
      <c r="AKC66" s="86"/>
      <c r="AKD66" s="86"/>
      <c r="AKE66" s="86"/>
      <c r="AKF66" s="86"/>
      <c r="AKG66" s="86"/>
      <c r="AKH66" s="62"/>
      <c r="AKI66" s="86"/>
      <c r="AKJ66" s="86"/>
      <c r="AKK66" s="86"/>
      <c r="AKL66" s="86"/>
      <c r="AKM66" s="86"/>
      <c r="AKN66" s="86"/>
      <c r="AKO66" s="86"/>
      <c r="AKP66" s="86"/>
      <c r="AKQ66" s="86"/>
      <c r="AKR66" s="86"/>
      <c r="AKS66" s="86"/>
      <c r="AKT66" s="86"/>
      <c r="AKU66" s="86"/>
      <c r="AKV66" s="86"/>
      <c r="AKW66" s="86"/>
      <c r="AKX66" s="86"/>
      <c r="AKY66" s="86"/>
      <c r="AKZ66" s="86"/>
      <c r="ALA66" s="86"/>
      <c r="ALB66" s="86"/>
      <c r="ALC66" s="86"/>
      <c r="ALD66" s="86"/>
      <c r="ALE66" s="86"/>
      <c r="ALF66" s="86"/>
      <c r="ALG66" s="86"/>
      <c r="ALH66" s="86"/>
      <c r="ALI66" s="86"/>
      <c r="ALJ66" s="86"/>
      <c r="ALK66" s="86"/>
      <c r="ALL66" s="86"/>
      <c r="ALM66" s="86"/>
      <c r="ALN66" s="62"/>
    </row>
    <row r="67" spans="1:1002" s="39" customFormat="1" ht="3" customHeight="1">
      <c r="A67" s="548">
        <v>6</v>
      </c>
      <c r="B67" s="538" t="s">
        <v>4</v>
      </c>
      <c r="D67" s="551">
        <v>42736</v>
      </c>
      <c r="E67" s="551">
        <v>43100</v>
      </c>
      <c r="F67" s="99"/>
      <c r="G67" s="97"/>
      <c r="H67" s="560">
        <f ca="1">IF(DATEDIF($D67,TODAY(),"d")/$F68&gt;1,1,DATEDIF($D67,TODAY(),"d")/$F68)</f>
        <v>1</v>
      </c>
      <c r="I67" s="541">
        <v>0</v>
      </c>
      <c r="J67" s="14"/>
      <c r="K67" s="563">
        <f ca="1">J68-H67</f>
        <v>0</v>
      </c>
      <c r="L67" s="6"/>
      <c r="M67" s="34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62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62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62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62"/>
      <c r="DS67" s="83"/>
      <c r="DT67" s="83"/>
      <c r="DU67" s="83"/>
      <c r="DV67" s="83"/>
      <c r="DW67" s="83"/>
      <c r="DX67" s="83"/>
      <c r="DY67" s="83"/>
      <c r="DZ67" s="83"/>
      <c r="EA67" s="83"/>
      <c r="EB67" s="83"/>
      <c r="EC67" s="83"/>
      <c r="ED67" s="83"/>
      <c r="EE67" s="83"/>
      <c r="EF67" s="83"/>
      <c r="EG67" s="83"/>
      <c r="EH67" s="83"/>
      <c r="EI67" s="83"/>
      <c r="EJ67" s="83"/>
      <c r="EK67" s="83"/>
      <c r="EL67" s="83"/>
      <c r="EM67" s="83"/>
      <c r="EN67" s="83"/>
      <c r="EO67" s="83"/>
      <c r="EP67" s="83"/>
      <c r="EQ67" s="83"/>
      <c r="ER67" s="83"/>
      <c r="ES67" s="83"/>
      <c r="ET67" s="83"/>
      <c r="EU67" s="83"/>
      <c r="EV67" s="83"/>
      <c r="EW67" s="62"/>
      <c r="EX67" s="83"/>
      <c r="EY67" s="83"/>
      <c r="EZ67" s="83"/>
      <c r="FA67" s="83"/>
      <c r="FB67" s="83"/>
      <c r="FC67" s="83"/>
      <c r="FD67" s="83"/>
      <c r="FE67" s="83"/>
      <c r="FF67" s="83"/>
      <c r="FG67" s="83"/>
      <c r="FH67" s="83"/>
      <c r="FI67" s="83"/>
      <c r="FJ67" s="83"/>
      <c r="FK67" s="83"/>
      <c r="FL67" s="83"/>
      <c r="FM67" s="83"/>
      <c r="FN67" s="83"/>
      <c r="FO67" s="83"/>
      <c r="FP67" s="83"/>
      <c r="FQ67" s="83"/>
      <c r="FR67" s="83"/>
      <c r="FS67" s="83"/>
      <c r="FT67" s="83"/>
      <c r="FU67" s="83"/>
      <c r="FV67" s="83"/>
      <c r="FW67" s="83"/>
      <c r="FX67" s="83"/>
      <c r="FY67" s="83"/>
      <c r="FZ67" s="83"/>
      <c r="GA67" s="83"/>
      <c r="GB67" s="83"/>
      <c r="GC67" s="62"/>
      <c r="GD67" s="83"/>
      <c r="GE67" s="83"/>
      <c r="GF67" s="83"/>
      <c r="GG67" s="83"/>
      <c r="GH67" s="83"/>
      <c r="GI67" s="83"/>
      <c r="GJ67" s="83"/>
      <c r="GK67" s="83"/>
      <c r="GL67" s="83"/>
      <c r="GM67" s="83"/>
      <c r="GN67" s="83"/>
      <c r="GO67" s="83"/>
      <c r="GP67" s="83"/>
      <c r="GQ67" s="83"/>
      <c r="GR67" s="83"/>
      <c r="GS67" s="83"/>
      <c r="GT67" s="83"/>
      <c r="GU67" s="83"/>
      <c r="GV67" s="83"/>
      <c r="GW67" s="83"/>
      <c r="GX67" s="83"/>
      <c r="GY67" s="83"/>
      <c r="GZ67" s="83"/>
      <c r="HA67" s="83"/>
      <c r="HB67" s="83"/>
      <c r="HC67" s="83"/>
      <c r="HD67" s="83"/>
      <c r="HE67" s="83"/>
      <c r="HF67" s="83"/>
      <c r="HG67" s="83"/>
      <c r="HH67" s="62"/>
      <c r="HI67" s="83"/>
      <c r="HJ67" s="83"/>
      <c r="HK67" s="83"/>
      <c r="HL67" s="83"/>
      <c r="HM67" s="83"/>
      <c r="HN67" s="83"/>
      <c r="HO67" s="83"/>
      <c r="HP67" s="83"/>
      <c r="HQ67" s="83"/>
      <c r="HR67" s="83"/>
      <c r="HS67" s="83"/>
      <c r="HT67" s="83"/>
      <c r="HU67" s="83"/>
      <c r="HV67" s="83"/>
      <c r="HW67" s="83"/>
      <c r="HX67" s="83"/>
      <c r="HY67" s="83"/>
      <c r="HZ67" s="83"/>
      <c r="IA67" s="83"/>
      <c r="IB67" s="83"/>
      <c r="IC67" s="83"/>
      <c r="ID67" s="83"/>
      <c r="IE67" s="83"/>
      <c r="IF67" s="83"/>
      <c r="IG67" s="83"/>
      <c r="IH67" s="83"/>
      <c r="II67" s="83"/>
      <c r="IJ67" s="83"/>
      <c r="IK67" s="83"/>
      <c r="IL67" s="83"/>
      <c r="IM67" s="83"/>
      <c r="IN67" s="62"/>
      <c r="IO67" s="83"/>
      <c r="IP67" s="83"/>
      <c r="IQ67" s="83"/>
      <c r="IR67" s="83"/>
      <c r="IS67" s="83"/>
      <c r="IT67" s="83"/>
      <c r="IU67" s="83"/>
      <c r="IV67" s="83"/>
      <c r="IW67" s="83"/>
      <c r="IX67" s="83"/>
      <c r="IY67" s="83"/>
      <c r="IZ67" s="83"/>
      <c r="JA67" s="83"/>
      <c r="JB67" s="83"/>
      <c r="JC67" s="83"/>
      <c r="JD67" s="83"/>
      <c r="JE67" s="83"/>
      <c r="JF67" s="83"/>
      <c r="JG67" s="83"/>
      <c r="JH67" s="83"/>
      <c r="JI67" s="83"/>
      <c r="JJ67" s="83"/>
      <c r="JK67" s="83"/>
      <c r="JL67" s="83"/>
      <c r="JM67" s="83"/>
      <c r="JN67" s="83"/>
      <c r="JO67" s="83"/>
      <c r="JP67" s="83"/>
      <c r="JQ67" s="83"/>
      <c r="JR67" s="83"/>
      <c r="JS67" s="83"/>
      <c r="JT67" s="62"/>
      <c r="JU67" s="83"/>
      <c r="JV67" s="83"/>
      <c r="JW67" s="83"/>
      <c r="JX67" s="83"/>
      <c r="JY67" s="83"/>
      <c r="JZ67" s="83"/>
      <c r="KA67" s="83"/>
      <c r="KB67" s="83"/>
      <c r="KC67" s="83"/>
      <c r="KD67" s="83"/>
      <c r="KE67" s="83"/>
      <c r="KF67" s="83"/>
      <c r="KG67" s="83"/>
      <c r="KH67" s="83"/>
      <c r="KI67" s="83"/>
      <c r="KJ67" s="83"/>
      <c r="KK67" s="83"/>
      <c r="KL67" s="83"/>
      <c r="KM67" s="83"/>
      <c r="KN67" s="83"/>
      <c r="KO67" s="83"/>
      <c r="KP67" s="83"/>
      <c r="KQ67" s="83"/>
      <c r="KR67" s="83"/>
      <c r="KS67" s="83"/>
      <c r="KT67" s="83"/>
      <c r="KU67" s="83"/>
      <c r="KV67" s="83"/>
      <c r="KW67" s="62"/>
      <c r="KX67" s="83"/>
      <c r="KY67" s="83"/>
      <c r="KZ67" s="83"/>
      <c r="LA67" s="83"/>
      <c r="LB67" s="83"/>
      <c r="LC67" s="83"/>
      <c r="LD67" s="83"/>
      <c r="LE67" s="83"/>
      <c r="LF67" s="83"/>
      <c r="LG67" s="83"/>
      <c r="LH67" s="83"/>
      <c r="LI67" s="83"/>
      <c r="LJ67" s="83"/>
      <c r="LK67" s="83"/>
      <c r="LL67" s="83"/>
      <c r="LM67" s="83"/>
      <c r="LN67" s="83"/>
      <c r="LO67" s="83"/>
      <c r="LP67" s="83"/>
      <c r="LQ67" s="83"/>
      <c r="LR67" s="83"/>
      <c r="LS67" s="83"/>
      <c r="LT67" s="83"/>
      <c r="LU67" s="83"/>
      <c r="LV67" s="83"/>
      <c r="LW67" s="83"/>
      <c r="LX67" s="83"/>
      <c r="LY67" s="83"/>
      <c r="LZ67" s="83"/>
      <c r="MA67" s="83"/>
      <c r="MB67" s="83"/>
      <c r="MC67" s="62"/>
      <c r="MD67" s="83"/>
      <c r="ME67" s="83"/>
      <c r="MF67" s="83"/>
      <c r="MG67" s="83"/>
      <c r="MH67" s="83"/>
      <c r="MI67" s="83"/>
      <c r="MJ67" s="83"/>
      <c r="MK67" s="83"/>
      <c r="ML67" s="83"/>
      <c r="MM67" s="83"/>
      <c r="MN67" s="83"/>
      <c r="MO67" s="83"/>
      <c r="MP67" s="83"/>
      <c r="MQ67" s="83"/>
      <c r="MR67" s="83"/>
      <c r="MS67" s="83"/>
      <c r="MT67" s="83"/>
      <c r="MU67" s="83"/>
      <c r="MV67" s="83"/>
      <c r="MW67" s="83"/>
      <c r="MX67" s="83"/>
      <c r="MY67" s="83"/>
      <c r="MZ67" s="83"/>
      <c r="NA67" s="83"/>
      <c r="NB67" s="83"/>
      <c r="NC67" s="83"/>
      <c r="ND67" s="83"/>
      <c r="NE67" s="83"/>
      <c r="NF67" s="83"/>
      <c r="NG67" s="83"/>
      <c r="NH67" s="62"/>
      <c r="NI67" s="83"/>
      <c r="NJ67" s="83"/>
      <c r="NK67" s="83"/>
      <c r="NL67" s="83"/>
      <c r="NM67" s="83"/>
      <c r="NN67" s="83"/>
      <c r="NO67" s="83"/>
      <c r="NP67" s="83"/>
      <c r="NQ67" s="83"/>
      <c r="NR67" s="83"/>
      <c r="NS67" s="83"/>
      <c r="NT67" s="83"/>
      <c r="NU67" s="83"/>
      <c r="NV67" s="83"/>
      <c r="NW67" s="83"/>
      <c r="NX67" s="83"/>
      <c r="NY67" s="83"/>
      <c r="NZ67" s="83"/>
      <c r="OA67" s="83"/>
      <c r="OB67" s="83"/>
      <c r="OC67" s="83"/>
      <c r="OD67" s="83"/>
      <c r="OE67" s="83"/>
      <c r="OF67" s="83"/>
      <c r="OG67" s="83"/>
      <c r="OH67" s="83"/>
      <c r="OI67" s="83"/>
      <c r="OJ67" s="83"/>
      <c r="OK67" s="83"/>
      <c r="OL67" s="83"/>
      <c r="OM67" s="83"/>
      <c r="ON67" s="62"/>
      <c r="OO67" s="83"/>
      <c r="OP67" s="83"/>
      <c r="OQ67" s="83"/>
      <c r="OR67" s="83"/>
      <c r="OS67" s="83"/>
      <c r="OT67" s="83"/>
      <c r="OU67" s="83"/>
      <c r="OV67" s="83"/>
      <c r="OW67" s="83"/>
      <c r="OX67" s="83"/>
      <c r="OY67" s="83"/>
      <c r="OZ67" s="83"/>
      <c r="PA67" s="83"/>
      <c r="PB67" s="83"/>
      <c r="PC67" s="83"/>
      <c r="PD67" s="83"/>
      <c r="PE67" s="83"/>
      <c r="PF67" s="83"/>
      <c r="PG67" s="83"/>
      <c r="PH67" s="83"/>
      <c r="PI67" s="83"/>
      <c r="PJ67" s="83"/>
      <c r="PK67" s="83"/>
      <c r="PL67" s="83"/>
      <c r="PM67" s="83"/>
      <c r="PN67" s="83"/>
      <c r="PO67" s="83"/>
      <c r="PP67" s="83"/>
      <c r="PQ67" s="83"/>
      <c r="PR67" s="83"/>
      <c r="PS67" s="62"/>
      <c r="PT67" s="83"/>
      <c r="PU67" s="83"/>
      <c r="PV67" s="83"/>
      <c r="PW67" s="83"/>
      <c r="PX67" s="83"/>
      <c r="PY67" s="83"/>
      <c r="PZ67" s="83"/>
      <c r="QA67" s="83"/>
      <c r="QB67" s="83"/>
      <c r="QC67" s="83"/>
      <c r="QD67" s="83"/>
      <c r="QE67" s="83"/>
      <c r="QF67" s="83"/>
      <c r="QG67" s="83"/>
      <c r="QH67" s="83"/>
      <c r="QI67" s="83"/>
      <c r="QJ67" s="83"/>
      <c r="QK67" s="83"/>
      <c r="QL67" s="83"/>
      <c r="QM67" s="83"/>
      <c r="QN67" s="83"/>
      <c r="QO67" s="83"/>
      <c r="QP67" s="83"/>
      <c r="QQ67" s="83"/>
      <c r="QR67" s="83"/>
      <c r="QS67" s="83"/>
      <c r="QT67" s="83"/>
      <c r="QU67" s="83"/>
      <c r="QV67" s="83"/>
      <c r="QW67" s="83"/>
      <c r="QX67" s="83"/>
      <c r="QY67" s="62"/>
      <c r="QZ67" s="83"/>
      <c r="RA67" s="83"/>
      <c r="RB67" s="83"/>
      <c r="RC67" s="83"/>
      <c r="RD67" s="83"/>
      <c r="RE67" s="83"/>
      <c r="RF67" s="83"/>
      <c r="RG67" s="83"/>
      <c r="RH67" s="83"/>
      <c r="RI67" s="83"/>
      <c r="RJ67" s="83"/>
      <c r="RK67" s="83"/>
      <c r="RL67" s="83"/>
      <c r="RM67" s="83"/>
      <c r="RN67" s="83"/>
      <c r="RO67" s="83"/>
      <c r="RP67" s="83"/>
      <c r="RQ67" s="83"/>
      <c r="RR67" s="83"/>
      <c r="RS67" s="83"/>
      <c r="RT67" s="83"/>
      <c r="RU67" s="83"/>
      <c r="RV67" s="83"/>
      <c r="RW67" s="83"/>
      <c r="RX67" s="83"/>
      <c r="RY67" s="83"/>
      <c r="RZ67" s="83"/>
      <c r="SA67" s="83"/>
      <c r="SB67" s="83"/>
      <c r="SC67" s="83"/>
      <c r="SD67" s="83"/>
      <c r="SE67" s="62"/>
      <c r="SF67" s="83"/>
      <c r="SG67" s="83"/>
      <c r="SH67" s="83"/>
      <c r="SI67" s="83"/>
      <c r="SJ67" s="83"/>
      <c r="SK67" s="83"/>
      <c r="SL67" s="83"/>
      <c r="SM67" s="83"/>
      <c r="SN67" s="83"/>
      <c r="SO67" s="83"/>
      <c r="SP67" s="83"/>
      <c r="SQ67" s="83"/>
      <c r="SR67" s="83"/>
      <c r="SS67" s="83"/>
      <c r="ST67" s="83"/>
      <c r="SU67" s="83"/>
      <c r="SV67" s="83"/>
      <c r="SW67" s="83"/>
      <c r="SX67" s="83"/>
      <c r="SY67" s="83"/>
      <c r="SZ67" s="83"/>
      <c r="TA67" s="83"/>
      <c r="TB67" s="83"/>
      <c r="TC67" s="83"/>
      <c r="TD67" s="83"/>
      <c r="TE67" s="83"/>
      <c r="TF67" s="83"/>
      <c r="TG67" s="83"/>
      <c r="TH67" s="83"/>
      <c r="TI67" s="83"/>
      <c r="TJ67" s="62"/>
      <c r="TK67" s="83"/>
      <c r="TL67" s="83"/>
      <c r="TM67" s="83"/>
      <c r="TN67" s="83"/>
      <c r="TO67" s="83"/>
      <c r="TP67" s="83"/>
      <c r="TQ67" s="83"/>
      <c r="TR67" s="83"/>
      <c r="TS67" s="83"/>
      <c r="TT67" s="83"/>
      <c r="TU67" s="83"/>
      <c r="TV67" s="83"/>
      <c r="TW67" s="83"/>
      <c r="TX67" s="83"/>
      <c r="TY67" s="83"/>
      <c r="TZ67" s="83"/>
      <c r="UA67" s="83"/>
      <c r="UB67" s="83"/>
      <c r="UC67" s="83"/>
      <c r="UD67" s="83"/>
      <c r="UE67" s="83"/>
      <c r="UF67" s="83"/>
      <c r="UG67" s="83"/>
      <c r="UH67" s="83"/>
      <c r="UI67" s="83"/>
      <c r="UJ67" s="83"/>
      <c r="UK67" s="83"/>
      <c r="UL67" s="83"/>
      <c r="UM67" s="83"/>
      <c r="UN67" s="83"/>
      <c r="UO67" s="83"/>
      <c r="UP67" s="62"/>
      <c r="UQ67" s="83"/>
      <c r="UR67" s="83"/>
      <c r="US67" s="83"/>
      <c r="UT67" s="83"/>
      <c r="UU67" s="83"/>
      <c r="UV67" s="83"/>
      <c r="UW67" s="83"/>
      <c r="UX67" s="83"/>
      <c r="UY67" s="83"/>
      <c r="UZ67" s="83"/>
      <c r="VA67" s="83"/>
      <c r="VB67" s="83"/>
      <c r="VC67" s="83"/>
      <c r="VD67" s="83"/>
      <c r="VE67" s="83"/>
      <c r="VF67" s="83"/>
      <c r="VG67" s="83"/>
      <c r="VH67" s="83"/>
      <c r="VI67" s="83"/>
      <c r="VJ67" s="83"/>
      <c r="VK67" s="83"/>
      <c r="VL67" s="83"/>
      <c r="VM67" s="83"/>
      <c r="VN67" s="83"/>
      <c r="VO67" s="83"/>
      <c r="VP67" s="83"/>
      <c r="VQ67" s="83"/>
      <c r="VR67" s="83"/>
      <c r="VS67" s="83"/>
      <c r="VT67" s="83"/>
      <c r="VU67" s="62"/>
      <c r="VV67" s="83"/>
      <c r="VW67" s="83"/>
      <c r="VX67" s="83"/>
      <c r="VY67" s="83"/>
      <c r="VZ67" s="83"/>
      <c r="WA67" s="83"/>
      <c r="WB67" s="83"/>
      <c r="WC67" s="83"/>
      <c r="WD67" s="83"/>
      <c r="WE67" s="83"/>
      <c r="WF67" s="83"/>
      <c r="WG67" s="83"/>
      <c r="WH67" s="83"/>
      <c r="WI67" s="83"/>
      <c r="WJ67" s="83"/>
      <c r="WK67" s="83"/>
      <c r="WL67" s="83"/>
      <c r="WM67" s="83"/>
      <c r="WN67" s="83"/>
      <c r="WO67" s="83"/>
      <c r="WP67" s="83"/>
      <c r="WQ67" s="83"/>
      <c r="WR67" s="83"/>
      <c r="WS67" s="83"/>
      <c r="WT67" s="83"/>
      <c r="WU67" s="83"/>
      <c r="WV67" s="83"/>
      <c r="WW67" s="83"/>
      <c r="WX67" s="83"/>
      <c r="WY67" s="83"/>
      <c r="WZ67" s="42"/>
      <c r="XA67" s="62"/>
      <c r="XB67" s="42"/>
      <c r="XC67" s="42"/>
      <c r="XD67" s="42"/>
      <c r="XE67" s="42"/>
      <c r="XF67" s="42"/>
      <c r="XG67" s="42"/>
      <c r="XH67" s="42"/>
      <c r="XI67" s="42"/>
      <c r="XJ67" s="42"/>
      <c r="XK67" s="42"/>
      <c r="XL67" s="42"/>
      <c r="XM67" s="42"/>
      <c r="XN67" s="42"/>
      <c r="XO67" s="42"/>
      <c r="XP67" s="42"/>
      <c r="XQ67" s="42"/>
      <c r="XR67" s="42"/>
      <c r="XS67" s="42"/>
      <c r="XT67" s="42"/>
      <c r="XU67" s="42"/>
      <c r="XV67" s="42"/>
      <c r="XW67" s="42"/>
      <c r="XX67" s="42"/>
      <c r="XY67" s="42"/>
      <c r="XZ67" s="42"/>
      <c r="YA67" s="42"/>
      <c r="YB67" s="42"/>
      <c r="YC67" s="42"/>
      <c r="YD67" s="42"/>
      <c r="YE67" s="42"/>
      <c r="YF67" s="42"/>
      <c r="YG67" s="62"/>
      <c r="YH67" s="42"/>
      <c r="YI67" s="42"/>
      <c r="YJ67" s="42"/>
      <c r="YK67" s="42"/>
      <c r="YL67" s="42"/>
      <c r="YM67" s="42"/>
      <c r="YN67" s="42"/>
      <c r="YO67" s="42"/>
      <c r="YP67" s="42"/>
      <c r="YQ67" s="42"/>
      <c r="YR67" s="42"/>
      <c r="YS67" s="42"/>
      <c r="YT67" s="42"/>
      <c r="YU67" s="42"/>
      <c r="YV67" s="42"/>
      <c r="YW67" s="42"/>
      <c r="YX67" s="42"/>
      <c r="YY67" s="42"/>
      <c r="YZ67" s="42"/>
      <c r="ZA67" s="42"/>
      <c r="ZB67" s="42"/>
      <c r="ZC67" s="42"/>
      <c r="ZD67" s="42"/>
      <c r="ZE67" s="42"/>
      <c r="ZF67" s="42"/>
      <c r="ZG67" s="42"/>
      <c r="ZH67" s="42"/>
      <c r="ZI67" s="42"/>
      <c r="ZJ67" s="62"/>
      <c r="ZK67" s="42"/>
      <c r="ZL67" s="42"/>
      <c r="ZM67" s="42"/>
      <c r="ZN67" s="42"/>
      <c r="ZO67" s="42"/>
      <c r="ZP67" s="42"/>
      <c r="ZQ67" s="42"/>
      <c r="ZR67" s="42"/>
      <c r="ZS67" s="42"/>
      <c r="ZT67" s="42"/>
      <c r="ZU67" s="42"/>
      <c r="ZV67" s="42"/>
      <c r="ZW67" s="42"/>
      <c r="ZX67" s="42"/>
      <c r="ZY67" s="42"/>
      <c r="ZZ67" s="42"/>
      <c r="AAA67" s="42"/>
      <c r="AAB67" s="42"/>
      <c r="AAC67" s="42"/>
      <c r="AAD67" s="42"/>
      <c r="AAE67" s="42"/>
      <c r="AAF67" s="42"/>
      <c r="AAG67" s="42"/>
      <c r="AAH67" s="42"/>
      <c r="AAI67" s="42"/>
      <c r="AAJ67" s="42"/>
      <c r="AAK67" s="42"/>
      <c r="AAL67" s="42"/>
      <c r="AAM67" s="42"/>
      <c r="AAN67" s="42"/>
      <c r="AAO67" s="42"/>
      <c r="AAP67" s="62"/>
      <c r="AAQ67" s="42"/>
      <c r="AAR67" s="42"/>
      <c r="AAS67" s="42"/>
      <c r="AAT67" s="42"/>
      <c r="AAU67" s="42"/>
      <c r="AAV67" s="42"/>
      <c r="AAW67" s="42"/>
      <c r="AAX67" s="42"/>
      <c r="AAY67" s="42"/>
      <c r="AAZ67" s="42"/>
      <c r="ABA67" s="42"/>
      <c r="ABB67" s="42"/>
      <c r="ABC67" s="42"/>
      <c r="ABD67" s="42"/>
      <c r="ABE67" s="42"/>
      <c r="ABF67" s="42"/>
      <c r="ABG67" s="42"/>
      <c r="ABH67" s="42"/>
      <c r="ABI67" s="42"/>
      <c r="ABJ67" s="42"/>
      <c r="ABK67" s="42"/>
      <c r="ABL67" s="42"/>
      <c r="ABM67" s="42"/>
      <c r="ABN67" s="42"/>
      <c r="ABO67" s="42"/>
      <c r="ABP67" s="42"/>
      <c r="ABQ67" s="42"/>
      <c r="ABR67" s="42"/>
      <c r="ABS67" s="42"/>
      <c r="ABT67" s="42"/>
      <c r="ABU67" s="62"/>
      <c r="ABV67" s="42"/>
      <c r="ABW67" s="42"/>
      <c r="ABX67" s="42"/>
      <c r="ABY67" s="42"/>
      <c r="ABZ67" s="42"/>
      <c r="ACA67" s="42"/>
      <c r="ACB67" s="42"/>
      <c r="ACC67" s="42"/>
      <c r="ACD67" s="42"/>
      <c r="ACE67" s="42"/>
      <c r="ACF67" s="42"/>
      <c r="ACG67" s="42"/>
      <c r="ACH67" s="42"/>
      <c r="ACI67" s="42"/>
      <c r="ACJ67" s="42"/>
      <c r="ACK67" s="42"/>
      <c r="ACL67" s="42"/>
      <c r="ACM67" s="42"/>
      <c r="ACN67" s="42"/>
      <c r="ACO67" s="42"/>
      <c r="ACP67" s="42"/>
      <c r="ACQ67" s="42"/>
      <c r="ACR67" s="42"/>
      <c r="ACS67" s="42"/>
      <c r="ACT67" s="42"/>
      <c r="ACU67" s="42"/>
      <c r="ACV67" s="42"/>
      <c r="ACW67" s="42"/>
      <c r="ACX67" s="42"/>
      <c r="ACY67" s="42"/>
      <c r="ACZ67" s="42"/>
      <c r="ADA67" s="62"/>
      <c r="ADB67" s="42"/>
      <c r="ADC67" s="42"/>
      <c r="ADD67" s="42"/>
      <c r="ADE67" s="42"/>
      <c r="ADF67" s="42"/>
      <c r="ADG67" s="42"/>
      <c r="ADH67" s="42"/>
      <c r="ADI67" s="42"/>
      <c r="ADJ67" s="42"/>
      <c r="ADK67" s="42"/>
      <c r="ADL67" s="42"/>
      <c r="ADM67" s="42"/>
      <c r="ADN67" s="42"/>
      <c r="ADO67" s="42"/>
      <c r="ADP67" s="42"/>
      <c r="ADQ67" s="42"/>
      <c r="ADR67" s="42"/>
      <c r="ADS67" s="42"/>
      <c r="ADT67" s="42"/>
      <c r="ADU67" s="42"/>
      <c r="ADV67" s="42"/>
      <c r="ADW67" s="42"/>
      <c r="ADX67" s="42"/>
      <c r="ADY67" s="42"/>
      <c r="ADZ67" s="42"/>
      <c r="AEA67" s="42"/>
      <c r="AEB67" s="42"/>
      <c r="AEC67" s="42"/>
      <c r="AED67" s="42"/>
      <c r="AEE67" s="42"/>
      <c r="AEF67" s="62"/>
      <c r="AEG67" s="42"/>
      <c r="AEH67" s="42"/>
      <c r="AEI67" s="42"/>
      <c r="AEJ67" s="42"/>
      <c r="AEK67" s="42"/>
      <c r="AEL67" s="42"/>
      <c r="AEM67" s="42"/>
      <c r="AEN67" s="42"/>
      <c r="AEO67" s="42"/>
      <c r="AEP67" s="42"/>
      <c r="AEQ67" s="42"/>
      <c r="AER67" s="42"/>
      <c r="AES67" s="42"/>
      <c r="AET67" s="42"/>
      <c r="AEU67" s="42"/>
      <c r="AEV67" s="42"/>
      <c r="AEW67" s="42"/>
      <c r="AEX67" s="42"/>
      <c r="AEY67" s="42"/>
      <c r="AEZ67" s="42"/>
      <c r="AFA67" s="42"/>
      <c r="AFB67" s="42"/>
      <c r="AFC67" s="42"/>
      <c r="AFD67" s="42"/>
      <c r="AFE67" s="42"/>
      <c r="AFF67" s="42"/>
      <c r="AFG67" s="42"/>
      <c r="AFH67" s="42"/>
      <c r="AFI67" s="42"/>
      <c r="AFJ67" s="42"/>
      <c r="AFK67" s="42"/>
      <c r="AFL67" s="62"/>
      <c r="AFM67" s="42"/>
      <c r="AFN67" s="42"/>
      <c r="AFO67" s="42"/>
      <c r="AFP67" s="42"/>
      <c r="AFQ67" s="42"/>
      <c r="AFR67" s="42"/>
      <c r="AFS67" s="42"/>
      <c r="AFT67" s="42"/>
      <c r="AFU67" s="42"/>
      <c r="AFV67" s="42"/>
      <c r="AFW67" s="42"/>
      <c r="AFX67" s="42"/>
      <c r="AFY67" s="42"/>
      <c r="AFZ67" s="42"/>
      <c r="AGA67" s="42"/>
      <c r="AGB67" s="42"/>
      <c r="AGC67" s="42"/>
      <c r="AGD67" s="42"/>
      <c r="AGE67" s="42"/>
      <c r="AGF67" s="42"/>
      <c r="AGG67" s="42"/>
      <c r="AGH67" s="42"/>
      <c r="AGI67" s="42"/>
      <c r="AGJ67" s="42"/>
      <c r="AGK67" s="42"/>
      <c r="AGL67" s="42"/>
      <c r="AGM67" s="42"/>
      <c r="AGN67" s="42"/>
      <c r="AGO67" s="42"/>
      <c r="AGP67" s="42"/>
      <c r="AGQ67" s="42"/>
      <c r="AGR67" s="62"/>
      <c r="AGS67" s="42"/>
      <c r="AGT67" s="42"/>
      <c r="AGU67" s="42"/>
      <c r="AGV67" s="42"/>
      <c r="AGW67" s="42"/>
      <c r="AGX67" s="42"/>
      <c r="AGY67" s="42"/>
      <c r="AGZ67" s="42"/>
      <c r="AHA67" s="42"/>
      <c r="AHB67" s="42"/>
      <c r="AHC67" s="42"/>
      <c r="AHD67" s="42"/>
      <c r="AHE67" s="42"/>
      <c r="AHF67" s="42"/>
      <c r="AHG67" s="42"/>
      <c r="AHH67" s="42"/>
      <c r="AHI67" s="42"/>
      <c r="AHJ67" s="42"/>
      <c r="AHK67" s="42"/>
      <c r="AHL67" s="42"/>
      <c r="AHM67" s="42"/>
      <c r="AHN67" s="42"/>
      <c r="AHO67" s="42"/>
      <c r="AHP67" s="42"/>
      <c r="AHQ67" s="42"/>
      <c r="AHR67" s="42"/>
      <c r="AHS67" s="42"/>
      <c r="AHT67" s="42"/>
      <c r="AHU67" s="42"/>
      <c r="AHV67" s="42"/>
      <c r="AHW67" s="62"/>
      <c r="AHX67" s="42"/>
      <c r="AHY67" s="42"/>
      <c r="AHZ67" s="42"/>
      <c r="AIA67" s="42"/>
      <c r="AIB67" s="42"/>
      <c r="AIC67" s="42"/>
      <c r="AID67" s="42"/>
      <c r="AIE67" s="42"/>
      <c r="AIF67" s="42"/>
      <c r="AIG67" s="42"/>
      <c r="AIH67" s="42"/>
      <c r="AII67" s="42"/>
      <c r="AIJ67" s="42"/>
      <c r="AIK67" s="42"/>
      <c r="AIL67" s="42"/>
      <c r="AIM67" s="42"/>
      <c r="AIN67" s="42"/>
      <c r="AIO67" s="42"/>
      <c r="AIP67" s="42"/>
      <c r="AIQ67" s="42"/>
      <c r="AIR67" s="42"/>
      <c r="AIS67" s="42"/>
      <c r="AIT67" s="42"/>
      <c r="AIU67" s="42"/>
      <c r="AIV67" s="42"/>
      <c r="AIW67" s="42"/>
      <c r="AIX67" s="42"/>
      <c r="AIY67" s="42"/>
      <c r="AIZ67" s="42"/>
      <c r="AJA67" s="42"/>
      <c r="AJB67" s="42"/>
      <c r="AJC67" s="62"/>
      <c r="AJD67" s="42"/>
      <c r="AJE67" s="42"/>
      <c r="AJF67" s="42"/>
      <c r="AJG67" s="42"/>
      <c r="AJH67" s="42"/>
      <c r="AJI67" s="42"/>
      <c r="AJJ67" s="42"/>
      <c r="AJK67" s="42"/>
      <c r="AJL67" s="42"/>
      <c r="AJM67" s="42"/>
      <c r="AJN67" s="42"/>
      <c r="AJO67" s="42"/>
      <c r="AJP67" s="42"/>
      <c r="AJQ67" s="42"/>
      <c r="AJR67" s="42"/>
      <c r="AJS67" s="42"/>
      <c r="AJT67" s="42"/>
      <c r="AJU67" s="42"/>
      <c r="AJV67" s="42"/>
      <c r="AJW67" s="42"/>
      <c r="AJX67" s="42"/>
      <c r="AJY67" s="42"/>
      <c r="AJZ67" s="42"/>
      <c r="AKA67" s="42"/>
      <c r="AKB67" s="42"/>
      <c r="AKC67" s="42"/>
      <c r="AKD67" s="42"/>
      <c r="AKE67" s="42"/>
      <c r="AKF67" s="42"/>
      <c r="AKG67" s="42"/>
      <c r="AKH67" s="62"/>
      <c r="AKI67" s="42"/>
      <c r="AKJ67" s="42"/>
      <c r="AKK67" s="42"/>
      <c r="AKL67" s="42"/>
      <c r="AKM67" s="42"/>
      <c r="AKN67" s="42"/>
      <c r="AKO67" s="42"/>
      <c r="AKP67" s="42"/>
      <c r="AKQ67" s="42"/>
      <c r="AKR67" s="42"/>
      <c r="AKS67" s="42"/>
      <c r="AKT67" s="42"/>
      <c r="AKU67" s="42"/>
      <c r="AKV67" s="42"/>
      <c r="AKW67" s="42"/>
      <c r="AKX67" s="42"/>
      <c r="AKY67" s="42"/>
      <c r="AKZ67" s="42"/>
      <c r="ALA67" s="42"/>
      <c r="ALB67" s="42"/>
      <c r="ALC67" s="42"/>
      <c r="ALD67" s="42"/>
      <c r="ALE67" s="42"/>
      <c r="ALF67" s="42"/>
      <c r="ALG67" s="42"/>
      <c r="ALH67" s="42"/>
      <c r="ALI67" s="42"/>
      <c r="ALJ67" s="42"/>
      <c r="ALK67" s="42"/>
      <c r="ALL67" s="42"/>
      <c r="ALM67" s="42"/>
      <c r="ALN67" s="62"/>
    </row>
    <row r="68" spans="1:1002">
      <c r="A68" s="549"/>
      <c r="B68" s="539"/>
      <c r="D68" s="552"/>
      <c r="E68" s="552"/>
      <c r="F68" s="98">
        <f>E67-D67</f>
        <v>364</v>
      </c>
      <c r="G68" s="96">
        <f>NETWORKDAYS(D67,E67,C$165:C$187)</f>
        <v>251</v>
      </c>
      <c r="H68" s="561"/>
      <c r="I68" s="542"/>
      <c r="J68" s="51" t="str">
        <f>IF(I67&gt;1%,"100%","100%")</f>
        <v>100%</v>
      </c>
      <c r="K68" s="564"/>
      <c r="M68" s="34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62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O68" s="42"/>
      <c r="IP68" s="42"/>
      <c r="IQ68" s="42"/>
      <c r="IR68" s="42"/>
      <c r="IS68" s="42"/>
      <c r="IT68" s="42"/>
      <c r="IU68" s="42"/>
      <c r="IV68" s="42"/>
      <c r="IW68" s="42"/>
      <c r="IX68" s="42"/>
      <c r="IY68" s="42"/>
      <c r="IZ68" s="42"/>
      <c r="JA68" s="42"/>
      <c r="JB68" s="42"/>
      <c r="JC68" s="42"/>
      <c r="JD68" s="42"/>
      <c r="JE68" s="42"/>
      <c r="JF68" s="42"/>
      <c r="JG68" s="42"/>
      <c r="JH68" s="42"/>
      <c r="JI68" s="42"/>
      <c r="JJ68" s="42"/>
      <c r="JK68" s="42"/>
      <c r="JL68" s="42"/>
      <c r="JM68" s="42"/>
      <c r="JN68" s="42"/>
      <c r="JO68" s="42"/>
      <c r="JP68" s="42"/>
      <c r="JQ68" s="42"/>
      <c r="JR68" s="42"/>
      <c r="JS68" s="42"/>
      <c r="JU68" s="42"/>
      <c r="JV68" s="42"/>
      <c r="JW68" s="42"/>
      <c r="JX68" s="42"/>
      <c r="JY68" s="42"/>
      <c r="JZ68" s="42"/>
      <c r="KA68" s="42"/>
      <c r="KB68" s="42"/>
      <c r="KC68" s="42"/>
      <c r="KD68" s="42"/>
      <c r="KE68" s="42"/>
      <c r="KF68" s="42"/>
      <c r="KG68" s="42"/>
      <c r="KH68" s="42"/>
      <c r="KI68" s="42"/>
      <c r="KJ68" s="42"/>
      <c r="KK68" s="42"/>
      <c r="KL68" s="42"/>
      <c r="KM68" s="42"/>
      <c r="KN68" s="42"/>
      <c r="KO68" s="42"/>
      <c r="KP68" s="42"/>
      <c r="KQ68" s="42"/>
      <c r="KR68" s="42"/>
      <c r="KS68" s="42"/>
      <c r="KT68" s="42"/>
      <c r="KU68" s="42"/>
      <c r="KV68" s="42"/>
      <c r="KX68" s="42"/>
      <c r="KY68" s="42"/>
      <c r="KZ68" s="42"/>
      <c r="LA68" s="42"/>
      <c r="LB68" s="42"/>
      <c r="LC68" s="42"/>
      <c r="LD68" s="42"/>
      <c r="LE68" s="42"/>
      <c r="LF68" s="42"/>
      <c r="LG68" s="42"/>
      <c r="LH68" s="42"/>
      <c r="LI68" s="42"/>
      <c r="LJ68" s="42"/>
      <c r="LK68" s="42"/>
      <c r="LL68" s="42"/>
      <c r="LM68" s="42"/>
      <c r="LN68" s="42"/>
      <c r="LO68" s="42"/>
      <c r="LP68" s="42"/>
      <c r="LQ68" s="42"/>
      <c r="LR68" s="42"/>
      <c r="LS68" s="42"/>
      <c r="LT68" s="42"/>
      <c r="LU68" s="42"/>
      <c r="LV68" s="42"/>
      <c r="LW68" s="42"/>
      <c r="LX68" s="42"/>
      <c r="LY68" s="42"/>
      <c r="LZ68" s="42"/>
      <c r="MA68" s="42"/>
      <c r="MB68" s="42"/>
      <c r="MD68" s="30"/>
      <c r="ME68" s="30"/>
      <c r="MF68" s="30"/>
      <c r="MG68" s="30"/>
      <c r="MH68" s="30"/>
      <c r="MI68" s="30"/>
      <c r="MJ68" s="30"/>
      <c r="MK68" s="30"/>
      <c r="ML68" s="30"/>
      <c r="MM68" s="30"/>
      <c r="MN68" s="30"/>
      <c r="MO68" s="30"/>
      <c r="MP68" s="30"/>
      <c r="MQ68" s="30"/>
      <c r="MR68" s="30"/>
      <c r="MS68" s="30"/>
      <c r="MT68" s="30"/>
      <c r="MU68" s="30"/>
      <c r="MV68" s="30"/>
      <c r="MW68" s="30"/>
      <c r="MX68" s="30"/>
      <c r="MY68" s="30"/>
      <c r="MZ68" s="30"/>
      <c r="NA68" s="30"/>
      <c r="NB68" s="30"/>
      <c r="NC68" s="30"/>
      <c r="ND68" s="30"/>
      <c r="NE68" s="30"/>
      <c r="NF68" s="30"/>
      <c r="NG68" s="30"/>
      <c r="NI68" s="42"/>
      <c r="NJ68" s="42"/>
      <c r="NK68" s="42"/>
      <c r="NL68" s="42"/>
      <c r="NM68" s="42"/>
      <c r="NN68" s="42"/>
      <c r="NO68" s="42"/>
      <c r="NP68" s="42"/>
      <c r="NQ68" s="42"/>
      <c r="NR68" s="42"/>
      <c r="NS68" s="42"/>
      <c r="NT68" s="42"/>
      <c r="NU68" s="42"/>
      <c r="NV68" s="42"/>
      <c r="NW68" s="42"/>
      <c r="NX68" s="42"/>
      <c r="NY68" s="42"/>
      <c r="NZ68" s="42"/>
      <c r="OA68" s="42"/>
      <c r="OB68" s="42"/>
      <c r="OC68" s="42"/>
      <c r="OD68" s="42"/>
      <c r="OE68" s="42"/>
      <c r="OF68" s="42"/>
      <c r="OG68" s="42"/>
      <c r="OH68" s="42"/>
      <c r="OI68" s="42"/>
      <c r="OJ68" s="42"/>
      <c r="OK68" s="42"/>
      <c r="OL68" s="42"/>
      <c r="OM68" s="42"/>
      <c r="OO68" s="30"/>
      <c r="OP68" s="30"/>
      <c r="OQ68" s="30"/>
      <c r="OR68" s="30"/>
      <c r="OS68" s="30"/>
      <c r="OT68" s="30"/>
      <c r="OU68" s="30"/>
      <c r="OV68" s="30"/>
      <c r="OW68" s="30"/>
      <c r="OX68" s="30"/>
      <c r="OY68" s="30"/>
      <c r="OZ68" s="30"/>
      <c r="PA68" s="30"/>
      <c r="PB68" s="30"/>
      <c r="PC68" s="30"/>
      <c r="PD68" s="30"/>
      <c r="PE68" s="30"/>
      <c r="PF68" s="30"/>
      <c r="PG68" s="30"/>
      <c r="PH68" s="30"/>
      <c r="PI68" s="30"/>
      <c r="PJ68" s="30"/>
      <c r="PK68" s="30"/>
      <c r="PL68" s="30"/>
      <c r="PM68" s="30"/>
      <c r="PN68" s="30"/>
      <c r="PO68" s="30"/>
      <c r="PP68" s="30"/>
      <c r="PQ68" s="30"/>
      <c r="PR68" s="30"/>
      <c r="PT68" s="42"/>
      <c r="PU68" s="42"/>
      <c r="PV68" s="42"/>
      <c r="PW68" s="42"/>
      <c r="PX68" s="42"/>
      <c r="PY68" s="42"/>
      <c r="PZ68" s="42"/>
      <c r="QA68" s="42"/>
      <c r="QB68" s="42"/>
      <c r="QC68" s="42"/>
      <c r="QD68" s="42"/>
      <c r="QE68" s="42"/>
      <c r="QF68" s="42"/>
      <c r="QG68" s="42"/>
      <c r="QH68" s="42"/>
      <c r="QI68" s="42"/>
      <c r="QJ68" s="42"/>
      <c r="QK68" s="42"/>
      <c r="QL68" s="42"/>
      <c r="QM68" s="42"/>
      <c r="QN68" s="42"/>
      <c r="QO68" s="42"/>
      <c r="QP68" s="42"/>
      <c r="QQ68" s="42"/>
      <c r="QR68" s="42"/>
      <c r="QS68" s="42"/>
      <c r="QT68" s="42"/>
      <c r="QU68" s="42"/>
      <c r="QV68" s="42"/>
      <c r="QW68" s="42"/>
      <c r="QX68" s="42"/>
      <c r="QZ68" s="42"/>
      <c r="RA68" s="42"/>
      <c r="RB68" s="42"/>
      <c r="RC68" s="42"/>
      <c r="RD68" s="42"/>
      <c r="RE68" s="42"/>
      <c r="RF68" s="42"/>
      <c r="RG68" s="42"/>
      <c r="RH68" s="42"/>
      <c r="RI68" s="42"/>
      <c r="RJ68" s="42"/>
      <c r="RK68" s="42"/>
      <c r="RL68" s="42"/>
      <c r="RM68" s="42"/>
      <c r="RN68" s="42"/>
      <c r="RO68" s="42"/>
      <c r="RP68" s="42"/>
      <c r="RQ68" s="42"/>
      <c r="RR68" s="42"/>
      <c r="RS68" s="42"/>
      <c r="RT68" s="42"/>
      <c r="RU68" s="42"/>
      <c r="RV68" s="42"/>
      <c r="RW68" s="42"/>
      <c r="RX68" s="42"/>
      <c r="RY68" s="42"/>
      <c r="RZ68" s="42"/>
      <c r="SA68" s="42"/>
      <c r="SB68" s="42"/>
      <c r="SC68" s="42"/>
      <c r="SD68" s="42"/>
      <c r="SF68" s="30"/>
      <c r="SG68" s="30"/>
      <c r="SH68" s="30"/>
      <c r="SI68" s="30"/>
      <c r="SJ68" s="30"/>
      <c r="SK68" s="30"/>
      <c r="SL68" s="30"/>
      <c r="SM68" s="30"/>
      <c r="SN68" s="30"/>
      <c r="SO68" s="30"/>
      <c r="SP68" s="30"/>
      <c r="SQ68" s="30"/>
      <c r="SR68" s="30"/>
      <c r="SS68" s="30"/>
      <c r="ST68" s="30"/>
      <c r="SU68" s="30"/>
      <c r="SV68" s="30"/>
      <c r="SW68" s="30"/>
      <c r="SX68" s="30"/>
      <c r="SY68" s="30"/>
      <c r="SZ68" s="30"/>
      <c r="TA68" s="30"/>
      <c r="TB68" s="30"/>
      <c r="TC68" s="30"/>
      <c r="TD68" s="30"/>
      <c r="TE68" s="30"/>
      <c r="TF68" s="30"/>
      <c r="TG68" s="30"/>
      <c r="TH68" s="30"/>
      <c r="TI68" s="30"/>
      <c r="TK68" s="42"/>
      <c r="TL68" s="42"/>
      <c r="TM68" s="42"/>
      <c r="TN68" s="42"/>
      <c r="TO68" s="42"/>
      <c r="TP68" s="42"/>
      <c r="TQ68" s="42"/>
      <c r="TR68" s="42"/>
      <c r="TS68" s="42"/>
      <c r="TT68" s="42"/>
      <c r="TU68" s="42"/>
      <c r="TV68" s="42"/>
      <c r="TW68" s="42"/>
      <c r="TX68" s="42"/>
      <c r="TY68" s="42"/>
      <c r="TZ68" s="42"/>
      <c r="UA68" s="42"/>
      <c r="UB68" s="42"/>
      <c r="UC68" s="42"/>
      <c r="UD68" s="42"/>
      <c r="UE68" s="42"/>
      <c r="UF68" s="42"/>
      <c r="UG68" s="42"/>
      <c r="UH68" s="42"/>
      <c r="UI68" s="42"/>
      <c r="UJ68" s="42"/>
      <c r="UK68" s="42"/>
      <c r="UL68" s="42"/>
      <c r="UM68" s="42"/>
      <c r="UN68" s="42"/>
      <c r="UO68" s="42"/>
      <c r="UQ68" s="30"/>
      <c r="UR68" s="30"/>
      <c r="US68" s="30"/>
      <c r="UT68" s="30"/>
      <c r="UU68" s="30"/>
      <c r="UV68" s="30"/>
      <c r="UW68" s="30"/>
      <c r="UX68" s="30"/>
      <c r="UY68" s="30"/>
      <c r="UZ68" s="30"/>
      <c r="VA68" s="30"/>
      <c r="VB68" s="30"/>
      <c r="VC68" s="30"/>
      <c r="VD68" s="30"/>
      <c r="VE68" s="30"/>
      <c r="VF68" s="30"/>
      <c r="VG68" s="30"/>
      <c r="VH68" s="30"/>
      <c r="VI68" s="30"/>
      <c r="VJ68" s="30"/>
      <c r="VK68" s="30"/>
      <c r="VL68" s="30"/>
      <c r="VM68" s="30"/>
      <c r="VN68" s="30"/>
      <c r="VO68" s="30"/>
      <c r="VP68" s="30"/>
      <c r="VQ68" s="30"/>
      <c r="VR68" s="30"/>
      <c r="VS68" s="30"/>
      <c r="VT68" s="30"/>
      <c r="VU68" s="62"/>
      <c r="VV68" s="30"/>
      <c r="VW68" s="30"/>
      <c r="VX68" s="30"/>
      <c r="VY68" s="30"/>
      <c r="VZ68" s="30"/>
      <c r="WA68" s="30"/>
      <c r="WB68" s="30"/>
      <c r="WC68" s="30"/>
      <c r="WD68" s="30"/>
      <c r="WE68" s="30"/>
      <c r="WF68" s="30"/>
      <c r="WG68" s="30"/>
      <c r="WH68" s="30"/>
      <c r="WI68" s="30"/>
      <c r="WJ68" s="30"/>
      <c r="WK68" s="30"/>
      <c r="WL68" s="30"/>
      <c r="WM68" s="30"/>
      <c r="WN68" s="30"/>
      <c r="WO68" s="30"/>
      <c r="WP68" s="30"/>
      <c r="WQ68" s="30"/>
      <c r="WR68" s="30"/>
      <c r="WS68" s="30"/>
      <c r="WT68" s="30"/>
      <c r="WU68" s="30"/>
      <c r="WV68" s="30"/>
      <c r="WW68" s="30"/>
      <c r="WX68" s="30"/>
      <c r="WY68" s="30"/>
      <c r="WZ68" s="30"/>
      <c r="XA68" s="62"/>
      <c r="XB68" s="30"/>
      <c r="XC68" s="30"/>
      <c r="XD68" s="30"/>
      <c r="XE68" s="30"/>
      <c r="XF68" s="30"/>
      <c r="XG68" s="30"/>
      <c r="XH68" s="30"/>
      <c r="XI68" s="30"/>
      <c r="XJ68" s="30"/>
      <c r="XK68" s="30"/>
      <c r="XL68" s="30"/>
      <c r="XM68" s="30"/>
      <c r="XN68" s="30"/>
      <c r="XO68" s="30"/>
      <c r="XP68" s="30"/>
      <c r="XQ68" s="30"/>
      <c r="XR68" s="30"/>
      <c r="XS68" s="30"/>
      <c r="XT68" s="30"/>
      <c r="XU68" s="30"/>
      <c r="XV68" s="30"/>
      <c r="XW68" s="30"/>
      <c r="XX68" s="30"/>
      <c r="XY68" s="30"/>
      <c r="XZ68" s="30"/>
      <c r="YA68" s="30"/>
      <c r="YB68" s="30"/>
      <c r="YC68" s="30"/>
      <c r="YD68" s="30"/>
      <c r="YE68" s="30"/>
      <c r="YF68" s="30"/>
      <c r="YG68" s="62"/>
      <c r="YH68" s="30"/>
      <c r="YI68" s="30"/>
      <c r="YJ68" s="30"/>
      <c r="YK68" s="30"/>
      <c r="YL68" s="30"/>
      <c r="YM68" s="30"/>
      <c r="YN68" s="30"/>
      <c r="YO68" s="30"/>
      <c r="YP68" s="30"/>
      <c r="YQ68" s="30"/>
      <c r="YR68" s="30"/>
      <c r="YS68" s="30"/>
      <c r="YT68" s="30"/>
      <c r="YU68" s="30"/>
      <c r="YV68" s="30"/>
      <c r="YW68" s="30"/>
      <c r="YX68" s="30"/>
      <c r="YY68" s="30"/>
      <c r="YZ68" s="30"/>
      <c r="ZA68" s="30"/>
      <c r="ZB68" s="30"/>
      <c r="ZC68" s="30"/>
      <c r="ZD68" s="30"/>
      <c r="ZE68" s="30"/>
      <c r="ZF68" s="30"/>
      <c r="ZG68" s="30"/>
      <c r="ZH68" s="30"/>
      <c r="ZI68" s="30"/>
      <c r="ZJ68" s="62"/>
      <c r="ZK68" s="30"/>
      <c r="ZL68" s="30"/>
      <c r="ZM68" s="30"/>
      <c r="ZN68" s="30"/>
      <c r="ZO68" s="30"/>
      <c r="ZP68" s="30"/>
      <c r="ZQ68" s="30"/>
      <c r="ZR68" s="30"/>
      <c r="ZS68" s="30"/>
      <c r="ZT68" s="30"/>
      <c r="ZU68" s="30"/>
      <c r="ZV68" s="30"/>
      <c r="ZW68" s="30"/>
      <c r="ZX68" s="30"/>
      <c r="ZY68" s="30"/>
      <c r="ZZ68" s="30"/>
      <c r="AAA68" s="30"/>
      <c r="AAB68" s="30"/>
      <c r="AAC68" s="30"/>
      <c r="AAD68" s="30"/>
      <c r="AAE68" s="30"/>
      <c r="AAF68" s="30"/>
      <c r="AAG68" s="30"/>
      <c r="AAH68" s="30"/>
      <c r="AAI68" s="30"/>
      <c r="AAJ68" s="30"/>
      <c r="AAK68" s="30"/>
      <c r="AAL68" s="30"/>
      <c r="AAM68" s="30"/>
      <c r="AAN68" s="30"/>
      <c r="AAO68" s="30"/>
      <c r="AAP68" s="62"/>
      <c r="AAQ68" s="30"/>
      <c r="AAR68" s="30"/>
      <c r="AAS68" s="30"/>
      <c r="AAT68" s="30"/>
      <c r="AAU68" s="30"/>
      <c r="AAV68" s="30"/>
      <c r="AAW68" s="30"/>
      <c r="AAX68" s="30"/>
      <c r="AAY68" s="30"/>
      <c r="AAZ68" s="30"/>
      <c r="ABA68" s="30"/>
      <c r="ABB68" s="30"/>
      <c r="ABC68" s="30"/>
      <c r="ABD68" s="30"/>
      <c r="ABE68" s="30"/>
      <c r="ABF68" s="30"/>
      <c r="ABG68" s="30"/>
      <c r="ABH68" s="30"/>
      <c r="ABI68" s="30"/>
      <c r="ABJ68" s="30"/>
      <c r="ABK68" s="30"/>
      <c r="ABL68" s="30"/>
      <c r="ABM68" s="30"/>
      <c r="ABN68" s="30"/>
      <c r="ABO68" s="30"/>
      <c r="ABP68" s="30"/>
      <c r="ABQ68" s="30"/>
      <c r="ABR68" s="30"/>
      <c r="ABS68" s="30"/>
      <c r="ABT68" s="30"/>
      <c r="ABU68" s="62"/>
      <c r="ABV68" s="30"/>
      <c r="ABW68" s="30"/>
      <c r="ABX68" s="30"/>
      <c r="ABY68" s="30"/>
      <c r="ABZ68" s="30"/>
      <c r="ACA68" s="30"/>
      <c r="ACB68" s="30"/>
      <c r="ACC68" s="30"/>
      <c r="ACD68" s="30"/>
      <c r="ACE68" s="30"/>
      <c r="ACF68" s="30"/>
      <c r="ACG68" s="30"/>
      <c r="ACH68" s="30"/>
      <c r="ACI68" s="30"/>
      <c r="ACJ68" s="30"/>
      <c r="ACK68" s="30"/>
      <c r="ACL68" s="30"/>
      <c r="ACM68" s="30"/>
      <c r="ACN68" s="30"/>
      <c r="ACO68" s="30"/>
      <c r="ACP68" s="30"/>
      <c r="ACQ68" s="30"/>
      <c r="ACR68" s="30"/>
      <c r="ACS68" s="30"/>
      <c r="ACT68" s="30"/>
      <c r="ACU68" s="30"/>
      <c r="ACV68" s="30"/>
      <c r="ACW68" s="30"/>
      <c r="ACX68" s="30"/>
      <c r="ACY68" s="30"/>
      <c r="ACZ68" s="30"/>
      <c r="ADA68" s="62"/>
      <c r="ADB68" s="30"/>
      <c r="ADC68" s="30"/>
      <c r="ADD68" s="30"/>
      <c r="ADE68" s="30"/>
      <c r="ADF68" s="30"/>
      <c r="ADG68" s="30"/>
      <c r="ADH68" s="30"/>
      <c r="ADI68" s="30"/>
      <c r="ADJ68" s="30"/>
      <c r="ADK68" s="30"/>
      <c r="ADL68" s="30"/>
      <c r="ADM68" s="30"/>
      <c r="ADN68" s="30"/>
      <c r="ADO68" s="30"/>
      <c r="ADP68" s="30"/>
      <c r="ADQ68" s="30"/>
      <c r="ADR68" s="30"/>
      <c r="ADS68" s="30"/>
      <c r="ADT68" s="30"/>
      <c r="ADU68" s="30"/>
      <c r="ADV68" s="30"/>
      <c r="ADW68" s="30"/>
      <c r="ADX68" s="30"/>
      <c r="ADY68" s="30"/>
      <c r="ADZ68" s="30"/>
      <c r="AEA68" s="30"/>
      <c r="AEB68" s="30"/>
      <c r="AEC68" s="30"/>
      <c r="AED68" s="30"/>
      <c r="AEE68" s="30"/>
      <c r="AEF68" s="62"/>
      <c r="AEG68" s="30"/>
      <c r="AEH68" s="30"/>
      <c r="AEI68" s="30"/>
      <c r="AEJ68" s="30"/>
      <c r="AEK68" s="30"/>
      <c r="AEL68" s="30"/>
      <c r="AEM68" s="30"/>
      <c r="AEN68" s="30"/>
      <c r="AEO68" s="30"/>
      <c r="AEP68" s="30"/>
      <c r="AEQ68" s="30"/>
      <c r="AER68" s="30"/>
      <c r="AES68" s="30"/>
      <c r="AET68" s="30"/>
      <c r="AEU68" s="30"/>
      <c r="AEV68" s="30"/>
      <c r="AEW68" s="30"/>
      <c r="AEX68" s="30"/>
      <c r="AEY68" s="30"/>
      <c r="AEZ68" s="30"/>
      <c r="AFA68" s="30"/>
      <c r="AFB68" s="30"/>
      <c r="AFC68" s="30"/>
      <c r="AFD68" s="30"/>
      <c r="AFE68" s="30"/>
      <c r="AFF68" s="30"/>
      <c r="AFG68" s="30"/>
      <c r="AFH68" s="30"/>
      <c r="AFI68" s="30"/>
      <c r="AFJ68" s="30"/>
      <c r="AFK68" s="30"/>
      <c r="AFL68" s="62"/>
      <c r="AFM68" s="30"/>
      <c r="AFN68" s="30"/>
      <c r="AFO68" s="30"/>
      <c r="AFP68" s="30"/>
      <c r="AFQ68" s="30"/>
      <c r="AFR68" s="30"/>
      <c r="AFS68" s="30"/>
      <c r="AFT68" s="30"/>
      <c r="AFU68" s="30"/>
      <c r="AFV68" s="30"/>
      <c r="AFW68" s="30"/>
      <c r="AFX68" s="30"/>
      <c r="AFY68" s="30"/>
      <c r="AFZ68" s="30"/>
      <c r="AGA68" s="30"/>
      <c r="AGB68" s="30"/>
      <c r="AGC68" s="30"/>
      <c r="AGD68" s="30"/>
      <c r="AGE68" s="30"/>
      <c r="AGF68" s="30"/>
      <c r="AGG68" s="30"/>
      <c r="AGH68" s="30"/>
      <c r="AGI68" s="30"/>
      <c r="AGJ68" s="30"/>
      <c r="AGK68" s="30"/>
      <c r="AGL68" s="30"/>
      <c r="AGM68" s="30"/>
      <c r="AGN68" s="30"/>
      <c r="AGO68" s="30"/>
      <c r="AGP68" s="30"/>
      <c r="AGQ68" s="30"/>
      <c r="AGR68" s="62"/>
      <c r="AGS68" s="30"/>
      <c r="AGT68" s="30"/>
      <c r="AGU68" s="30"/>
      <c r="AGV68" s="30"/>
      <c r="AGW68" s="30"/>
      <c r="AGX68" s="30"/>
      <c r="AGY68" s="30"/>
      <c r="AGZ68" s="30"/>
      <c r="AHA68" s="30"/>
      <c r="AHB68" s="30"/>
      <c r="AHC68" s="30"/>
      <c r="AHD68" s="30"/>
      <c r="AHE68" s="30"/>
      <c r="AHF68" s="30"/>
      <c r="AHG68" s="30"/>
      <c r="AHH68" s="30"/>
      <c r="AHI68" s="30"/>
      <c r="AHJ68" s="30"/>
      <c r="AHK68" s="30"/>
      <c r="AHL68" s="30"/>
      <c r="AHM68" s="30"/>
      <c r="AHN68" s="30"/>
      <c r="AHO68" s="30"/>
      <c r="AHP68" s="30"/>
      <c r="AHQ68" s="30"/>
      <c r="AHR68" s="30"/>
      <c r="AHS68" s="30"/>
      <c r="AHT68" s="30"/>
      <c r="AHU68" s="30"/>
      <c r="AHV68" s="30"/>
      <c r="AHW68" s="62"/>
      <c r="AHX68" s="30"/>
      <c r="AHY68" s="30"/>
      <c r="AHZ68" s="30"/>
      <c r="AIA68" s="30"/>
      <c r="AIB68" s="30"/>
      <c r="AIC68" s="30"/>
      <c r="AID68" s="30"/>
      <c r="AIE68" s="30"/>
      <c r="AIF68" s="30"/>
      <c r="AIG68" s="30"/>
      <c r="AIH68" s="30"/>
      <c r="AII68" s="30"/>
      <c r="AIJ68" s="30"/>
      <c r="AIK68" s="30"/>
      <c r="AIL68" s="30"/>
      <c r="AIM68" s="30"/>
      <c r="AIN68" s="30"/>
      <c r="AIO68" s="30"/>
      <c r="AIP68" s="30"/>
      <c r="AIQ68" s="30"/>
      <c r="AIR68" s="30"/>
      <c r="AIS68" s="30"/>
      <c r="AIT68" s="30"/>
      <c r="AIU68" s="30"/>
      <c r="AIV68" s="30"/>
      <c r="AIW68" s="30"/>
      <c r="AIX68" s="30"/>
      <c r="AIY68" s="30"/>
      <c r="AIZ68" s="30"/>
      <c r="AJA68" s="30"/>
      <c r="AJB68" s="30"/>
      <c r="AJC68" s="62"/>
      <c r="AJD68" s="30"/>
      <c r="AJE68" s="30"/>
      <c r="AJF68" s="30"/>
      <c r="AJG68" s="30"/>
      <c r="AJH68" s="30"/>
      <c r="AJI68" s="30"/>
      <c r="AJJ68" s="30"/>
      <c r="AJK68" s="30"/>
      <c r="AJL68" s="30"/>
      <c r="AJM68" s="30"/>
      <c r="AJN68" s="30"/>
      <c r="AJO68" s="30"/>
      <c r="AJP68" s="30"/>
      <c r="AJQ68" s="30"/>
      <c r="AJR68" s="30"/>
      <c r="AJS68" s="30"/>
      <c r="AJT68" s="30"/>
      <c r="AJU68" s="30"/>
      <c r="AJV68" s="30"/>
      <c r="AJW68" s="30"/>
      <c r="AJX68" s="30"/>
      <c r="AJY68" s="30"/>
      <c r="AJZ68" s="30"/>
      <c r="AKA68" s="30"/>
      <c r="AKB68" s="30"/>
      <c r="AKC68" s="30"/>
      <c r="AKD68" s="30"/>
      <c r="AKE68" s="30"/>
      <c r="AKF68" s="30"/>
      <c r="AKG68" s="30"/>
      <c r="AKH68" s="62"/>
      <c r="AKI68" s="30"/>
      <c r="AKJ68" s="30"/>
      <c r="AKK68" s="30"/>
      <c r="AKL68" s="30"/>
      <c r="AKM68" s="30"/>
      <c r="AKN68" s="30"/>
      <c r="AKO68" s="30"/>
      <c r="AKP68" s="30"/>
      <c r="AKQ68" s="30"/>
      <c r="AKR68" s="30"/>
      <c r="AKS68" s="30"/>
      <c r="AKT68" s="30"/>
      <c r="AKU68" s="30"/>
      <c r="AKV68" s="30"/>
      <c r="AKW68" s="30"/>
      <c r="AKX68" s="30"/>
      <c r="AKY68" s="30"/>
      <c r="AKZ68" s="30"/>
      <c r="ALA68" s="30"/>
      <c r="ALB68" s="30"/>
      <c r="ALC68" s="30"/>
      <c r="ALD68" s="30"/>
      <c r="ALE68" s="30"/>
      <c r="ALF68" s="30"/>
      <c r="ALG68" s="30"/>
      <c r="ALH68" s="30"/>
      <c r="ALI68" s="30"/>
      <c r="ALJ68" s="30"/>
      <c r="ALK68" s="30"/>
      <c r="ALL68" s="30"/>
      <c r="ALM68" s="30"/>
      <c r="ALN68" s="62"/>
    </row>
    <row r="69" spans="1:1002" s="12" customFormat="1" ht="3" customHeight="1">
      <c r="A69" s="550"/>
      <c r="B69" s="540"/>
      <c r="C69"/>
      <c r="D69" s="553"/>
      <c r="E69" s="553"/>
      <c r="F69" s="103"/>
      <c r="G69" s="102"/>
      <c r="H69" s="562"/>
      <c r="I69" s="543"/>
      <c r="J69" s="52"/>
      <c r="K69" s="565"/>
      <c r="M69" s="3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62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62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62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4"/>
      <c r="DF69" s="84"/>
      <c r="DG69" s="84"/>
      <c r="DH69" s="84"/>
      <c r="DI69" s="84"/>
      <c r="DJ69" s="84"/>
      <c r="DK69" s="84"/>
      <c r="DL69" s="84"/>
      <c r="DM69" s="84"/>
      <c r="DN69" s="84"/>
      <c r="DO69" s="84"/>
      <c r="DP69" s="84"/>
      <c r="DQ69" s="84"/>
      <c r="DR69" s="62"/>
      <c r="DS69" s="84"/>
      <c r="DT69" s="84"/>
      <c r="DU69" s="84"/>
      <c r="DV69" s="84"/>
      <c r="DW69" s="84"/>
      <c r="DX69" s="84"/>
      <c r="DY69" s="84"/>
      <c r="DZ69" s="84"/>
      <c r="EA69" s="84"/>
      <c r="EB69" s="84"/>
      <c r="EC69" s="84"/>
      <c r="ED69" s="84"/>
      <c r="EE69" s="84"/>
      <c r="EF69" s="84"/>
      <c r="EG69" s="84"/>
      <c r="EH69" s="84"/>
      <c r="EI69" s="84"/>
      <c r="EJ69" s="84"/>
      <c r="EK69" s="84"/>
      <c r="EL69" s="84"/>
      <c r="EM69" s="84"/>
      <c r="EN69" s="84"/>
      <c r="EO69" s="84"/>
      <c r="EP69" s="84"/>
      <c r="EQ69" s="84"/>
      <c r="ER69" s="84"/>
      <c r="ES69" s="84"/>
      <c r="ET69" s="84"/>
      <c r="EU69" s="84"/>
      <c r="EV69" s="84"/>
      <c r="EW69" s="62"/>
      <c r="EX69" s="84"/>
      <c r="EY69" s="84"/>
      <c r="EZ69" s="84"/>
      <c r="FA69" s="84"/>
      <c r="FB69" s="84"/>
      <c r="FC69" s="84"/>
      <c r="FD69" s="84"/>
      <c r="FE69" s="84"/>
      <c r="FF69" s="84"/>
      <c r="FG69" s="84"/>
      <c r="FH69" s="84"/>
      <c r="FI69" s="84"/>
      <c r="FJ69" s="84"/>
      <c r="FK69" s="84"/>
      <c r="FL69" s="84"/>
      <c r="FM69" s="84"/>
      <c r="FN69" s="84"/>
      <c r="FO69" s="84"/>
      <c r="FP69" s="84"/>
      <c r="FQ69" s="84"/>
      <c r="FR69" s="84"/>
      <c r="FS69" s="84"/>
      <c r="FT69" s="84"/>
      <c r="FU69" s="84"/>
      <c r="FV69" s="84"/>
      <c r="FW69" s="84"/>
      <c r="FX69" s="84"/>
      <c r="FY69" s="84"/>
      <c r="FZ69" s="84"/>
      <c r="GA69" s="84"/>
      <c r="GB69" s="84"/>
      <c r="GC69" s="62"/>
      <c r="GD69" s="84"/>
      <c r="GE69" s="84"/>
      <c r="GF69" s="84"/>
      <c r="GG69" s="84"/>
      <c r="GH69" s="84"/>
      <c r="GI69" s="84"/>
      <c r="GJ69" s="84"/>
      <c r="GK69" s="84"/>
      <c r="GL69" s="84"/>
      <c r="GM69" s="84"/>
      <c r="GN69" s="84"/>
      <c r="GO69" s="84"/>
      <c r="GP69" s="84"/>
      <c r="GQ69" s="84"/>
      <c r="GR69" s="84"/>
      <c r="GS69" s="84"/>
      <c r="GT69" s="84"/>
      <c r="GU69" s="84"/>
      <c r="GV69" s="84"/>
      <c r="GW69" s="84"/>
      <c r="GX69" s="84"/>
      <c r="GY69" s="84"/>
      <c r="GZ69" s="84"/>
      <c r="HA69" s="84"/>
      <c r="HB69" s="84"/>
      <c r="HC69" s="84"/>
      <c r="HD69" s="84"/>
      <c r="HE69" s="84"/>
      <c r="HF69" s="84"/>
      <c r="HG69" s="84"/>
      <c r="HH69" s="62"/>
      <c r="HI69" s="84"/>
      <c r="HJ69" s="84"/>
      <c r="HK69" s="84"/>
      <c r="HL69" s="84"/>
      <c r="HM69" s="84"/>
      <c r="HN69" s="84"/>
      <c r="HO69" s="84"/>
      <c r="HP69" s="84"/>
      <c r="HQ69" s="84"/>
      <c r="HR69" s="84"/>
      <c r="HS69" s="84"/>
      <c r="HT69" s="84"/>
      <c r="HU69" s="84"/>
      <c r="HV69" s="84"/>
      <c r="HW69" s="84"/>
      <c r="HX69" s="84"/>
      <c r="HY69" s="84"/>
      <c r="HZ69" s="84"/>
      <c r="IA69" s="84"/>
      <c r="IB69" s="84"/>
      <c r="IC69" s="84"/>
      <c r="ID69" s="84"/>
      <c r="IE69" s="84"/>
      <c r="IF69" s="84"/>
      <c r="IG69" s="84"/>
      <c r="IH69" s="84"/>
      <c r="II69" s="84"/>
      <c r="IJ69" s="84"/>
      <c r="IK69" s="84"/>
      <c r="IL69" s="84"/>
      <c r="IM69" s="84"/>
      <c r="IN69" s="62"/>
      <c r="IO69" s="84"/>
      <c r="IP69" s="84"/>
      <c r="IQ69" s="84"/>
      <c r="IR69" s="84"/>
      <c r="IS69" s="84"/>
      <c r="IT69" s="84"/>
      <c r="IU69" s="84"/>
      <c r="IV69" s="84"/>
      <c r="IW69" s="84"/>
      <c r="IX69" s="84"/>
      <c r="IY69" s="84"/>
      <c r="IZ69" s="84"/>
      <c r="JA69" s="84"/>
      <c r="JB69" s="84"/>
      <c r="JC69" s="84"/>
      <c r="JD69" s="84"/>
      <c r="JE69" s="84"/>
      <c r="JF69" s="84"/>
      <c r="JG69" s="84"/>
      <c r="JH69" s="84"/>
      <c r="JI69" s="84"/>
      <c r="JJ69" s="84"/>
      <c r="JK69" s="84"/>
      <c r="JL69" s="84"/>
      <c r="JM69" s="84"/>
      <c r="JN69" s="84"/>
      <c r="JO69" s="84"/>
      <c r="JP69" s="84"/>
      <c r="JQ69" s="84"/>
      <c r="JR69" s="84"/>
      <c r="JS69" s="84"/>
      <c r="JT69" s="62"/>
      <c r="JU69" s="84"/>
      <c r="JV69" s="84"/>
      <c r="JW69" s="84"/>
      <c r="JX69" s="84"/>
      <c r="JY69" s="84"/>
      <c r="JZ69" s="84"/>
      <c r="KA69" s="84"/>
      <c r="KB69" s="84"/>
      <c r="KC69" s="84"/>
      <c r="KD69" s="84"/>
      <c r="KE69" s="84"/>
      <c r="KF69" s="84"/>
      <c r="KG69" s="84"/>
      <c r="KH69" s="84"/>
      <c r="KI69" s="84"/>
      <c r="KJ69" s="84"/>
      <c r="KK69" s="84"/>
      <c r="KL69" s="84"/>
      <c r="KM69" s="84"/>
      <c r="KN69" s="84"/>
      <c r="KO69" s="84"/>
      <c r="KP69" s="84"/>
      <c r="KQ69" s="84"/>
      <c r="KR69" s="84"/>
      <c r="KS69" s="84"/>
      <c r="KT69" s="84"/>
      <c r="KU69" s="84"/>
      <c r="KV69" s="84"/>
      <c r="KW69" s="62"/>
      <c r="KX69" s="84"/>
      <c r="KY69" s="84"/>
      <c r="KZ69" s="84"/>
      <c r="LA69" s="84"/>
      <c r="LB69" s="84"/>
      <c r="LC69" s="84"/>
      <c r="LD69" s="84"/>
      <c r="LE69" s="84"/>
      <c r="LF69" s="84"/>
      <c r="LG69" s="84"/>
      <c r="LH69" s="84"/>
      <c r="LI69" s="84"/>
      <c r="LJ69" s="84"/>
      <c r="LK69" s="84"/>
      <c r="LL69" s="84"/>
      <c r="LM69" s="84"/>
      <c r="LN69" s="84"/>
      <c r="LO69" s="84"/>
      <c r="LP69" s="84"/>
      <c r="LQ69" s="84"/>
      <c r="LR69" s="84"/>
      <c r="LS69" s="84"/>
      <c r="LT69" s="84"/>
      <c r="LU69" s="84"/>
      <c r="LV69" s="84"/>
      <c r="LW69" s="84"/>
      <c r="LX69" s="84"/>
      <c r="LY69" s="84"/>
      <c r="LZ69" s="84"/>
      <c r="MA69" s="84"/>
      <c r="MB69" s="84"/>
      <c r="MC69" s="62"/>
      <c r="MD69" s="84"/>
      <c r="ME69" s="84"/>
      <c r="MF69" s="84"/>
      <c r="MG69" s="84"/>
      <c r="MH69" s="84"/>
      <c r="MI69" s="84"/>
      <c r="MJ69" s="84"/>
      <c r="MK69" s="84"/>
      <c r="ML69" s="84"/>
      <c r="MM69" s="84"/>
      <c r="MN69" s="84"/>
      <c r="MO69" s="84"/>
      <c r="MP69" s="84"/>
      <c r="MQ69" s="84"/>
      <c r="MR69" s="84"/>
      <c r="MS69" s="84"/>
      <c r="MT69" s="84"/>
      <c r="MU69" s="84"/>
      <c r="MV69" s="84"/>
      <c r="MW69" s="84"/>
      <c r="MX69" s="84"/>
      <c r="MY69" s="84"/>
      <c r="MZ69" s="84"/>
      <c r="NA69" s="84"/>
      <c r="NB69" s="84"/>
      <c r="NC69" s="84"/>
      <c r="ND69" s="84"/>
      <c r="NE69" s="84"/>
      <c r="NF69" s="84"/>
      <c r="NG69" s="84"/>
      <c r="NH69" s="62"/>
      <c r="NI69" s="84"/>
      <c r="NJ69" s="84"/>
      <c r="NK69" s="84"/>
      <c r="NL69" s="84"/>
      <c r="NM69" s="84"/>
      <c r="NN69" s="84"/>
      <c r="NO69" s="84"/>
      <c r="NP69" s="84"/>
      <c r="NQ69" s="84"/>
      <c r="NR69" s="84"/>
      <c r="NS69" s="84"/>
      <c r="NT69" s="84"/>
      <c r="NU69" s="84"/>
      <c r="NV69" s="84"/>
      <c r="NW69" s="84"/>
      <c r="NX69" s="84"/>
      <c r="NY69" s="84"/>
      <c r="NZ69" s="84"/>
      <c r="OA69" s="84"/>
      <c r="OB69" s="84"/>
      <c r="OC69" s="84"/>
      <c r="OD69" s="84"/>
      <c r="OE69" s="84"/>
      <c r="OF69" s="84"/>
      <c r="OG69" s="84"/>
      <c r="OH69" s="84"/>
      <c r="OI69" s="84"/>
      <c r="OJ69" s="84"/>
      <c r="OK69" s="84"/>
      <c r="OL69" s="84"/>
      <c r="OM69" s="84"/>
      <c r="ON69" s="62"/>
      <c r="OO69" s="84"/>
      <c r="OP69" s="84"/>
      <c r="OQ69" s="84"/>
      <c r="OR69" s="84"/>
      <c r="OS69" s="84"/>
      <c r="OT69" s="84"/>
      <c r="OU69" s="84"/>
      <c r="OV69" s="84"/>
      <c r="OW69" s="84"/>
      <c r="OX69" s="84"/>
      <c r="OY69" s="84"/>
      <c r="OZ69" s="84"/>
      <c r="PA69" s="84"/>
      <c r="PB69" s="84"/>
      <c r="PC69" s="84"/>
      <c r="PD69" s="84"/>
      <c r="PE69" s="84"/>
      <c r="PF69" s="84"/>
      <c r="PG69" s="84"/>
      <c r="PH69" s="84"/>
      <c r="PI69" s="84"/>
      <c r="PJ69" s="84"/>
      <c r="PK69" s="84"/>
      <c r="PL69" s="84"/>
      <c r="PM69" s="84"/>
      <c r="PN69" s="84"/>
      <c r="PO69" s="84"/>
      <c r="PP69" s="84"/>
      <c r="PQ69" s="84"/>
      <c r="PR69" s="84"/>
      <c r="PS69" s="62"/>
      <c r="PT69" s="84"/>
      <c r="PU69" s="84"/>
      <c r="PV69" s="84"/>
      <c r="PW69" s="84"/>
      <c r="PX69" s="84"/>
      <c r="PY69" s="84"/>
      <c r="PZ69" s="84"/>
      <c r="QA69" s="84"/>
      <c r="QB69" s="84"/>
      <c r="QC69" s="84"/>
      <c r="QD69" s="84"/>
      <c r="QE69" s="84"/>
      <c r="QF69" s="84"/>
      <c r="QG69" s="84"/>
      <c r="QH69" s="84"/>
      <c r="QI69" s="84"/>
      <c r="QJ69" s="84"/>
      <c r="QK69" s="84"/>
      <c r="QL69" s="84"/>
      <c r="QM69" s="84"/>
      <c r="QN69" s="84"/>
      <c r="QO69" s="84"/>
      <c r="QP69" s="84"/>
      <c r="QQ69" s="84"/>
      <c r="QR69" s="84"/>
      <c r="QS69" s="84"/>
      <c r="QT69" s="84"/>
      <c r="QU69" s="84"/>
      <c r="QV69" s="84"/>
      <c r="QW69" s="84"/>
      <c r="QX69" s="84"/>
      <c r="QY69" s="62"/>
      <c r="QZ69" s="84"/>
      <c r="RA69" s="84"/>
      <c r="RB69" s="84"/>
      <c r="RC69" s="84"/>
      <c r="RD69" s="84"/>
      <c r="RE69" s="84"/>
      <c r="RF69" s="84"/>
      <c r="RG69" s="84"/>
      <c r="RH69" s="84"/>
      <c r="RI69" s="84"/>
      <c r="RJ69" s="84"/>
      <c r="RK69" s="84"/>
      <c r="RL69" s="84"/>
      <c r="RM69" s="84"/>
      <c r="RN69" s="84"/>
      <c r="RO69" s="84"/>
      <c r="RP69" s="84"/>
      <c r="RQ69" s="84"/>
      <c r="RR69" s="84"/>
      <c r="RS69" s="84"/>
      <c r="RT69" s="84"/>
      <c r="RU69" s="84"/>
      <c r="RV69" s="84"/>
      <c r="RW69" s="84"/>
      <c r="RX69" s="84"/>
      <c r="RY69" s="84"/>
      <c r="RZ69" s="84"/>
      <c r="SA69" s="84"/>
      <c r="SB69" s="84"/>
      <c r="SC69" s="84"/>
      <c r="SD69" s="84"/>
      <c r="SE69" s="62"/>
      <c r="SF69" s="84"/>
      <c r="SG69" s="84"/>
      <c r="SH69" s="84"/>
      <c r="SI69" s="84"/>
      <c r="SJ69" s="84"/>
      <c r="SK69" s="84"/>
      <c r="SL69" s="84"/>
      <c r="SM69" s="84"/>
      <c r="SN69" s="84"/>
      <c r="SO69" s="84"/>
      <c r="SP69" s="84"/>
      <c r="SQ69" s="84"/>
      <c r="SR69" s="84"/>
      <c r="SS69" s="84"/>
      <c r="ST69" s="84"/>
      <c r="SU69" s="84"/>
      <c r="SV69" s="84"/>
      <c r="SW69" s="84"/>
      <c r="SX69" s="84"/>
      <c r="SY69" s="84"/>
      <c r="SZ69" s="84"/>
      <c r="TA69" s="84"/>
      <c r="TB69" s="84"/>
      <c r="TC69" s="84"/>
      <c r="TD69" s="84"/>
      <c r="TE69" s="84"/>
      <c r="TF69" s="84"/>
      <c r="TG69" s="84"/>
      <c r="TH69" s="84"/>
      <c r="TI69" s="84"/>
      <c r="TJ69" s="62"/>
      <c r="TK69" s="84"/>
      <c r="TL69" s="84"/>
      <c r="TM69" s="84"/>
      <c r="TN69" s="84"/>
      <c r="TO69" s="84"/>
      <c r="TP69" s="84"/>
      <c r="TQ69" s="84"/>
      <c r="TR69" s="84"/>
      <c r="TS69" s="84"/>
      <c r="TT69" s="84"/>
      <c r="TU69" s="84"/>
      <c r="TV69" s="84"/>
      <c r="TW69" s="84"/>
      <c r="TX69" s="84"/>
      <c r="TY69" s="84"/>
      <c r="TZ69" s="84"/>
      <c r="UA69" s="84"/>
      <c r="UB69" s="84"/>
      <c r="UC69" s="84"/>
      <c r="UD69" s="84"/>
      <c r="UE69" s="84"/>
      <c r="UF69" s="84"/>
      <c r="UG69" s="84"/>
      <c r="UH69" s="84"/>
      <c r="UI69" s="84"/>
      <c r="UJ69" s="84"/>
      <c r="UK69" s="84"/>
      <c r="UL69" s="84"/>
      <c r="UM69" s="84"/>
      <c r="UN69" s="84"/>
      <c r="UO69" s="84"/>
      <c r="UP69" s="62"/>
      <c r="UQ69" s="84"/>
      <c r="UR69" s="84"/>
      <c r="US69" s="84"/>
      <c r="UT69" s="84"/>
      <c r="UU69" s="84"/>
      <c r="UV69" s="84"/>
      <c r="UW69" s="84"/>
      <c r="UX69" s="84"/>
      <c r="UY69" s="84"/>
      <c r="UZ69" s="84"/>
      <c r="VA69" s="84"/>
      <c r="VB69" s="84"/>
      <c r="VC69" s="84"/>
      <c r="VD69" s="84"/>
      <c r="VE69" s="84"/>
      <c r="VF69" s="84"/>
      <c r="VG69" s="84"/>
      <c r="VH69" s="84"/>
      <c r="VI69" s="84"/>
      <c r="VJ69" s="84"/>
      <c r="VK69" s="84"/>
      <c r="VL69" s="84"/>
      <c r="VM69" s="84"/>
      <c r="VN69" s="84"/>
      <c r="VO69" s="84"/>
      <c r="VP69" s="84"/>
      <c r="VQ69" s="84"/>
      <c r="VR69" s="84"/>
      <c r="VS69" s="84"/>
      <c r="VT69" s="84"/>
      <c r="VU69" s="62"/>
      <c r="VV69" s="84"/>
      <c r="VW69" s="84"/>
      <c r="VX69" s="84"/>
      <c r="VY69" s="84"/>
      <c r="VZ69" s="84"/>
      <c r="WA69" s="84"/>
      <c r="WB69" s="84"/>
      <c r="WC69" s="84"/>
      <c r="WD69" s="84"/>
      <c r="WE69" s="84"/>
      <c r="WF69" s="84"/>
      <c r="WG69" s="84"/>
      <c r="WH69" s="84"/>
      <c r="WI69" s="84"/>
      <c r="WJ69" s="84"/>
      <c r="WK69" s="84"/>
      <c r="WL69" s="84"/>
      <c r="WM69" s="84"/>
      <c r="WN69" s="84"/>
      <c r="WO69" s="84"/>
      <c r="WP69" s="84"/>
      <c r="WQ69" s="84"/>
      <c r="WR69" s="84"/>
      <c r="WS69" s="84"/>
      <c r="WT69" s="84"/>
      <c r="WU69" s="84"/>
      <c r="WV69" s="84"/>
      <c r="WW69" s="84"/>
      <c r="WX69" s="84"/>
      <c r="WY69" s="84"/>
      <c r="WZ69" s="42"/>
      <c r="XA69" s="62"/>
      <c r="XB69" s="86"/>
      <c r="XC69" s="86"/>
      <c r="XD69" s="86"/>
      <c r="XE69" s="86"/>
      <c r="XF69" s="86"/>
      <c r="XG69" s="86"/>
      <c r="XH69" s="86"/>
      <c r="XI69" s="86"/>
      <c r="XJ69" s="86"/>
      <c r="XK69" s="86"/>
      <c r="XL69" s="86"/>
      <c r="XM69" s="86"/>
      <c r="XN69" s="86"/>
      <c r="XO69" s="86"/>
      <c r="XP69" s="86"/>
      <c r="XQ69" s="86"/>
      <c r="XR69" s="86"/>
      <c r="XS69" s="86"/>
      <c r="XT69" s="86"/>
      <c r="XU69" s="86"/>
      <c r="XV69" s="86"/>
      <c r="XW69" s="86"/>
      <c r="XX69" s="86"/>
      <c r="XY69" s="86"/>
      <c r="XZ69" s="86"/>
      <c r="YA69" s="86"/>
      <c r="YB69" s="86"/>
      <c r="YC69" s="86"/>
      <c r="YD69" s="86"/>
      <c r="YE69" s="86"/>
      <c r="YF69" s="86"/>
      <c r="YG69" s="62"/>
      <c r="YH69" s="86"/>
      <c r="YI69" s="86"/>
      <c r="YJ69" s="86"/>
      <c r="YK69" s="86"/>
      <c r="YL69" s="86"/>
      <c r="YM69" s="86"/>
      <c r="YN69" s="86"/>
      <c r="YO69" s="86"/>
      <c r="YP69" s="86"/>
      <c r="YQ69" s="86"/>
      <c r="YR69" s="86"/>
      <c r="YS69" s="86"/>
      <c r="YT69" s="86"/>
      <c r="YU69" s="86"/>
      <c r="YV69" s="86"/>
      <c r="YW69" s="86"/>
      <c r="YX69" s="86"/>
      <c r="YY69" s="86"/>
      <c r="YZ69" s="86"/>
      <c r="ZA69" s="86"/>
      <c r="ZB69" s="86"/>
      <c r="ZC69" s="86"/>
      <c r="ZD69" s="86"/>
      <c r="ZE69" s="86"/>
      <c r="ZF69" s="86"/>
      <c r="ZG69" s="86"/>
      <c r="ZH69" s="86"/>
      <c r="ZI69" s="86"/>
      <c r="ZJ69" s="62"/>
      <c r="ZK69" s="86"/>
      <c r="ZL69" s="86"/>
      <c r="ZM69" s="86"/>
      <c r="ZN69" s="86"/>
      <c r="ZO69" s="86"/>
      <c r="ZP69" s="86"/>
      <c r="ZQ69" s="86"/>
      <c r="ZR69" s="86"/>
      <c r="ZS69" s="86"/>
      <c r="ZT69" s="86"/>
      <c r="ZU69" s="86"/>
      <c r="ZV69" s="86"/>
      <c r="ZW69" s="86"/>
      <c r="ZX69" s="86"/>
      <c r="ZY69" s="86"/>
      <c r="ZZ69" s="86"/>
      <c r="AAA69" s="86"/>
      <c r="AAB69" s="86"/>
      <c r="AAC69" s="86"/>
      <c r="AAD69" s="86"/>
      <c r="AAE69" s="86"/>
      <c r="AAF69" s="86"/>
      <c r="AAG69" s="86"/>
      <c r="AAH69" s="86"/>
      <c r="AAI69" s="86"/>
      <c r="AAJ69" s="86"/>
      <c r="AAK69" s="86"/>
      <c r="AAL69" s="86"/>
      <c r="AAM69" s="86"/>
      <c r="AAN69" s="86"/>
      <c r="AAO69" s="86"/>
      <c r="AAP69" s="62"/>
      <c r="AAQ69" s="86"/>
      <c r="AAR69" s="86"/>
      <c r="AAS69" s="86"/>
      <c r="AAT69" s="86"/>
      <c r="AAU69" s="86"/>
      <c r="AAV69" s="86"/>
      <c r="AAW69" s="86"/>
      <c r="AAX69" s="86"/>
      <c r="AAY69" s="86"/>
      <c r="AAZ69" s="86"/>
      <c r="ABA69" s="86"/>
      <c r="ABB69" s="86"/>
      <c r="ABC69" s="86"/>
      <c r="ABD69" s="86"/>
      <c r="ABE69" s="86"/>
      <c r="ABF69" s="86"/>
      <c r="ABG69" s="86"/>
      <c r="ABH69" s="86"/>
      <c r="ABI69" s="86"/>
      <c r="ABJ69" s="86"/>
      <c r="ABK69" s="86"/>
      <c r="ABL69" s="86"/>
      <c r="ABM69" s="86"/>
      <c r="ABN69" s="86"/>
      <c r="ABO69" s="86"/>
      <c r="ABP69" s="86"/>
      <c r="ABQ69" s="86"/>
      <c r="ABR69" s="86"/>
      <c r="ABS69" s="86"/>
      <c r="ABT69" s="86"/>
      <c r="ABU69" s="62"/>
      <c r="ABV69" s="86"/>
      <c r="ABW69" s="86"/>
      <c r="ABX69" s="86"/>
      <c r="ABY69" s="86"/>
      <c r="ABZ69" s="86"/>
      <c r="ACA69" s="86"/>
      <c r="ACB69" s="86"/>
      <c r="ACC69" s="86"/>
      <c r="ACD69" s="86"/>
      <c r="ACE69" s="86"/>
      <c r="ACF69" s="86"/>
      <c r="ACG69" s="86"/>
      <c r="ACH69" s="86"/>
      <c r="ACI69" s="86"/>
      <c r="ACJ69" s="86"/>
      <c r="ACK69" s="86"/>
      <c r="ACL69" s="86"/>
      <c r="ACM69" s="86"/>
      <c r="ACN69" s="86"/>
      <c r="ACO69" s="86"/>
      <c r="ACP69" s="86"/>
      <c r="ACQ69" s="86"/>
      <c r="ACR69" s="86"/>
      <c r="ACS69" s="86"/>
      <c r="ACT69" s="86"/>
      <c r="ACU69" s="86"/>
      <c r="ACV69" s="86"/>
      <c r="ACW69" s="86"/>
      <c r="ACX69" s="86"/>
      <c r="ACY69" s="86"/>
      <c r="ACZ69" s="86"/>
      <c r="ADA69" s="62"/>
      <c r="ADB69" s="86"/>
      <c r="ADC69" s="86"/>
      <c r="ADD69" s="86"/>
      <c r="ADE69" s="86"/>
      <c r="ADF69" s="86"/>
      <c r="ADG69" s="86"/>
      <c r="ADH69" s="86"/>
      <c r="ADI69" s="86"/>
      <c r="ADJ69" s="86"/>
      <c r="ADK69" s="86"/>
      <c r="ADL69" s="86"/>
      <c r="ADM69" s="86"/>
      <c r="ADN69" s="86"/>
      <c r="ADO69" s="86"/>
      <c r="ADP69" s="86"/>
      <c r="ADQ69" s="86"/>
      <c r="ADR69" s="86"/>
      <c r="ADS69" s="86"/>
      <c r="ADT69" s="86"/>
      <c r="ADU69" s="86"/>
      <c r="ADV69" s="86"/>
      <c r="ADW69" s="86"/>
      <c r="ADX69" s="86"/>
      <c r="ADY69" s="86"/>
      <c r="ADZ69" s="86"/>
      <c r="AEA69" s="86"/>
      <c r="AEB69" s="86"/>
      <c r="AEC69" s="86"/>
      <c r="AED69" s="86"/>
      <c r="AEE69" s="86"/>
      <c r="AEF69" s="62"/>
      <c r="AEG69" s="86"/>
      <c r="AEH69" s="86"/>
      <c r="AEI69" s="86"/>
      <c r="AEJ69" s="86"/>
      <c r="AEK69" s="86"/>
      <c r="AEL69" s="86"/>
      <c r="AEM69" s="86"/>
      <c r="AEN69" s="86"/>
      <c r="AEO69" s="86"/>
      <c r="AEP69" s="86"/>
      <c r="AEQ69" s="86"/>
      <c r="AER69" s="86"/>
      <c r="AES69" s="86"/>
      <c r="AET69" s="86"/>
      <c r="AEU69" s="86"/>
      <c r="AEV69" s="86"/>
      <c r="AEW69" s="86"/>
      <c r="AEX69" s="86"/>
      <c r="AEY69" s="86"/>
      <c r="AEZ69" s="86"/>
      <c r="AFA69" s="86"/>
      <c r="AFB69" s="86"/>
      <c r="AFC69" s="86"/>
      <c r="AFD69" s="86"/>
      <c r="AFE69" s="86"/>
      <c r="AFF69" s="86"/>
      <c r="AFG69" s="86"/>
      <c r="AFH69" s="86"/>
      <c r="AFI69" s="86"/>
      <c r="AFJ69" s="86"/>
      <c r="AFK69" s="86"/>
      <c r="AFL69" s="62"/>
      <c r="AFM69" s="86"/>
      <c r="AFN69" s="86"/>
      <c r="AFO69" s="86"/>
      <c r="AFP69" s="86"/>
      <c r="AFQ69" s="86"/>
      <c r="AFR69" s="86"/>
      <c r="AFS69" s="86"/>
      <c r="AFT69" s="86"/>
      <c r="AFU69" s="86"/>
      <c r="AFV69" s="86"/>
      <c r="AFW69" s="86"/>
      <c r="AFX69" s="86"/>
      <c r="AFY69" s="86"/>
      <c r="AFZ69" s="86"/>
      <c r="AGA69" s="86"/>
      <c r="AGB69" s="86"/>
      <c r="AGC69" s="86"/>
      <c r="AGD69" s="86"/>
      <c r="AGE69" s="86"/>
      <c r="AGF69" s="86"/>
      <c r="AGG69" s="86"/>
      <c r="AGH69" s="86"/>
      <c r="AGI69" s="86"/>
      <c r="AGJ69" s="86"/>
      <c r="AGK69" s="86"/>
      <c r="AGL69" s="86"/>
      <c r="AGM69" s="86"/>
      <c r="AGN69" s="86"/>
      <c r="AGO69" s="86"/>
      <c r="AGP69" s="86"/>
      <c r="AGQ69" s="86"/>
      <c r="AGR69" s="62"/>
      <c r="AGS69" s="86"/>
      <c r="AGT69" s="86"/>
      <c r="AGU69" s="86"/>
      <c r="AGV69" s="86"/>
      <c r="AGW69" s="86"/>
      <c r="AGX69" s="86"/>
      <c r="AGY69" s="86"/>
      <c r="AGZ69" s="86"/>
      <c r="AHA69" s="86"/>
      <c r="AHB69" s="86"/>
      <c r="AHC69" s="86"/>
      <c r="AHD69" s="86"/>
      <c r="AHE69" s="86"/>
      <c r="AHF69" s="86"/>
      <c r="AHG69" s="86"/>
      <c r="AHH69" s="86"/>
      <c r="AHI69" s="86"/>
      <c r="AHJ69" s="86"/>
      <c r="AHK69" s="86"/>
      <c r="AHL69" s="86"/>
      <c r="AHM69" s="86"/>
      <c r="AHN69" s="86"/>
      <c r="AHO69" s="86"/>
      <c r="AHP69" s="86"/>
      <c r="AHQ69" s="86"/>
      <c r="AHR69" s="86"/>
      <c r="AHS69" s="86"/>
      <c r="AHT69" s="86"/>
      <c r="AHU69" s="86"/>
      <c r="AHV69" s="86"/>
      <c r="AHW69" s="62"/>
      <c r="AHX69" s="86"/>
      <c r="AHY69" s="86"/>
      <c r="AHZ69" s="86"/>
      <c r="AIA69" s="86"/>
      <c r="AIB69" s="86"/>
      <c r="AIC69" s="86"/>
      <c r="AID69" s="86"/>
      <c r="AIE69" s="86"/>
      <c r="AIF69" s="86"/>
      <c r="AIG69" s="86"/>
      <c r="AIH69" s="86"/>
      <c r="AII69" s="86"/>
      <c r="AIJ69" s="86"/>
      <c r="AIK69" s="86"/>
      <c r="AIL69" s="86"/>
      <c r="AIM69" s="86"/>
      <c r="AIN69" s="86"/>
      <c r="AIO69" s="86"/>
      <c r="AIP69" s="86"/>
      <c r="AIQ69" s="86"/>
      <c r="AIR69" s="86"/>
      <c r="AIS69" s="86"/>
      <c r="AIT69" s="86"/>
      <c r="AIU69" s="86"/>
      <c r="AIV69" s="86"/>
      <c r="AIW69" s="86"/>
      <c r="AIX69" s="86"/>
      <c r="AIY69" s="86"/>
      <c r="AIZ69" s="86"/>
      <c r="AJA69" s="86"/>
      <c r="AJB69" s="86"/>
      <c r="AJC69" s="62"/>
      <c r="AJD69" s="86"/>
      <c r="AJE69" s="86"/>
      <c r="AJF69" s="86"/>
      <c r="AJG69" s="86"/>
      <c r="AJH69" s="86"/>
      <c r="AJI69" s="86"/>
      <c r="AJJ69" s="86"/>
      <c r="AJK69" s="86"/>
      <c r="AJL69" s="86"/>
      <c r="AJM69" s="86"/>
      <c r="AJN69" s="86"/>
      <c r="AJO69" s="86"/>
      <c r="AJP69" s="86"/>
      <c r="AJQ69" s="86"/>
      <c r="AJR69" s="86"/>
      <c r="AJS69" s="86"/>
      <c r="AJT69" s="86"/>
      <c r="AJU69" s="86"/>
      <c r="AJV69" s="86"/>
      <c r="AJW69" s="86"/>
      <c r="AJX69" s="86"/>
      <c r="AJY69" s="86"/>
      <c r="AJZ69" s="86"/>
      <c r="AKA69" s="86"/>
      <c r="AKB69" s="86"/>
      <c r="AKC69" s="86"/>
      <c r="AKD69" s="86"/>
      <c r="AKE69" s="86"/>
      <c r="AKF69" s="86"/>
      <c r="AKG69" s="86"/>
      <c r="AKH69" s="62"/>
      <c r="AKI69" s="86"/>
      <c r="AKJ69" s="86"/>
      <c r="AKK69" s="86"/>
      <c r="AKL69" s="86"/>
      <c r="AKM69" s="86"/>
      <c r="AKN69" s="86"/>
      <c r="AKO69" s="86"/>
      <c r="AKP69" s="86"/>
      <c r="AKQ69" s="86"/>
      <c r="AKR69" s="86"/>
      <c r="AKS69" s="86"/>
      <c r="AKT69" s="86"/>
      <c r="AKU69" s="86"/>
      <c r="AKV69" s="86"/>
      <c r="AKW69" s="86"/>
      <c r="AKX69" s="86"/>
      <c r="AKY69" s="86"/>
      <c r="AKZ69" s="86"/>
      <c r="ALA69" s="86"/>
      <c r="ALB69" s="86"/>
      <c r="ALC69" s="86"/>
      <c r="ALD69" s="86"/>
      <c r="ALE69" s="86"/>
      <c r="ALF69" s="86"/>
      <c r="ALG69" s="86"/>
      <c r="ALH69" s="86"/>
      <c r="ALI69" s="86"/>
      <c r="ALJ69" s="86"/>
      <c r="ALK69" s="86"/>
      <c r="ALL69" s="86"/>
      <c r="ALM69" s="86"/>
      <c r="ALN69" s="62"/>
    </row>
    <row r="70" spans="1:1002" s="39" customFormat="1" ht="3" customHeight="1">
      <c r="A70" s="548">
        <v>7</v>
      </c>
      <c r="B70" s="538" t="s">
        <v>3</v>
      </c>
      <c r="D70" s="551">
        <v>42614</v>
      </c>
      <c r="E70" s="551">
        <v>43100</v>
      </c>
      <c r="F70" s="99"/>
      <c r="G70" s="97"/>
      <c r="H70" s="560">
        <f ca="1">IF(DATEDIF($D70,TODAY(),"d")/$F71&gt;1,1,DATEDIF($D70,TODAY(),"d")/$F71)</f>
        <v>1</v>
      </c>
      <c r="I70" s="541">
        <v>0</v>
      </c>
      <c r="J70" s="14"/>
      <c r="K70" s="563">
        <f ca="1">J71-H70</f>
        <v>0</v>
      </c>
      <c r="L70" s="6"/>
      <c r="M70" s="34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62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62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62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3"/>
      <c r="DP70" s="83"/>
      <c r="DQ70" s="83"/>
      <c r="DR70" s="62"/>
      <c r="DS70" s="83"/>
      <c r="DT70" s="83"/>
      <c r="DU70" s="83"/>
      <c r="DV70" s="83"/>
      <c r="DW70" s="83"/>
      <c r="DX70" s="83"/>
      <c r="DY70" s="83"/>
      <c r="DZ70" s="83"/>
      <c r="EA70" s="83"/>
      <c r="EB70" s="83"/>
      <c r="EC70" s="83"/>
      <c r="ED70" s="83"/>
      <c r="EE70" s="83"/>
      <c r="EF70" s="83"/>
      <c r="EG70" s="83"/>
      <c r="EH70" s="83"/>
      <c r="EI70" s="83"/>
      <c r="EJ70" s="83"/>
      <c r="EK70" s="83"/>
      <c r="EL70" s="83"/>
      <c r="EM70" s="83"/>
      <c r="EN70" s="83"/>
      <c r="EO70" s="83"/>
      <c r="EP70" s="83"/>
      <c r="EQ70" s="83"/>
      <c r="ER70" s="83"/>
      <c r="ES70" s="83"/>
      <c r="ET70" s="83"/>
      <c r="EU70" s="83"/>
      <c r="EV70" s="83"/>
      <c r="EW70" s="62"/>
      <c r="EX70" s="83"/>
      <c r="EY70" s="83"/>
      <c r="EZ70" s="83"/>
      <c r="FA70" s="83"/>
      <c r="FB70" s="83"/>
      <c r="FC70" s="83"/>
      <c r="FD70" s="83"/>
      <c r="FE70" s="83"/>
      <c r="FF70" s="83"/>
      <c r="FG70" s="83"/>
      <c r="FH70" s="83"/>
      <c r="FI70" s="83"/>
      <c r="FJ70" s="83"/>
      <c r="FK70" s="83"/>
      <c r="FL70" s="83"/>
      <c r="FM70" s="83"/>
      <c r="FN70" s="83"/>
      <c r="FO70" s="83"/>
      <c r="FP70" s="83"/>
      <c r="FQ70" s="83"/>
      <c r="FR70" s="83"/>
      <c r="FS70" s="83"/>
      <c r="FT70" s="83"/>
      <c r="FU70" s="83"/>
      <c r="FV70" s="83"/>
      <c r="FW70" s="83"/>
      <c r="FX70" s="83"/>
      <c r="FY70" s="83"/>
      <c r="FZ70" s="83"/>
      <c r="GA70" s="83"/>
      <c r="GB70" s="83"/>
      <c r="GC70" s="62"/>
      <c r="GD70" s="83"/>
      <c r="GE70" s="83"/>
      <c r="GF70" s="83"/>
      <c r="GG70" s="83"/>
      <c r="GH70" s="83"/>
      <c r="GI70" s="83"/>
      <c r="GJ70" s="83"/>
      <c r="GK70" s="83"/>
      <c r="GL70" s="83"/>
      <c r="GM70" s="83"/>
      <c r="GN70" s="83"/>
      <c r="GO70" s="83"/>
      <c r="GP70" s="83"/>
      <c r="GQ70" s="83"/>
      <c r="GR70" s="83"/>
      <c r="GS70" s="83"/>
      <c r="GT70" s="83"/>
      <c r="GU70" s="83"/>
      <c r="GV70" s="83"/>
      <c r="GW70" s="83"/>
      <c r="GX70" s="83"/>
      <c r="GY70" s="83"/>
      <c r="GZ70" s="83"/>
      <c r="HA70" s="83"/>
      <c r="HB70" s="83"/>
      <c r="HC70" s="83"/>
      <c r="HD70" s="83"/>
      <c r="HE70" s="83"/>
      <c r="HF70" s="83"/>
      <c r="HG70" s="83"/>
      <c r="HH70" s="62"/>
      <c r="HI70" s="83"/>
      <c r="HJ70" s="83"/>
      <c r="HK70" s="83"/>
      <c r="HL70" s="83"/>
      <c r="HM70" s="83"/>
      <c r="HN70" s="83"/>
      <c r="HO70" s="83"/>
      <c r="HP70" s="83"/>
      <c r="HQ70" s="83"/>
      <c r="HR70" s="83"/>
      <c r="HS70" s="83"/>
      <c r="HT70" s="83"/>
      <c r="HU70" s="83"/>
      <c r="HV70" s="83"/>
      <c r="HW70" s="83"/>
      <c r="HX70" s="83"/>
      <c r="HY70" s="83"/>
      <c r="HZ70" s="83"/>
      <c r="IA70" s="83"/>
      <c r="IB70" s="83"/>
      <c r="IC70" s="83"/>
      <c r="ID70" s="83"/>
      <c r="IE70" s="83"/>
      <c r="IF70" s="83"/>
      <c r="IG70" s="83"/>
      <c r="IH70" s="83"/>
      <c r="II70" s="83"/>
      <c r="IJ70" s="83"/>
      <c r="IK70" s="83"/>
      <c r="IL70" s="83"/>
      <c r="IM70" s="83"/>
      <c r="IN70" s="62"/>
      <c r="IO70" s="83"/>
      <c r="IP70" s="83"/>
      <c r="IQ70" s="83"/>
      <c r="IR70" s="83"/>
      <c r="IS70" s="83"/>
      <c r="IT70" s="83"/>
      <c r="IU70" s="83"/>
      <c r="IV70" s="83"/>
      <c r="IW70" s="83"/>
      <c r="IX70" s="83"/>
      <c r="IY70" s="83"/>
      <c r="IZ70" s="83"/>
      <c r="JA70" s="83"/>
      <c r="JB70" s="83"/>
      <c r="JC70" s="83"/>
      <c r="JD70" s="83"/>
      <c r="JE70" s="83"/>
      <c r="JF70" s="83"/>
      <c r="JG70" s="83"/>
      <c r="JH70" s="83"/>
      <c r="JI70" s="83"/>
      <c r="JJ70" s="83"/>
      <c r="JK70" s="83"/>
      <c r="JL70" s="83"/>
      <c r="JM70" s="83"/>
      <c r="JN70" s="83"/>
      <c r="JO70" s="83"/>
      <c r="JP70" s="83"/>
      <c r="JQ70" s="83"/>
      <c r="JR70" s="83"/>
      <c r="JS70" s="83"/>
      <c r="JT70" s="62"/>
      <c r="JU70" s="83"/>
      <c r="JV70" s="83"/>
      <c r="JW70" s="83"/>
      <c r="JX70" s="83"/>
      <c r="JY70" s="83"/>
      <c r="JZ70" s="83"/>
      <c r="KA70" s="83"/>
      <c r="KB70" s="83"/>
      <c r="KC70" s="83"/>
      <c r="KD70" s="83"/>
      <c r="KE70" s="83"/>
      <c r="KF70" s="83"/>
      <c r="KG70" s="83"/>
      <c r="KH70" s="83"/>
      <c r="KI70" s="83"/>
      <c r="KJ70" s="83"/>
      <c r="KK70" s="83"/>
      <c r="KL70" s="83"/>
      <c r="KM70" s="83"/>
      <c r="KN70" s="83"/>
      <c r="KO70" s="83"/>
      <c r="KP70" s="83"/>
      <c r="KQ70" s="83"/>
      <c r="KR70" s="83"/>
      <c r="KS70" s="83"/>
      <c r="KT70" s="83"/>
      <c r="KU70" s="83"/>
      <c r="KV70" s="83"/>
      <c r="KW70" s="62"/>
      <c r="KX70" s="83"/>
      <c r="KY70" s="83"/>
      <c r="KZ70" s="83"/>
      <c r="LA70" s="83"/>
      <c r="LB70" s="83"/>
      <c r="LC70" s="83"/>
      <c r="LD70" s="83"/>
      <c r="LE70" s="83"/>
      <c r="LF70" s="83"/>
      <c r="LG70" s="83"/>
      <c r="LH70" s="83"/>
      <c r="LI70" s="83"/>
      <c r="LJ70" s="83"/>
      <c r="LK70" s="83"/>
      <c r="LL70" s="83"/>
      <c r="LM70" s="83"/>
      <c r="LN70" s="83"/>
      <c r="LO70" s="83"/>
      <c r="LP70" s="83"/>
      <c r="LQ70" s="83"/>
      <c r="LR70" s="83"/>
      <c r="LS70" s="83"/>
      <c r="LT70" s="83"/>
      <c r="LU70" s="83"/>
      <c r="LV70" s="83"/>
      <c r="LW70" s="83"/>
      <c r="LX70" s="83"/>
      <c r="LY70" s="83"/>
      <c r="LZ70" s="83"/>
      <c r="MA70" s="83"/>
      <c r="MB70" s="83"/>
      <c r="MC70" s="62"/>
      <c r="MD70" s="83"/>
      <c r="ME70" s="83"/>
      <c r="MF70" s="83"/>
      <c r="MG70" s="83"/>
      <c r="MH70" s="83"/>
      <c r="MI70" s="83"/>
      <c r="MJ70" s="83"/>
      <c r="MK70" s="83"/>
      <c r="ML70" s="83"/>
      <c r="MM70" s="83"/>
      <c r="MN70" s="83"/>
      <c r="MO70" s="83"/>
      <c r="MP70" s="83"/>
      <c r="MQ70" s="83"/>
      <c r="MR70" s="83"/>
      <c r="MS70" s="83"/>
      <c r="MT70" s="83"/>
      <c r="MU70" s="83"/>
      <c r="MV70" s="83"/>
      <c r="MW70" s="83"/>
      <c r="MX70" s="83"/>
      <c r="MY70" s="83"/>
      <c r="MZ70" s="83"/>
      <c r="NA70" s="83"/>
      <c r="NB70" s="83"/>
      <c r="NC70" s="83"/>
      <c r="ND70" s="83"/>
      <c r="NE70" s="83"/>
      <c r="NF70" s="83"/>
      <c r="NG70" s="83"/>
      <c r="NH70" s="62"/>
      <c r="NI70" s="83"/>
      <c r="NJ70" s="83"/>
      <c r="NK70" s="83"/>
      <c r="NL70" s="83"/>
      <c r="NM70" s="83"/>
      <c r="NN70" s="83"/>
      <c r="NO70" s="83"/>
      <c r="NP70" s="83"/>
      <c r="NQ70" s="83"/>
      <c r="NR70" s="83"/>
      <c r="NS70" s="83"/>
      <c r="NT70" s="83"/>
      <c r="NU70" s="83"/>
      <c r="NV70" s="83"/>
      <c r="NW70" s="83"/>
      <c r="NX70" s="83"/>
      <c r="NY70" s="83"/>
      <c r="NZ70" s="83"/>
      <c r="OA70" s="83"/>
      <c r="OB70" s="83"/>
      <c r="OC70" s="83"/>
      <c r="OD70" s="83"/>
      <c r="OE70" s="83"/>
      <c r="OF70" s="83"/>
      <c r="OG70" s="83"/>
      <c r="OH70" s="83"/>
      <c r="OI70" s="83"/>
      <c r="OJ70" s="83"/>
      <c r="OK70" s="83"/>
      <c r="OL70" s="83"/>
      <c r="OM70" s="83"/>
      <c r="ON70" s="62"/>
      <c r="OO70" s="83"/>
      <c r="OP70" s="83"/>
      <c r="OQ70" s="83"/>
      <c r="OR70" s="83"/>
      <c r="OS70" s="83"/>
      <c r="OT70" s="83"/>
      <c r="OU70" s="83"/>
      <c r="OV70" s="83"/>
      <c r="OW70" s="83"/>
      <c r="OX70" s="83"/>
      <c r="OY70" s="83"/>
      <c r="OZ70" s="83"/>
      <c r="PA70" s="83"/>
      <c r="PB70" s="83"/>
      <c r="PC70" s="83"/>
      <c r="PD70" s="83"/>
      <c r="PE70" s="83"/>
      <c r="PF70" s="83"/>
      <c r="PG70" s="83"/>
      <c r="PH70" s="83"/>
      <c r="PI70" s="83"/>
      <c r="PJ70" s="83"/>
      <c r="PK70" s="83"/>
      <c r="PL70" s="83"/>
      <c r="PM70" s="83"/>
      <c r="PN70" s="83"/>
      <c r="PO70" s="83"/>
      <c r="PP70" s="83"/>
      <c r="PQ70" s="83"/>
      <c r="PR70" s="83"/>
      <c r="PS70" s="62"/>
      <c r="PT70" s="83"/>
      <c r="PU70" s="83"/>
      <c r="PV70" s="83"/>
      <c r="PW70" s="83"/>
      <c r="PX70" s="83"/>
      <c r="PY70" s="83"/>
      <c r="PZ70" s="83"/>
      <c r="QA70" s="83"/>
      <c r="QB70" s="83"/>
      <c r="QC70" s="83"/>
      <c r="QD70" s="83"/>
      <c r="QE70" s="83"/>
      <c r="QF70" s="83"/>
      <c r="QG70" s="83"/>
      <c r="QH70" s="83"/>
      <c r="QI70" s="83"/>
      <c r="QJ70" s="83"/>
      <c r="QK70" s="83"/>
      <c r="QL70" s="83"/>
      <c r="QM70" s="83"/>
      <c r="QN70" s="83"/>
      <c r="QO70" s="83"/>
      <c r="QP70" s="83"/>
      <c r="QQ70" s="83"/>
      <c r="QR70" s="83"/>
      <c r="QS70" s="83"/>
      <c r="QT70" s="83"/>
      <c r="QU70" s="83"/>
      <c r="QV70" s="83"/>
      <c r="QW70" s="83"/>
      <c r="QX70" s="83"/>
      <c r="QY70" s="62"/>
      <c r="QZ70" s="83"/>
      <c r="RA70" s="83"/>
      <c r="RB70" s="83"/>
      <c r="RC70" s="83"/>
      <c r="RD70" s="83"/>
      <c r="RE70" s="83"/>
      <c r="RF70" s="83"/>
      <c r="RG70" s="83"/>
      <c r="RH70" s="83"/>
      <c r="RI70" s="83"/>
      <c r="RJ70" s="83"/>
      <c r="RK70" s="83"/>
      <c r="RL70" s="83"/>
      <c r="RM70" s="83"/>
      <c r="RN70" s="83"/>
      <c r="RO70" s="83"/>
      <c r="RP70" s="83"/>
      <c r="RQ70" s="83"/>
      <c r="RR70" s="83"/>
      <c r="RS70" s="83"/>
      <c r="RT70" s="83"/>
      <c r="RU70" s="83"/>
      <c r="RV70" s="83"/>
      <c r="RW70" s="83"/>
      <c r="RX70" s="83"/>
      <c r="RY70" s="83"/>
      <c r="RZ70" s="83"/>
      <c r="SA70" s="83"/>
      <c r="SB70" s="83"/>
      <c r="SC70" s="83"/>
      <c r="SD70" s="83"/>
      <c r="SE70" s="62"/>
      <c r="SF70" s="83"/>
      <c r="SG70" s="83"/>
      <c r="SH70" s="83"/>
      <c r="SI70" s="83"/>
      <c r="SJ70" s="83"/>
      <c r="SK70" s="83"/>
      <c r="SL70" s="83"/>
      <c r="SM70" s="83"/>
      <c r="SN70" s="83"/>
      <c r="SO70" s="83"/>
      <c r="SP70" s="83"/>
      <c r="SQ70" s="83"/>
      <c r="SR70" s="83"/>
      <c r="SS70" s="83"/>
      <c r="ST70" s="83"/>
      <c r="SU70" s="83"/>
      <c r="SV70" s="83"/>
      <c r="SW70" s="83"/>
      <c r="SX70" s="83"/>
      <c r="SY70" s="83"/>
      <c r="SZ70" s="83"/>
      <c r="TA70" s="83"/>
      <c r="TB70" s="83"/>
      <c r="TC70" s="83"/>
      <c r="TD70" s="83"/>
      <c r="TE70" s="83"/>
      <c r="TF70" s="83"/>
      <c r="TG70" s="83"/>
      <c r="TH70" s="83"/>
      <c r="TI70" s="83"/>
      <c r="TJ70" s="62"/>
      <c r="TK70" s="83"/>
      <c r="TL70" s="83"/>
      <c r="TM70" s="83"/>
      <c r="TN70" s="83"/>
      <c r="TO70" s="83"/>
      <c r="TP70" s="83"/>
      <c r="TQ70" s="83"/>
      <c r="TR70" s="83"/>
      <c r="TS70" s="83"/>
      <c r="TT70" s="83"/>
      <c r="TU70" s="83"/>
      <c r="TV70" s="83"/>
      <c r="TW70" s="83"/>
      <c r="TX70" s="83"/>
      <c r="TY70" s="83"/>
      <c r="TZ70" s="83"/>
      <c r="UA70" s="83"/>
      <c r="UB70" s="83"/>
      <c r="UC70" s="83"/>
      <c r="UD70" s="83"/>
      <c r="UE70" s="83"/>
      <c r="UF70" s="83"/>
      <c r="UG70" s="83"/>
      <c r="UH70" s="83"/>
      <c r="UI70" s="83"/>
      <c r="UJ70" s="83"/>
      <c r="UK70" s="83"/>
      <c r="UL70" s="83"/>
      <c r="UM70" s="83"/>
      <c r="UN70" s="83"/>
      <c r="UO70" s="83"/>
      <c r="UP70" s="62"/>
      <c r="UQ70" s="83"/>
      <c r="UR70" s="83"/>
      <c r="US70" s="83"/>
      <c r="UT70" s="83"/>
      <c r="UU70" s="83"/>
      <c r="UV70" s="83"/>
      <c r="UW70" s="83"/>
      <c r="UX70" s="83"/>
      <c r="UY70" s="83"/>
      <c r="UZ70" s="83"/>
      <c r="VA70" s="83"/>
      <c r="VB70" s="83"/>
      <c r="VC70" s="83"/>
      <c r="VD70" s="83"/>
      <c r="VE70" s="83"/>
      <c r="VF70" s="83"/>
      <c r="VG70" s="83"/>
      <c r="VH70" s="83"/>
      <c r="VI70" s="83"/>
      <c r="VJ70" s="83"/>
      <c r="VK70" s="83"/>
      <c r="VL70" s="83"/>
      <c r="VM70" s="83"/>
      <c r="VN70" s="83"/>
      <c r="VO70" s="83"/>
      <c r="VP70" s="83"/>
      <c r="VQ70" s="83"/>
      <c r="VR70" s="83"/>
      <c r="VS70" s="83"/>
      <c r="VT70" s="83"/>
      <c r="VU70" s="62"/>
      <c r="VV70" s="83"/>
      <c r="VW70" s="83"/>
      <c r="VX70" s="83"/>
      <c r="VY70" s="83"/>
      <c r="VZ70" s="83"/>
      <c r="WA70" s="83"/>
      <c r="WB70" s="83"/>
      <c r="WC70" s="83"/>
      <c r="WD70" s="83"/>
      <c r="WE70" s="83"/>
      <c r="WF70" s="83"/>
      <c r="WG70" s="83"/>
      <c r="WH70" s="83"/>
      <c r="WI70" s="83"/>
      <c r="WJ70" s="83"/>
      <c r="WK70" s="83"/>
      <c r="WL70" s="83"/>
      <c r="WM70" s="83"/>
      <c r="WN70" s="83"/>
      <c r="WO70" s="83"/>
      <c r="WP70" s="83"/>
      <c r="WQ70" s="83"/>
      <c r="WR70" s="83"/>
      <c r="WS70" s="83"/>
      <c r="WT70" s="83"/>
      <c r="WU70" s="83"/>
      <c r="WV70" s="83"/>
      <c r="WW70" s="83"/>
      <c r="WX70" s="83"/>
      <c r="WY70" s="83"/>
      <c r="WZ70" s="42"/>
      <c r="XA70" s="62"/>
      <c r="XB70" s="42"/>
      <c r="XC70" s="42"/>
      <c r="XD70" s="42"/>
      <c r="XE70" s="42"/>
      <c r="XF70" s="42"/>
      <c r="XG70" s="42"/>
      <c r="XH70" s="42"/>
      <c r="XI70" s="42"/>
      <c r="XJ70" s="42"/>
      <c r="XK70" s="42"/>
      <c r="XL70" s="42"/>
      <c r="XM70" s="42"/>
      <c r="XN70" s="42"/>
      <c r="XO70" s="42"/>
      <c r="XP70" s="42"/>
      <c r="XQ70" s="42"/>
      <c r="XR70" s="42"/>
      <c r="XS70" s="42"/>
      <c r="XT70" s="42"/>
      <c r="XU70" s="42"/>
      <c r="XV70" s="42"/>
      <c r="XW70" s="42"/>
      <c r="XX70" s="42"/>
      <c r="XY70" s="42"/>
      <c r="XZ70" s="42"/>
      <c r="YA70" s="42"/>
      <c r="YB70" s="42"/>
      <c r="YC70" s="42"/>
      <c r="YD70" s="42"/>
      <c r="YE70" s="42"/>
      <c r="YF70" s="42"/>
      <c r="YG70" s="62"/>
      <c r="YH70" s="42"/>
      <c r="YI70" s="42"/>
      <c r="YJ70" s="42"/>
      <c r="YK70" s="42"/>
      <c r="YL70" s="42"/>
      <c r="YM70" s="42"/>
      <c r="YN70" s="42"/>
      <c r="YO70" s="42"/>
      <c r="YP70" s="42"/>
      <c r="YQ70" s="42"/>
      <c r="YR70" s="42"/>
      <c r="YS70" s="42"/>
      <c r="YT70" s="42"/>
      <c r="YU70" s="42"/>
      <c r="YV70" s="42"/>
      <c r="YW70" s="42"/>
      <c r="YX70" s="42"/>
      <c r="YY70" s="42"/>
      <c r="YZ70" s="42"/>
      <c r="ZA70" s="42"/>
      <c r="ZB70" s="42"/>
      <c r="ZC70" s="42"/>
      <c r="ZD70" s="42"/>
      <c r="ZE70" s="42"/>
      <c r="ZF70" s="42"/>
      <c r="ZG70" s="42"/>
      <c r="ZH70" s="42"/>
      <c r="ZI70" s="42"/>
      <c r="ZJ70" s="62"/>
      <c r="ZK70" s="42"/>
      <c r="ZL70" s="42"/>
      <c r="ZM70" s="42"/>
      <c r="ZN70" s="42"/>
      <c r="ZO70" s="42"/>
      <c r="ZP70" s="42"/>
      <c r="ZQ70" s="42"/>
      <c r="ZR70" s="42"/>
      <c r="ZS70" s="42"/>
      <c r="ZT70" s="42"/>
      <c r="ZU70" s="42"/>
      <c r="ZV70" s="42"/>
      <c r="ZW70" s="42"/>
      <c r="ZX70" s="42"/>
      <c r="ZY70" s="42"/>
      <c r="ZZ70" s="42"/>
      <c r="AAA70" s="42"/>
      <c r="AAB70" s="42"/>
      <c r="AAC70" s="42"/>
      <c r="AAD70" s="42"/>
      <c r="AAE70" s="42"/>
      <c r="AAF70" s="42"/>
      <c r="AAG70" s="42"/>
      <c r="AAH70" s="42"/>
      <c r="AAI70" s="42"/>
      <c r="AAJ70" s="42"/>
      <c r="AAK70" s="42"/>
      <c r="AAL70" s="42"/>
      <c r="AAM70" s="42"/>
      <c r="AAN70" s="42"/>
      <c r="AAO70" s="42"/>
      <c r="AAP70" s="62"/>
      <c r="AAQ70" s="42"/>
      <c r="AAR70" s="42"/>
      <c r="AAS70" s="42"/>
      <c r="AAT70" s="42"/>
      <c r="AAU70" s="42"/>
      <c r="AAV70" s="42"/>
      <c r="AAW70" s="42"/>
      <c r="AAX70" s="42"/>
      <c r="AAY70" s="42"/>
      <c r="AAZ70" s="42"/>
      <c r="ABA70" s="42"/>
      <c r="ABB70" s="42"/>
      <c r="ABC70" s="42"/>
      <c r="ABD70" s="42"/>
      <c r="ABE70" s="42"/>
      <c r="ABF70" s="42"/>
      <c r="ABG70" s="42"/>
      <c r="ABH70" s="42"/>
      <c r="ABI70" s="42"/>
      <c r="ABJ70" s="42"/>
      <c r="ABK70" s="42"/>
      <c r="ABL70" s="42"/>
      <c r="ABM70" s="42"/>
      <c r="ABN70" s="42"/>
      <c r="ABO70" s="42"/>
      <c r="ABP70" s="42"/>
      <c r="ABQ70" s="42"/>
      <c r="ABR70" s="42"/>
      <c r="ABS70" s="42"/>
      <c r="ABT70" s="42"/>
      <c r="ABU70" s="62"/>
      <c r="ABV70" s="42"/>
      <c r="ABW70" s="42"/>
      <c r="ABX70" s="42"/>
      <c r="ABY70" s="42"/>
      <c r="ABZ70" s="42"/>
      <c r="ACA70" s="42"/>
      <c r="ACB70" s="42"/>
      <c r="ACC70" s="42"/>
      <c r="ACD70" s="42"/>
      <c r="ACE70" s="42"/>
      <c r="ACF70" s="42"/>
      <c r="ACG70" s="42"/>
      <c r="ACH70" s="42"/>
      <c r="ACI70" s="42"/>
      <c r="ACJ70" s="42"/>
      <c r="ACK70" s="42"/>
      <c r="ACL70" s="42"/>
      <c r="ACM70" s="42"/>
      <c r="ACN70" s="42"/>
      <c r="ACO70" s="42"/>
      <c r="ACP70" s="42"/>
      <c r="ACQ70" s="42"/>
      <c r="ACR70" s="42"/>
      <c r="ACS70" s="42"/>
      <c r="ACT70" s="42"/>
      <c r="ACU70" s="42"/>
      <c r="ACV70" s="42"/>
      <c r="ACW70" s="42"/>
      <c r="ACX70" s="42"/>
      <c r="ACY70" s="42"/>
      <c r="ACZ70" s="42"/>
      <c r="ADA70" s="62"/>
      <c r="ADB70" s="42"/>
      <c r="ADC70" s="42"/>
      <c r="ADD70" s="42"/>
      <c r="ADE70" s="42"/>
      <c r="ADF70" s="42"/>
      <c r="ADG70" s="42"/>
      <c r="ADH70" s="42"/>
      <c r="ADI70" s="42"/>
      <c r="ADJ70" s="42"/>
      <c r="ADK70" s="42"/>
      <c r="ADL70" s="42"/>
      <c r="ADM70" s="42"/>
      <c r="ADN70" s="42"/>
      <c r="ADO70" s="42"/>
      <c r="ADP70" s="42"/>
      <c r="ADQ70" s="42"/>
      <c r="ADR70" s="42"/>
      <c r="ADS70" s="42"/>
      <c r="ADT70" s="42"/>
      <c r="ADU70" s="42"/>
      <c r="ADV70" s="42"/>
      <c r="ADW70" s="42"/>
      <c r="ADX70" s="42"/>
      <c r="ADY70" s="42"/>
      <c r="ADZ70" s="42"/>
      <c r="AEA70" s="42"/>
      <c r="AEB70" s="42"/>
      <c r="AEC70" s="42"/>
      <c r="AED70" s="42"/>
      <c r="AEE70" s="42"/>
      <c r="AEF70" s="62"/>
      <c r="AEG70" s="42"/>
      <c r="AEH70" s="42"/>
      <c r="AEI70" s="42"/>
      <c r="AEJ70" s="42"/>
      <c r="AEK70" s="42"/>
      <c r="AEL70" s="42"/>
      <c r="AEM70" s="42"/>
      <c r="AEN70" s="42"/>
      <c r="AEO70" s="42"/>
      <c r="AEP70" s="42"/>
      <c r="AEQ70" s="42"/>
      <c r="AER70" s="42"/>
      <c r="AES70" s="42"/>
      <c r="AET70" s="42"/>
      <c r="AEU70" s="42"/>
      <c r="AEV70" s="42"/>
      <c r="AEW70" s="42"/>
      <c r="AEX70" s="42"/>
      <c r="AEY70" s="42"/>
      <c r="AEZ70" s="42"/>
      <c r="AFA70" s="42"/>
      <c r="AFB70" s="42"/>
      <c r="AFC70" s="42"/>
      <c r="AFD70" s="42"/>
      <c r="AFE70" s="42"/>
      <c r="AFF70" s="42"/>
      <c r="AFG70" s="42"/>
      <c r="AFH70" s="42"/>
      <c r="AFI70" s="42"/>
      <c r="AFJ70" s="42"/>
      <c r="AFK70" s="42"/>
      <c r="AFL70" s="62"/>
      <c r="AFM70" s="42"/>
      <c r="AFN70" s="42"/>
      <c r="AFO70" s="42"/>
      <c r="AFP70" s="42"/>
      <c r="AFQ70" s="42"/>
      <c r="AFR70" s="42"/>
      <c r="AFS70" s="42"/>
      <c r="AFT70" s="42"/>
      <c r="AFU70" s="42"/>
      <c r="AFV70" s="42"/>
      <c r="AFW70" s="42"/>
      <c r="AFX70" s="42"/>
      <c r="AFY70" s="42"/>
      <c r="AFZ70" s="42"/>
      <c r="AGA70" s="42"/>
      <c r="AGB70" s="42"/>
      <c r="AGC70" s="42"/>
      <c r="AGD70" s="42"/>
      <c r="AGE70" s="42"/>
      <c r="AGF70" s="42"/>
      <c r="AGG70" s="42"/>
      <c r="AGH70" s="42"/>
      <c r="AGI70" s="42"/>
      <c r="AGJ70" s="42"/>
      <c r="AGK70" s="42"/>
      <c r="AGL70" s="42"/>
      <c r="AGM70" s="42"/>
      <c r="AGN70" s="42"/>
      <c r="AGO70" s="42"/>
      <c r="AGP70" s="42"/>
      <c r="AGQ70" s="42"/>
      <c r="AGR70" s="62"/>
      <c r="AGS70" s="42"/>
      <c r="AGT70" s="42"/>
      <c r="AGU70" s="42"/>
      <c r="AGV70" s="42"/>
      <c r="AGW70" s="42"/>
      <c r="AGX70" s="42"/>
      <c r="AGY70" s="42"/>
      <c r="AGZ70" s="42"/>
      <c r="AHA70" s="42"/>
      <c r="AHB70" s="42"/>
      <c r="AHC70" s="42"/>
      <c r="AHD70" s="42"/>
      <c r="AHE70" s="42"/>
      <c r="AHF70" s="42"/>
      <c r="AHG70" s="42"/>
      <c r="AHH70" s="42"/>
      <c r="AHI70" s="42"/>
      <c r="AHJ70" s="42"/>
      <c r="AHK70" s="42"/>
      <c r="AHL70" s="42"/>
      <c r="AHM70" s="42"/>
      <c r="AHN70" s="42"/>
      <c r="AHO70" s="42"/>
      <c r="AHP70" s="42"/>
      <c r="AHQ70" s="42"/>
      <c r="AHR70" s="42"/>
      <c r="AHS70" s="42"/>
      <c r="AHT70" s="42"/>
      <c r="AHU70" s="42"/>
      <c r="AHV70" s="42"/>
      <c r="AHW70" s="62"/>
      <c r="AHX70" s="42"/>
      <c r="AHY70" s="42"/>
      <c r="AHZ70" s="42"/>
      <c r="AIA70" s="42"/>
      <c r="AIB70" s="42"/>
      <c r="AIC70" s="42"/>
      <c r="AID70" s="42"/>
      <c r="AIE70" s="42"/>
      <c r="AIF70" s="42"/>
      <c r="AIG70" s="42"/>
      <c r="AIH70" s="42"/>
      <c r="AII70" s="42"/>
      <c r="AIJ70" s="42"/>
      <c r="AIK70" s="42"/>
      <c r="AIL70" s="42"/>
      <c r="AIM70" s="42"/>
      <c r="AIN70" s="42"/>
      <c r="AIO70" s="42"/>
      <c r="AIP70" s="42"/>
      <c r="AIQ70" s="42"/>
      <c r="AIR70" s="42"/>
      <c r="AIS70" s="42"/>
      <c r="AIT70" s="42"/>
      <c r="AIU70" s="42"/>
      <c r="AIV70" s="42"/>
      <c r="AIW70" s="42"/>
      <c r="AIX70" s="42"/>
      <c r="AIY70" s="42"/>
      <c r="AIZ70" s="42"/>
      <c r="AJA70" s="42"/>
      <c r="AJB70" s="42"/>
      <c r="AJC70" s="62"/>
      <c r="AJD70" s="42"/>
      <c r="AJE70" s="42"/>
      <c r="AJF70" s="42"/>
      <c r="AJG70" s="42"/>
      <c r="AJH70" s="42"/>
      <c r="AJI70" s="42"/>
      <c r="AJJ70" s="42"/>
      <c r="AJK70" s="42"/>
      <c r="AJL70" s="42"/>
      <c r="AJM70" s="42"/>
      <c r="AJN70" s="42"/>
      <c r="AJO70" s="42"/>
      <c r="AJP70" s="42"/>
      <c r="AJQ70" s="42"/>
      <c r="AJR70" s="42"/>
      <c r="AJS70" s="42"/>
      <c r="AJT70" s="42"/>
      <c r="AJU70" s="42"/>
      <c r="AJV70" s="42"/>
      <c r="AJW70" s="42"/>
      <c r="AJX70" s="42"/>
      <c r="AJY70" s="42"/>
      <c r="AJZ70" s="42"/>
      <c r="AKA70" s="42"/>
      <c r="AKB70" s="42"/>
      <c r="AKC70" s="42"/>
      <c r="AKD70" s="42"/>
      <c r="AKE70" s="42"/>
      <c r="AKF70" s="42"/>
      <c r="AKG70" s="42"/>
      <c r="AKH70" s="62"/>
      <c r="AKI70" s="42"/>
      <c r="AKJ70" s="42"/>
      <c r="AKK70" s="42"/>
      <c r="AKL70" s="42"/>
      <c r="AKM70" s="42"/>
      <c r="AKN70" s="42"/>
      <c r="AKO70" s="42"/>
      <c r="AKP70" s="42"/>
      <c r="AKQ70" s="42"/>
      <c r="AKR70" s="42"/>
      <c r="AKS70" s="42"/>
      <c r="AKT70" s="42"/>
      <c r="AKU70" s="42"/>
      <c r="AKV70" s="42"/>
      <c r="AKW70" s="42"/>
      <c r="AKX70" s="42"/>
      <c r="AKY70" s="42"/>
      <c r="AKZ70" s="42"/>
      <c r="ALA70" s="42"/>
      <c r="ALB70" s="42"/>
      <c r="ALC70" s="42"/>
      <c r="ALD70" s="42"/>
      <c r="ALE70" s="42"/>
      <c r="ALF70" s="42"/>
      <c r="ALG70" s="42"/>
      <c r="ALH70" s="42"/>
      <c r="ALI70" s="42"/>
      <c r="ALJ70" s="42"/>
      <c r="ALK70" s="42"/>
      <c r="ALL70" s="42"/>
      <c r="ALM70" s="42"/>
      <c r="ALN70" s="62"/>
    </row>
    <row r="71" spans="1:1002">
      <c r="A71" s="549"/>
      <c r="B71" s="539"/>
      <c r="D71" s="552"/>
      <c r="E71" s="552"/>
      <c r="F71" s="98">
        <f>E70-D70</f>
        <v>486</v>
      </c>
      <c r="G71" s="96">
        <f>NETWORKDAYS(D70,E70,C$165:C$187)</f>
        <v>338</v>
      </c>
      <c r="H71" s="561"/>
      <c r="I71" s="542"/>
      <c r="J71" s="51" t="str">
        <f>IF(I70&gt;1%,"100%","100%")</f>
        <v>100%</v>
      </c>
      <c r="K71" s="564"/>
      <c r="M71" s="34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62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O71" s="42"/>
      <c r="IP71" s="42"/>
      <c r="IQ71" s="42"/>
      <c r="IR71" s="42"/>
      <c r="IS71" s="42"/>
      <c r="IT71" s="42"/>
      <c r="IU71" s="42"/>
      <c r="IV71" s="42"/>
      <c r="IW71" s="42"/>
      <c r="IX71" s="42"/>
      <c r="IY71" s="42"/>
      <c r="IZ71" s="42"/>
      <c r="JA71" s="42"/>
      <c r="JB71" s="42"/>
      <c r="JC71" s="42"/>
      <c r="JD71" s="42"/>
      <c r="JE71" s="42"/>
      <c r="JF71" s="42"/>
      <c r="JG71" s="42"/>
      <c r="JH71" s="42"/>
      <c r="JI71" s="42"/>
      <c r="JJ71" s="42"/>
      <c r="JK71" s="42"/>
      <c r="JL71" s="42"/>
      <c r="JM71" s="42"/>
      <c r="JN71" s="42"/>
      <c r="JO71" s="42"/>
      <c r="JP71" s="42"/>
      <c r="JQ71" s="42"/>
      <c r="JR71" s="42"/>
      <c r="JS71" s="42"/>
      <c r="JU71" s="42"/>
      <c r="JV71" s="42"/>
      <c r="JW71" s="42"/>
      <c r="JX71" s="42"/>
      <c r="JY71" s="42"/>
      <c r="JZ71" s="42"/>
      <c r="KA71" s="42"/>
      <c r="KB71" s="42"/>
      <c r="KC71" s="42"/>
      <c r="KD71" s="42"/>
      <c r="KE71" s="42"/>
      <c r="KF71" s="42"/>
      <c r="KG71" s="42"/>
      <c r="KH71" s="42"/>
      <c r="KI71" s="42"/>
      <c r="KJ71" s="42"/>
      <c r="KK71" s="42"/>
      <c r="KL71" s="42"/>
      <c r="KM71" s="42"/>
      <c r="KN71" s="42"/>
      <c r="KO71" s="42"/>
      <c r="KP71" s="42"/>
      <c r="KQ71" s="42"/>
      <c r="KR71" s="42"/>
      <c r="KS71" s="42"/>
      <c r="KT71" s="42"/>
      <c r="KU71" s="42"/>
      <c r="KV71" s="42"/>
      <c r="KX71" s="42"/>
      <c r="KY71" s="42"/>
      <c r="KZ71" s="42"/>
      <c r="LA71" s="42"/>
      <c r="LB71" s="42"/>
      <c r="LC71" s="42"/>
      <c r="LD71" s="42"/>
      <c r="LE71" s="42"/>
      <c r="LF71" s="42"/>
      <c r="LG71" s="42"/>
      <c r="LH71" s="42"/>
      <c r="LI71" s="42"/>
      <c r="LJ71" s="42"/>
      <c r="LK71" s="42"/>
      <c r="LL71" s="42"/>
      <c r="LM71" s="42"/>
      <c r="LN71" s="42"/>
      <c r="LO71" s="42"/>
      <c r="LP71" s="42"/>
      <c r="LQ71" s="42"/>
      <c r="LR71" s="42"/>
      <c r="LS71" s="42"/>
      <c r="LT71" s="42"/>
      <c r="LU71" s="42"/>
      <c r="LV71" s="42"/>
      <c r="LW71" s="42"/>
      <c r="LX71" s="42"/>
      <c r="LY71" s="42"/>
      <c r="LZ71" s="42"/>
      <c r="MA71" s="42"/>
      <c r="MB71" s="42"/>
      <c r="MD71" s="30"/>
      <c r="ME71" s="30"/>
      <c r="MF71" s="30"/>
      <c r="MG71" s="30"/>
      <c r="MH71" s="30"/>
      <c r="MI71" s="30"/>
      <c r="MJ71" s="30"/>
      <c r="MK71" s="30"/>
      <c r="ML71" s="30"/>
      <c r="MM71" s="30"/>
      <c r="MN71" s="30"/>
      <c r="MO71" s="30"/>
      <c r="MP71" s="30"/>
      <c r="MQ71" s="30"/>
      <c r="MR71" s="30"/>
      <c r="MS71" s="30"/>
      <c r="MT71" s="30"/>
      <c r="MU71" s="30"/>
      <c r="MV71" s="30"/>
      <c r="MW71" s="30"/>
      <c r="MX71" s="30"/>
      <c r="MY71" s="30"/>
      <c r="MZ71" s="30"/>
      <c r="NA71" s="30"/>
      <c r="NB71" s="30"/>
      <c r="NC71" s="30"/>
      <c r="ND71" s="30"/>
      <c r="NE71" s="30"/>
      <c r="NF71" s="30"/>
      <c r="NG71" s="30"/>
      <c r="NI71" s="42"/>
      <c r="NJ71" s="42"/>
      <c r="NK71" s="42"/>
      <c r="NL71" s="42"/>
      <c r="NM71" s="42"/>
      <c r="NN71" s="42"/>
      <c r="NO71" s="42"/>
      <c r="NP71" s="42"/>
      <c r="NQ71" s="42"/>
      <c r="NR71" s="42"/>
      <c r="NS71" s="42"/>
      <c r="NT71" s="42"/>
      <c r="NU71" s="42"/>
      <c r="NV71" s="42"/>
      <c r="NW71" s="42"/>
      <c r="NX71" s="42"/>
      <c r="NY71" s="42"/>
      <c r="NZ71" s="42"/>
      <c r="OA71" s="42"/>
      <c r="OB71" s="42"/>
      <c r="OC71" s="42"/>
      <c r="OD71" s="42"/>
      <c r="OE71" s="42"/>
      <c r="OF71" s="42"/>
      <c r="OG71" s="42"/>
      <c r="OH71" s="42"/>
      <c r="OI71" s="42"/>
      <c r="OJ71" s="42"/>
      <c r="OK71" s="42"/>
      <c r="OL71" s="42"/>
      <c r="OM71" s="42"/>
      <c r="OO71" s="30"/>
      <c r="OP71" s="30"/>
      <c r="OQ71" s="30"/>
      <c r="OR71" s="30"/>
      <c r="OS71" s="30"/>
      <c r="OT71" s="30"/>
      <c r="OU71" s="30"/>
      <c r="OV71" s="30"/>
      <c r="OW71" s="30"/>
      <c r="OX71" s="30"/>
      <c r="OY71" s="30"/>
      <c r="OZ71" s="30"/>
      <c r="PA71" s="30"/>
      <c r="PB71" s="30"/>
      <c r="PC71" s="30"/>
      <c r="PD71" s="30"/>
      <c r="PE71" s="30"/>
      <c r="PF71" s="30"/>
      <c r="PG71" s="30"/>
      <c r="PH71" s="30"/>
      <c r="PI71" s="30"/>
      <c r="PJ71" s="30"/>
      <c r="PK71" s="30"/>
      <c r="PL71" s="30"/>
      <c r="PM71" s="30"/>
      <c r="PN71" s="30"/>
      <c r="PO71" s="30"/>
      <c r="PP71" s="30"/>
      <c r="PQ71" s="30"/>
      <c r="PR71" s="30"/>
      <c r="PT71" s="42"/>
      <c r="PU71" s="42"/>
      <c r="PV71" s="42"/>
      <c r="PW71" s="42"/>
      <c r="PX71" s="42"/>
      <c r="PY71" s="42"/>
      <c r="PZ71" s="42"/>
      <c r="QA71" s="42"/>
      <c r="QB71" s="42"/>
      <c r="QC71" s="42"/>
      <c r="QD71" s="42"/>
      <c r="QE71" s="42"/>
      <c r="QF71" s="42"/>
      <c r="QG71" s="42"/>
      <c r="QH71" s="42"/>
      <c r="QI71" s="42"/>
      <c r="QJ71" s="42"/>
      <c r="QK71" s="42"/>
      <c r="QL71" s="42"/>
      <c r="QM71" s="42"/>
      <c r="QN71" s="42"/>
      <c r="QO71" s="42"/>
      <c r="QP71" s="42"/>
      <c r="QQ71" s="42"/>
      <c r="QR71" s="42"/>
      <c r="QS71" s="42"/>
      <c r="QT71" s="42"/>
      <c r="QU71" s="42"/>
      <c r="QV71" s="42"/>
      <c r="QW71" s="42"/>
      <c r="QX71" s="42"/>
      <c r="QZ71" s="42"/>
      <c r="RA71" s="42"/>
      <c r="RB71" s="42"/>
      <c r="RC71" s="42"/>
      <c r="RD71" s="42"/>
      <c r="RE71" s="42"/>
      <c r="RF71" s="42"/>
      <c r="RG71" s="42"/>
      <c r="RH71" s="42"/>
      <c r="RI71" s="42"/>
      <c r="RJ71" s="42"/>
      <c r="RK71" s="42"/>
      <c r="RL71" s="42"/>
      <c r="RM71" s="42"/>
      <c r="RN71" s="42"/>
      <c r="RO71" s="42"/>
      <c r="RP71" s="42"/>
      <c r="RQ71" s="42"/>
      <c r="RR71" s="42"/>
      <c r="RS71" s="42"/>
      <c r="RT71" s="42"/>
      <c r="RU71" s="42"/>
      <c r="RV71" s="42"/>
      <c r="RW71" s="42"/>
      <c r="RX71" s="42"/>
      <c r="RY71" s="42"/>
      <c r="RZ71" s="42"/>
      <c r="SA71" s="42"/>
      <c r="SB71" s="42"/>
      <c r="SC71" s="42"/>
      <c r="SD71" s="42"/>
      <c r="SF71" s="30"/>
      <c r="SG71" s="30"/>
      <c r="SH71" s="30"/>
      <c r="SI71" s="30"/>
      <c r="SJ71" s="30"/>
      <c r="SK71" s="30"/>
      <c r="SL71" s="30"/>
      <c r="SM71" s="30"/>
      <c r="SN71" s="30"/>
      <c r="SO71" s="30"/>
      <c r="SP71" s="30"/>
      <c r="SQ71" s="30"/>
      <c r="SR71" s="30"/>
      <c r="SS71" s="30"/>
      <c r="ST71" s="30"/>
      <c r="SU71" s="30"/>
      <c r="SV71" s="30"/>
      <c r="SW71" s="30"/>
      <c r="SX71" s="30"/>
      <c r="SY71" s="30"/>
      <c r="SZ71" s="30"/>
      <c r="TA71" s="30"/>
      <c r="TB71" s="30"/>
      <c r="TC71" s="30"/>
      <c r="TD71" s="30"/>
      <c r="TE71" s="30"/>
      <c r="TF71" s="30"/>
      <c r="TG71" s="30"/>
      <c r="TH71" s="30"/>
      <c r="TI71" s="30"/>
      <c r="TK71" s="42"/>
      <c r="TL71" s="42"/>
      <c r="TM71" s="42"/>
      <c r="TN71" s="42"/>
      <c r="TO71" s="42"/>
      <c r="TP71" s="42"/>
      <c r="TQ71" s="42"/>
      <c r="TR71" s="42"/>
      <c r="TS71" s="42"/>
      <c r="TT71" s="42"/>
      <c r="TU71" s="42"/>
      <c r="TV71" s="42"/>
      <c r="TW71" s="42"/>
      <c r="TX71" s="42"/>
      <c r="TY71" s="42"/>
      <c r="TZ71" s="42"/>
      <c r="UA71" s="42"/>
      <c r="UB71" s="42"/>
      <c r="UC71" s="42"/>
      <c r="UD71" s="42"/>
      <c r="UE71" s="42"/>
      <c r="UF71" s="42"/>
      <c r="UG71" s="42"/>
      <c r="UH71" s="42"/>
      <c r="UI71" s="42"/>
      <c r="UJ71" s="42"/>
      <c r="UK71" s="42"/>
      <c r="UL71" s="42"/>
      <c r="UM71" s="42"/>
      <c r="UN71" s="42"/>
      <c r="UO71" s="42"/>
      <c r="UQ71" s="30"/>
      <c r="UR71" s="30"/>
      <c r="US71" s="30"/>
      <c r="UT71" s="30"/>
      <c r="UU71" s="30"/>
      <c r="UV71" s="30"/>
      <c r="UW71" s="30"/>
      <c r="UX71" s="30"/>
      <c r="UY71" s="30"/>
      <c r="UZ71" s="30"/>
      <c r="VA71" s="30"/>
      <c r="VB71" s="30"/>
      <c r="VC71" s="30"/>
      <c r="VD71" s="30"/>
      <c r="VE71" s="30"/>
      <c r="VF71" s="30"/>
      <c r="VG71" s="30"/>
      <c r="VH71" s="30"/>
      <c r="VI71" s="30"/>
      <c r="VJ71" s="30"/>
      <c r="VK71" s="30"/>
      <c r="VL71" s="30"/>
      <c r="VM71" s="30"/>
      <c r="VN71" s="30"/>
      <c r="VO71" s="30"/>
      <c r="VP71" s="30"/>
      <c r="VQ71" s="30"/>
      <c r="VR71" s="30"/>
      <c r="VS71" s="30"/>
      <c r="VT71" s="30"/>
      <c r="VU71" s="62"/>
      <c r="VV71" s="30"/>
      <c r="VW71" s="30"/>
      <c r="VX71" s="30"/>
      <c r="VY71" s="30"/>
      <c r="VZ71" s="30"/>
      <c r="WA71" s="30"/>
      <c r="WB71" s="30"/>
      <c r="WC71" s="30"/>
      <c r="WD71" s="30"/>
      <c r="WE71" s="30"/>
      <c r="WF71" s="30"/>
      <c r="WG71" s="30"/>
      <c r="WH71" s="30"/>
      <c r="WI71" s="30"/>
      <c r="WJ71" s="30"/>
      <c r="WK71" s="30"/>
      <c r="WL71" s="30"/>
      <c r="WM71" s="30"/>
      <c r="WN71" s="30"/>
      <c r="WO71" s="30"/>
      <c r="WP71" s="30"/>
      <c r="WQ71" s="30"/>
      <c r="WR71" s="30"/>
      <c r="WS71" s="30"/>
      <c r="WT71" s="30"/>
      <c r="WU71" s="30"/>
      <c r="WV71" s="30"/>
      <c r="WW71" s="30"/>
      <c r="WX71" s="30"/>
      <c r="WY71" s="30"/>
      <c r="WZ71" s="30"/>
      <c r="XA71" s="62"/>
      <c r="XB71" s="30"/>
      <c r="XC71" s="30"/>
      <c r="XD71" s="30"/>
      <c r="XE71" s="30"/>
      <c r="XF71" s="30"/>
      <c r="XG71" s="30"/>
      <c r="XH71" s="30"/>
      <c r="XI71" s="30"/>
      <c r="XJ71" s="30"/>
      <c r="XK71" s="30"/>
      <c r="XL71" s="30"/>
      <c r="XM71" s="30"/>
      <c r="XN71" s="30"/>
      <c r="XO71" s="30"/>
      <c r="XP71" s="30"/>
      <c r="XQ71" s="30"/>
      <c r="XR71" s="30"/>
      <c r="XS71" s="30"/>
      <c r="XT71" s="30"/>
      <c r="XU71" s="30"/>
      <c r="XV71" s="30"/>
      <c r="XW71" s="30"/>
      <c r="XX71" s="30"/>
      <c r="XY71" s="30"/>
      <c r="XZ71" s="30"/>
      <c r="YA71" s="30"/>
      <c r="YB71" s="30"/>
      <c r="YC71" s="30"/>
      <c r="YD71" s="30"/>
      <c r="YE71" s="30"/>
      <c r="YF71" s="30"/>
      <c r="YG71" s="62"/>
      <c r="YH71" s="30"/>
      <c r="YI71" s="30"/>
      <c r="YJ71" s="30"/>
      <c r="YK71" s="30"/>
      <c r="YL71" s="30"/>
      <c r="YM71" s="30"/>
      <c r="YN71" s="30"/>
      <c r="YO71" s="30"/>
      <c r="YP71" s="30"/>
      <c r="YQ71" s="30"/>
      <c r="YR71" s="30"/>
      <c r="YS71" s="30"/>
      <c r="YT71" s="30"/>
      <c r="YU71" s="30"/>
      <c r="YV71" s="30"/>
      <c r="YW71" s="30"/>
      <c r="YX71" s="30"/>
      <c r="YY71" s="30"/>
      <c r="YZ71" s="30"/>
      <c r="ZA71" s="30"/>
      <c r="ZB71" s="30"/>
      <c r="ZC71" s="30"/>
      <c r="ZD71" s="30"/>
      <c r="ZE71" s="30"/>
      <c r="ZF71" s="30"/>
      <c r="ZG71" s="30"/>
      <c r="ZH71" s="30"/>
      <c r="ZI71" s="30"/>
      <c r="ZJ71" s="62"/>
      <c r="ZK71" s="30"/>
      <c r="ZL71" s="30"/>
      <c r="ZM71" s="30"/>
      <c r="ZN71" s="30"/>
      <c r="ZO71" s="30"/>
      <c r="ZP71" s="30"/>
      <c r="ZQ71" s="30"/>
      <c r="ZR71" s="30"/>
      <c r="ZS71" s="30"/>
      <c r="ZT71" s="30"/>
      <c r="ZU71" s="30"/>
      <c r="ZV71" s="30"/>
      <c r="ZW71" s="30"/>
      <c r="ZX71" s="30"/>
      <c r="ZY71" s="30"/>
      <c r="ZZ71" s="30"/>
      <c r="AAA71" s="30"/>
      <c r="AAB71" s="30"/>
      <c r="AAC71" s="30"/>
      <c r="AAD71" s="30"/>
      <c r="AAE71" s="30"/>
      <c r="AAF71" s="30"/>
      <c r="AAG71" s="30"/>
      <c r="AAH71" s="30"/>
      <c r="AAI71" s="30"/>
      <c r="AAJ71" s="30"/>
      <c r="AAK71" s="30"/>
      <c r="AAL71" s="30"/>
      <c r="AAM71" s="30"/>
      <c r="AAN71" s="30"/>
      <c r="AAO71" s="30"/>
      <c r="AAP71" s="62"/>
      <c r="AAQ71" s="30"/>
      <c r="AAR71" s="30"/>
      <c r="AAS71" s="30"/>
      <c r="AAT71" s="30"/>
      <c r="AAU71" s="30"/>
      <c r="AAV71" s="30"/>
      <c r="AAW71" s="30"/>
      <c r="AAX71" s="30"/>
      <c r="AAY71" s="30"/>
      <c r="AAZ71" s="30"/>
      <c r="ABA71" s="30"/>
      <c r="ABB71" s="30"/>
      <c r="ABC71" s="30"/>
      <c r="ABD71" s="30"/>
      <c r="ABE71" s="30"/>
      <c r="ABF71" s="30"/>
      <c r="ABG71" s="30"/>
      <c r="ABH71" s="30"/>
      <c r="ABI71" s="30"/>
      <c r="ABJ71" s="30"/>
      <c r="ABK71" s="30"/>
      <c r="ABL71" s="30"/>
      <c r="ABM71" s="30"/>
      <c r="ABN71" s="30"/>
      <c r="ABO71" s="30"/>
      <c r="ABP71" s="30"/>
      <c r="ABQ71" s="30"/>
      <c r="ABR71" s="30"/>
      <c r="ABS71" s="30"/>
      <c r="ABT71" s="30"/>
      <c r="ABU71" s="62"/>
      <c r="ABV71" s="30"/>
      <c r="ABW71" s="30"/>
      <c r="ABX71" s="30"/>
      <c r="ABY71" s="30"/>
      <c r="ABZ71" s="30"/>
      <c r="ACA71" s="30"/>
      <c r="ACB71" s="30"/>
      <c r="ACC71" s="30"/>
      <c r="ACD71" s="30"/>
      <c r="ACE71" s="30"/>
      <c r="ACF71" s="30"/>
      <c r="ACG71" s="30"/>
      <c r="ACH71" s="30"/>
      <c r="ACI71" s="30"/>
      <c r="ACJ71" s="30"/>
      <c r="ACK71" s="30"/>
      <c r="ACL71" s="30"/>
      <c r="ACM71" s="30"/>
      <c r="ACN71" s="30"/>
      <c r="ACO71" s="30"/>
      <c r="ACP71" s="30"/>
      <c r="ACQ71" s="30"/>
      <c r="ACR71" s="30"/>
      <c r="ACS71" s="30"/>
      <c r="ACT71" s="30"/>
      <c r="ACU71" s="30"/>
      <c r="ACV71" s="30"/>
      <c r="ACW71" s="30"/>
      <c r="ACX71" s="30"/>
      <c r="ACY71" s="30"/>
      <c r="ACZ71" s="30"/>
      <c r="ADA71" s="62"/>
      <c r="ADB71" s="30"/>
      <c r="ADC71" s="30"/>
      <c r="ADD71" s="30"/>
      <c r="ADE71" s="30"/>
      <c r="ADF71" s="30"/>
      <c r="ADG71" s="30"/>
      <c r="ADH71" s="30"/>
      <c r="ADI71" s="30"/>
      <c r="ADJ71" s="30"/>
      <c r="ADK71" s="30"/>
      <c r="ADL71" s="30"/>
      <c r="ADM71" s="30"/>
      <c r="ADN71" s="30"/>
      <c r="ADO71" s="30"/>
      <c r="ADP71" s="30"/>
      <c r="ADQ71" s="30"/>
      <c r="ADR71" s="30"/>
      <c r="ADS71" s="30"/>
      <c r="ADT71" s="30"/>
      <c r="ADU71" s="30"/>
      <c r="ADV71" s="30"/>
      <c r="ADW71" s="30"/>
      <c r="ADX71" s="30"/>
      <c r="ADY71" s="30"/>
      <c r="ADZ71" s="30"/>
      <c r="AEA71" s="30"/>
      <c r="AEB71" s="30"/>
      <c r="AEC71" s="30"/>
      <c r="AED71" s="30"/>
      <c r="AEE71" s="30"/>
      <c r="AEF71" s="62"/>
      <c r="AEG71" s="30"/>
      <c r="AEH71" s="30"/>
      <c r="AEI71" s="30"/>
      <c r="AEJ71" s="30"/>
      <c r="AEK71" s="30"/>
      <c r="AEL71" s="30"/>
      <c r="AEM71" s="30"/>
      <c r="AEN71" s="30"/>
      <c r="AEO71" s="30"/>
      <c r="AEP71" s="30"/>
      <c r="AEQ71" s="30"/>
      <c r="AER71" s="30"/>
      <c r="AES71" s="30"/>
      <c r="AET71" s="30"/>
      <c r="AEU71" s="30"/>
      <c r="AEV71" s="30"/>
      <c r="AEW71" s="30"/>
      <c r="AEX71" s="30"/>
      <c r="AEY71" s="30"/>
      <c r="AEZ71" s="30"/>
      <c r="AFA71" s="30"/>
      <c r="AFB71" s="30"/>
      <c r="AFC71" s="30"/>
      <c r="AFD71" s="30"/>
      <c r="AFE71" s="30"/>
      <c r="AFF71" s="30"/>
      <c r="AFG71" s="30"/>
      <c r="AFH71" s="30"/>
      <c r="AFI71" s="30"/>
      <c r="AFJ71" s="30"/>
      <c r="AFK71" s="30"/>
      <c r="AFL71" s="62"/>
      <c r="AFM71" s="30"/>
      <c r="AFN71" s="30"/>
      <c r="AFO71" s="30"/>
      <c r="AFP71" s="30"/>
      <c r="AFQ71" s="30"/>
      <c r="AFR71" s="30"/>
      <c r="AFS71" s="30"/>
      <c r="AFT71" s="30"/>
      <c r="AFU71" s="30"/>
      <c r="AFV71" s="30"/>
      <c r="AFW71" s="30"/>
      <c r="AFX71" s="30"/>
      <c r="AFY71" s="30"/>
      <c r="AFZ71" s="30"/>
      <c r="AGA71" s="30"/>
      <c r="AGB71" s="30"/>
      <c r="AGC71" s="30"/>
      <c r="AGD71" s="30"/>
      <c r="AGE71" s="30"/>
      <c r="AGF71" s="30"/>
      <c r="AGG71" s="30"/>
      <c r="AGH71" s="30"/>
      <c r="AGI71" s="30"/>
      <c r="AGJ71" s="30"/>
      <c r="AGK71" s="30"/>
      <c r="AGL71" s="30"/>
      <c r="AGM71" s="30"/>
      <c r="AGN71" s="30"/>
      <c r="AGO71" s="30"/>
      <c r="AGP71" s="30"/>
      <c r="AGQ71" s="30"/>
      <c r="AGR71" s="62"/>
      <c r="AGS71" s="30"/>
      <c r="AGT71" s="30"/>
      <c r="AGU71" s="30"/>
      <c r="AGV71" s="30"/>
      <c r="AGW71" s="30"/>
      <c r="AGX71" s="30"/>
      <c r="AGY71" s="30"/>
      <c r="AGZ71" s="30"/>
      <c r="AHA71" s="30"/>
      <c r="AHB71" s="30"/>
      <c r="AHC71" s="30"/>
      <c r="AHD71" s="30"/>
      <c r="AHE71" s="30"/>
      <c r="AHF71" s="30"/>
      <c r="AHG71" s="30"/>
      <c r="AHH71" s="30"/>
      <c r="AHI71" s="30"/>
      <c r="AHJ71" s="30"/>
      <c r="AHK71" s="30"/>
      <c r="AHL71" s="30"/>
      <c r="AHM71" s="30"/>
      <c r="AHN71" s="30"/>
      <c r="AHO71" s="30"/>
      <c r="AHP71" s="30"/>
      <c r="AHQ71" s="30"/>
      <c r="AHR71" s="30"/>
      <c r="AHS71" s="30"/>
      <c r="AHT71" s="30"/>
      <c r="AHU71" s="30"/>
      <c r="AHV71" s="30"/>
      <c r="AHW71" s="62"/>
      <c r="AHX71" s="30"/>
      <c r="AHY71" s="30"/>
      <c r="AHZ71" s="30"/>
      <c r="AIA71" s="30"/>
      <c r="AIB71" s="30"/>
      <c r="AIC71" s="30"/>
      <c r="AID71" s="30"/>
      <c r="AIE71" s="30"/>
      <c r="AIF71" s="30"/>
      <c r="AIG71" s="30"/>
      <c r="AIH71" s="30"/>
      <c r="AII71" s="30"/>
      <c r="AIJ71" s="30"/>
      <c r="AIK71" s="30"/>
      <c r="AIL71" s="30"/>
      <c r="AIM71" s="30"/>
      <c r="AIN71" s="30"/>
      <c r="AIO71" s="30"/>
      <c r="AIP71" s="30"/>
      <c r="AIQ71" s="30"/>
      <c r="AIR71" s="30"/>
      <c r="AIS71" s="30"/>
      <c r="AIT71" s="30"/>
      <c r="AIU71" s="30"/>
      <c r="AIV71" s="30"/>
      <c r="AIW71" s="30"/>
      <c r="AIX71" s="30"/>
      <c r="AIY71" s="30"/>
      <c r="AIZ71" s="30"/>
      <c r="AJA71" s="30"/>
      <c r="AJB71" s="30"/>
      <c r="AJC71" s="62"/>
      <c r="AJD71" s="30"/>
      <c r="AJE71" s="30"/>
      <c r="AJF71" s="30"/>
      <c r="AJG71" s="30"/>
      <c r="AJH71" s="30"/>
      <c r="AJI71" s="30"/>
      <c r="AJJ71" s="30"/>
      <c r="AJK71" s="30"/>
      <c r="AJL71" s="30"/>
      <c r="AJM71" s="30"/>
      <c r="AJN71" s="30"/>
      <c r="AJO71" s="30"/>
      <c r="AJP71" s="30"/>
      <c r="AJQ71" s="30"/>
      <c r="AJR71" s="30"/>
      <c r="AJS71" s="30"/>
      <c r="AJT71" s="30"/>
      <c r="AJU71" s="30"/>
      <c r="AJV71" s="30"/>
      <c r="AJW71" s="30"/>
      <c r="AJX71" s="30"/>
      <c r="AJY71" s="30"/>
      <c r="AJZ71" s="30"/>
      <c r="AKA71" s="30"/>
      <c r="AKB71" s="30"/>
      <c r="AKC71" s="30"/>
      <c r="AKD71" s="30"/>
      <c r="AKE71" s="30"/>
      <c r="AKF71" s="30"/>
      <c r="AKG71" s="30"/>
      <c r="AKH71" s="62"/>
      <c r="AKI71" s="30"/>
      <c r="AKJ71" s="30"/>
      <c r="AKK71" s="30"/>
      <c r="AKL71" s="30"/>
      <c r="AKM71" s="30"/>
      <c r="AKN71" s="30"/>
      <c r="AKO71" s="30"/>
      <c r="AKP71" s="30"/>
      <c r="AKQ71" s="30"/>
      <c r="AKR71" s="30"/>
      <c r="AKS71" s="30"/>
      <c r="AKT71" s="30"/>
      <c r="AKU71" s="30"/>
      <c r="AKV71" s="30"/>
      <c r="AKW71" s="30"/>
      <c r="AKX71" s="30"/>
      <c r="AKY71" s="30"/>
      <c r="AKZ71" s="30"/>
      <c r="ALA71" s="30"/>
      <c r="ALB71" s="30"/>
      <c r="ALC71" s="30"/>
      <c r="ALD71" s="30"/>
      <c r="ALE71" s="30"/>
      <c r="ALF71" s="30"/>
      <c r="ALG71" s="30"/>
      <c r="ALH71" s="30"/>
      <c r="ALI71" s="30"/>
      <c r="ALJ71" s="30"/>
      <c r="ALK71" s="30"/>
      <c r="ALL71" s="30"/>
      <c r="ALM71" s="30"/>
      <c r="ALN71" s="62"/>
    </row>
    <row r="72" spans="1:1002" s="12" customFormat="1" ht="3" customHeight="1">
      <c r="A72" s="550"/>
      <c r="B72" s="540"/>
      <c r="C72"/>
      <c r="D72" s="553"/>
      <c r="E72" s="553"/>
      <c r="F72" s="103"/>
      <c r="G72" s="102"/>
      <c r="H72" s="562"/>
      <c r="I72" s="543"/>
      <c r="J72" s="52"/>
      <c r="K72" s="565"/>
      <c r="M72" s="3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62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62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62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84"/>
      <c r="DK72" s="84"/>
      <c r="DL72" s="84"/>
      <c r="DM72" s="84"/>
      <c r="DN72" s="84"/>
      <c r="DO72" s="84"/>
      <c r="DP72" s="84"/>
      <c r="DQ72" s="84"/>
      <c r="DR72" s="62"/>
      <c r="DS72" s="84"/>
      <c r="DT72" s="84"/>
      <c r="DU72" s="84"/>
      <c r="DV72" s="84"/>
      <c r="DW72" s="84"/>
      <c r="DX72" s="84"/>
      <c r="DY72" s="84"/>
      <c r="DZ72" s="84"/>
      <c r="EA72" s="84"/>
      <c r="EB72" s="84"/>
      <c r="EC72" s="84"/>
      <c r="ED72" s="84"/>
      <c r="EE72" s="84"/>
      <c r="EF72" s="84"/>
      <c r="EG72" s="84"/>
      <c r="EH72" s="84"/>
      <c r="EI72" s="84"/>
      <c r="EJ72" s="84"/>
      <c r="EK72" s="84"/>
      <c r="EL72" s="84"/>
      <c r="EM72" s="84"/>
      <c r="EN72" s="84"/>
      <c r="EO72" s="84"/>
      <c r="EP72" s="84"/>
      <c r="EQ72" s="84"/>
      <c r="ER72" s="84"/>
      <c r="ES72" s="84"/>
      <c r="ET72" s="84"/>
      <c r="EU72" s="84"/>
      <c r="EV72" s="84"/>
      <c r="EW72" s="62"/>
      <c r="EX72" s="84"/>
      <c r="EY72" s="84"/>
      <c r="EZ72" s="84"/>
      <c r="FA72" s="84"/>
      <c r="FB72" s="84"/>
      <c r="FC72" s="84"/>
      <c r="FD72" s="84"/>
      <c r="FE72" s="84"/>
      <c r="FF72" s="84"/>
      <c r="FG72" s="84"/>
      <c r="FH72" s="84"/>
      <c r="FI72" s="84"/>
      <c r="FJ72" s="84"/>
      <c r="FK72" s="84"/>
      <c r="FL72" s="84"/>
      <c r="FM72" s="84"/>
      <c r="FN72" s="84"/>
      <c r="FO72" s="84"/>
      <c r="FP72" s="84"/>
      <c r="FQ72" s="84"/>
      <c r="FR72" s="84"/>
      <c r="FS72" s="84"/>
      <c r="FT72" s="84"/>
      <c r="FU72" s="84"/>
      <c r="FV72" s="84"/>
      <c r="FW72" s="84"/>
      <c r="FX72" s="84"/>
      <c r="FY72" s="84"/>
      <c r="FZ72" s="84"/>
      <c r="GA72" s="84"/>
      <c r="GB72" s="84"/>
      <c r="GC72" s="62"/>
      <c r="GD72" s="84"/>
      <c r="GE72" s="84"/>
      <c r="GF72" s="84"/>
      <c r="GG72" s="84"/>
      <c r="GH72" s="84"/>
      <c r="GI72" s="84"/>
      <c r="GJ72" s="84"/>
      <c r="GK72" s="84"/>
      <c r="GL72" s="84"/>
      <c r="GM72" s="84"/>
      <c r="GN72" s="84"/>
      <c r="GO72" s="84"/>
      <c r="GP72" s="84"/>
      <c r="GQ72" s="84"/>
      <c r="GR72" s="84"/>
      <c r="GS72" s="84"/>
      <c r="GT72" s="84"/>
      <c r="GU72" s="84"/>
      <c r="GV72" s="84"/>
      <c r="GW72" s="84"/>
      <c r="GX72" s="84"/>
      <c r="GY72" s="84"/>
      <c r="GZ72" s="84"/>
      <c r="HA72" s="84"/>
      <c r="HB72" s="84"/>
      <c r="HC72" s="84"/>
      <c r="HD72" s="84"/>
      <c r="HE72" s="84"/>
      <c r="HF72" s="84"/>
      <c r="HG72" s="84"/>
      <c r="HH72" s="62"/>
      <c r="HI72" s="84"/>
      <c r="HJ72" s="84"/>
      <c r="HK72" s="84"/>
      <c r="HL72" s="84"/>
      <c r="HM72" s="84"/>
      <c r="HN72" s="84"/>
      <c r="HO72" s="84"/>
      <c r="HP72" s="84"/>
      <c r="HQ72" s="84"/>
      <c r="HR72" s="84"/>
      <c r="HS72" s="84"/>
      <c r="HT72" s="84"/>
      <c r="HU72" s="84"/>
      <c r="HV72" s="84"/>
      <c r="HW72" s="84"/>
      <c r="HX72" s="84"/>
      <c r="HY72" s="84"/>
      <c r="HZ72" s="84"/>
      <c r="IA72" s="84"/>
      <c r="IB72" s="84"/>
      <c r="IC72" s="84"/>
      <c r="ID72" s="84"/>
      <c r="IE72" s="84"/>
      <c r="IF72" s="84"/>
      <c r="IG72" s="84"/>
      <c r="IH72" s="84"/>
      <c r="II72" s="84"/>
      <c r="IJ72" s="84"/>
      <c r="IK72" s="84"/>
      <c r="IL72" s="84"/>
      <c r="IM72" s="84"/>
      <c r="IN72" s="62"/>
      <c r="IO72" s="84"/>
      <c r="IP72" s="84"/>
      <c r="IQ72" s="84"/>
      <c r="IR72" s="84"/>
      <c r="IS72" s="84"/>
      <c r="IT72" s="84"/>
      <c r="IU72" s="84"/>
      <c r="IV72" s="84"/>
      <c r="IW72" s="84"/>
      <c r="IX72" s="84"/>
      <c r="IY72" s="84"/>
      <c r="IZ72" s="84"/>
      <c r="JA72" s="84"/>
      <c r="JB72" s="84"/>
      <c r="JC72" s="84"/>
      <c r="JD72" s="84"/>
      <c r="JE72" s="84"/>
      <c r="JF72" s="84"/>
      <c r="JG72" s="84"/>
      <c r="JH72" s="84"/>
      <c r="JI72" s="84"/>
      <c r="JJ72" s="84"/>
      <c r="JK72" s="84"/>
      <c r="JL72" s="84"/>
      <c r="JM72" s="84"/>
      <c r="JN72" s="84"/>
      <c r="JO72" s="84"/>
      <c r="JP72" s="84"/>
      <c r="JQ72" s="84"/>
      <c r="JR72" s="84"/>
      <c r="JS72" s="84"/>
      <c r="JT72" s="62"/>
      <c r="JU72" s="84"/>
      <c r="JV72" s="84"/>
      <c r="JW72" s="84"/>
      <c r="JX72" s="84"/>
      <c r="JY72" s="84"/>
      <c r="JZ72" s="84"/>
      <c r="KA72" s="84"/>
      <c r="KB72" s="84"/>
      <c r="KC72" s="84"/>
      <c r="KD72" s="84"/>
      <c r="KE72" s="84"/>
      <c r="KF72" s="84"/>
      <c r="KG72" s="84"/>
      <c r="KH72" s="84"/>
      <c r="KI72" s="84"/>
      <c r="KJ72" s="84"/>
      <c r="KK72" s="84"/>
      <c r="KL72" s="84"/>
      <c r="KM72" s="84"/>
      <c r="KN72" s="84"/>
      <c r="KO72" s="84"/>
      <c r="KP72" s="84"/>
      <c r="KQ72" s="84"/>
      <c r="KR72" s="84"/>
      <c r="KS72" s="84"/>
      <c r="KT72" s="84"/>
      <c r="KU72" s="84"/>
      <c r="KV72" s="84"/>
      <c r="KW72" s="62"/>
      <c r="KX72" s="84"/>
      <c r="KY72" s="84"/>
      <c r="KZ72" s="84"/>
      <c r="LA72" s="84"/>
      <c r="LB72" s="84"/>
      <c r="LC72" s="84"/>
      <c r="LD72" s="84"/>
      <c r="LE72" s="84"/>
      <c r="LF72" s="84"/>
      <c r="LG72" s="84"/>
      <c r="LH72" s="84"/>
      <c r="LI72" s="84"/>
      <c r="LJ72" s="84"/>
      <c r="LK72" s="84"/>
      <c r="LL72" s="84"/>
      <c r="LM72" s="84"/>
      <c r="LN72" s="84"/>
      <c r="LO72" s="84"/>
      <c r="LP72" s="84"/>
      <c r="LQ72" s="84"/>
      <c r="LR72" s="84"/>
      <c r="LS72" s="84"/>
      <c r="LT72" s="84"/>
      <c r="LU72" s="84"/>
      <c r="LV72" s="84"/>
      <c r="LW72" s="84"/>
      <c r="LX72" s="84"/>
      <c r="LY72" s="84"/>
      <c r="LZ72" s="84"/>
      <c r="MA72" s="84"/>
      <c r="MB72" s="84"/>
      <c r="MC72" s="62"/>
      <c r="MD72" s="84"/>
      <c r="ME72" s="84"/>
      <c r="MF72" s="84"/>
      <c r="MG72" s="84"/>
      <c r="MH72" s="84"/>
      <c r="MI72" s="84"/>
      <c r="MJ72" s="84"/>
      <c r="MK72" s="84"/>
      <c r="ML72" s="84"/>
      <c r="MM72" s="84"/>
      <c r="MN72" s="84"/>
      <c r="MO72" s="84"/>
      <c r="MP72" s="84"/>
      <c r="MQ72" s="84"/>
      <c r="MR72" s="84"/>
      <c r="MS72" s="84"/>
      <c r="MT72" s="84"/>
      <c r="MU72" s="84"/>
      <c r="MV72" s="84"/>
      <c r="MW72" s="84"/>
      <c r="MX72" s="84"/>
      <c r="MY72" s="84"/>
      <c r="MZ72" s="84"/>
      <c r="NA72" s="84"/>
      <c r="NB72" s="84"/>
      <c r="NC72" s="84"/>
      <c r="ND72" s="84"/>
      <c r="NE72" s="84"/>
      <c r="NF72" s="84"/>
      <c r="NG72" s="84"/>
      <c r="NH72" s="62"/>
      <c r="NI72" s="84"/>
      <c r="NJ72" s="84"/>
      <c r="NK72" s="84"/>
      <c r="NL72" s="84"/>
      <c r="NM72" s="84"/>
      <c r="NN72" s="84"/>
      <c r="NO72" s="84"/>
      <c r="NP72" s="84"/>
      <c r="NQ72" s="84"/>
      <c r="NR72" s="84"/>
      <c r="NS72" s="84"/>
      <c r="NT72" s="84"/>
      <c r="NU72" s="84"/>
      <c r="NV72" s="84"/>
      <c r="NW72" s="84"/>
      <c r="NX72" s="84"/>
      <c r="NY72" s="84"/>
      <c r="NZ72" s="84"/>
      <c r="OA72" s="84"/>
      <c r="OB72" s="84"/>
      <c r="OC72" s="84"/>
      <c r="OD72" s="84"/>
      <c r="OE72" s="84"/>
      <c r="OF72" s="84"/>
      <c r="OG72" s="84"/>
      <c r="OH72" s="84"/>
      <c r="OI72" s="84"/>
      <c r="OJ72" s="84"/>
      <c r="OK72" s="84"/>
      <c r="OL72" s="84"/>
      <c r="OM72" s="84"/>
      <c r="ON72" s="62"/>
      <c r="OO72" s="84"/>
      <c r="OP72" s="84"/>
      <c r="OQ72" s="84"/>
      <c r="OR72" s="84"/>
      <c r="OS72" s="84"/>
      <c r="OT72" s="84"/>
      <c r="OU72" s="84"/>
      <c r="OV72" s="84"/>
      <c r="OW72" s="84"/>
      <c r="OX72" s="84"/>
      <c r="OY72" s="84"/>
      <c r="OZ72" s="84"/>
      <c r="PA72" s="84"/>
      <c r="PB72" s="84"/>
      <c r="PC72" s="84"/>
      <c r="PD72" s="84"/>
      <c r="PE72" s="84"/>
      <c r="PF72" s="84"/>
      <c r="PG72" s="84"/>
      <c r="PH72" s="84"/>
      <c r="PI72" s="84"/>
      <c r="PJ72" s="84"/>
      <c r="PK72" s="84"/>
      <c r="PL72" s="84"/>
      <c r="PM72" s="84"/>
      <c r="PN72" s="84"/>
      <c r="PO72" s="84"/>
      <c r="PP72" s="84"/>
      <c r="PQ72" s="84"/>
      <c r="PR72" s="84"/>
      <c r="PS72" s="62"/>
      <c r="PT72" s="84"/>
      <c r="PU72" s="84"/>
      <c r="PV72" s="84"/>
      <c r="PW72" s="84"/>
      <c r="PX72" s="84"/>
      <c r="PY72" s="84"/>
      <c r="PZ72" s="84"/>
      <c r="QA72" s="84"/>
      <c r="QB72" s="84"/>
      <c r="QC72" s="84"/>
      <c r="QD72" s="84"/>
      <c r="QE72" s="84"/>
      <c r="QF72" s="84"/>
      <c r="QG72" s="84"/>
      <c r="QH72" s="84"/>
      <c r="QI72" s="84"/>
      <c r="QJ72" s="84"/>
      <c r="QK72" s="84"/>
      <c r="QL72" s="84"/>
      <c r="QM72" s="84"/>
      <c r="QN72" s="84"/>
      <c r="QO72" s="84"/>
      <c r="QP72" s="84"/>
      <c r="QQ72" s="84"/>
      <c r="QR72" s="84"/>
      <c r="QS72" s="84"/>
      <c r="QT72" s="84"/>
      <c r="QU72" s="84"/>
      <c r="QV72" s="84"/>
      <c r="QW72" s="84"/>
      <c r="QX72" s="84"/>
      <c r="QY72" s="62"/>
      <c r="QZ72" s="84"/>
      <c r="RA72" s="84"/>
      <c r="RB72" s="84"/>
      <c r="RC72" s="84"/>
      <c r="RD72" s="84"/>
      <c r="RE72" s="84"/>
      <c r="RF72" s="84"/>
      <c r="RG72" s="84"/>
      <c r="RH72" s="84"/>
      <c r="RI72" s="84"/>
      <c r="RJ72" s="84"/>
      <c r="RK72" s="84"/>
      <c r="RL72" s="84"/>
      <c r="RM72" s="84"/>
      <c r="RN72" s="84"/>
      <c r="RO72" s="84"/>
      <c r="RP72" s="84"/>
      <c r="RQ72" s="84"/>
      <c r="RR72" s="84"/>
      <c r="RS72" s="84"/>
      <c r="RT72" s="84"/>
      <c r="RU72" s="84"/>
      <c r="RV72" s="84"/>
      <c r="RW72" s="84"/>
      <c r="RX72" s="84"/>
      <c r="RY72" s="84"/>
      <c r="RZ72" s="84"/>
      <c r="SA72" s="84"/>
      <c r="SB72" s="84"/>
      <c r="SC72" s="84"/>
      <c r="SD72" s="84"/>
      <c r="SE72" s="62"/>
      <c r="SF72" s="84"/>
      <c r="SG72" s="84"/>
      <c r="SH72" s="84"/>
      <c r="SI72" s="84"/>
      <c r="SJ72" s="84"/>
      <c r="SK72" s="84"/>
      <c r="SL72" s="84"/>
      <c r="SM72" s="84"/>
      <c r="SN72" s="84"/>
      <c r="SO72" s="84"/>
      <c r="SP72" s="84"/>
      <c r="SQ72" s="84"/>
      <c r="SR72" s="84"/>
      <c r="SS72" s="84"/>
      <c r="ST72" s="84"/>
      <c r="SU72" s="84"/>
      <c r="SV72" s="84"/>
      <c r="SW72" s="84"/>
      <c r="SX72" s="84"/>
      <c r="SY72" s="84"/>
      <c r="SZ72" s="84"/>
      <c r="TA72" s="84"/>
      <c r="TB72" s="84"/>
      <c r="TC72" s="84"/>
      <c r="TD72" s="84"/>
      <c r="TE72" s="84"/>
      <c r="TF72" s="84"/>
      <c r="TG72" s="84"/>
      <c r="TH72" s="84"/>
      <c r="TI72" s="84"/>
      <c r="TJ72" s="62"/>
      <c r="TK72" s="84"/>
      <c r="TL72" s="84"/>
      <c r="TM72" s="84"/>
      <c r="TN72" s="84"/>
      <c r="TO72" s="84"/>
      <c r="TP72" s="84"/>
      <c r="TQ72" s="84"/>
      <c r="TR72" s="84"/>
      <c r="TS72" s="84"/>
      <c r="TT72" s="84"/>
      <c r="TU72" s="84"/>
      <c r="TV72" s="84"/>
      <c r="TW72" s="84"/>
      <c r="TX72" s="84"/>
      <c r="TY72" s="84"/>
      <c r="TZ72" s="84"/>
      <c r="UA72" s="84"/>
      <c r="UB72" s="84"/>
      <c r="UC72" s="84"/>
      <c r="UD72" s="84"/>
      <c r="UE72" s="84"/>
      <c r="UF72" s="84"/>
      <c r="UG72" s="84"/>
      <c r="UH72" s="84"/>
      <c r="UI72" s="84"/>
      <c r="UJ72" s="84"/>
      <c r="UK72" s="84"/>
      <c r="UL72" s="84"/>
      <c r="UM72" s="84"/>
      <c r="UN72" s="84"/>
      <c r="UO72" s="84"/>
      <c r="UP72" s="62"/>
      <c r="UQ72" s="84"/>
      <c r="UR72" s="84"/>
      <c r="US72" s="84"/>
      <c r="UT72" s="84"/>
      <c r="UU72" s="84"/>
      <c r="UV72" s="84"/>
      <c r="UW72" s="84"/>
      <c r="UX72" s="84"/>
      <c r="UY72" s="84"/>
      <c r="UZ72" s="84"/>
      <c r="VA72" s="84"/>
      <c r="VB72" s="84"/>
      <c r="VC72" s="84"/>
      <c r="VD72" s="84"/>
      <c r="VE72" s="84"/>
      <c r="VF72" s="84"/>
      <c r="VG72" s="84"/>
      <c r="VH72" s="84"/>
      <c r="VI72" s="84"/>
      <c r="VJ72" s="84"/>
      <c r="VK72" s="84"/>
      <c r="VL72" s="84"/>
      <c r="VM72" s="84"/>
      <c r="VN72" s="84"/>
      <c r="VO72" s="84"/>
      <c r="VP72" s="84"/>
      <c r="VQ72" s="84"/>
      <c r="VR72" s="84"/>
      <c r="VS72" s="84"/>
      <c r="VT72" s="84"/>
      <c r="VU72" s="62"/>
      <c r="VV72" s="84"/>
      <c r="VW72" s="84"/>
      <c r="VX72" s="84"/>
      <c r="VY72" s="84"/>
      <c r="VZ72" s="84"/>
      <c r="WA72" s="84"/>
      <c r="WB72" s="84"/>
      <c r="WC72" s="84"/>
      <c r="WD72" s="84"/>
      <c r="WE72" s="84"/>
      <c r="WF72" s="84"/>
      <c r="WG72" s="84"/>
      <c r="WH72" s="84"/>
      <c r="WI72" s="84"/>
      <c r="WJ72" s="84"/>
      <c r="WK72" s="84"/>
      <c r="WL72" s="84"/>
      <c r="WM72" s="84"/>
      <c r="WN72" s="84"/>
      <c r="WO72" s="84"/>
      <c r="WP72" s="84"/>
      <c r="WQ72" s="84"/>
      <c r="WR72" s="84"/>
      <c r="WS72" s="84"/>
      <c r="WT72" s="84"/>
      <c r="WU72" s="84"/>
      <c r="WV72" s="84"/>
      <c r="WW72" s="84"/>
      <c r="WX72" s="84"/>
      <c r="WY72" s="84"/>
      <c r="WZ72" s="42"/>
      <c r="XA72" s="62"/>
      <c r="XB72" s="86"/>
      <c r="XC72" s="86"/>
      <c r="XD72" s="86"/>
      <c r="XE72" s="86"/>
      <c r="XF72" s="86"/>
      <c r="XG72" s="86"/>
      <c r="XH72" s="86"/>
      <c r="XI72" s="86"/>
      <c r="XJ72" s="86"/>
      <c r="XK72" s="86"/>
      <c r="XL72" s="86"/>
      <c r="XM72" s="86"/>
      <c r="XN72" s="86"/>
      <c r="XO72" s="86"/>
      <c r="XP72" s="86"/>
      <c r="XQ72" s="86"/>
      <c r="XR72" s="86"/>
      <c r="XS72" s="86"/>
      <c r="XT72" s="86"/>
      <c r="XU72" s="86"/>
      <c r="XV72" s="86"/>
      <c r="XW72" s="86"/>
      <c r="XX72" s="86"/>
      <c r="XY72" s="86"/>
      <c r="XZ72" s="86"/>
      <c r="YA72" s="86"/>
      <c r="YB72" s="86"/>
      <c r="YC72" s="86"/>
      <c r="YD72" s="86"/>
      <c r="YE72" s="86"/>
      <c r="YF72" s="86"/>
      <c r="YG72" s="62"/>
      <c r="YH72" s="86"/>
      <c r="YI72" s="86"/>
      <c r="YJ72" s="86"/>
      <c r="YK72" s="86"/>
      <c r="YL72" s="86"/>
      <c r="YM72" s="86"/>
      <c r="YN72" s="86"/>
      <c r="YO72" s="86"/>
      <c r="YP72" s="86"/>
      <c r="YQ72" s="86"/>
      <c r="YR72" s="86"/>
      <c r="YS72" s="86"/>
      <c r="YT72" s="86"/>
      <c r="YU72" s="86"/>
      <c r="YV72" s="86"/>
      <c r="YW72" s="86"/>
      <c r="YX72" s="86"/>
      <c r="YY72" s="86"/>
      <c r="YZ72" s="86"/>
      <c r="ZA72" s="86"/>
      <c r="ZB72" s="86"/>
      <c r="ZC72" s="86"/>
      <c r="ZD72" s="86"/>
      <c r="ZE72" s="86"/>
      <c r="ZF72" s="86"/>
      <c r="ZG72" s="86"/>
      <c r="ZH72" s="86"/>
      <c r="ZI72" s="86"/>
      <c r="ZJ72" s="62"/>
      <c r="ZK72" s="86"/>
      <c r="ZL72" s="86"/>
      <c r="ZM72" s="86"/>
      <c r="ZN72" s="86"/>
      <c r="ZO72" s="86"/>
      <c r="ZP72" s="86"/>
      <c r="ZQ72" s="86"/>
      <c r="ZR72" s="86"/>
      <c r="ZS72" s="86"/>
      <c r="ZT72" s="86"/>
      <c r="ZU72" s="86"/>
      <c r="ZV72" s="86"/>
      <c r="ZW72" s="86"/>
      <c r="ZX72" s="86"/>
      <c r="ZY72" s="86"/>
      <c r="ZZ72" s="86"/>
      <c r="AAA72" s="86"/>
      <c r="AAB72" s="86"/>
      <c r="AAC72" s="86"/>
      <c r="AAD72" s="86"/>
      <c r="AAE72" s="86"/>
      <c r="AAF72" s="86"/>
      <c r="AAG72" s="86"/>
      <c r="AAH72" s="86"/>
      <c r="AAI72" s="86"/>
      <c r="AAJ72" s="86"/>
      <c r="AAK72" s="86"/>
      <c r="AAL72" s="86"/>
      <c r="AAM72" s="86"/>
      <c r="AAN72" s="86"/>
      <c r="AAO72" s="86"/>
      <c r="AAP72" s="62"/>
      <c r="AAQ72" s="86"/>
      <c r="AAR72" s="86"/>
      <c r="AAS72" s="86"/>
      <c r="AAT72" s="86"/>
      <c r="AAU72" s="86"/>
      <c r="AAV72" s="86"/>
      <c r="AAW72" s="86"/>
      <c r="AAX72" s="86"/>
      <c r="AAY72" s="86"/>
      <c r="AAZ72" s="86"/>
      <c r="ABA72" s="86"/>
      <c r="ABB72" s="86"/>
      <c r="ABC72" s="86"/>
      <c r="ABD72" s="86"/>
      <c r="ABE72" s="86"/>
      <c r="ABF72" s="86"/>
      <c r="ABG72" s="86"/>
      <c r="ABH72" s="86"/>
      <c r="ABI72" s="86"/>
      <c r="ABJ72" s="86"/>
      <c r="ABK72" s="86"/>
      <c r="ABL72" s="86"/>
      <c r="ABM72" s="86"/>
      <c r="ABN72" s="86"/>
      <c r="ABO72" s="86"/>
      <c r="ABP72" s="86"/>
      <c r="ABQ72" s="86"/>
      <c r="ABR72" s="86"/>
      <c r="ABS72" s="86"/>
      <c r="ABT72" s="86"/>
      <c r="ABU72" s="62"/>
      <c r="ABV72" s="86"/>
      <c r="ABW72" s="86"/>
      <c r="ABX72" s="86"/>
      <c r="ABY72" s="86"/>
      <c r="ABZ72" s="86"/>
      <c r="ACA72" s="86"/>
      <c r="ACB72" s="86"/>
      <c r="ACC72" s="86"/>
      <c r="ACD72" s="86"/>
      <c r="ACE72" s="86"/>
      <c r="ACF72" s="86"/>
      <c r="ACG72" s="86"/>
      <c r="ACH72" s="86"/>
      <c r="ACI72" s="86"/>
      <c r="ACJ72" s="86"/>
      <c r="ACK72" s="86"/>
      <c r="ACL72" s="86"/>
      <c r="ACM72" s="86"/>
      <c r="ACN72" s="86"/>
      <c r="ACO72" s="86"/>
      <c r="ACP72" s="86"/>
      <c r="ACQ72" s="86"/>
      <c r="ACR72" s="86"/>
      <c r="ACS72" s="86"/>
      <c r="ACT72" s="86"/>
      <c r="ACU72" s="86"/>
      <c r="ACV72" s="86"/>
      <c r="ACW72" s="86"/>
      <c r="ACX72" s="86"/>
      <c r="ACY72" s="86"/>
      <c r="ACZ72" s="86"/>
      <c r="ADA72" s="62"/>
      <c r="ADB72" s="86"/>
      <c r="ADC72" s="86"/>
      <c r="ADD72" s="86"/>
      <c r="ADE72" s="86"/>
      <c r="ADF72" s="86"/>
      <c r="ADG72" s="86"/>
      <c r="ADH72" s="86"/>
      <c r="ADI72" s="86"/>
      <c r="ADJ72" s="86"/>
      <c r="ADK72" s="86"/>
      <c r="ADL72" s="86"/>
      <c r="ADM72" s="86"/>
      <c r="ADN72" s="86"/>
      <c r="ADO72" s="86"/>
      <c r="ADP72" s="86"/>
      <c r="ADQ72" s="86"/>
      <c r="ADR72" s="86"/>
      <c r="ADS72" s="86"/>
      <c r="ADT72" s="86"/>
      <c r="ADU72" s="86"/>
      <c r="ADV72" s="86"/>
      <c r="ADW72" s="86"/>
      <c r="ADX72" s="86"/>
      <c r="ADY72" s="86"/>
      <c r="ADZ72" s="86"/>
      <c r="AEA72" s="86"/>
      <c r="AEB72" s="86"/>
      <c r="AEC72" s="86"/>
      <c r="AED72" s="86"/>
      <c r="AEE72" s="86"/>
      <c r="AEF72" s="62"/>
      <c r="AEG72" s="86"/>
      <c r="AEH72" s="86"/>
      <c r="AEI72" s="86"/>
      <c r="AEJ72" s="86"/>
      <c r="AEK72" s="86"/>
      <c r="AEL72" s="86"/>
      <c r="AEM72" s="86"/>
      <c r="AEN72" s="86"/>
      <c r="AEO72" s="86"/>
      <c r="AEP72" s="86"/>
      <c r="AEQ72" s="86"/>
      <c r="AER72" s="86"/>
      <c r="AES72" s="86"/>
      <c r="AET72" s="86"/>
      <c r="AEU72" s="86"/>
      <c r="AEV72" s="86"/>
      <c r="AEW72" s="86"/>
      <c r="AEX72" s="86"/>
      <c r="AEY72" s="86"/>
      <c r="AEZ72" s="86"/>
      <c r="AFA72" s="86"/>
      <c r="AFB72" s="86"/>
      <c r="AFC72" s="86"/>
      <c r="AFD72" s="86"/>
      <c r="AFE72" s="86"/>
      <c r="AFF72" s="86"/>
      <c r="AFG72" s="86"/>
      <c r="AFH72" s="86"/>
      <c r="AFI72" s="86"/>
      <c r="AFJ72" s="86"/>
      <c r="AFK72" s="86"/>
      <c r="AFL72" s="62"/>
      <c r="AFM72" s="86"/>
      <c r="AFN72" s="86"/>
      <c r="AFO72" s="86"/>
      <c r="AFP72" s="86"/>
      <c r="AFQ72" s="86"/>
      <c r="AFR72" s="86"/>
      <c r="AFS72" s="86"/>
      <c r="AFT72" s="86"/>
      <c r="AFU72" s="86"/>
      <c r="AFV72" s="86"/>
      <c r="AFW72" s="86"/>
      <c r="AFX72" s="86"/>
      <c r="AFY72" s="86"/>
      <c r="AFZ72" s="86"/>
      <c r="AGA72" s="86"/>
      <c r="AGB72" s="86"/>
      <c r="AGC72" s="86"/>
      <c r="AGD72" s="86"/>
      <c r="AGE72" s="86"/>
      <c r="AGF72" s="86"/>
      <c r="AGG72" s="86"/>
      <c r="AGH72" s="86"/>
      <c r="AGI72" s="86"/>
      <c r="AGJ72" s="86"/>
      <c r="AGK72" s="86"/>
      <c r="AGL72" s="86"/>
      <c r="AGM72" s="86"/>
      <c r="AGN72" s="86"/>
      <c r="AGO72" s="86"/>
      <c r="AGP72" s="86"/>
      <c r="AGQ72" s="86"/>
      <c r="AGR72" s="62"/>
      <c r="AGS72" s="86"/>
      <c r="AGT72" s="86"/>
      <c r="AGU72" s="86"/>
      <c r="AGV72" s="86"/>
      <c r="AGW72" s="86"/>
      <c r="AGX72" s="86"/>
      <c r="AGY72" s="86"/>
      <c r="AGZ72" s="86"/>
      <c r="AHA72" s="86"/>
      <c r="AHB72" s="86"/>
      <c r="AHC72" s="86"/>
      <c r="AHD72" s="86"/>
      <c r="AHE72" s="86"/>
      <c r="AHF72" s="86"/>
      <c r="AHG72" s="86"/>
      <c r="AHH72" s="86"/>
      <c r="AHI72" s="86"/>
      <c r="AHJ72" s="86"/>
      <c r="AHK72" s="86"/>
      <c r="AHL72" s="86"/>
      <c r="AHM72" s="86"/>
      <c r="AHN72" s="86"/>
      <c r="AHO72" s="86"/>
      <c r="AHP72" s="86"/>
      <c r="AHQ72" s="86"/>
      <c r="AHR72" s="86"/>
      <c r="AHS72" s="86"/>
      <c r="AHT72" s="86"/>
      <c r="AHU72" s="86"/>
      <c r="AHV72" s="86"/>
      <c r="AHW72" s="62"/>
      <c r="AHX72" s="86"/>
      <c r="AHY72" s="86"/>
      <c r="AHZ72" s="86"/>
      <c r="AIA72" s="86"/>
      <c r="AIB72" s="86"/>
      <c r="AIC72" s="86"/>
      <c r="AID72" s="86"/>
      <c r="AIE72" s="86"/>
      <c r="AIF72" s="86"/>
      <c r="AIG72" s="86"/>
      <c r="AIH72" s="86"/>
      <c r="AII72" s="86"/>
      <c r="AIJ72" s="86"/>
      <c r="AIK72" s="86"/>
      <c r="AIL72" s="86"/>
      <c r="AIM72" s="86"/>
      <c r="AIN72" s="86"/>
      <c r="AIO72" s="86"/>
      <c r="AIP72" s="86"/>
      <c r="AIQ72" s="86"/>
      <c r="AIR72" s="86"/>
      <c r="AIS72" s="86"/>
      <c r="AIT72" s="86"/>
      <c r="AIU72" s="86"/>
      <c r="AIV72" s="86"/>
      <c r="AIW72" s="86"/>
      <c r="AIX72" s="86"/>
      <c r="AIY72" s="86"/>
      <c r="AIZ72" s="86"/>
      <c r="AJA72" s="86"/>
      <c r="AJB72" s="86"/>
      <c r="AJC72" s="62"/>
      <c r="AJD72" s="86"/>
      <c r="AJE72" s="86"/>
      <c r="AJF72" s="86"/>
      <c r="AJG72" s="86"/>
      <c r="AJH72" s="86"/>
      <c r="AJI72" s="86"/>
      <c r="AJJ72" s="86"/>
      <c r="AJK72" s="86"/>
      <c r="AJL72" s="86"/>
      <c r="AJM72" s="86"/>
      <c r="AJN72" s="86"/>
      <c r="AJO72" s="86"/>
      <c r="AJP72" s="86"/>
      <c r="AJQ72" s="86"/>
      <c r="AJR72" s="86"/>
      <c r="AJS72" s="86"/>
      <c r="AJT72" s="86"/>
      <c r="AJU72" s="86"/>
      <c r="AJV72" s="86"/>
      <c r="AJW72" s="86"/>
      <c r="AJX72" s="86"/>
      <c r="AJY72" s="86"/>
      <c r="AJZ72" s="86"/>
      <c r="AKA72" s="86"/>
      <c r="AKB72" s="86"/>
      <c r="AKC72" s="86"/>
      <c r="AKD72" s="86"/>
      <c r="AKE72" s="86"/>
      <c r="AKF72" s="86"/>
      <c r="AKG72" s="86"/>
      <c r="AKH72" s="62"/>
      <c r="AKI72" s="86"/>
      <c r="AKJ72" s="86"/>
      <c r="AKK72" s="86"/>
      <c r="AKL72" s="86"/>
      <c r="AKM72" s="86"/>
      <c r="AKN72" s="86"/>
      <c r="AKO72" s="86"/>
      <c r="AKP72" s="86"/>
      <c r="AKQ72" s="86"/>
      <c r="AKR72" s="86"/>
      <c r="AKS72" s="86"/>
      <c r="AKT72" s="86"/>
      <c r="AKU72" s="86"/>
      <c r="AKV72" s="86"/>
      <c r="AKW72" s="86"/>
      <c r="AKX72" s="86"/>
      <c r="AKY72" s="86"/>
      <c r="AKZ72" s="86"/>
      <c r="ALA72" s="86"/>
      <c r="ALB72" s="86"/>
      <c r="ALC72" s="86"/>
      <c r="ALD72" s="86"/>
      <c r="ALE72" s="86"/>
      <c r="ALF72" s="86"/>
      <c r="ALG72" s="86"/>
      <c r="ALH72" s="86"/>
      <c r="ALI72" s="86"/>
      <c r="ALJ72" s="86"/>
      <c r="ALK72" s="86"/>
      <c r="ALL72" s="86"/>
      <c r="ALM72" s="86"/>
      <c r="ALN72" s="62"/>
    </row>
    <row r="73" spans="1:1002" s="39" customFormat="1" ht="3" customHeight="1">
      <c r="A73" s="549">
        <v>8</v>
      </c>
      <c r="B73" s="538" t="s">
        <v>23</v>
      </c>
      <c r="D73" s="552">
        <v>42674</v>
      </c>
      <c r="E73" s="552">
        <v>43160</v>
      </c>
      <c r="F73" s="99"/>
      <c r="G73" s="97"/>
      <c r="H73" s="560">
        <f ca="1">IF(DATEDIF($D73,TODAY(),"d")/$F74&gt;1,1,DATEDIF($D73,TODAY(),"d")/$F74)</f>
        <v>1</v>
      </c>
      <c r="I73" s="542">
        <v>0</v>
      </c>
      <c r="J73" s="14"/>
      <c r="K73" s="564">
        <f ca="1">J74-H73</f>
        <v>0</v>
      </c>
      <c r="L73" s="6"/>
      <c r="M73" s="34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62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62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62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3"/>
      <c r="DQ73" s="83"/>
      <c r="DR73" s="62"/>
      <c r="DS73" s="83"/>
      <c r="DT73" s="83"/>
      <c r="DU73" s="83"/>
      <c r="DV73" s="83"/>
      <c r="DW73" s="83"/>
      <c r="DX73" s="83"/>
      <c r="DY73" s="83"/>
      <c r="DZ73" s="83"/>
      <c r="EA73" s="83"/>
      <c r="EB73" s="83"/>
      <c r="EC73" s="83"/>
      <c r="ED73" s="83"/>
      <c r="EE73" s="83"/>
      <c r="EF73" s="83"/>
      <c r="EG73" s="83"/>
      <c r="EH73" s="83"/>
      <c r="EI73" s="83"/>
      <c r="EJ73" s="83"/>
      <c r="EK73" s="83"/>
      <c r="EL73" s="83"/>
      <c r="EM73" s="83"/>
      <c r="EN73" s="83"/>
      <c r="EO73" s="83"/>
      <c r="EP73" s="83"/>
      <c r="EQ73" s="83"/>
      <c r="ER73" s="83"/>
      <c r="ES73" s="83"/>
      <c r="ET73" s="83"/>
      <c r="EU73" s="83"/>
      <c r="EV73" s="83"/>
      <c r="EW73" s="62"/>
      <c r="EX73" s="83"/>
      <c r="EY73" s="83"/>
      <c r="EZ73" s="83"/>
      <c r="FA73" s="83"/>
      <c r="FB73" s="83"/>
      <c r="FC73" s="83"/>
      <c r="FD73" s="83"/>
      <c r="FE73" s="83"/>
      <c r="FF73" s="83"/>
      <c r="FG73" s="83"/>
      <c r="FH73" s="83"/>
      <c r="FI73" s="83"/>
      <c r="FJ73" s="83"/>
      <c r="FK73" s="83"/>
      <c r="FL73" s="83"/>
      <c r="FM73" s="83"/>
      <c r="FN73" s="83"/>
      <c r="FO73" s="83"/>
      <c r="FP73" s="83"/>
      <c r="FQ73" s="83"/>
      <c r="FR73" s="83"/>
      <c r="FS73" s="83"/>
      <c r="FT73" s="83"/>
      <c r="FU73" s="83"/>
      <c r="FV73" s="83"/>
      <c r="FW73" s="83"/>
      <c r="FX73" s="83"/>
      <c r="FY73" s="83"/>
      <c r="FZ73" s="83"/>
      <c r="GA73" s="83"/>
      <c r="GB73" s="83"/>
      <c r="GC73" s="62"/>
      <c r="GD73" s="83"/>
      <c r="GE73" s="83"/>
      <c r="GF73" s="83"/>
      <c r="GG73" s="83"/>
      <c r="GH73" s="83"/>
      <c r="GI73" s="83"/>
      <c r="GJ73" s="83"/>
      <c r="GK73" s="83"/>
      <c r="GL73" s="83"/>
      <c r="GM73" s="83"/>
      <c r="GN73" s="83"/>
      <c r="GO73" s="83"/>
      <c r="GP73" s="83"/>
      <c r="GQ73" s="83"/>
      <c r="GR73" s="83"/>
      <c r="GS73" s="83"/>
      <c r="GT73" s="83"/>
      <c r="GU73" s="83"/>
      <c r="GV73" s="83"/>
      <c r="GW73" s="83"/>
      <c r="GX73" s="83"/>
      <c r="GY73" s="83"/>
      <c r="GZ73" s="83"/>
      <c r="HA73" s="83"/>
      <c r="HB73" s="83"/>
      <c r="HC73" s="83"/>
      <c r="HD73" s="83"/>
      <c r="HE73" s="83"/>
      <c r="HF73" s="83"/>
      <c r="HG73" s="83"/>
      <c r="HH73" s="62"/>
      <c r="HI73" s="83"/>
      <c r="HJ73" s="83"/>
      <c r="HK73" s="83"/>
      <c r="HL73" s="83"/>
      <c r="HM73" s="83"/>
      <c r="HN73" s="83"/>
      <c r="HO73" s="83"/>
      <c r="HP73" s="83"/>
      <c r="HQ73" s="83"/>
      <c r="HR73" s="83"/>
      <c r="HS73" s="83"/>
      <c r="HT73" s="83"/>
      <c r="HU73" s="83"/>
      <c r="HV73" s="83"/>
      <c r="HW73" s="83"/>
      <c r="HX73" s="83"/>
      <c r="HY73" s="83"/>
      <c r="HZ73" s="83"/>
      <c r="IA73" s="83"/>
      <c r="IB73" s="83"/>
      <c r="IC73" s="83"/>
      <c r="ID73" s="83"/>
      <c r="IE73" s="83"/>
      <c r="IF73" s="83"/>
      <c r="IG73" s="83"/>
      <c r="IH73" s="83"/>
      <c r="II73" s="83"/>
      <c r="IJ73" s="83"/>
      <c r="IK73" s="83"/>
      <c r="IL73" s="83"/>
      <c r="IM73" s="83"/>
      <c r="IN73" s="62"/>
      <c r="IO73" s="83"/>
      <c r="IP73" s="83"/>
      <c r="IQ73" s="83"/>
      <c r="IR73" s="83"/>
      <c r="IS73" s="83"/>
      <c r="IT73" s="83"/>
      <c r="IU73" s="83"/>
      <c r="IV73" s="83"/>
      <c r="IW73" s="83"/>
      <c r="IX73" s="83"/>
      <c r="IY73" s="83"/>
      <c r="IZ73" s="83"/>
      <c r="JA73" s="83"/>
      <c r="JB73" s="83"/>
      <c r="JC73" s="83"/>
      <c r="JD73" s="83"/>
      <c r="JE73" s="83"/>
      <c r="JF73" s="83"/>
      <c r="JG73" s="83"/>
      <c r="JH73" s="83"/>
      <c r="JI73" s="83"/>
      <c r="JJ73" s="83"/>
      <c r="JK73" s="83"/>
      <c r="JL73" s="83"/>
      <c r="JM73" s="83"/>
      <c r="JN73" s="83"/>
      <c r="JO73" s="83"/>
      <c r="JP73" s="83"/>
      <c r="JQ73" s="83"/>
      <c r="JR73" s="83"/>
      <c r="JS73" s="83"/>
      <c r="JT73" s="62"/>
      <c r="JU73" s="83"/>
      <c r="JV73" s="83"/>
      <c r="JW73" s="83"/>
      <c r="JX73" s="83"/>
      <c r="JY73" s="83"/>
      <c r="JZ73" s="83"/>
      <c r="KA73" s="83"/>
      <c r="KB73" s="83"/>
      <c r="KC73" s="83"/>
      <c r="KD73" s="83"/>
      <c r="KE73" s="83"/>
      <c r="KF73" s="83"/>
      <c r="KG73" s="83"/>
      <c r="KH73" s="83"/>
      <c r="KI73" s="83"/>
      <c r="KJ73" s="83"/>
      <c r="KK73" s="83"/>
      <c r="KL73" s="83"/>
      <c r="KM73" s="83"/>
      <c r="KN73" s="83"/>
      <c r="KO73" s="83"/>
      <c r="KP73" s="83"/>
      <c r="KQ73" s="83"/>
      <c r="KR73" s="83"/>
      <c r="KS73" s="83"/>
      <c r="KT73" s="83"/>
      <c r="KU73" s="83"/>
      <c r="KV73" s="83"/>
      <c r="KW73" s="62"/>
      <c r="KX73" s="83"/>
      <c r="KY73" s="83"/>
      <c r="KZ73" s="83"/>
      <c r="LA73" s="83"/>
      <c r="LB73" s="83"/>
      <c r="LC73" s="83"/>
      <c r="LD73" s="83"/>
      <c r="LE73" s="83"/>
      <c r="LF73" s="83"/>
      <c r="LG73" s="83"/>
      <c r="LH73" s="83"/>
      <c r="LI73" s="83"/>
      <c r="LJ73" s="83"/>
      <c r="LK73" s="83"/>
      <c r="LL73" s="83"/>
      <c r="LM73" s="83"/>
      <c r="LN73" s="83"/>
      <c r="LO73" s="83"/>
      <c r="LP73" s="83"/>
      <c r="LQ73" s="83"/>
      <c r="LR73" s="83"/>
      <c r="LS73" s="83"/>
      <c r="LT73" s="83"/>
      <c r="LU73" s="83"/>
      <c r="LV73" s="83"/>
      <c r="LW73" s="83"/>
      <c r="LX73" s="83"/>
      <c r="LY73" s="83"/>
      <c r="LZ73" s="83"/>
      <c r="MA73" s="83"/>
      <c r="MB73" s="83"/>
      <c r="MC73" s="62"/>
      <c r="MD73" s="83"/>
      <c r="ME73" s="83"/>
      <c r="MF73" s="83"/>
      <c r="MG73" s="83"/>
      <c r="MH73" s="83"/>
      <c r="MI73" s="83"/>
      <c r="MJ73" s="83"/>
      <c r="MK73" s="83"/>
      <c r="ML73" s="83"/>
      <c r="MM73" s="83"/>
      <c r="MN73" s="83"/>
      <c r="MO73" s="83"/>
      <c r="MP73" s="83"/>
      <c r="MQ73" s="83"/>
      <c r="MR73" s="83"/>
      <c r="MS73" s="83"/>
      <c r="MT73" s="83"/>
      <c r="MU73" s="83"/>
      <c r="MV73" s="83"/>
      <c r="MW73" s="83"/>
      <c r="MX73" s="83"/>
      <c r="MY73" s="83"/>
      <c r="MZ73" s="83"/>
      <c r="NA73" s="83"/>
      <c r="NB73" s="83"/>
      <c r="NC73" s="83"/>
      <c r="ND73" s="83"/>
      <c r="NE73" s="83"/>
      <c r="NF73" s="83"/>
      <c r="NG73" s="83"/>
      <c r="NH73" s="62"/>
      <c r="NI73" s="83"/>
      <c r="NJ73" s="83"/>
      <c r="NK73" s="83"/>
      <c r="NL73" s="83"/>
      <c r="NM73" s="83"/>
      <c r="NN73" s="83"/>
      <c r="NO73" s="83"/>
      <c r="NP73" s="83"/>
      <c r="NQ73" s="83"/>
      <c r="NR73" s="83"/>
      <c r="NS73" s="83"/>
      <c r="NT73" s="83"/>
      <c r="NU73" s="83"/>
      <c r="NV73" s="83"/>
      <c r="NW73" s="83"/>
      <c r="NX73" s="83"/>
      <c r="NY73" s="83"/>
      <c r="NZ73" s="83"/>
      <c r="OA73" s="83"/>
      <c r="OB73" s="83"/>
      <c r="OC73" s="83"/>
      <c r="OD73" s="83"/>
      <c r="OE73" s="83"/>
      <c r="OF73" s="83"/>
      <c r="OG73" s="83"/>
      <c r="OH73" s="83"/>
      <c r="OI73" s="83"/>
      <c r="OJ73" s="83"/>
      <c r="OK73" s="83"/>
      <c r="OL73" s="83"/>
      <c r="OM73" s="83"/>
      <c r="ON73" s="62"/>
      <c r="OO73" s="83"/>
      <c r="OP73" s="83"/>
      <c r="OQ73" s="83"/>
      <c r="OR73" s="83"/>
      <c r="OS73" s="83"/>
      <c r="OT73" s="83"/>
      <c r="OU73" s="83"/>
      <c r="OV73" s="83"/>
      <c r="OW73" s="83"/>
      <c r="OX73" s="83"/>
      <c r="OY73" s="83"/>
      <c r="OZ73" s="83"/>
      <c r="PA73" s="83"/>
      <c r="PB73" s="83"/>
      <c r="PC73" s="83"/>
      <c r="PD73" s="83"/>
      <c r="PE73" s="83"/>
      <c r="PF73" s="83"/>
      <c r="PG73" s="83"/>
      <c r="PH73" s="83"/>
      <c r="PI73" s="83"/>
      <c r="PJ73" s="83"/>
      <c r="PK73" s="83"/>
      <c r="PL73" s="83"/>
      <c r="PM73" s="83"/>
      <c r="PN73" s="83"/>
      <c r="PO73" s="83"/>
      <c r="PP73" s="83"/>
      <c r="PQ73" s="83"/>
      <c r="PR73" s="83"/>
      <c r="PS73" s="62"/>
      <c r="PT73" s="83"/>
      <c r="PU73" s="83"/>
      <c r="PV73" s="83"/>
      <c r="PW73" s="83"/>
      <c r="PX73" s="83"/>
      <c r="PY73" s="83"/>
      <c r="PZ73" s="83"/>
      <c r="QA73" s="83"/>
      <c r="QB73" s="83"/>
      <c r="QC73" s="83"/>
      <c r="QD73" s="83"/>
      <c r="QE73" s="83"/>
      <c r="QF73" s="83"/>
      <c r="QG73" s="83"/>
      <c r="QH73" s="83"/>
      <c r="QI73" s="83"/>
      <c r="QJ73" s="83"/>
      <c r="QK73" s="83"/>
      <c r="QL73" s="83"/>
      <c r="QM73" s="83"/>
      <c r="QN73" s="83"/>
      <c r="QO73" s="83"/>
      <c r="QP73" s="83"/>
      <c r="QQ73" s="83"/>
      <c r="QR73" s="83"/>
      <c r="QS73" s="83"/>
      <c r="QT73" s="83"/>
      <c r="QU73" s="83"/>
      <c r="QV73" s="83"/>
      <c r="QW73" s="83"/>
      <c r="QX73" s="83"/>
      <c r="QY73" s="62"/>
      <c r="QZ73" s="83"/>
      <c r="RA73" s="83"/>
      <c r="RB73" s="83"/>
      <c r="RC73" s="83"/>
      <c r="RD73" s="83"/>
      <c r="RE73" s="83"/>
      <c r="RF73" s="83"/>
      <c r="RG73" s="83"/>
      <c r="RH73" s="83"/>
      <c r="RI73" s="83"/>
      <c r="RJ73" s="83"/>
      <c r="RK73" s="83"/>
      <c r="RL73" s="83"/>
      <c r="RM73" s="83"/>
      <c r="RN73" s="83"/>
      <c r="RO73" s="83"/>
      <c r="RP73" s="83"/>
      <c r="RQ73" s="83"/>
      <c r="RR73" s="83"/>
      <c r="RS73" s="83"/>
      <c r="RT73" s="83"/>
      <c r="RU73" s="83"/>
      <c r="RV73" s="83"/>
      <c r="RW73" s="83"/>
      <c r="RX73" s="83"/>
      <c r="RY73" s="83"/>
      <c r="RZ73" s="83"/>
      <c r="SA73" s="83"/>
      <c r="SB73" s="83"/>
      <c r="SC73" s="83"/>
      <c r="SD73" s="83"/>
      <c r="SE73" s="62"/>
      <c r="SF73" s="83"/>
      <c r="SG73" s="83"/>
      <c r="SH73" s="83"/>
      <c r="SI73" s="83"/>
      <c r="SJ73" s="83"/>
      <c r="SK73" s="83"/>
      <c r="SL73" s="83"/>
      <c r="SM73" s="83"/>
      <c r="SN73" s="83"/>
      <c r="SO73" s="83"/>
      <c r="SP73" s="83"/>
      <c r="SQ73" s="83"/>
      <c r="SR73" s="83"/>
      <c r="SS73" s="83"/>
      <c r="ST73" s="83"/>
      <c r="SU73" s="83"/>
      <c r="SV73" s="83"/>
      <c r="SW73" s="83"/>
      <c r="SX73" s="83"/>
      <c r="SY73" s="83"/>
      <c r="SZ73" s="83"/>
      <c r="TA73" s="83"/>
      <c r="TB73" s="83"/>
      <c r="TC73" s="83"/>
      <c r="TD73" s="83"/>
      <c r="TE73" s="83"/>
      <c r="TF73" s="83"/>
      <c r="TG73" s="83"/>
      <c r="TH73" s="83"/>
      <c r="TI73" s="83"/>
      <c r="TJ73" s="62"/>
      <c r="TK73" s="83"/>
      <c r="TL73" s="83"/>
      <c r="TM73" s="83"/>
      <c r="TN73" s="83"/>
      <c r="TO73" s="83"/>
      <c r="TP73" s="83"/>
      <c r="TQ73" s="83"/>
      <c r="TR73" s="83"/>
      <c r="TS73" s="83"/>
      <c r="TT73" s="83"/>
      <c r="TU73" s="83"/>
      <c r="TV73" s="83"/>
      <c r="TW73" s="83"/>
      <c r="TX73" s="83"/>
      <c r="TY73" s="83"/>
      <c r="TZ73" s="83"/>
      <c r="UA73" s="83"/>
      <c r="UB73" s="83"/>
      <c r="UC73" s="83"/>
      <c r="UD73" s="83"/>
      <c r="UE73" s="83"/>
      <c r="UF73" s="83"/>
      <c r="UG73" s="83"/>
      <c r="UH73" s="83"/>
      <c r="UI73" s="83"/>
      <c r="UJ73" s="83"/>
      <c r="UK73" s="83"/>
      <c r="UL73" s="83"/>
      <c r="UM73" s="83"/>
      <c r="UN73" s="83"/>
      <c r="UO73" s="83"/>
      <c r="UP73" s="62"/>
      <c r="UQ73" s="83"/>
      <c r="UR73" s="83"/>
      <c r="US73" s="83"/>
      <c r="UT73" s="83"/>
      <c r="UU73" s="83"/>
      <c r="UV73" s="83"/>
      <c r="UW73" s="83"/>
      <c r="UX73" s="83"/>
      <c r="UY73" s="83"/>
      <c r="UZ73" s="83"/>
      <c r="VA73" s="83"/>
      <c r="VB73" s="83"/>
      <c r="VC73" s="83"/>
      <c r="VD73" s="83"/>
      <c r="VE73" s="83"/>
      <c r="VF73" s="83"/>
      <c r="VG73" s="83"/>
      <c r="VH73" s="83"/>
      <c r="VI73" s="83"/>
      <c r="VJ73" s="83"/>
      <c r="VK73" s="83"/>
      <c r="VL73" s="83"/>
      <c r="VM73" s="83"/>
      <c r="VN73" s="83"/>
      <c r="VO73" s="83"/>
      <c r="VP73" s="83"/>
      <c r="VQ73" s="83"/>
      <c r="VR73" s="83"/>
      <c r="VS73" s="83"/>
      <c r="VT73" s="83"/>
      <c r="VU73" s="62"/>
      <c r="VV73" s="83"/>
      <c r="VW73" s="83"/>
      <c r="VX73" s="83"/>
      <c r="VY73" s="83"/>
      <c r="VZ73" s="83"/>
      <c r="WA73" s="83"/>
      <c r="WB73" s="83"/>
      <c r="WC73" s="83"/>
      <c r="WD73" s="83"/>
      <c r="WE73" s="83"/>
      <c r="WF73" s="83"/>
      <c r="WG73" s="83"/>
      <c r="WH73" s="83"/>
      <c r="WI73" s="83"/>
      <c r="WJ73" s="83"/>
      <c r="WK73" s="83"/>
      <c r="WL73" s="83"/>
      <c r="WM73" s="83"/>
      <c r="WN73" s="83"/>
      <c r="WO73" s="83"/>
      <c r="WP73" s="83"/>
      <c r="WQ73" s="83"/>
      <c r="WR73" s="83"/>
      <c r="WS73" s="83"/>
      <c r="WT73" s="83"/>
      <c r="WU73" s="83"/>
      <c r="WV73" s="83"/>
      <c r="WW73" s="83"/>
      <c r="WX73" s="83"/>
      <c r="WY73" s="83"/>
      <c r="WZ73" s="42"/>
      <c r="XA73" s="62"/>
      <c r="XB73" s="42"/>
      <c r="XC73" s="42"/>
      <c r="XD73" s="42"/>
      <c r="XE73" s="42"/>
      <c r="XF73" s="42"/>
      <c r="XG73" s="42"/>
      <c r="XH73" s="42"/>
      <c r="XI73" s="42"/>
      <c r="XJ73" s="42"/>
      <c r="XK73" s="42"/>
      <c r="XL73" s="42"/>
      <c r="XM73" s="42"/>
      <c r="XN73" s="42"/>
      <c r="XO73" s="42"/>
      <c r="XP73" s="42"/>
      <c r="XQ73" s="42"/>
      <c r="XR73" s="42"/>
      <c r="XS73" s="42"/>
      <c r="XT73" s="42"/>
      <c r="XU73" s="42"/>
      <c r="XV73" s="42"/>
      <c r="XW73" s="42"/>
      <c r="XX73" s="42"/>
      <c r="XY73" s="42"/>
      <c r="XZ73" s="42"/>
      <c r="YA73" s="42"/>
      <c r="YB73" s="42"/>
      <c r="YC73" s="42"/>
      <c r="YD73" s="42"/>
      <c r="YE73" s="42"/>
      <c r="YF73" s="42"/>
      <c r="YG73" s="62"/>
      <c r="YH73" s="42"/>
      <c r="YI73" s="42"/>
      <c r="YJ73" s="42"/>
      <c r="YK73" s="42"/>
      <c r="YL73" s="42"/>
      <c r="YM73" s="42"/>
      <c r="YN73" s="42"/>
      <c r="YO73" s="42"/>
      <c r="YP73" s="42"/>
      <c r="YQ73" s="42"/>
      <c r="YR73" s="42"/>
      <c r="YS73" s="42"/>
      <c r="YT73" s="42"/>
      <c r="YU73" s="42"/>
      <c r="YV73" s="42"/>
      <c r="YW73" s="42"/>
      <c r="YX73" s="42"/>
      <c r="YY73" s="42"/>
      <c r="YZ73" s="42"/>
      <c r="ZA73" s="42"/>
      <c r="ZB73" s="42"/>
      <c r="ZC73" s="42"/>
      <c r="ZD73" s="42"/>
      <c r="ZE73" s="42"/>
      <c r="ZF73" s="42"/>
      <c r="ZG73" s="42"/>
      <c r="ZH73" s="42"/>
      <c r="ZI73" s="42"/>
      <c r="ZJ73" s="62"/>
      <c r="ZK73" s="42"/>
      <c r="ZL73" s="42"/>
      <c r="ZM73" s="42"/>
      <c r="ZN73" s="42"/>
      <c r="ZO73" s="42"/>
      <c r="ZP73" s="42"/>
      <c r="ZQ73" s="42"/>
      <c r="ZR73" s="42"/>
      <c r="ZS73" s="42"/>
      <c r="ZT73" s="42"/>
      <c r="ZU73" s="42"/>
      <c r="ZV73" s="42"/>
      <c r="ZW73" s="42"/>
      <c r="ZX73" s="42"/>
      <c r="ZY73" s="42"/>
      <c r="ZZ73" s="42"/>
      <c r="AAA73" s="42"/>
      <c r="AAB73" s="42"/>
      <c r="AAC73" s="42"/>
      <c r="AAD73" s="42"/>
      <c r="AAE73" s="42"/>
      <c r="AAF73" s="42"/>
      <c r="AAG73" s="42"/>
      <c r="AAH73" s="42"/>
      <c r="AAI73" s="42"/>
      <c r="AAJ73" s="42"/>
      <c r="AAK73" s="42"/>
      <c r="AAL73" s="42"/>
      <c r="AAM73" s="42"/>
      <c r="AAN73" s="42"/>
      <c r="AAO73" s="42"/>
      <c r="AAP73" s="62"/>
      <c r="AAQ73" s="42"/>
      <c r="AAR73" s="42"/>
      <c r="AAS73" s="42"/>
      <c r="AAT73" s="42"/>
      <c r="AAU73" s="42"/>
      <c r="AAV73" s="42"/>
      <c r="AAW73" s="42"/>
      <c r="AAX73" s="42"/>
      <c r="AAY73" s="42"/>
      <c r="AAZ73" s="42"/>
      <c r="ABA73" s="42"/>
      <c r="ABB73" s="42"/>
      <c r="ABC73" s="42"/>
      <c r="ABD73" s="42"/>
      <c r="ABE73" s="42"/>
      <c r="ABF73" s="42"/>
      <c r="ABG73" s="42"/>
      <c r="ABH73" s="42"/>
      <c r="ABI73" s="42"/>
      <c r="ABJ73" s="42"/>
      <c r="ABK73" s="42"/>
      <c r="ABL73" s="42"/>
      <c r="ABM73" s="42"/>
      <c r="ABN73" s="42"/>
      <c r="ABO73" s="42"/>
      <c r="ABP73" s="42"/>
      <c r="ABQ73" s="42"/>
      <c r="ABR73" s="42"/>
      <c r="ABS73" s="42"/>
      <c r="ABT73" s="42"/>
      <c r="ABU73" s="62"/>
      <c r="ABV73" s="42"/>
      <c r="ABW73" s="42"/>
      <c r="ABX73" s="42"/>
      <c r="ABY73" s="42"/>
      <c r="ABZ73" s="42"/>
      <c r="ACA73" s="42"/>
      <c r="ACB73" s="42"/>
      <c r="ACC73" s="42"/>
      <c r="ACD73" s="42"/>
      <c r="ACE73" s="42"/>
      <c r="ACF73" s="42"/>
      <c r="ACG73" s="42"/>
      <c r="ACH73" s="42"/>
      <c r="ACI73" s="42"/>
      <c r="ACJ73" s="42"/>
      <c r="ACK73" s="42"/>
      <c r="ACL73" s="42"/>
      <c r="ACM73" s="42"/>
      <c r="ACN73" s="42"/>
      <c r="ACO73" s="42"/>
      <c r="ACP73" s="42"/>
      <c r="ACQ73" s="42"/>
      <c r="ACR73" s="42"/>
      <c r="ACS73" s="42"/>
      <c r="ACT73" s="42"/>
      <c r="ACU73" s="42"/>
      <c r="ACV73" s="42"/>
      <c r="ACW73" s="42"/>
      <c r="ACX73" s="42"/>
      <c r="ACY73" s="42"/>
      <c r="ACZ73" s="42"/>
      <c r="ADA73" s="62"/>
      <c r="ADB73" s="42"/>
      <c r="ADC73" s="42"/>
      <c r="ADD73" s="42"/>
      <c r="ADE73" s="42"/>
      <c r="ADF73" s="42"/>
      <c r="ADG73" s="42"/>
      <c r="ADH73" s="42"/>
      <c r="ADI73" s="42"/>
      <c r="ADJ73" s="42"/>
      <c r="ADK73" s="42"/>
      <c r="ADL73" s="42"/>
      <c r="ADM73" s="42"/>
      <c r="ADN73" s="42"/>
      <c r="ADO73" s="42"/>
      <c r="ADP73" s="42"/>
      <c r="ADQ73" s="42"/>
      <c r="ADR73" s="42"/>
      <c r="ADS73" s="42"/>
      <c r="ADT73" s="42"/>
      <c r="ADU73" s="42"/>
      <c r="ADV73" s="42"/>
      <c r="ADW73" s="42"/>
      <c r="ADX73" s="42"/>
      <c r="ADY73" s="42"/>
      <c r="ADZ73" s="42"/>
      <c r="AEA73" s="42"/>
      <c r="AEB73" s="42"/>
      <c r="AEC73" s="42"/>
      <c r="AED73" s="42"/>
      <c r="AEE73" s="42"/>
      <c r="AEF73" s="62"/>
      <c r="AEG73" s="42"/>
      <c r="AEH73" s="42"/>
      <c r="AEI73" s="42"/>
      <c r="AEJ73" s="42"/>
      <c r="AEK73" s="42"/>
      <c r="AEL73" s="42"/>
      <c r="AEM73" s="42"/>
      <c r="AEN73" s="42"/>
      <c r="AEO73" s="42"/>
      <c r="AEP73" s="42"/>
      <c r="AEQ73" s="42"/>
      <c r="AER73" s="42"/>
      <c r="AES73" s="42"/>
      <c r="AET73" s="42"/>
      <c r="AEU73" s="42"/>
      <c r="AEV73" s="42"/>
      <c r="AEW73" s="42"/>
      <c r="AEX73" s="42"/>
      <c r="AEY73" s="42"/>
      <c r="AEZ73" s="42"/>
      <c r="AFA73" s="42"/>
      <c r="AFB73" s="42"/>
      <c r="AFC73" s="42"/>
      <c r="AFD73" s="42"/>
      <c r="AFE73" s="42"/>
      <c r="AFF73" s="42"/>
      <c r="AFG73" s="42"/>
      <c r="AFH73" s="42"/>
      <c r="AFI73" s="42"/>
      <c r="AFJ73" s="42"/>
      <c r="AFK73" s="42"/>
      <c r="AFL73" s="62"/>
      <c r="AFM73" s="42"/>
      <c r="AFN73" s="42"/>
      <c r="AFO73" s="42"/>
      <c r="AFP73" s="42"/>
      <c r="AFQ73" s="42"/>
      <c r="AFR73" s="42"/>
      <c r="AFS73" s="42"/>
      <c r="AFT73" s="42"/>
      <c r="AFU73" s="42"/>
      <c r="AFV73" s="42"/>
      <c r="AFW73" s="42"/>
      <c r="AFX73" s="42"/>
      <c r="AFY73" s="42"/>
      <c r="AFZ73" s="42"/>
      <c r="AGA73" s="42"/>
      <c r="AGB73" s="42"/>
      <c r="AGC73" s="42"/>
      <c r="AGD73" s="42"/>
      <c r="AGE73" s="42"/>
      <c r="AGF73" s="42"/>
      <c r="AGG73" s="42"/>
      <c r="AGH73" s="42"/>
      <c r="AGI73" s="42"/>
      <c r="AGJ73" s="42"/>
      <c r="AGK73" s="42"/>
      <c r="AGL73" s="42"/>
      <c r="AGM73" s="42"/>
      <c r="AGN73" s="42"/>
      <c r="AGO73" s="42"/>
      <c r="AGP73" s="42"/>
      <c r="AGQ73" s="42"/>
      <c r="AGR73" s="62"/>
      <c r="AGS73" s="42"/>
      <c r="AGT73" s="42"/>
      <c r="AGU73" s="42"/>
      <c r="AGV73" s="42"/>
      <c r="AGW73" s="42"/>
      <c r="AGX73" s="42"/>
      <c r="AGY73" s="42"/>
      <c r="AGZ73" s="42"/>
      <c r="AHA73" s="42"/>
      <c r="AHB73" s="42"/>
      <c r="AHC73" s="42"/>
      <c r="AHD73" s="42"/>
      <c r="AHE73" s="42"/>
      <c r="AHF73" s="42"/>
      <c r="AHG73" s="42"/>
      <c r="AHH73" s="42"/>
      <c r="AHI73" s="42"/>
      <c r="AHJ73" s="42"/>
      <c r="AHK73" s="42"/>
      <c r="AHL73" s="42"/>
      <c r="AHM73" s="42"/>
      <c r="AHN73" s="42"/>
      <c r="AHO73" s="42"/>
      <c r="AHP73" s="42"/>
      <c r="AHQ73" s="42"/>
      <c r="AHR73" s="42"/>
      <c r="AHS73" s="42"/>
      <c r="AHT73" s="42"/>
      <c r="AHU73" s="42"/>
      <c r="AHV73" s="42"/>
      <c r="AHW73" s="62"/>
      <c r="AHX73" s="42"/>
      <c r="AHY73" s="42"/>
      <c r="AHZ73" s="42"/>
      <c r="AIA73" s="42"/>
      <c r="AIB73" s="42"/>
      <c r="AIC73" s="42"/>
      <c r="AID73" s="42"/>
      <c r="AIE73" s="42"/>
      <c r="AIF73" s="42"/>
      <c r="AIG73" s="42"/>
      <c r="AIH73" s="42"/>
      <c r="AII73" s="42"/>
      <c r="AIJ73" s="42"/>
      <c r="AIK73" s="42"/>
      <c r="AIL73" s="42"/>
      <c r="AIM73" s="42"/>
      <c r="AIN73" s="42"/>
      <c r="AIO73" s="42"/>
      <c r="AIP73" s="42"/>
      <c r="AIQ73" s="42"/>
      <c r="AIR73" s="42"/>
      <c r="AIS73" s="42"/>
      <c r="AIT73" s="42"/>
      <c r="AIU73" s="42"/>
      <c r="AIV73" s="42"/>
      <c r="AIW73" s="42"/>
      <c r="AIX73" s="42"/>
      <c r="AIY73" s="42"/>
      <c r="AIZ73" s="42"/>
      <c r="AJA73" s="42"/>
      <c r="AJB73" s="42"/>
      <c r="AJC73" s="62"/>
      <c r="AJD73" s="42"/>
      <c r="AJE73" s="42"/>
      <c r="AJF73" s="42"/>
      <c r="AJG73" s="42"/>
      <c r="AJH73" s="42"/>
      <c r="AJI73" s="42"/>
      <c r="AJJ73" s="42"/>
      <c r="AJK73" s="42"/>
      <c r="AJL73" s="42"/>
      <c r="AJM73" s="42"/>
      <c r="AJN73" s="42"/>
      <c r="AJO73" s="42"/>
      <c r="AJP73" s="42"/>
      <c r="AJQ73" s="42"/>
      <c r="AJR73" s="42"/>
      <c r="AJS73" s="42"/>
      <c r="AJT73" s="42"/>
      <c r="AJU73" s="42"/>
      <c r="AJV73" s="42"/>
      <c r="AJW73" s="42"/>
      <c r="AJX73" s="42"/>
      <c r="AJY73" s="42"/>
      <c r="AJZ73" s="42"/>
      <c r="AKA73" s="42"/>
      <c r="AKB73" s="42"/>
      <c r="AKC73" s="42"/>
      <c r="AKD73" s="42"/>
      <c r="AKE73" s="42"/>
      <c r="AKF73" s="42"/>
      <c r="AKG73" s="42"/>
      <c r="AKH73" s="62"/>
      <c r="AKI73" s="42"/>
      <c r="AKJ73" s="42"/>
      <c r="AKK73" s="42"/>
      <c r="AKL73" s="42"/>
      <c r="AKM73" s="42"/>
      <c r="AKN73" s="42"/>
      <c r="AKO73" s="42"/>
      <c r="AKP73" s="42"/>
      <c r="AKQ73" s="42"/>
      <c r="AKR73" s="42"/>
      <c r="AKS73" s="42"/>
      <c r="AKT73" s="42"/>
      <c r="AKU73" s="42"/>
      <c r="AKV73" s="42"/>
      <c r="AKW73" s="42"/>
      <c r="AKX73" s="42"/>
      <c r="AKY73" s="42"/>
      <c r="AKZ73" s="42"/>
      <c r="ALA73" s="42"/>
      <c r="ALB73" s="42"/>
      <c r="ALC73" s="42"/>
      <c r="ALD73" s="42"/>
      <c r="ALE73" s="42"/>
      <c r="ALF73" s="42"/>
      <c r="ALG73" s="42"/>
      <c r="ALH73" s="42"/>
      <c r="ALI73" s="42"/>
      <c r="ALJ73" s="42"/>
      <c r="ALK73" s="42"/>
      <c r="ALL73" s="42"/>
      <c r="ALM73" s="42"/>
      <c r="ALN73" s="62"/>
    </row>
    <row r="74" spans="1:1002">
      <c r="A74" s="549"/>
      <c r="B74" s="539"/>
      <c r="D74" s="552"/>
      <c r="E74" s="552"/>
      <c r="F74" s="98">
        <f>E73-D73</f>
        <v>486</v>
      </c>
      <c r="G74" s="96">
        <f>NETWORKDAYS(D73,E73,C$165:C$187)</f>
        <v>339</v>
      </c>
      <c r="H74" s="561"/>
      <c r="I74" s="542"/>
      <c r="J74" s="51" t="str">
        <f>IF(I73&gt;1%,"100%","100%")</f>
        <v>100%</v>
      </c>
      <c r="K74" s="564"/>
      <c r="M74" s="34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62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O74" s="42"/>
      <c r="IP74" s="42"/>
      <c r="IQ74" s="42"/>
      <c r="IR74" s="42"/>
      <c r="IS74" s="42"/>
      <c r="IT74" s="42"/>
      <c r="IU74" s="42"/>
      <c r="IV74" s="42"/>
      <c r="IW74" s="42"/>
      <c r="IX74" s="42"/>
      <c r="IY74" s="42"/>
      <c r="IZ74" s="42"/>
      <c r="JA74" s="42"/>
      <c r="JB74" s="42"/>
      <c r="JC74" s="42"/>
      <c r="JD74" s="42"/>
      <c r="JE74" s="42"/>
      <c r="JF74" s="42"/>
      <c r="JG74" s="42"/>
      <c r="JH74" s="42"/>
      <c r="JI74" s="42"/>
      <c r="JJ74" s="42"/>
      <c r="JK74" s="42"/>
      <c r="JL74" s="42"/>
      <c r="JM74" s="42"/>
      <c r="JN74" s="42"/>
      <c r="JO74" s="42"/>
      <c r="JP74" s="42"/>
      <c r="JQ74" s="42"/>
      <c r="JR74" s="42"/>
      <c r="JS74" s="42"/>
      <c r="JU74" s="42"/>
      <c r="JV74" s="42"/>
      <c r="JW74" s="42"/>
      <c r="JX74" s="42"/>
      <c r="JY74" s="42"/>
      <c r="JZ74" s="42"/>
      <c r="KA74" s="42"/>
      <c r="KB74" s="42"/>
      <c r="KC74" s="42"/>
      <c r="KD74" s="42"/>
      <c r="KE74" s="42"/>
      <c r="KF74" s="42"/>
      <c r="KG74" s="42"/>
      <c r="KH74" s="42"/>
      <c r="KI74" s="42"/>
      <c r="KJ74" s="42"/>
      <c r="KK74" s="42"/>
      <c r="KL74" s="42"/>
      <c r="KM74" s="42"/>
      <c r="KN74" s="42"/>
      <c r="KO74" s="42"/>
      <c r="KP74" s="42"/>
      <c r="KQ74" s="42"/>
      <c r="KR74" s="42"/>
      <c r="KS74" s="42"/>
      <c r="KT74" s="42"/>
      <c r="KU74" s="42"/>
      <c r="KV74" s="42"/>
      <c r="KX74" s="42"/>
      <c r="KY74" s="42"/>
      <c r="KZ74" s="42"/>
      <c r="LA74" s="42"/>
      <c r="LB74" s="42"/>
      <c r="LC74" s="42"/>
      <c r="LD74" s="42"/>
      <c r="LE74" s="42"/>
      <c r="LF74" s="42"/>
      <c r="LG74" s="42"/>
      <c r="LH74" s="42"/>
      <c r="LI74" s="42"/>
      <c r="LJ74" s="42"/>
      <c r="LK74" s="42"/>
      <c r="LL74" s="42"/>
      <c r="LM74" s="42"/>
      <c r="LN74" s="42"/>
      <c r="LO74" s="42"/>
      <c r="LP74" s="42"/>
      <c r="LQ74" s="42"/>
      <c r="LR74" s="42"/>
      <c r="LS74" s="42"/>
      <c r="LT74" s="42"/>
      <c r="LU74" s="42"/>
      <c r="LV74" s="42"/>
      <c r="LW74" s="42"/>
      <c r="LX74" s="42"/>
      <c r="LY74" s="42"/>
      <c r="LZ74" s="42"/>
      <c r="MA74" s="42"/>
      <c r="MB74" s="42"/>
      <c r="MD74" s="30"/>
      <c r="ME74" s="30"/>
      <c r="MF74" s="30"/>
      <c r="MG74" s="30"/>
      <c r="MH74" s="30"/>
      <c r="MI74" s="30"/>
      <c r="MJ74" s="30"/>
      <c r="MK74" s="30"/>
      <c r="ML74" s="30"/>
      <c r="MM74" s="30"/>
      <c r="MN74" s="30"/>
      <c r="MO74" s="30"/>
      <c r="MP74" s="30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/>
      <c r="NE74" s="30"/>
      <c r="NF74" s="30"/>
      <c r="NG74" s="30"/>
      <c r="NI74" s="42"/>
      <c r="NJ74" s="42"/>
      <c r="NK74" s="42"/>
      <c r="NL74" s="42"/>
      <c r="NM74" s="42"/>
      <c r="NN74" s="42"/>
      <c r="NO74" s="42"/>
      <c r="NP74" s="42"/>
      <c r="NQ74" s="42"/>
      <c r="NR74" s="42"/>
      <c r="NS74" s="42"/>
      <c r="NT74" s="42"/>
      <c r="NU74" s="42"/>
      <c r="NV74" s="42"/>
      <c r="NW74" s="42"/>
      <c r="NX74" s="42"/>
      <c r="NY74" s="42"/>
      <c r="NZ74" s="42"/>
      <c r="OA74" s="42"/>
      <c r="OB74" s="42"/>
      <c r="OC74" s="42"/>
      <c r="OD74" s="42"/>
      <c r="OE74" s="42"/>
      <c r="OF74" s="42"/>
      <c r="OG74" s="42"/>
      <c r="OH74" s="42"/>
      <c r="OI74" s="42"/>
      <c r="OJ74" s="42"/>
      <c r="OK74" s="42"/>
      <c r="OL74" s="42"/>
      <c r="OM74" s="42"/>
      <c r="OO74" s="30"/>
      <c r="OP74" s="30"/>
      <c r="OQ74" s="30"/>
      <c r="OR74" s="30"/>
      <c r="OS74" s="30"/>
      <c r="OT74" s="30"/>
      <c r="OU74" s="30"/>
      <c r="OV74" s="30"/>
      <c r="OW74" s="30"/>
      <c r="OX74" s="30"/>
      <c r="OY74" s="30"/>
      <c r="OZ74" s="30"/>
      <c r="PA74" s="30"/>
      <c r="PB74" s="30"/>
      <c r="PC74" s="30"/>
      <c r="PD74" s="30"/>
      <c r="PE74" s="30"/>
      <c r="PF74" s="30"/>
      <c r="PG74" s="30"/>
      <c r="PH74" s="30"/>
      <c r="PI74" s="30"/>
      <c r="PJ74" s="30"/>
      <c r="PK74" s="30"/>
      <c r="PL74" s="30"/>
      <c r="PM74" s="30"/>
      <c r="PN74" s="30"/>
      <c r="PO74" s="30"/>
      <c r="PP74" s="30"/>
      <c r="PQ74" s="30"/>
      <c r="PR74" s="30"/>
      <c r="PT74" s="42"/>
      <c r="PU74" s="42"/>
      <c r="PV74" s="42"/>
      <c r="PW74" s="42"/>
      <c r="PX74" s="42"/>
      <c r="PY74" s="42"/>
      <c r="PZ74" s="42"/>
      <c r="QA74" s="42"/>
      <c r="QB74" s="42"/>
      <c r="QC74" s="42"/>
      <c r="QD74" s="42"/>
      <c r="QE74" s="42"/>
      <c r="QF74" s="42"/>
      <c r="QG74" s="42"/>
      <c r="QH74" s="42"/>
      <c r="QI74" s="42"/>
      <c r="QJ74" s="42"/>
      <c r="QK74" s="42"/>
      <c r="QL74" s="42"/>
      <c r="QM74" s="42"/>
      <c r="QN74" s="42"/>
      <c r="QO74" s="42"/>
      <c r="QP74" s="42"/>
      <c r="QQ74" s="42"/>
      <c r="QR74" s="42"/>
      <c r="QS74" s="42"/>
      <c r="QT74" s="42"/>
      <c r="QU74" s="42"/>
      <c r="QV74" s="42"/>
      <c r="QW74" s="42"/>
      <c r="QX74" s="42"/>
      <c r="QZ74" s="42"/>
      <c r="RA74" s="42"/>
      <c r="RB74" s="42"/>
      <c r="RC74" s="42"/>
      <c r="RD74" s="42"/>
      <c r="RE74" s="42"/>
      <c r="RF74" s="42"/>
      <c r="RG74" s="42"/>
      <c r="RH74" s="42"/>
      <c r="RI74" s="42"/>
      <c r="RJ74" s="42"/>
      <c r="RK74" s="42"/>
      <c r="RL74" s="42"/>
      <c r="RM74" s="42"/>
      <c r="RN74" s="42"/>
      <c r="RO74" s="42"/>
      <c r="RP74" s="42"/>
      <c r="RQ74" s="42"/>
      <c r="RR74" s="42"/>
      <c r="RS74" s="42"/>
      <c r="RT74" s="42"/>
      <c r="RU74" s="42"/>
      <c r="RV74" s="42"/>
      <c r="RW74" s="42"/>
      <c r="RX74" s="42"/>
      <c r="RY74" s="42"/>
      <c r="RZ74" s="42"/>
      <c r="SA74" s="42"/>
      <c r="SB74" s="42"/>
      <c r="SC74" s="42"/>
      <c r="SD74" s="42"/>
      <c r="SF74" s="30"/>
      <c r="SG74" s="30"/>
      <c r="SH74" s="30"/>
      <c r="SI74" s="30"/>
      <c r="SJ74" s="30"/>
      <c r="SK74" s="30"/>
      <c r="SL74" s="30"/>
      <c r="SM74" s="30"/>
      <c r="SN74" s="30"/>
      <c r="SO74" s="30"/>
      <c r="SP74" s="30"/>
      <c r="SQ74" s="30"/>
      <c r="SR74" s="30"/>
      <c r="SS74" s="30"/>
      <c r="ST74" s="30"/>
      <c r="SU74" s="30"/>
      <c r="SV74" s="30"/>
      <c r="SW74" s="30"/>
      <c r="SX74" s="30"/>
      <c r="SY74" s="30"/>
      <c r="SZ74" s="30"/>
      <c r="TA74" s="30"/>
      <c r="TB74" s="30"/>
      <c r="TC74" s="30"/>
      <c r="TD74" s="30"/>
      <c r="TE74" s="30"/>
      <c r="TF74" s="30"/>
      <c r="TG74" s="30"/>
      <c r="TH74" s="30"/>
      <c r="TI74" s="30"/>
      <c r="TK74" s="42"/>
      <c r="TL74" s="42"/>
      <c r="TM74" s="42"/>
      <c r="TN74" s="42"/>
      <c r="TO74" s="42"/>
      <c r="TP74" s="42"/>
      <c r="TQ74" s="42"/>
      <c r="TR74" s="42"/>
      <c r="TS74" s="42"/>
      <c r="TT74" s="42"/>
      <c r="TU74" s="42"/>
      <c r="TV74" s="42"/>
      <c r="TW74" s="42"/>
      <c r="TX74" s="42"/>
      <c r="TY74" s="42"/>
      <c r="TZ74" s="42"/>
      <c r="UA74" s="42"/>
      <c r="UB74" s="42"/>
      <c r="UC74" s="42"/>
      <c r="UD74" s="42"/>
      <c r="UE74" s="42"/>
      <c r="UF74" s="42"/>
      <c r="UG74" s="42"/>
      <c r="UH74" s="42"/>
      <c r="UI74" s="42"/>
      <c r="UJ74" s="42"/>
      <c r="UK74" s="42"/>
      <c r="UL74" s="42"/>
      <c r="UM74" s="42"/>
      <c r="UN74" s="42"/>
      <c r="UO74" s="42"/>
      <c r="UQ74" s="30"/>
      <c r="UR74" s="30"/>
      <c r="US74" s="30"/>
      <c r="UT74" s="30"/>
      <c r="UU74" s="30"/>
      <c r="UV74" s="30"/>
      <c r="UW74" s="30"/>
      <c r="UX74" s="30"/>
      <c r="UY74" s="30"/>
      <c r="UZ74" s="30"/>
      <c r="VA74" s="30"/>
      <c r="VB74" s="30"/>
      <c r="VC74" s="30"/>
      <c r="VD74" s="30"/>
      <c r="VE74" s="30"/>
      <c r="VF74" s="30"/>
      <c r="VG74" s="30"/>
      <c r="VH74" s="30"/>
      <c r="VI74" s="30"/>
      <c r="VJ74" s="30"/>
      <c r="VK74" s="30"/>
      <c r="VL74" s="30"/>
      <c r="VM74" s="30"/>
      <c r="VN74" s="30"/>
      <c r="VO74" s="30"/>
      <c r="VP74" s="30"/>
      <c r="VQ74" s="30"/>
      <c r="VR74" s="30"/>
      <c r="VS74" s="30"/>
      <c r="VT74" s="30"/>
      <c r="VU74" s="62"/>
      <c r="VV74" s="30"/>
      <c r="VW74" s="30"/>
      <c r="VX74" s="30"/>
      <c r="VY74" s="30"/>
      <c r="VZ74" s="30"/>
      <c r="WA74" s="30"/>
      <c r="WB74" s="30"/>
      <c r="WC74" s="30"/>
      <c r="WD74" s="30"/>
      <c r="WE74" s="30"/>
      <c r="WF74" s="30"/>
      <c r="WG74" s="30"/>
      <c r="WH74" s="30"/>
      <c r="WI74" s="30"/>
      <c r="WJ74" s="30"/>
      <c r="WK74" s="30"/>
      <c r="WL74" s="30"/>
      <c r="WM74" s="30"/>
      <c r="WN74" s="30"/>
      <c r="WO74" s="30"/>
      <c r="WP74" s="30"/>
      <c r="WQ74" s="30"/>
      <c r="WR74" s="30"/>
      <c r="WS74" s="30"/>
      <c r="WT74" s="30"/>
      <c r="WU74" s="30"/>
      <c r="WV74" s="30"/>
      <c r="WW74" s="30"/>
      <c r="WX74" s="30"/>
      <c r="WY74" s="30"/>
      <c r="WZ74" s="30"/>
      <c r="XA74" s="62"/>
      <c r="XB74" s="30"/>
      <c r="XC74" s="30"/>
      <c r="XD74" s="30"/>
      <c r="XE74" s="30"/>
      <c r="XF74" s="30"/>
      <c r="XG74" s="30"/>
      <c r="XH74" s="30"/>
      <c r="XI74" s="30"/>
      <c r="XJ74" s="30"/>
      <c r="XK74" s="30"/>
      <c r="XL74" s="30"/>
      <c r="XM74" s="30"/>
      <c r="XN74" s="30"/>
      <c r="XO74" s="30"/>
      <c r="XP74" s="30"/>
      <c r="XQ74" s="30"/>
      <c r="XR74" s="30"/>
      <c r="XS74" s="30"/>
      <c r="XT74" s="30"/>
      <c r="XU74" s="30"/>
      <c r="XV74" s="30"/>
      <c r="XW74" s="30"/>
      <c r="XX74" s="30"/>
      <c r="XY74" s="30"/>
      <c r="XZ74" s="30"/>
      <c r="YA74" s="30"/>
      <c r="YB74" s="30"/>
      <c r="YC74" s="30"/>
      <c r="YD74" s="30"/>
      <c r="YE74" s="30"/>
      <c r="YF74" s="30"/>
      <c r="YG74" s="62"/>
      <c r="YH74" s="30"/>
      <c r="YI74" s="30"/>
      <c r="YJ74" s="30"/>
      <c r="YK74" s="30"/>
      <c r="YL74" s="30"/>
      <c r="YM74" s="30"/>
      <c r="YN74" s="30"/>
      <c r="YO74" s="30"/>
      <c r="YP74" s="30"/>
      <c r="YQ74" s="30"/>
      <c r="YR74" s="30"/>
      <c r="YS74" s="30"/>
      <c r="YT74" s="30"/>
      <c r="YU74" s="30"/>
      <c r="YV74" s="30"/>
      <c r="YW74" s="30"/>
      <c r="YX74" s="30"/>
      <c r="YY74" s="30"/>
      <c r="YZ74" s="30"/>
      <c r="ZA74" s="30"/>
      <c r="ZB74" s="30"/>
      <c r="ZC74" s="30"/>
      <c r="ZD74" s="30"/>
      <c r="ZE74" s="30"/>
      <c r="ZF74" s="30"/>
      <c r="ZG74" s="30"/>
      <c r="ZH74" s="30"/>
      <c r="ZI74" s="30"/>
      <c r="ZJ74" s="62"/>
      <c r="ZK74" s="30"/>
      <c r="ZL74" s="30"/>
      <c r="ZM74" s="30"/>
      <c r="ZN74" s="30"/>
      <c r="ZO74" s="30"/>
      <c r="ZP74" s="30"/>
      <c r="ZQ74" s="30"/>
      <c r="ZR74" s="30"/>
      <c r="ZS74" s="30"/>
      <c r="ZT74" s="30"/>
      <c r="ZU74" s="30"/>
      <c r="ZV74" s="30"/>
      <c r="ZW74" s="30"/>
      <c r="ZX74" s="30"/>
      <c r="ZY74" s="30"/>
      <c r="ZZ74" s="30"/>
      <c r="AAA74" s="30"/>
      <c r="AAB74" s="30"/>
      <c r="AAC74" s="30"/>
      <c r="AAD74" s="30"/>
      <c r="AAE74" s="30"/>
      <c r="AAF74" s="30"/>
      <c r="AAG74" s="30"/>
      <c r="AAH74" s="30"/>
      <c r="AAI74" s="30"/>
      <c r="AAJ74" s="30"/>
      <c r="AAK74" s="30"/>
      <c r="AAL74" s="30"/>
      <c r="AAM74" s="30"/>
      <c r="AAN74" s="30"/>
      <c r="AAO74" s="30"/>
      <c r="AAP74" s="62"/>
      <c r="AAQ74" s="30"/>
      <c r="AAR74" s="30"/>
      <c r="AAS74" s="30"/>
      <c r="AAT74" s="30"/>
      <c r="AAU74" s="30"/>
      <c r="AAV74" s="30"/>
      <c r="AAW74" s="30"/>
      <c r="AAX74" s="30"/>
      <c r="AAY74" s="30"/>
      <c r="AAZ74" s="30"/>
      <c r="ABA74" s="30"/>
      <c r="ABB74" s="30"/>
      <c r="ABC74" s="30"/>
      <c r="ABD74" s="30"/>
      <c r="ABE74" s="30"/>
      <c r="ABF74" s="30"/>
      <c r="ABG74" s="30"/>
      <c r="ABH74" s="30"/>
      <c r="ABI74" s="30"/>
      <c r="ABJ74" s="30"/>
      <c r="ABK74" s="30"/>
      <c r="ABL74" s="30"/>
      <c r="ABM74" s="30"/>
      <c r="ABN74" s="30"/>
      <c r="ABO74" s="30"/>
      <c r="ABP74" s="30"/>
      <c r="ABQ74" s="30"/>
      <c r="ABR74" s="30"/>
      <c r="ABS74" s="30"/>
      <c r="ABT74" s="30"/>
      <c r="ABU74" s="62"/>
      <c r="ABV74" s="30"/>
      <c r="ABW74" s="30"/>
      <c r="ABX74" s="30"/>
      <c r="ABY74" s="30"/>
      <c r="ABZ74" s="30"/>
      <c r="ACA74" s="30"/>
      <c r="ACB74" s="30"/>
      <c r="ACC74" s="30"/>
      <c r="ACD74" s="30"/>
      <c r="ACE74" s="30"/>
      <c r="ACF74" s="30"/>
      <c r="ACG74" s="30"/>
      <c r="ACH74" s="30"/>
      <c r="ACI74" s="30"/>
      <c r="ACJ74" s="30"/>
      <c r="ACK74" s="30"/>
      <c r="ACL74" s="30"/>
      <c r="ACM74" s="30"/>
      <c r="ACN74" s="30"/>
      <c r="ACO74" s="30"/>
      <c r="ACP74" s="30"/>
      <c r="ACQ74" s="30"/>
      <c r="ACR74" s="30"/>
      <c r="ACS74" s="30"/>
      <c r="ACT74" s="30"/>
      <c r="ACU74" s="30"/>
      <c r="ACV74" s="30"/>
      <c r="ACW74" s="30"/>
      <c r="ACX74" s="30"/>
      <c r="ACY74" s="30"/>
      <c r="ACZ74" s="30"/>
      <c r="ADA74" s="62"/>
      <c r="ADB74" s="30"/>
      <c r="ADC74" s="30"/>
      <c r="ADD74" s="30"/>
      <c r="ADE74" s="30"/>
      <c r="ADF74" s="30"/>
      <c r="ADG74" s="30"/>
      <c r="ADH74" s="30"/>
      <c r="ADI74" s="30"/>
      <c r="ADJ74" s="30"/>
      <c r="ADK74" s="30"/>
      <c r="ADL74" s="30"/>
      <c r="ADM74" s="30"/>
      <c r="ADN74" s="30"/>
      <c r="ADO74" s="30"/>
      <c r="ADP74" s="30"/>
      <c r="ADQ74" s="30"/>
      <c r="ADR74" s="30"/>
      <c r="ADS74" s="30"/>
      <c r="ADT74" s="30"/>
      <c r="ADU74" s="30"/>
      <c r="ADV74" s="30"/>
      <c r="ADW74" s="30"/>
      <c r="ADX74" s="30"/>
      <c r="ADY74" s="30"/>
      <c r="ADZ74" s="30"/>
      <c r="AEA74" s="30"/>
      <c r="AEB74" s="30"/>
      <c r="AEC74" s="30"/>
      <c r="AED74" s="30"/>
      <c r="AEE74" s="30"/>
      <c r="AEF74" s="62"/>
      <c r="AEG74" s="30"/>
      <c r="AEH74" s="30"/>
      <c r="AEI74" s="30"/>
      <c r="AEJ74" s="30"/>
      <c r="AEK74" s="30"/>
      <c r="AEL74" s="30"/>
      <c r="AEM74" s="30"/>
      <c r="AEN74" s="30"/>
      <c r="AEO74" s="30"/>
      <c r="AEP74" s="30"/>
      <c r="AEQ74" s="30"/>
      <c r="AER74" s="30"/>
      <c r="AES74" s="30"/>
      <c r="AET74" s="30"/>
      <c r="AEU74" s="30"/>
      <c r="AEV74" s="30"/>
      <c r="AEW74" s="30"/>
      <c r="AEX74" s="30"/>
      <c r="AEY74" s="30"/>
      <c r="AEZ74" s="30"/>
      <c r="AFA74" s="30"/>
      <c r="AFB74" s="30"/>
      <c r="AFC74" s="30"/>
      <c r="AFD74" s="30"/>
      <c r="AFE74" s="30"/>
      <c r="AFF74" s="30"/>
      <c r="AFG74" s="30"/>
      <c r="AFH74" s="30"/>
      <c r="AFI74" s="30"/>
      <c r="AFJ74" s="30"/>
      <c r="AFK74" s="30"/>
      <c r="AFL74" s="62"/>
      <c r="AFM74" s="30"/>
      <c r="AFN74" s="30"/>
      <c r="AFO74" s="30"/>
      <c r="AFP74" s="30"/>
      <c r="AFQ74" s="30"/>
      <c r="AFR74" s="30"/>
      <c r="AFS74" s="30"/>
      <c r="AFT74" s="30"/>
      <c r="AFU74" s="30"/>
      <c r="AFV74" s="30"/>
      <c r="AFW74" s="30"/>
      <c r="AFX74" s="30"/>
      <c r="AFY74" s="30"/>
      <c r="AFZ74" s="30"/>
      <c r="AGA74" s="30"/>
      <c r="AGB74" s="30"/>
      <c r="AGC74" s="30"/>
      <c r="AGD74" s="30"/>
      <c r="AGE74" s="30"/>
      <c r="AGF74" s="30"/>
      <c r="AGG74" s="30"/>
      <c r="AGH74" s="30"/>
      <c r="AGI74" s="30"/>
      <c r="AGJ74" s="30"/>
      <c r="AGK74" s="30"/>
      <c r="AGL74" s="30"/>
      <c r="AGM74" s="30"/>
      <c r="AGN74" s="30"/>
      <c r="AGO74" s="30"/>
      <c r="AGP74" s="30"/>
      <c r="AGQ74" s="30"/>
      <c r="AGR74" s="62"/>
      <c r="AGS74" s="30"/>
      <c r="AGT74" s="30"/>
      <c r="AGU74" s="30"/>
      <c r="AGV74" s="30"/>
      <c r="AGW74" s="30"/>
      <c r="AGX74" s="30"/>
      <c r="AGY74" s="30"/>
      <c r="AGZ74" s="30"/>
      <c r="AHA74" s="30"/>
      <c r="AHB74" s="30"/>
      <c r="AHC74" s="30"/>
      <c r="AHD74" s="30"/>
      <c r="AHE74" s="30"/>
      <c r="AHF74" s="30"/>
      <c r="AHG74" s="30"/>
      <c r="AHH74" s="30"/>
      <c r="AHI74" s="30"/>
      <c r="AHJ74" s="30"/>
      <c r="AHK74" s="30"/>
      <c r="AHL74" s="30"/>
      <c r="AHM74" s="30"/>
      <c r="AHN74" s="30"/>
      <c r="AHO74" s="30"/>
      <c r="AHP74" s="30"/>
      <c r="AHQ74" s="30"/>
      <c r="AHR74" s="30"/>
      <c r="AHS74" s="30"/>
      <c r="AHT74" s="30"/>
      <c r="AHU74" s="30"/>
      <c r="AHV74" s="30"/>
      <c r="AHW74" s="62"/>
      <c r="AHX74" s="30"/>
      <c r="AHY74" s="30"/>
      <c r="AHZ74" s="30"/>
      <c r="AIA74" s="30"/>
      <c r="AIB74" s="30"/>
      <c r="AIC74" s="30"/>
      <c r="AID74" s="30"/>
      <c r="AIE74" s="30"/>
      <c r="AIF74" s="30"/>
      <c r="AIG74" s="30"/>
      <c r="AIH74" s="30"/>
      <c r="AII74" s="30"/>
      <c r="AIJ74" s="30"/>
      <c r="AIK74" s="30"/>
      <c r="AIL74" s="30"/>
      <c r="AIM74" s="30"/>
      <c r="AIN74" s="30"/>
      <c r="AIO74" s="30"/>
      <c r="AIP74" s="30"/>
      <c r="AIQ74" s="30"/>
      <c r="AIR74" s="30"/>
      <c r="AIS74" s="30"/>
      <c r="AIT74" s="30"/>
      <c r="AIU74" s="30"/>
      <c r="AIV74" s="30"/>
      <c r="AIW74" s="30"/>
      <c r="AIX74" s="30"/>
      <c r="AIY74" s="30"/>
      <c r="AIZ74" s="30"/>
      <c r="AJA74" s="30"/>
      <c r="AJB74" s="30"/>
      <c r="AJC74" s="62"/>
      <c r="AJD74" s="30"/>
      <c r="AJE74" s="30"/>
      <c r="AJF74" s="30"/>
      <c r="AJG74" s="30"/>
      <c r="AJH74" s="30"/>
      <c r="AJI74" s="30"/>
      <c r="AJJ74" s="30"/>
      <c r="AJK74" s="30"/>
      <c r="AJL74" s="30"/>
      <c r="AJM74" s="30"/>
      <c r="AJN74" s="30"/>
      <c r="AJO74" s="30"/>
      <c r="AJP74" s="30"/>
      <c r="AJQ74" s="30"/>
      <c r="AJR74" s="30"/>
      <c r="AJS74" s="30"/>
      <c r="AJT74" s="30"/>
      <c r="AJU74" s="30"/>
      <c r="AJV74" s="30"/>
      <c r="AJW74" s="30"/>
      <c r="AJX74" s="30"/>
      <c r="AJY74" s="30"/>
      <c r="AJZ74" s="30"/>
      <c r="AKA74" s="30"/>
      <c r="AKB74" s="30"/>
      <c r="AKC74" s="30"/>
      <c r="AKD74" s="30"/>
      <c r="AKE74" s="30"/>
      <c r="AKF74" s="30"/>
      <c r="AKG74" s="30"/>
      <c r="AKH74" s="62"/>
      <c r="AKI74" s="30"/>
      <c r="AKJ74" s="30"/>
      <c r="AKK74" s="30"/>
      <c r="AKL74" s="30"/>
      <c r="AKM74" s="30"/>
      <c r="AKN74" s="30"/>
      <c r="AKO74" s="30"/>
      <c r="AKP74" s="30"/>
      <c r="AKQ74" s="30"/>
      <c r="AKR74" s="30"/>
      <c r="AKS74" s="30"/>
      <c r="AKT74" s="30"/>
      <c r="AKU74" s="30"/>
      <c r="AKV74" s="30"/>
      <c r="AKW74" s="30"/>
      <c r="AKX74" s="30"/>
      <c r="AKY74" s="30"/>
      <c r="AKZ74" s="30"/>
      <c r="ALA74" s="30"/>
      <c r="ALB74" s="30"/>
      <c r="ALC74" s="30"/>
      <c r="ALD74" s="30"/>
      <c r="ALE74" s="30"/>
      <c r="ALF74" s="30"/>
      <c r="ALG74" s="30"/>
      <c r="ALH74" s="30"/>
      <c r="ALI74" s="30"/>
      <c r="ALJ74" s="30"/>
      <c r="ALK74" s="30"/>
      <c r="ALL74" s="30"/>
      <c r="ALM74" s="30"/>
      <c r="ALN74" s="62"/>
    </row>
    <row r="75" spans="1:1002" s="12" customFormat="1" ht="3" customHeight="1">
      <c r="A75" s="550"/>
      <c r="B75" s="540"/>
      <c r="C75"/>
      <c r="D75" s="553"/>
      <c r="E75" s="553"/>
      <c r="F75" s="53"/>
      <c r="G75" s="54"/>
      <c r="H75" s="562"/>
      <c r="I75" s="543"/>
      <c r="J75" s="52"/>
      <c r="K75" s="565"/>
      <c r="M75" s="34"/>
      <c r="N75" s="112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62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13"/>
      <c r="BB75" s="113"/>
      <c r="BC75" s="113"/>
      <c r="BD75" s="113"/>
      <c r="BE75" s="113"/>
      <c r="BF75" s="62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  <c r="BX75" s="113"/>
      <c r="BY75" s="113"/>
      <c r="BZ75" s="113"/>
      <c r="CA75" s="113"/>
      <c r="CB75" s="113"/>
      <c r="CC75" s="113"/>
      <c r="CD75" s="113"/>
      <c r="CE75" s="113"/>
      <c r="CF75" s="113"/>
      <c r="CG75" s="113"/>
      <c r="CH75" s="113"/>
      <c r="CI75" s="113"/>
      <c r="CJ75" s="113"/>
      <c r="CK75" s="113"/>
      <c r="CL75" s="62"/>
      <c r="CM75" s="113"/>
      <c r="CN75" s="113"/>
      <c r="CO75" s="113"/>
      <c r="CP75" s="113"/>
      <c r="CQ75" s="113"/>
      <c r="CR75" s="113"/>
      <c r="CS75" s="113"/>
      <c r="CT75" s="113"/>
      <c r="CU75" s="113"/>
      <c r="CV75" s="113"/>
      <c r="CW75" s="113"/>
      <c r="CX75" s="113"/>
      <c r="CY75" s="113"/>
      <c r="CZ75" s="113"/>
      <c r="DA75" s="113"/>
      <c r="DB75" s="113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62"/>
      <c r="DS75" s="113"/>
      <c r="DT75" s="113"/>
      <c r="DU75" s="113"/>
      <c r="DV75" s="113"/>
      <c r="DW75" s="113"/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/>
      <c r="EI75" s="113"/>
      <c r="EJ75" s="113"/>
      <c r="EK75" s="113"/>
      <c r="EL75" s="113"/>
      <c r="EM75" s="113"/>
      <c r="EN75" s="113"/>
      <c r="EO75" s="113"/>
      <c r="EP75" s="113"/>
      <c r="EQ75" s="113"/>
      <c r="ER75" s="113"/>
      <c r="ES75" s="113"/>
      <c r="ET75" s="113"/>
      <c r="EU75" s="113"/>
      <c r="EV75" s="113"/>
      <c r="EW75" s="62"/>
      <c r="EX75" s="113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13"/>
      <c r="FO75" s="113"/>
      <c r="FP75" s="113"/>
      <c r="FQ75" s="113"/>
      <c r="FR75" s="113"/>
      <c r="FS75" s="113"/>
      <c r="FT75" s="113"/>
      <c r="FU75" s="113"/>
      <c r="FV75" s="113"/>
      <c r="FW75" s="113"/>
      <c r="FX75" s="113"/>
      <c r="FY75" s="113"/>
      <c r="FZ75" s="113"/>
      <c r="GA75" s="113"/>
      <c r="GB75" s="113"/>
      <c r="GC75" s="62"/>
      <c r="GD75" s="113"/>
      <c r="GE75" s="113"/>
      <c r="GF75" s="113"/>
      <c r="GG75" s="113"/>
      <c r="GH75" s="113"/>
      <c r="GI75" s="113"/>
      <c r="GJ75" s="113"/>
      <c r="GK75" s="113"/>
      <c r="GL75" s="113"/>
      <c r="GM75" s="113"/>
      <c r="GN75" s="113"/>
      <c r="GO75" s="113"/>
      <c r="GP75" s="113"/>
      <c r="GQ75" s="113"/>
      <c r="GR75" s="113"/>
      <c r="GS75" s="113"/>
      <c r="GT75" s="113"/>
      <c r="GU75" s="113"/>
      <c r="GV75" s="113"/>
      <c r="GW75" s="113"/>
      <c r="GX75" s="113"/>
      <c r="GY75" s="113"/>
      <c r="GZ75" s="113"/>
      <c r="HA75" s="113"/>
      <c r="HB75" s="113"/>
      <c r="HC75" s="113"/>
      <c r="HD75" s="113"/>
      <c r="HE75" s="113"/>
      <c r="HF75" s="113"/>
      <c r="HG75" s="113"/>
      <c r="HH75" s="62"/>
      <c r="HI75" s="113"/>
      <c r="HJ75" s="113"/>
      <c r="HK75" s="113"/>
      <c r="HL75" s="113"/>
      <c r="HM75" s="113"/>
      <c r="HN75" s="113"/>
      <c r="HO75" s="113"/>
      <c r="HP75" s="113"/>
      <c r="HQ75" s="113"/>
      <c r="HR75" s="113"/>
      <c r="HS75" s="113"/>
      <c r="HT75" s="113"/>
      <c r="HU75" s="113"/>
      <c r="HV75" s="113"/>
      <c r="HW75" s="113"/>
      <c r="HX75" s="113"/>
      <c r="HY75" s="113"/>
      <c r="HZ75" s="113"/>
      <c r="IA75" s="113"/>
      <c r="IB75" s="113"/>
      <c r="IC75" s="113"/>
      <c r="ID75" s="113"/>
      <c r="IE75" s="113"/>
      <c r="IF75" s="113"/>
      <c r="IG75" s="113"/>
      <c r="IH75" s="113"/>
      <c r="II75" s="113"/>
      <c r="IJ75" s="113"/>
      <c r="IK75" s="113"/>
      <c r="IL75" s="113"/>
      <c r="IM75" s="113"/>
      <c r="IN75" s="62"/>
      <c r="IO75" s="113"/>
      <c r="IP75" s="113"/>
      <c r="IQ75" s="113"/>
      <c r="IR75" s="113"/>
      <c r="IS75" s="113"/>
      <c r="IT75" s="113"/>
      <c r="IU75" s="113"/>
      <c r="IV75" s="113"/>
      <c r="IW75" s="113"/>
      <c r="IX75" s="113"/>
      <c r="IY75" s="113"/>
      <c r="IZ75" s="113"/>
      <c r="JA75" s="113"/>
      <c r="JB75" s="113"/>
      <c r="JC75" s="113"/>
      <c r="JD75" s="113"/>
      <c r="JE75" s="113"/>
      <c r="JF75" s="113"/>
      <c r="JG75" s="113"/>
      <c r="JH75" s="113"/>
      <c r="JI75" s="113"/>
      <c r="JJ75" s="113"/>
      <c r="JK75" s="113"/>
      <c r="JL75" s="113"/>
      <c r="JM75" s="113"/>
      <c r="JN75" s="113"/>
      <c r="JO75" s="113"/>
      <c r="JP75" s="113"/>
      <c r="JQ75" s="113"/>
      <c r="JR75" s="113"/>
      <c r="JS75" s="113"/>
      <c r="JT75" s="62"/>
      <c r="JU75" s="113"/>
      <c r="JV75" s="113"/>
      <c r="JW75" s="113"/>
      <c r="JX75" s="113"/>
      <c r="JY75" s="113"/>
      <c r="JZ75" s="113"/>
      <c r="KA75" s="113"/>
      <c r="KB75" s="113"/>
      <c r="KC75" s="113"/>
      <c r="KD75" s="113"/>
      <c r="KE75" s="113"/>
      <c r="KF75" s="113"/>
      <c r="KG75" s="113"/>
      <c r="KH75" s="113"/>
      <c r="KI75" s="113"/>
      <c r="KJ75" s="113"/>
      <c r="KK75" s="113"/>
      <c r="KL75" s="113"/>
      <c r="KM75" s="113"/>
      <c r="KN75" s="113"/>
      <c r="KO75" s="113"/>
      <c r="KP75" s="113"/>
      <c r="KQ75" s="113"/>
      <c r="KR75" s="113"/>
      <c r="KS75" s="113"/>
      <c r="KT75" s="113"/>
      <c r="KU75" s="113"/>
      <c r="KV75" s="113"/>
      <c r="KW75" s="62"/>
      <c r="KX75" s="113"/>
      <c r="KY75" s="113"/>
      <c r="KZ75" s="113"/>
      <c r="LA75" s="113"/>
      <c r="LB75" s="113"/>
      <c r="LC75" s="113"/>
      <c r="LD75" s="113"/>
      <c r="LE75" s="113"/>
      <c r="LF75" s="113"/>
      <c r="LG75" s="113"/>
      <c r="LH75" s="113"/>
      <c r="LI75" s="113"/>
      <c r="LJ75" s="113"/>
      <c r="LK75" s="113"/>
      <c r="LL75" s="113"/>
      <c r="LM75" s="113"/>
      <c r="LN75" s="113"/>
      <c r="LO75" s="113"/>
      <c r="LP75" s="113"/>
      <c r="LQ75" s="113"/>
      <c r="LR75" s="113"/>
      <c r="LS75" s="113"/>
      <c r="LT75" s="113"/>
      <c r="LU75" s="113"/>
      <c r="LV75" s="113"/>
      <c r="LW75" s="113"/>
      <c r="LX75" s="113"/>
      <c r="LY75" s="113"/>
      <c r="LZ75" s="113"/>
      <c r="MA75" s="113"/>
      <c r="MB75" s="113"/>
      <c r="MC75" s="62"/>
      <c r="MD75" s="113"/>
      <c r="ME75" s="113"/>
      <c r="MF75" s="113"/>
      <c r="MG75" s="113"/>
      <c r="MH75" s="113"/>
      <c r="MI75" s="113"/>
      <c r="MJ75" s="113"/>
      <c r="MK75" s="113"/>
      <c r="ML75" s="113"/>
      <c r="MM75" s="113"/>
      <c r="MN75" s="113"/>
      <c r="MO75" s="113"/>
      <c r="MP75" s="113"/>
      <c r="MQ75" s="113"/>
      <c r="MR75" s="113"/>
      <c r="MS75" s="113"/>
      <c r="MT75" s="113"/>
      <c r="MU75" s="113"/>
      <c r="MV75" s="113"/>
      <c r="MW75" s="113"/>
      <c r="MX75" s="113"/>
      <c r="MY75" s="113"/>
      <c r="MZ75" s="113"/>
      <c r="NA75" s="113"/>
      <c r="NB75" s="113"/>
      <c r="NC75" s="113"/>
      <c r="ND75" s="113"/>
      <c r="NE75" s="113"/>
      <c r="NF75" s="113"/>
      <c r="NG75" s="113"/>
      <c r="NH75" s="62"/>
      <c r="NI75" s="113"/>
      <c r="NJ75" s="113"/>
      <c r="NK75" s="113"/>
      <c r="NL75" s="113"/>
      <c r="NM75" s="113"/>
      <c r="NN75" s="113"/>
      <c r="NO75" s="113"/>
      <c r="NP75" s="113"/>
      <c r="NQ75" s="113"/>
      <c r="NR75" s="113"/>
      <c r="NS75" s="113"/>
      <c r="NT75" s="113"/>
      <c r="NU75" s="113"/>
      <c r="NV75" s="113"/>
      <c r="NW75" s="113"/>
      <c r="NX75" s="113"/>
      <c r="NY75" s="113"/>
      <c r="NZ75" s="113"/>
      <c r="OA75" s="113"/>
      <c r="OB75" s="113"/>
      <c r="OC75" s="113"/>
      <c r="OD75" s="113"/>
      <c r="OE75" s="113"/>
      <c r="OF75" s="113"/>
      <c r="OG75" s="113"/>
      <c r="OH75" s="113"/>
      <c r="OI75" s="113"/>
      <c r="OJ75" s="113"/>
      <c r="OK75" s="113"/>
      <c r="OL75" s="113"/>
      <c r="OM75" s="113"/>
      <c r="ON75" s="62"/>
      <c r="OO75" s="113"/>
      <c r="OP75" s="113"/>
      <c r="OQ75" s="113"/>
      <c r="OR75" s="113"/>
      <c r="OS75" s="113"/>
      <c r="OT75" s="113"/>
      <c r="OU75" s="113"/>
      <c r="OV75" s="113"/>
      <c r="OW75" s="113"/>
      <c r="OX75" s="113"/>
      <c r="OY75" s="113"/>
      <c r="OZ75" s="113"/>
      <c r="PA75" s="113"/>
      <c r="PB75" s="113"/>
      <c r="PC75" s="113"/>
      <c r="PD75" s="113"/>
      <c r="PE75" s="113"/>
      <c r="PF75" s="113"/>
      <c r="PG75" s="113"/>
      <c r="PH75" s="113"/>
      <c r="PI75" s="113"/>
      <c r="PJ75" s="113"/>
      <c r="PK75" s="113"/>
      <c r="PL75" s="113"/>
      <c r="PM75" s="113"/>
      <c r="PN75" s="113"/>
      <c r="PO75" s="113"/>
      <c r="PP75" s="113"/>
      <c r="PQ75" s="113"/>
      <c r="PR75" s="113"/>
      <c r="PS75" s="62"/>
      <c r="PT75" s="113"/>
      <c r="PU75" s="113"/>
      <c r="PV75" s="113"/>
      <c r="PW75" s="113"/>
      <c r="PX75" s="113"/>
      <c r="PY75" s="113"/>
      <c r="PZ75" s="113"/>
      <c r="QA75" s="113"/>
      <c r="QB75" s="113"/>
      <c r="QC75" s="113"/>
      <c r="QD75" s="113"/>
      <c r="QE75" s="113"/>
      <c r="QF75" s="113"/>
      <c r="QG75" s="113"/>
      <c r="QH75" s="113"/>
      <c r="QI75" s="113"/>
      <c r="QJ75" s="113"/>
      <c r="QK75" s="113"/>
      <c r="QL75" s="113"/>
      <c r="QM75" s="113"/>
      <c r="QN75" s="113"/>
      <c r="QO75" s="113"/>
      <c r="QP75" s="113"/>
      <c r="QQ75" s="113"/>
      <c r="QR75" s="113"/>
      <c r="QS75" s="113"/>
      <c r="QT75" s="113"/>
      <c r="QU75" s="113"/>
      <c r="QV75" s="113"/>
      <c r="QW75" s="113"/>
      <c r="QX75" s="113"/>
      <c r="QY75" s="62"/>
      <c r="QZ75" s="113"/>
      <c r="RA75" s="113"/>
      <c r="RB75" s="113"/>
      <c r="RC75" s="113"/>
      <c r="RD75" s="113"/>
      <c r="RE75" s="113"/>
      <c r="RF75" s="113"/>
      <c r="RG75" s="113"/>
      <c r="RH75" s="113"/>
      <c r="RI75" s="113"/>
      <c r="RJ75" s="113"/>
      <c r="RK75" s="113"/>
      <c r="RL75" s="113"/>
      <c r="RM75" s="113"/>
      <c r="RN75" s="113"/>
      <c r="RO75" s="113"/>
      <c r="RP75" s="113"/>
      <c r="RQ75" s="113"/>
      <c r="RR75" s="113"/>
      <c r="RS75" s="113"/>
      <c r="RT75" s="113"/>
      <c r="RU75" s="113"/>
      <c r="RV75" s="113"/>
      <c r="RW75" s="113"/>
      <c r="RX75" s="113"/>
      <c r="RY75" s="113"/>
      <c r="RZ75" s="113"/>
      <c r="SA75" s="113"/>
      <c r="SB75" s="113"/>
      <c r="SC75" s="113"/>
      <c r="SD75" s="113"/>
      <c r="SE75" s="62"/>
      <c r="SF75" s="113"/>
      <c r="SG75" s="113"/>
      <c r="SH75" s="113"/>
      <c r="SI75" s="113"/>
      <c r="SJ75" s="113"/>
      <c r="SK75" s="113"/>
      <c r="SL75" s="113"/>
      <c r="SM75" s="113"/>
      <c r="SN75" s="113"/>
      <c r="SO75" s="113"/>
      <c r="SP75" s="113"/>
      <c r="SQ75" s="113"/>
      <c r="SR75" s="113"/>
      <c r="SS75" s="113"/>
      <c r="ST75" s="113"/>
      <c r="SU75" s="113"/>
      <c r="SV75" s="113"/>
      <c r="SW75" s="113"/>
      <c r="SX75" s="113"/>
      <c r="SY75" s="113"/>
      <c r="SZ75" s="113"/>
      <c r="TA75" s="113"/>
      <c r="TB75" s="113"/>
      <c r="TC75" s="113"/>
      <c r="TD75" s="113"/>
      <c r="TE75" s="113"/>
      <c r="TF75" s="113"/>
      <c r="TG75" s="113"/>
      <c r="TH75" s="113"/>
      <c r="TI75" s="113"/>
      <c r="TJ75" s="62"/>
      <c r="TK75" s="113"/>
      <c r="TL75" s="113"/>
      <c r="TM75" s="113"/>
      <c r="TN75" s="113"/>
      <c r="TO75" s="113"/>
      <c r="TP75" s="113"/>
      <c r="TQ75" s="113"/>
      <c r="TR75" s="113"/>
      <c r="TS75" s="113"/>
      <c r="TT75" s="113"/>
      <c r="TU75" s="113"/>
      <c r="TV75" s="113"/>
      <c r="TW75" s="113"/>
      <c r="TX75" s="113"/>
      <c r="TY75" s="113"/>
      <c r="TZ75" s="113"/>
      <c r="UA75" s="113"/>
      <c r="UB75" s="113"/>
      <c r="UC75" s="113"/>
      <c r="UD75" s="113"/>
      <c r="UE75" s="113"/>
      <c r="UF75" s="113"/>
      <c r="UG75" s="113"/>
      <c r="UH75" s="113"/>
      <c r="UI75" s="113"/>
      <c r="UJ75" s="113"/>
      <c r="UK75" s="113"/>
      <c r="UL75" s="113"/>
      <c r="UM75" s="113"/>
      <c r="UN75" s="113"/>
      <c r="UO75" s="113"/>
      <c r="UP75" s="62"/>
      <c r="UQ75" s="113"/>
      <c r="UR75" s="113"/>
      <c r="US75" s="113"/>
      <c r="UT75" s="113"/>
      <c r="UU75" s="113"/>
      <c r="UV75" s="113"/>
      <c r="UW75" s="113"/>
      <c r="UX75" s="113"/>
      <c r="UY75" s="113"/>
      <c r="UZ75" s="113"/>
      <c r="VA75" s="113"/>
      <c r="VB75" s="113"/>
      <c r="VC75" s="113"/>
      <c r="VD75" s="113"/>
      <c r="VE75" s="113"/>
      <c r="VF75" s="113"/>
      <c r="VG75" s="113"/>
      <c r="VH75" s="113"/>
      <c r="VI75" s="113"/>
      <c r="VJ75" s="113"/>
      <c r="VK75" s="113"/>
      <c r="VL75" s="113"/>
      <c r="VM75" s="113"/>
      <c r="VN75" s="113"/>
      <c r="VO75" s="113"/>
      <c r="VP75" s="113"/>
      <c r="VQ75" s="113"/>
      <c r="VR75" s="113"/>
      <c r="VS75" s="113"/>
      <c r="VT75" s="113"/>
      <c r="VU75" s="62"/>
      <c r="VV75" s="113"/>
      <c r="VW75" s="113"/>
      <c r="VX75" s="113"/>
      <c r="VY75" s="113"/>
      <c r="VZ75" s="113"/>
      <c r="WA75" s="113"/>
      <c r="WB75" s="113"/>
      <c r="WC75" s="113"/>
      <c r="WD75" s="113"/>
      <c r="WE75" s="113"/>
      <c r="WF75" s="113"/>
      <c r="WG75" s="113"/>
      <c r="WH75" s="113"/>
      <c r="WI75" s="113"/>
      <c r="WJ75" s="113"/>
      <c r="WK75" s="113"/>
      <c r="WL75" s="113"/>
      <c r="WM75" s="113"/>
      <c r="WN75" s="113"/>
      <c r="WO75" s="113"/>
      <c r="WP75" s="113"/>
      <c r="WQ75" s="113"/>
      <c r="WR75" s="113"/>
      <c r="WS75" s="113"/>
      <c r="WT75" s="113"/>
      <c r="WU75" s="113"/>
      <c r="WV75" s="113"/>
      <c r="WW75" s="113"/>
      <c r="WX75" s="113"/>
      <c r="WY75" s="113"/>
      <c r="WZ75" s="79"/>
      <c r="XA75" s="62"/>
      <c r="XB75" s="114"/>
      <c r="XC75" s="114"/>
      <c r="XD75" s="114"/>
      <c r="XE75" s="114"/>
      <c r="XF75" s="114"/>
      <c r="XG75" s="114"/>
      <c r="XH75" s="114"/>
      <c r="XI75" s="114"/>
      <c r="XJ75" s="114"/>
      <c r="XK75" s="114"/>
      <c r="XL75" s="114"/>
      <c r="XM75" s="114"/>
      <c r="XN75" s="114"/>
      <c r="XO75" s="114"/>
      <c r="XP75" s="114"/>
      <c r="XQ75" s="114"/>
      <c r="XR75" s="114"/>
      <c r="XS75" s="114"/>
      <c r="XT75" s="114"/>
      <c r="XU75" s="114"/>
      <c r="XV75" s="114"/>
      <c r="XW75" s="114"/>
      <c r="XX75" s="114"/>
      <c r="XY75" s="114"/>
      <c r="XZ75" s="114"/>
      <c r="YA75" s="114"/>
      <c r="YB75" s="114"/>
      <c r="YC75" s="114"/>
      <c r="YD75" s="114"/>
      <c r="YE75" s="114"/>
      <c r="YF75" s="114"/>
      <c r="YG75" s="62"/>
      <c r="YH75" s="114"/>
      <c r="YI75" s="114"/>
      <c r="YJ75" s="114"/>
      <c r="YK75" s="114"/>
      <c r="YL75" s="114"/>
      <c r="YM75" s="114"/>
      <c r="YN75" s="114"/>
      <c r="YO75" s="114"/>
      <c r="YP75" s="114"/>
      <c r="YQ75" s="114"/>
      <c r="YR75" s="114"/>
      <c r="YS75" s="114"/>
      <c r="YT75" s="114"/>
      <c r="YU75" s="114"/>
      <c r="YV75" s="114"/>
      <c r="YW75" s="114"/>
      <c r="YX75" s="114"/>
      <c r="YY75" s="114"/>
      <c r="YZ75" s="114"/>
      <c r="ZA75" s="114"/>
      <c r="ZB75" s="114"/>
      <c r="ZC75" s="114"/>
      <c r="ZD75" s="114"/>
      <c r="ZE75" s="114"/>
      <c r="ZF75" s="114"/>
      <c r="ZG75" s="114"/>
      <c r="ZH75" s="114"/>
      <c r="ZI75" s="114"/>
      <c r="ZJ75" s="62"/>
      <c r="ZK75" s="114"/>
      <c r="ZL75" s="114"/>
      <c r="ZM75" s="114"/>
      <c r="ZN75" s="114"/>
      <c r="ZO75" s="114"/>
      <c r="ZP75" s="114"/>
      <c r="ZQ75" s="114"/>
      <c r="ZR75" s="114"/>
      <c r="ZS75" s="114"/>
      <c r="ZT75" s="114"/>
      <c r="ZU75" s="114"/>
      <c r="ZV75" s="114"/>
      <c r="ZW75" s="114"/>
      <c r="ZX75" s="114"/>
      <c r="ZY75" s="114"/>
      <c r="ZZ75" s="114"/>
      <c r="AAA75" s="114"/>
      <c r="AAB75" s="114"/>
      <c r="AAC75" s="114"/>
      <c r="AAD75" s="114"/>
      <c r="AAE75" s="114"/>
      <c r="AAF75" s="114"/>
      <c r="AAG75" s="114"/>
      <c r="AAH75" s="114"/>
      <c r="AAI75" s="114"/>
      <c r="AAJ75" s="114"/>
      <c r="AAK75" s="114"/>
      <c r="AAL75" s="114"/>
      <c r="AAM75" s="114"/>
      <c r="AAN75" s="114"/>
      <c r="AAO75" s="114"/>
      <c r="AAP75" s="62"/>
      <c r="AAQ75" s="114"/>
      <c r="AAR75" s="114"/>
      <c r="AAS75" s="114"/>
      <c r="AAT75" s="114"/>
      <c r="AAU75" s="114"/>
      <c r="AAV75" s="114"/>
      <c r="AAW75" s="114"/>
      <c r="AAX75" s="114"/>
      <c r="AAY75" s="114"/>
      <c r="AAZ75" s="114"/>
      <c r="ABA75" s="114"/>
      <c r="ABB75" s="114"/>
      <c r="ABC75" s="114"/>
      <c r="ABD75" s="114"/>
      <c r="ABE75" s="114"/>
      <c r="ABF75" s="114"/>
      <c r="ABG75" s="114"/>
      <c r="ABH75" s="114"/>
      <c r="ABI75" s="114"/>
      <c r="ABJ75" s="114"/>
      <c r="ABK75" s="114"/>
      <c r="ABL75" s="114"/>
      <c r="ABM75" s="114"/>
      <c r="ABN75" s="114"/>
      <c r="ABO75" s="114"/>
      <c r="ABP75" s="114"/>
      <c r="ABQ75" s="114"/>
      <c r="ABR75" s="114"/>
      <c r="ABS75" s="114"/>
      <c r="ABT75" s="114"/>
      <c r="ABU75" s="62"/>
      <c r="ABV75" s="114"/>
      <c r="ABW75" s="114"/>
      <c r="ABX75" s="114"/>
      <c r="ABY75" s="114"/>
      <c r="ABZ75" s="114"/>
      <c r="ACA75" s="114"/>
      <c r="ACB75" s="114"/>
      <c r="ACC75" s="114"/>
      <c r="ACD75" s="114"/>
      <c r="ACE75" s="114"/>
      <c r="ACF75" s="114"/>
      <c r="ACG75" s="114"/>
      <c r="ACH75" s="114"/>
      <c r="ACI75" s="114"/>
      <c r="ACJ75" s="114"/>
      <c r="ACK75" s="114"/>
      <c r="ACL75" s="114"/>
      <c r="ACM75" s="114"/>
      <c r="ACN75" s="114"/>
      <c r="ACO75" s="114"/>
      <c r="ACP75" s="114"/>
      <c r="ACQ75" s="114"/>
      <c r="ACR75" s="114"/>
      <c r="ACS75" s="114"/>
      <c r="ACT75" s="114"/>
      <c r="ACU75" s="114"/>
      <c r="ACV75" s="114"/>
      <c r="ACW75" s="114"/>
      <c r="ACX75" s="114"/>
      <c r="ACY75" s="114"/>
      <c r="ACZ75" s="114"/>
      <c r="ADA75" s="62"/>
      <c r="ADB75" s="114"/>
      <c r="ADC75" s="114"/>
      <c r="ADD75" s="114"/>
      <c r="ADE75" s="114"/>
      <c r="ADF75" s="114"/>
      <c r="ADG75" s="114"/>
      <c r="ADH75" s="114"/>
      <c r="ADI75" s="114"/>
      <c r="ADJ75" s="114"/>
      <c r="ADK75" s="114"/>
      <c r="ADL75" s="114"/>
      <c r="ADM75" s="114"/>
      <c r="ADN75" s="114"/>
      <c r="ADO75" s="114"/>
      <c r="ADP75" s="114"/>
      <c r="ADQ75" s="114"/>
      <c r="ADR75" s="114"/>
      <c r="ADS75" s="114"/>
      <c r="ADT75" s="114"/>
      <c r="ADU75" s="114"/>
      <c r="ADV75" s="114"/>
      <c r="ADW75" s="114"/>
      <c r="ADX75" s="114"/>
      <c r="ADY75" s="114"/>
      <c r="ADZ75" s="114"/>
      <c r="AEA75" s="114"/>
      <c r="AEB75" s="114"/>
      <c r="AEC75" s="114"/>
      <c r="AED75" s="114"/>
      <c r="AEE75" s="114"/>
      <c r="AEF75" s="62"/>
      <c r="AEG75" s="114"/>
      <c r="AEH75" s="114"/>
      <c r="AEI75" s="114"/>
      <c r="AEJ75" s="114"/>
      <c r="AEK75" s="114"/>
      <c r="AEL75" s="114"/>
      <c r="AEM75" s="114"/>
      <c r="AEN75" s="114"/>
      <c r="AEO75" s="114"/>
      <c r="AEP75" s="114"/>
      <c r="AEQ75" s="114"/>
      <c r="AER75" s="114"/>
      <c r="AES75" s="114"/>
      <c r="AET75" s="114"/>
      <c r="AEU75" s="114"/>
      <c r="AEV75" s="114"/>
      <c r="AEW75" s="114"/>
      <c r="AEX75" s="114"/>
      <c r="AEY75" s="114"/>
      <c r="AEZ75" s="114"/>
      <c r="AFA75" s="114"/>
      <c r="AFB75" s="114"/>
      <c r="AFC75" s="114"/>
      <c r="AFD75" s="114"/>
      <c r="AFE75" s="114"/>
      <c r="AFF75" s="114"/>
      <c r="AFG75" s="114"/>
      <c r="AFH75" s="114"/>
      <c r="AFI75" s="114"/>
      <c r="AFJ75" s="114"/>
      <c r="AFK75" s="114"/>
      <c r="AFL75" s="62"/>
      <c r="AFM75" s="114"/>
      <c r="AFN75" s="114"/>
      <c r="AFO75" s="114"/>
      <c r="AFP75" s="114"/>
      <c r="AFQ75" s="114"/>
      <c r="AFR75" s="114"/>
      <c r="AFS75" s="114"/>
      <c r="AFT75" s="114"/>
      <c r="AFU75" s="114"/>
      <c r="AFV75" s="114"/>
      <c r="AFW75" s="114"/>
      <c r="AFX75" s="114"/>
      <c r="AFY75" s="114"/>
      <c r="AFZ75" s="114"/>
      <c r="AGA75" s="114"/>
      <c r="AGB75" s="114"/>
      <c r="AGC75" s="114"/>
      <c r="AGD75" s="114"/>
      <c r="AGE75" s="114"/>
      <c r="AGF75" s="114"/>
      <c r="AGG75" s="114"/>
      <c r="AGH75" s="114"/>
      <c r="AGI75" s="114"/>
      <c r="AGJ75" s="114"/>
      <c r="AGK75" s="114"/>
      <c r="AGL75" s="114"/>
      <c r="AGM75" s="114"/>
      <c r="AGN75" s="114"/>
      <c r="AGO75" s="114"/>
      <c r="AGP75" s="114"/>
      <c r="AGQ75" s="114"/>
      <c r="AGR75" s="62"/>
      <c r="AGS75" s="114"/>
      <c r="AGT75" s="114"/>
      <c r="AGU75" s="114"/>
      <c r="AGV75" s="114"/>
      <c r="AGW75" s="114"/>
      <c r="AGX75" s="114"/>
      <c r="AGY75" s="114"/>
      <c r="AGZ75" s="114"/>
      <c r="AHA75" s="114"/>
      <c r="AHB75" s="114"/>
      <c r="AHC75" s="114"/>
      <c r="AHD75" s="114"/>
      <c r="AHE75" s="114"/>
      <c r="AHF75" s="114"/>
      <c r="AHG75" s="114"/>
      <c r="AHH75" s="114"/>
      <c r="AHI75" s="114"/>
      <c r="AHJ75" s="114"/>
      <c r="AHK75" s="114"/>
      <c r="AHL75" s="114"/>
      <c r="AHM75" s="114"/>
      <c r="AHN75" s="114"/>
      <c r="AHO75" s="114"/>
      <c r="AHP75" s="114"/>
      <c r="AHQ75" s="114"/>
      <c r="AHR75" s="114"/>
      <c r="AHS75" s="114"/>
      <c r="AHT75" s="114"/>
      <c r="AHU75" s="114"/>
      <c r="AHV75" s="114"/>
      <c r="AHW75" s="62"/>
      <c r="AHX75" s="114"/>
      <c r="AHY75" s="114"/>
      <c r="AHZ75" s="114"/>
      <c r="AIA75" s="114"/>
      <c r="AIB75" s="114"/>
      <c r="AIC75" s="114"/>
      <c r="AID75" s="114"/>
      <c r="AIE75" s="114"/>
      <c r="AIF75" s="114"/>
      <c r="AIG75" s="114"/>
      <c r="AIH75" s="114"/>
      <c r="AII75" s="114"/>
      <c r="AIJ75" s="114"/>
      <c r="AIK75" s="114"/>
      <c r="AIL75" s="114"/>
      <c r="AIM75" s="114"/>
      <c r="AIN75" s="114"/>
      <c r="AIO75" s="114"/>
      <c r="AIP75" s="114"/>
      <c r="AIQ75" s="114"/>
      <c r="AIR75" s="114"/>
      <c r="AIS75" s="114"/>
      <c r="AIT75" s="114"/>
      <c r="AIU75" s="114"/>
      <c r="AIV75" s="114"/>
      <c r="AIW75" s="114"/>
      <c r="AIX75" s="114"/>
      <c r="AIY75" s="114"/>
      <c r="AIZ75" s="114"/>
      <c r="AJA75" s="114"/>
      <c r="AJB75" s="114"/>
      <c r="AJC75" s="62"/>
      <c r="AJD75" s="114"/>
      <c r="AJE75" s="114"/>
      <c r="AJF75" s="114"/>
      <c r="AJG75" s="114"/>
      <c r="AJH75" s="114"/>
      <c r="AJI75" s="114"/>
      <c r="AJJ75" s="114"/>
      <c r="AJK75" s="114"/>
      <c r="AJL75" s="114"/>
      <c r="AJM75" s="114"/>
      <c r="AJN75" s="114"/>
      <c r="AJO75" s="114"/>
      <c r="AJP75" s="114"/>
      <c r="AJQ75" s="114"/>
      <c r="AJR75" s="114"/>
      <c r="AJS75" s="114"/>
      <c r="AJT75" s="114"/>
      <c r="AJU75" s="114"/>
      <c r="AJV75" s="114"/>
      <c r="AJW75" s="114"/>
      <c r="AJX75" s="114"/>
      <c r="AJY75" s="114"/>
      <c r="AJZ75" s="114"/>
      <c r="AKA75" s="114"/>
      <c r="AKB75" s="114"/>
      <c r="AKC75" s="114"/>
      <c r="AKD75" s="114"/>
      <c r="AKE75" s="114"/>
      <c r="AKF75" s="114"/>
      <c r="AKG75" s="114"/>
      <c r="AKH75" s="62"/>
      <c r="AKI75" s="114"/>
      <c r="AKJ75" s="114"/>
      <c r="AKK75" s="114"/>
      <c r="AKL75" s="114"/>
      <c r="AKM75" s="114"/>
      <c r="AKN75" s="114"/>
      <c r="AKO75" s="114"/>
      <c r="AKP75" s="114"/>
      <c r="AKQ75" s="114"/>
      <c r="AKR75" s="114"/>
      <c r="AKS75" s="114"/>
      <c r="AKT75" s="114"/>
      <c r="AKU75" s="114"/>
      <c r="AKV75" s="114"/>
      <c r="AKW75" s="114"/>
      <c r="AKX75" s="114"/>
      <c r="AKY75" s="114"/>
      <c r="AKZ75" s="114"/>
      <c r="ALA75" s="114"/>
      <c r="ALB75" s="114"/>
      <c r="ALC75" s="114"/>
      <c r="ALD75" s="114"/>
      <c r="ALE75" s="114"/>
      <c r="ALF75" s="114"/>
      <c r="ALG75" s="114"/>
      <c r="ALH75" s="114"/>
      <c r="ALI75" s="114"/>
      <c r="ALJ75" s="114"/>
      <c r="ALK75" s="114"/>
      <c r="ALL75" s="114"/>
      <c r="ALM75" s="115"/>
      <c r="ALN75" s="62"/>
    </row>
    <row r="76" spans="1:1002" s="111" customFormat="1">
      <c r="A76" s="260"/>
      <c r="B76" s="261" t="s">
        <v>61</v>
      </c>
      <c r="C76" s="260"/>
      <c r="D76" s="260"/>
      <c r="E76" s="260"/>
      <c r="F76" s="260"/>
      <c r="G76" s="260"/>
      <c r="H76" s="260"/>
      <c r="I76" s="260"/>
      <c r="J76" s="260"/>
      <c r="K76" s="260"/>
      <c r="M76" s="34"/>
      <c r="N76" s="259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8"/>
      <c r="AA76" s="62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62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105"/>
      <c r="CB76" s="105"/>
      <c r="CC76" s="105"/>
      <c r="CD76" s="105"/>
      <c r="CE76" s="105"/>
      <c r="CF76" s="105"/>
      <c r="CG76" s="105"/>
      <c r="CH76" s="105"/>
      <c r="CI76" s="105"/>
      <c r="CJ76" s="105"/>
      <c r="CK76" s="105"/>
      <c r="CL76" s="62"/>
      <c r="CM76" s="105"/>
      <c r="CN76" s="105"/>
      <c r="CO76" s="105"/>
      <c r="CP76" s="105"/>
      <c r="CQ76" s="105"/>
      <c r="CR76" s="105"/>
      <c r="CS76" s="105"/>
      <c r="CT76" s="105"/>
      <c r="CU76" s="105"/>
      <c r="CV76" s="105"/>
      <c r="CW76" s="105"/>
      <c r="CX76" s="105"/>
      <c r="CY76" s="105"/>
      <c r="CZ76" s="105"/>
      <c r="DA76" s="105"/>
      <c r="DB76" s="105"/>
      <c r="DC76" s="105"/>
      <c r="DD76" s="105"/>
      <c r="DE76" s="105"/>
      <c r="DF76" s="105"/>
      <c r="DG76" s="105"/>
      <c r="DH76" s="105"/>
      <c r="DI76" s="105"/>
      <c r="DJ76" s="105"/>
      <c r="DK76" s="105"/>
      <c r="DL76" s="105"/>
      <c r="DM76" s="105"/>
      <c r="DN76" s="105"/>
      <c r="DO76" s="105"/>
      <c r="DP76" s="105"/>
      <c r="DQ76" s="105"/>
      <c r="DR76" s="62"/>
      <c r="DS76" s="105"/>
      <c r="DT76" s="105"/>
      <c r="DU76" s="105"/>
      <c r="DV76" s="105"/>
      <c r="DW76" s="105"/>
      <c r="DX76" s="105"/>
      <c r="DY76" s="105"/>
      <c r="DZ76" s="105"/>
      <c r="EA76" s="105"/>
      <c r="EB76" s="105"/>
      <c r="EC76" s="105"/>
      <c r="ED76" s="105"/>
      <c r="EE76" s="105"/>
      <c r="EF76" s="105"/>
      <c r="EG76" s="105"/>
      <c r="EH76" s="105"/>
      <c r="EI76" s="105"/>
      <c r="EJ76" s="105"/>
      <c r="EK76" s="105"/>
      <c r="EL76" s="105"/>
      <c r="EM76" s="105"/>
      <c r="EN76" s="105"/>
      <c r="EO76" s="105"/>
      <c r="EP76" s="105"/>
      <c r="EQ76" s="105"/>
      <c r="ER76" s="105"/>
      <c r="ES76" s="105"/>
      <c r="ET76" s="105"/>
      <c r="EU76" s="105"/>
      <c r="EV76" s="105"/>
      <c r="EW76" s="62"/>
      <c r="EX76" s="105"/>
      <c r="EY76" s="105"/>
      <c r="EZ76" s="105"/>
      <c r="FA76" s="105"/>
      <c r="FB76" s="105"/>
      <c r="FC76" s="105"/>
      <c r="FD76" s="105"/>
      <c r="FE76" s="105"/>
      <c r="FF76" s="105"/>
      <c r="FG76" s="105"/>
      <c r="FH76" s="105"/>
      <c r="FI76" s="105"/>
      <c r="FJ76" s="105"/>
      <c r="FK76" s="105"/>
      <c r="FL76" s="105"/>
      <c r="FM76" s="105"/>
      <c r="FN76" s="105"/>
      <c r="FO76" s="105"/>
      <c r="FP76" s="105"/>
      <c r="FQ76" s="105"/>
      <c r="FR76" s="105"/>
      <c r="FS76" s="105"/>
      <c r="FT76" s="105"/>
      <c r="FU76" s="105"/>
      <c r="FV76" s="105"/>
      <c r="FW76" s="105"/>
      <c r="FX76" s="105"/>
      <c r="FY76" s="105"/>
      <c r="FZ76" s="105"/>
      <c r="GA76" s="105"/>
      <c r="GB76" s="105"/>
      <c r="GC76" s="62"/>
      <c r="GD76" s="105"/>
      <c r="GE76" s="105"/>
      <c r="GF76" s="105"/>
      <c r="GG76" s="105"/>
      <c r="GH76" s="105"/>
      <c r="GI76" s="105"/>
      <c r="GJ76" s="105"/>
      <c r="GK76" s="105"/>
      <c r="GL76" s="105"/>
      <c r="GM76" s="105"/>
      <c r="GN76" s="105"/>
      <c r="GO76" s="105"/>
      <c r="GP76" s="105"/>
      <c r="GQ76" s="105"/>
      <c r="GR76" s="105"/>
      <c r="GS76" s="105"/>
      <c r="GT76" s="105"/>
      <c r="GU76" s="105"/>
      <c r="GV76" s="105"/>
      <c r="GW76" s="105"/>
      <c r="GX76" s="105"/>
      <c r="GY76" s="105"/>
      <c r="GZ76" s="105"/>
      <c r="HA76" s="105"/>
      <c r="HB76" s="105"/>
      <c r="HC76" s="105"/>
      <c r="HD76" s="105"/>
      <c r="HE76" s="105"/>
      <c r="HF76" s="105"/>
      <c r="HG76" s="105"/>
      <c r="HH76" s="62"/>
      <c r="HI76" s="105"/>
      <c r="HJ76" s="105"/>
      <c r="HK76" s="105"/>
      <c r="HL76" s="105"/>
      <c r="HM76" s="105"/>
      <c r="HN76" s="105"/>
      <c r="HO76" s="105"/>
      <c r="HP76" s="105"/>
      <c r="HQ76" s="105"/>
      <c r="HR76" s="105"/>
      <c r="HS76" s="105"/>
      <c r="HT76" s="105"/>
      <c r="HU76" s="105"/>
      <c r="HV76" s="105"/>
      <c r="HW76" s="105"/>
      <c r="HX76" s="105"/>
      <c r="HY76" s="105"/>
      <c r="HZ76" s="105"/>
      <c r="IA76" s="105"/>
      <c r="IB76" s="105"/>
      <c r="IC76" s="105"/>
      <c r="ID76" s="105"/>
      <c r="IE76" s="105"/>
      <c r="IF76" s="105"/>
      <c r="IG76" s="105"/>
      <c r="IH76" s="105"/>
      <c r="II76" s="105"/>
      <c r="IJ76" s="105"/>
      <c r="IK76" s="105"/>
      <c r="IL76" s="105"/>
      <c r="IM76" s="105"/>
      <c r="IN76" s="62"/>
      <c r="IO76" s="106"/>
      <c r="IP76" s="106"/>
      <c r="IQ76" s="106"/>
      <c r="IR76" s="106"/>
      <c r="IS76" s="106"/>
      <c r="IT76" s="106"/>
      <c r="IU76" s="106"/>
      <c r="IV76" s="106"/>
      <c r="IW76" s="106"/>
      <c r="IX76" s="106"/>
      <c r="IY76" s="106"/>
      <c r="IZ76" s="106"/>
      <c r="JA76" s="106"/>
      <c r="JB76" s="106"/>
      <c r="JC76" s="106"/>
      <c r="JD76" s="106"/>
      <c r="JE76" s="106"/>
      <c r="JF76" s="106"/>
      <c r="JG76" s="106"/>
      <c r="JH76" s="106"/>
      <c r="JI76" s="106"/>
      <c r="JJ76" s="106"/>
      <c r="JK76" s="106"/>
      <c r="JL76" s="106"/>
      <c r="JM76" s="106"/>
      <c r="JN76" s="106"/>
      <c r="JO76" s="106"/>
      <c r="JP76" s="106"/>
      <c r="JQ76" s="106"/>
      <c r="JR76" s="106"/>
      <c r="JS76" s="106"/>
      <c r="JT76" s="62"/>
      <c r="JU76" s="106"/>
      <c r="JV76" s="106"/>
      <c r="JW76" s="106"/>
      <c r="JX76" s="106"/>
      <c r="JY76" s="106"/>
      <c r="JZ76" s="106"/>
      <c r="KA76" s="106"/>
      <c r="KB76" s="106"/>
      <c r="KC76" s="106"/>
      <c r="KD76" s="106"/>
      <c r="KE76" s="106"/>
      <c r="KF76" s="106"/>
      <c r="KG76" s="106"/>
      <c r="KH76" s="106"/>
      <c r="KI76" s="106"/>
      <c r="KJ76" s="106"/>
      <c r="KK76" s="106"/>
      <c r="KL76" s="106"/>
      <c r="KM76" s="106"/>
      <c r="KN76" s="106"/>
      <c r="KO76" s="106"/>
      <c r="KP76" s="106"/>
      <c r="KQ76" s="106"/>
      <c r="KR76" s="106"/>
      <c r="KS76" s="106"/>
      <c r="KT76" s="106"/>
      <c r="KU76" s="106"/>
      <c r="KV76" s="106"/>
      <c r="KW76" s="62"/>
      <c r="KX76" s="106"/>
      <c r="KY76" s="106"/>
      <c r="KZ76" s="106"/>
      <c r="LA76" s="106"/>
      <c r="LB76" s="106"/>
      <c r="LC76" s="106"/>
      <c r="LD76" s="106"/>
      <c r="LE76" s="106"/>
      <c r="LF76" s="106"/>
      <c r="LG76" s="106"/>
      <c r="LH76" s="106"/>
      <c r="LI76" s="106"/>
      <c r="LJ76" s="106"/>
      <c r="LK76" s="106"/>
      <c r="LL76" s="106"/>
      <c r="LM76" s="106"/>
      <c r="LN76" s="106"/>
      <c r="LO76" s="106"/>
      <c r="LP76" s="106"/>
      <c r="LQ76" s="106"/>
      <c r="LR76" s="106"/>
      <c r="LS76" s="106"/>
      <c r="LT76" s="106"/>
      <c r="LU76" s="106"/>
      <c r="LV76" s="106"/>
      <c r="LW76" s="106"/>
      <c r="LX76" s="106"/>
      <c r="LY76" s="106"/>
      <c r="LZ76" s="106"/>
      <c r="MA76" s="106"/>
      <c r="MB76" s="106"/>
      <c r="MC76" s="62"/>
      <c r="MD76" s="106"/>
      <c r="ME76" s="106"/>
      <c r="MF76" s="106"/>
      <c r="MG76" s="106"/>
      <c r="MH76" s="106"/>
      <c r="MI76" s="106"/>
      <c r="MJ76" s="106"/>
      <c r="MK76" s="106"/>
      <c r="ML76" s="106"/>
      <c r="MM76" s="106"/>
      <c r="MN76" s="106"/>
      <c r="MO76" s="106"/>
      <c r="MP76" s="106"/>
      <c r="MQ76" s="106"/>
      <c r="MR76" s="106"/>
      <c r="MS76" s="106"/>
      <c r="MT76" s="106"/>
      <c r="MU76" s="106"/>
      <c r="MV76" s="106"/>
      <c r="MW76" s="106"/>
      <c r="MX76" s="106"/>
      <c r="MY76" s="106"/>
      <c r="MZ76" s="106"/>
      <c r="NA76" s="106"/>
      <c r="NB76" s="106"/>
      <c r="NC76" s="106"/>
      <c r="ND76" s="106"/>
      <c r="NE76" s="106"/>
      <c r="NF76" s="106"/>
      <c r="NG76" s="106"/>
      <c r="NH76" s="62"/>
      <c r="NI76" s="106"/>
      <c r="NJ76" s="106"/>
      <c r="NK76" s="106"/>
      <c r="NL76" s="106"/>
      <c r="NM76" s="106"/>
      <c r="NN76" s="106"/>
      <c r="NO76" s="106"/>
      <c r="NP76" s="106"/>
      <c r="NQ76" s="106"/>
      <c r="NR76" s="106"/>
      <c r="NS76" s="106"/>
      <c r="NT76" s="106"/>
      <c r="NU76" s="106"/>
      <c r="NV76" s="106"/>
      <c r="NW76" s="106"/>
      <c r="NX76" s="106"/>
      <c r="NY76" s="106"/>
      <c r="NZ76" s="106"/>
      <c r="OA76" s="106"/>
      <c r="OB76" s="106"/>
      <c r="OC76" s="106"/>
      <c r="OD76" s="106"/>
      <c r="OE76" s="106"/>
      <c r="OF76" s="106"/>
      <c r="OG76" s="106"/>
      <c r="OH76" s="106"/>
      <c r="OI76" s="106"/>
      <c r="OJ76" s="106"/>
      <c r="OK76" s="106"/>
      <c r="OL76" s="106"/>
      <c r="OM76" s="106"/>
      <c r="ON76" s="62"/>
      <c r="OO76" s="106"/>
      <c r="OP76" s="106"/>
      <c r="OQ76" s="106"/>
      <c r="OR76" s="106"/>
      <c r="OS76" s="106"/>
      <c r="OT76" s="106"/>
      <c r="OU76" s="106"/>
      <c r="OV76" s="106"/>
      <c r="OW76" s="106"/>
      <c r="OX76" s="106"/>
      <c r="OY76" s="106"/>
      <c r="OZ76" s="106"/>
      <c r="PA76" s="106"/>
      <c r="PB76" s="106"/>
      <c r="PC76" s="106"/>
      <c r="PD76" s="106"/>
      <c r="PE76" s="106"/>
      <c r="PF76" s="106"/>
      <c r="PG76" s="106"/>
      <c r="PH76" s="106"/>
      <c r="PI76" s="106"/>
      <c r="PJ76" s="106"/>
      <c r="PK76" s="106"/>
      <c r="PL76" s="106"/>
      <c r="PM76" s="106"/>
      <c r="PN76" s="106"/>
      <c r="PO76" s="106"/>
      <c r="PP76" s="106"/>
      <c r="PQ76" s="106"/>
      <c r="PR76" s="106"/>
      <c r="PS76" s="62"/>
      <c r="PT76" s="106"/>
      <c r="PU76" s="106"/>
      <c r="PV76" s="106"/>
      <c r="PW76" s="106"/>
      <c r="PX76" s="106"/>
      <c r="PY76" s="106"/>
      <c r="PZ76" s="106"/>
      <c r="QA76" s="106"/>
      <c r="QB76" s="106"/>
      <c r="QC76" s="106"/>
      <c r="QD76" s="106"/>
      <c r="QE76" s="106"/>
      <c r="QF76" s="106"/>
      <c r="QG76" s="106"/>
      <c r="QH76" s="106"/>
      <c r="QI76" s="106"/>
      <c r="QJ76" s="106"/>
      <c r="QK76" s="106"/>
      <c r="QL76" s="106"/>
      <c r="QM76" s="106"/>
      <c r="QN76" s="106"/>
      <c r="QO76" s="106"/>
      <c r="QP76" s="106"/>
      <c r="QQ76" s="106"/>
      <c r="QR76" s="106"/>
      <c r="QS76" s="106"/>
      <c r="QT76" s="106"/>
      <c r="QU76" s="106"/>
      <c r="QV76" s="106"/>
      <c r="QW76" s="106"/>
      <c r="QX76" s="106"/>
      <c r="QY76" s="62"/>
      <c r="QZ76" s="106"/>
      <c r="RA76" s="106"/>
      <c r="RB76" s="106"/>
      <c r="RC76" s="106"/>
      <c r="RD76" s="106"/>
      <c r="RE76" s="106"/>
      <c r="RF76" s="106"/>
      <c r="RG76" s="106"/>
      <c r="RH76" s="106"/>
      <c r="RI76" s="106"/>
      <c r="RJ76" s="106"/>
      <c r="RK76" s="106"/>
      <c r="RL76" s="106"/>
      <c r="RM76" s="106"/>
      <c r="RN76" s="106"/>
      <c r="RO76" s="106"/>
      <c r="RP76" s="106"/>
      <c r="RQ76" s="106"/>
      <c r="RR76" s="106"/>
      <c r="RS76" s="106"/>
      <c r="RT76" s="106"/>
      <c r="RU76" s="106"/>
      <c r="RV76" s="106"/>
      <c r="RW76" s="106"/>
      <c r="RX76" s="106"/>
      <c r="RY76" s="106"/>
      <c r="RZ76" s="106"/>
      <c r="SA76" s="106"/>
      <c r="SB76" s="106"/>
      <c r="SC76" s="106"/>
      <c r="SD76" s="106"/>
      <c r="SE76" s="62"/>
      <c r="SF76" s="106"/>
      <c r="SG76" s="106"/>
      <c r="SH76" s="106"/>
      <c r="SI76" s="106"/>
      <c r="SJ76" s="106"/>
      <c r="SK76" s="106"/>
      <c r="SL76" s="106"/>
      <c r="SM76" s="106"/>
      <c r="SN76" s="106"/>
      <c r="SO76" s="106"/>
      <c r="SP76" s="106"/>
      <c r="SQ76" s="106"/>
      <c r="SR76" s="106"/>
      <c r="SS76" s="106"/>
      <c r="ST76" s="106"/>
      <c r="SU76" s="106"/>
      <c r="SV76" s="106"/>
      <c r="SW76" s="106"/>
      <c r="SX76" s="106"/>
      <c r="SY76" s="106"/>
      <c r="SZ76" s="106"/>
      <c r="TA76" s="106"/>
      <c r="TB76" s="106"/>
      <c r="TC76" s="106"/>
      <c r="TD76" s="106"/>
      <c r="TE76" s="106"/>
      <c r="TF76" s="106"/>
      <c r="TG76" s="106"/>
      <c r="TH76" s="106"/>
      <c r="TI76" s="106"/>
      <c r="TJ76" s="62"/>
      <c r="TK76" s="106"/>
      <c r="TL76" s="106"/>
      <c r="TM76" s="106"/>
      <c r="TN76" s="106"/>
      <c r="TO76" s="106"/>
      <c r="TP76" s="106"/>
      <c r="TQ76" s="106"/>
      <c r="TR76" s="106"/>
      <c r="TS76" s="106"/>
      <c r="TT76" s="106"/>
      <c r="TU76" s="106"/>
      <c r="TV76" s="106"/>
      <c r="TW76" s="106"/>
      <c r="TX76" s="106"/>
      <c r="TY76" s="106"/>
      <c r="TZ76" s="106"/>
      <c r="UA76" s="106"/>
      <c r="UB76" s="106"/>
      <c r="UC76" s="106"/>
      <c r="UD76" s="106"/>
      <c r="UE76" s="106"/>
      <c r="UF76" s="106"/>
      <c r="UG76" s="106"/>
      <c r="UH76" s="106"/>
      <c r="UI76" s="106"/>
      <c r="UJ76" s="106"/>
      <c r="UK76" s="106"/>
      <c r="UL76" s="106"/>
      <c r="UM76" s="106"/>
      <c r="UN76" s="106"/>
      <c r="UO76" s="106"/>
      <c r="UP76" s="62"/>
      <c r="UQ76" s="106"/>
      <c r="UR76" s="106"/>
      <c r="US76" s="106"/>
      <c r="UT76" s="106"/>
      <c r="UU76" s="106"/>
      <c r="UV76" s="106"/>
      <c r="UW76" s="106"/>
      <c r="UX76" s="106"/>
      <c r="UY76" s="106"/>
      <c r="UZ76" s="106"/>
      <c r="VA76" s="106"/>
      <c r="VB76" s="106"/>
      <c r="VC76" s="106"/>
      <c r="VD76" s="106"/>
      <c r="VE76" s="106"/>
      <c r="VF76" s="106"/>
      <c r="VG76" s="106"/>
      <c r="VH76" s="106"/>
      <c r="VI76" s="106"/>
      <c r="VJ76" s="106"/>
      <c r="VK76" s="106"/>
      <c r="VL76" s="106"/>
      <c r="VM76" s="106"/>
      <c r="VN76" s="106"/>
      <c r="VO76" s="106"/>
      <c r="VP76" s="106"/>
      <c r="VQ76" s="106"/>
      <c r="VR76" s="106"/>
      <c r="VS76" s="106"/>
      <c r="VT76" s="106"/>
      <c r="VU76" s="62"/>
      <c r="VV76" s="106"/>
      <c r="VW76" s="106"/>
      <c r="VX76" s="106"/>
      <c r="VY76" s="106"/>
      <c r="VZ76" s="106"/>
      <c r="WA76" s="106"/>
      <c r="WB76" s="106"/>
      <c r="WC76" s="106"/>
      <c r="WD76" s="106"/>
      <c r="WE76" s="106"/>
      <c r="WF76" s="106"/>
      <c r="WG76" s="106"/>
      <c r="WH76" s="106"/>
      <c r="WI76" s="106"/>
      <c r="WJ76" s="106"/>
      <c r="WK76" s="106"/>
      <c r="WL76" s="106"/>
      <c r="WM76" s="106"/>
      <c r="WN76" s="106"/>
      <c r="WO76" s="106"/>
      <c r="WP76" s="106"/>
      <c r="WQ76" s="106"/>
      <c r="WR76" s="106"/>
      <c r="WS76" s="106"/>
      <c r="WT76" s="106"/>
      <c r="WU76" s="106"/>
      <c r="WV76" s="106"/>
      <c r="WW76" s="106"/>
      <c r="WX76" s="106"/>
      <c r="WY76" s="106"/>
      <c r="WZ76" s="106"/>
      <c r="XA76" s="62"/>
      <c r="XB76" s="106"/>
      <c r="XC76" s="106"/>
      <c r="XD76" s="106"/>
      <c r="XE76" s="106"/>
      <c r="XF76" s="106"/>
      <c r="XG76" s="106"/>
      <c r="XH76" s="106"/>
      <c r="XI76" s="106"/>
      <c r="XJ76" s="106"/>
      <c r="XK76" s="106"/>
      <c r="XL76" s="106"/>
      <c r="XM76" s="106"/>
      <c r="XN76" s="106"/>
      <c r="XO76" s="106"/>
      <c r="XP76" s="106"/>
      <c r="XQ76" s="106"/>
      <c r="XR76" s="106"/>
      <c r="XS76" s="106"/>
      <c r="XT76" s="106"/>
      <c r="XU76" s="106"/>
      <c r="XV76" s="106"/>
      <c r="XW76" s="106"/>
      <c r="XX76" s="106"/>
      <c r="XY76" s="106"/>
      <c r="XZ76" s="106"/>
      <c r="YA76" s="106"/>
      <c r="YB76" s="106"/>
      <c r="YC76" s="106"/>
      <c r="YD76" s="106"/>
      <c r="YE76" s="106"/>
      <c r="YF76" s="106"/>
      <c r="YG76" s="62"/>
      <c r="YH76" s="106"/>
      <c r="YI76" s="106"/>
      <c r="YJ76" s="106"/>
      <c r="YK76" s="106"/>
      <c r="YL76" s="106"/>
      <c r="YM76" s="106"/>
      <c r="YN76" s="106"/>
      <c r="YO76" s="106"/>
      <c r="YP76" s="106"/>
      <c r="YQ76" s="106"/>
      <c r="YR76" s="106"/>
      <c r="YS76" s="106"/>
      <c r="YT76" s="106"/>
      <c r="YU76" s="106"/>
      <c r="YV76" s="106"/>
      <c r="YW76" s="106"/>
      <c r="YX76" s="106"/>
      <c r="YY76" s="106"/>
      <c r="YZ76" s="106"/>
      <c r="ZA76" s="106"/>
      <c r="ZB76" s="106"/>
      <c r="ZC76" s="106"/>
      <c r="ZD76" s="106"/>
      <c r="ZE76" s="106"/>
      <c r="ZF76" s="106"/>
      <c r="ZG76" s="106"/>
      <c r="ZH76" s="106"/>
      <c r="ZI76" s="106"/>
      <c r="ZJ76" s="62"/>
      <c r="ZK76" s="106"/>
      <c r="ZL76" s="106"/>
      <c r="ZM76" s="106"/>
      <c r="ZN76" s="106"/>
      <c r="ZO76" s="106"/>
      <c r="ZP76" s="106"/>
      <c r="ZQ76" s="106"/>
      <c r="ZR76" s="106"/>
      <c r="ZS76" s="106"/>
      <c r="ZT76" s="106"/>
      <c r="ZU76" s="106"/>
      <c r="ZV76" s="106"/>
      <c r="ZW76" s="106"/>
      <c r="ZX76" s="106"/>
      <c r="ZY76" s="106"/>
      <c r="ZZ76" s="106"/>
      <c r="AAA76" s="106"/>
      <c r="AAB76" s="106"/>
      <c r="AAC76" s="106"/>
      <c r="AAD76" s="106"/>
      <c r="AAE76" s="106"/>
      <c r="AAF76" s="106"/>
      <c r="AAG76" s="106"/>
      <c r="AAH76" s="106"/>
      <c r="AAI76" s="106"/>
      <c r="AAJ76" s="106"/>
      <c r="AAK76" s="106"/>
      <c r="AAL76" s="106"/>
      <c r="AAM76" s="106"/>
      <c r="AAN76" s="106"/>
      <c r="AAO76" s="106"/>
      <c r="AAP76" s="62"/>
      <c r="AAQ76" s="106"/>
      <c r="AAR76" s="106"/>
      <c r="AAS76" s="106"/>
      <c r="AAT76" s="106"/>
      <c r="AAU76" s="106"/>
      <c r="AAV76" s="106"/>
      <c r="AAW76" s="106"/>
      <c r="AAX76" s="106"/>
      <c r="AAY76" s="106"/>
      <c r="AAZ76" s="106"/>
      <c r="ABA76" s="106"/>
      <c r="ABB76" s="106"/>
      <c r="ABC76" s="106"/>
      <c r="ABD76" s="106"/>
      <c r="ABE76" s="106"/>
      <c r="ABF76" s="106"/>
      <c r="ABG76" s="106"/>
      <c r="ABH76" s="106"/>
      <c r="ABI76" s="106"/>
      <c r="ABJ76" s="106"/>
      <c r="ABK76" s="106"/>
      <c r="ABL76" s="106"/>
      <c r="ABM76" s="106"/>
      <c r="ABN76" s="106"/>
      <c r="ABO76" s="106"/>
      <c r="ABP76" s="106"/>
      <c r="ABQ76" s="106"/>
      <c r="ABR76" s="106"/>
      <c r="ABS76" s="106"/>
      <c r="ABT76" s="106"/>
      <c r="ABU76" s="62"/>
      <c r="ABV76" s="106"/>
      <c r="ABW76" s="106"/>
      <c r="ABX76" s="106"/>
      <c r="ABY76" s="106"/>
      <c r="ABZ76" s="106"/>
      <c r="ACA76" s="106"/>
      <c r="ACB76" s="106"/>
      <c r="ACC76" s="106"/>
      <c r="ACD76" s="106"/>
      <c r="ACE76" s="106"/>
      <c r="ACF76" s="106"/>
      <c r="ACG76" s="106"/>
      <c r="ACH76" s="106"/>
      <c r="ACI76" s="106"/>
      <c r="ACJ76" s="106"/>
      <c r="ACK76" s="106"/>
      <c r="ACL76" s="106"/>
      <c r="ACM76" s="106"/>
      <c r="ACN76" s="106"/>
      <c r="ACO76" s="106"/>
      <c r="ACP76" s="106"/>
      <c r="ACQ76" s="106"/>
      <c r="ACR76" s="106"/>
      <c r="ACS76" s="106"/>
      <c r="ACT76" s="106"/>
      <c r="ACU76" s="106"/>
      <c r="ACV76" s="106"/>
      <c r="ACW76" s="106"/>
      <c r="ACX76" s="106"/>
      <c r="ACY76" s="106"/>
      <c r="ACZ76" s="106"/>
      <c r="ADA76" s="62"/>
      <c r="ADB76" s="106"/>
      <c r="ADC76" s="106"/>
      <c r="ADD76" s="106"/>
      <c r="ADE76" s="106"/>
      <c r="ADF76" s="106"/>
      <c r="ADG76" s="106"/>
      <c r="ADH76" s="106"/>
      <c r="ADI76" s="106"/>
      <c r="ADJ76" s="106"/>
      <c r="ADK76" s="106"/>
      <c r="ADL76" s="106"/>
      <c r="ADM76" s="106"/>
      <c r="ADN76" s="106"/>
      <c r="ADO76" s="106"/>
      <c r="ADP76" s="106"/>
      <c r="ADQ76" s="106"/>
      <c r="ADR76" s="106"/>
      <c r="ADS76" s="106"/>
      <c r="ADT76" s="106"/>
      <c r="ADU76" s="106"/>
      <c r="ADV76" s="106"/>
      <c r="ADW76" s="106"/>
      <c r="ADX76" s="106"/>
      <c r="ADY76" s="106"/>
      <c r="ADZ76" s="106"/>
      <c r="AEA76" s="106"/>
      <c r="AEB76" s="106"/>
      <c r="AEC76" s="106"/>
      <c r="AED76" s="106"/>
      <c r="AEE76" s="106"/>
      <c r="AEF76" s="62"/>
      <c r="AEG76" s="106"/>
      <c r="AEH76" s="106"/>
      <c r="AEI76" s="106"/>
      <c r="AEJ76" s="106"/>
      <c r="AEK76" s="106"/>
      <c r="AEL76" s="106"/>
      <c r="AEM76" s="106"/>
      <c r="AEN76" s="106"/>
      <c r="AEO76" s="106"/>
      <c r="AEP76" s="106"/>
      <c r="AEQ76" s="106"/>
      <c r="AER76" s="106"/>
      <c r="AES76" s="106"/>
      <c r="AET76" s="106"/>
      <c r="AEU76" s="106"/>
      <c r="AEV76" s="106"/>
      <c r="AEW76" s="106"/>
      <c r="AEX76" s="106"/>
      <c r="AEY76" s="106"/>
      <c r="AEZ76" s="106"/>
      <c r="AFA76" s="106"/>
      <c r="AFB76" s="106"/>
      <c r="AFC76" s="106"/>
      <c r="AFD76" s="106"/>
      <c r="AFE76" s="106"/>
      <c r="AFF76" s="106"/>
      <c r="AFG76" s="106"/>
      <c r="AFH76" s="106"/>
      <c r="AFI76" s="106"/>
      <c r="AFJ76" s="106"/>
      <c r="AFK76" s="106"/>
      <c r="AFL76" s="62"/>
      <c r="AFM76" s="106"/>
      <c r="AFN76" s="106"/>
      <c r="AFO76" s="106"/>
      <c r="AFP76" s="106"/>
      <c r="AFQ76" s="106"/>
      <c r="AFR76" s="106"/>
      <c r="AFS76" s="106"/>
      <c r="AFT76" s="106"/>
      <c r="AFU76" s="106"/>
      <c r="AFV76" s="106"/>
      <c r="AFW76" s="106"/>
      <c r="AFX76" s="106"/>
      <c r="AFY76" s="106"/>
      <c r="AFZ76" s="106"/>
      <c r="AGA76" s="106"/>
      <c r="AGB76" s="106"/>
      <c r="AGC76" s="106"/>
      <c r="AGD76" s="106"/>
      <c r="AGE76" s="106"/>
      <c r="AGF76" s="106"/>
      <c r="AGG76" s="106"/>
      <c r="AGH76" s="106"/>
      <c r="AGI76" s="106"/>
      <c r="AGJ76" s="106"/>
      <c r="AGK76" s="106"/>
      <c r="AGL76" s="106"/>
      <c r="AGM76" s="106"/>
      <c r="AGN76" s="106"/>
      <c r="AGO76" s="106"/>
      <c r="AGP76" s="106"/>
      <c r="AGQ76" s="106"/>
      <c r="AGR76" s="62"/>
      <c r="AGS76" s="106"/>
      <c r="AGT76" s="106"/>
      <c r="AGU76" s="106"/>
      <c r="AGV76" s="106"/>
      <c r="AGW76" s="106"/>
      <c r="AGX76" s="106"/>
      <c r="AGY76" s="106"/>
      <c r="AGZ76" s="106"/>
      <c r="AHA76" s="106"/>
      <c r="AHB76" s="106"/>
      <c r="AHC76" s="106"/>
      <c r="AHD76" s="106"/>
      <c r="AHE76" s="106"/>
      <c r="AHF76" s="106"/>
      <c r="AHG76" s="106"/>
      <c r="AHH76" s="106"/>
      <c r="AHI76" s="106"/>
      <c r="AHJ76" s="106"/>
      <c r="AHK76" s="106"/>
      <c r="AHL76" s="106"/>
      <c r="AHM76" s="106"/>
      <c r="AHN76" s="106"/>
      <c r="AHO76" s="106"/>
      <c r="AHP76" s="106"/>
      <c r="AHQ76" s="106"/>
      <c r="AHR76" s="106"/>
      <c r="AHS76" s="106"/>
      <c r="AHT76" s="106"/>
      <c r="AHU76" s="106"/>
      <c r="AHV76" s="106"/>
      <c r="AHW76" s="62"/>
      <c r="AHX76" s="106"/>
      <c r="AHY76" s="106"/>
      <c r="AHZ76" s="106"/>
      <c r="AIA76" s="106"/>
      <c r="AIB76" s="106"/>
      <c r="AIC76" s="106"/>
      <c r="AID76" s="106"/>
      <c r="AIE76" s="106"/>
      <c r="AIF76" s="106"/>
      <c r="AIG76" s="106"/>
      <c r="AIH76" s="106"/>
      <c r="AII76" s="106"/>
      <c r="AIJ76" s="106"/>
      <c r="AIK76" s="106"/>
      <c r="AIL76" s="106"/>
      <c r="AIM76" s="106"/>
      <c r="AIN76" s="106"/>
      <c r="AIO76" s="106"/>
      <c r="AIP76" s="106"/>
      <c r="AIQ76" s="106"/>
      <c r="AIR76" s="106"/>
      <c r="AIS76" s="106"/>
      <c r="AIT76" s="106"/>
      <c r="AIU76" s="106"/>
      <c r="AIV76" s="106"/>
      <c r="AIW76" s="106"/>
      <c r="AIX76" s="106"/>
      <c r="AIY76" s="106"/>
      <c r="AIZ76" s="106"/>
      <c r="AJA76" s="106"/>
      <c r="AJB76" s="106"/>
      <c r="AJC76" s="62"/>
      <c r="AJD76" s="106"/>
      <c r="AJE76" s="106"/>
      <c r="AJF76" s="106"/>
      <c r="AJG76" s="106"/>
      <c r="AJH76" s="106"/>
      <c r="AJI76" s="106"/>
      <c r="AJJ76" s="106"/>
      <c r="AJK76" s="106"/>
      <c r="AJL76" s="106"/>
      <c r="AJM76" s="106"/>
      <c r="AJN76" s="106"/>
      <c r="AJO76" s="106"/>
      <c r="AJP76" s="106"/>
      <c r="AJQ76" s="106"/>
      <c r="AJR76" s="106"/>
      <c r="AJS76" s="106"/>
      <c r="AJT76" s="106"/>
      <c r="AJU76" s="106"/>
      <c r="AJV76" s="106"/>
      <c r="AJW76" s="106"/>
      <c r="AJX76" s="106"/>
      <c r="AJY76" s="106"/>
      <c r="AJZ76" s="106"/>
      <c r="AKA76" s="106"/>
      <c r="AKB76" s="106"/>
      <c r="AKC76" s="106"/>
      <c r="AKD76" s="106"/>
      <c r="AKE76" s="106"/>
      <c r="AKF76" s="106"/>
      <c r="AKG76" s="106"/>
      <c r="AKH76" s="62"/>
      <c r="AKI76" s="106"/>
      <c r="AKJ76" s="106"/>
      <c r="AKK76" s="106"/>
      <c r="AKL76" s="106"/>
      <c r="AKM76" s="106"/>
      <c r="AKN76" s="106"/>
      <c r="AKO76" s="106"/>
      <c r="AKP76" s="106"/>
      <c r="AKQ76" s="106"/>
      <c r="AKR76" s="106"/>
      <c r="AKS76" s="106"/>
      <c r="AKT76" s="106"/>
      <c r="AKU76" s="106"/>
      <c r="AKV76" s="106"/>
      <c r="AKW76" s="106"/>
      <c r="AKX76" s="106"/>
      <c r="AKY76" s="106"/>
      <c r="AKZ76" s="106"/>
      <c r="ALA76" s="106"/>
      <c r="ALB76" s="106"/>
      <c r="ALC76" s="106"/>
      <c r="ALD76" s="106"/>
      <c r="ALE76" s="106"/>
      <c r="ALF76" s="106"/>
      <c r="ALG76" s="106"/>
      <c r="ALH76" s="106"/>
      <c r="ALI76" s="106"/>
      <c r="ALJ76" s="106"/>
      <c r="ALK76" s="106"/>
      <c r="ALL76" s="106"/>
      <c r="ALM76" s="106"/>
      <c r="ALN76" s="62"/>
    </row>
    <row r="77" spans="1:1002">
      <c r="A77" s="122">
        <v>9</v>
      </c>
      <c r="B77" s="110" t="s">
        <v>62</v>
      </c>
      <c r="M77" s="25"/>
      <c r="DR77" s="62"/>
      <c r="VU77" s="62"/>
      <c r="XA77" s="62"/>
      <c r="YG77" s="62"/>
      <c r="ZJ77" s="62"/>
      <c r="AAP77" s="62"/>
      <c r="ABU77" s="62"/>
      <c r="ADA77" s="62"/>
      <c r="AEF77" s="62"/>
      <c r="AFL77" s="62"/>
      <c r="AGR77" s="62"/>
      <c r="AHW77" s="62"/>
      <c r="AJC77" s="62"/>
      <c r="AKH77" s="62"/>
      <c r="ALN77" s="62"/>
    </row>
    <row r="78" spans="1:1002">
      <c r="A78" s="122">
        <v>10</v>
      </c>
      <c r="B78" s="110" t="s">
        <v>63</v>
      </c>
      <c r="M78" s="25"/>
      <c r="DR78" s="62"/>
      <c r="VU78" s="62"/>
      <c r="XA78" s="62"/>
      <c r="YG78" s="62"/>
      <c r="ZJ78" s="62"/>
      <c r="AAP78" s="62"/>
      <c r="ABU78" s="62"/>
      <c r="ADA78" s="62"/>
      <c r="AEF78" s="62"/>
      <c r="AFL78" s="62"/>
      <c r="AGR78" s="62"/>
      <c r="AHW78" s="62"/>
      <c r="AJC78" s="62"/>
      <c r="AKH78" s="62"/>
      <c r="ALN78" s="62"/>
    </row>
    <row r="79" spans="1:1002">
      <c r="M79" s="25"/>
    </row>
    <row r="80" spans="1:1002">
      <c r="M80" s="25"/>
    </row>
    <row r="81" spans="13:13">
      <c r="M81" s="25"/>
    </row>
    <row r="82" spans="13:13">
      <c r="M82" s="25"/>
    </row>
    <row r="83" spans="13:13">
      <c r="M83" s="25"/>
    </row>
    <row r="84" spans="13:13">
      <c r="M84" s="25"/>
    </row>
    <row r="85" spans="13:13">
      <c r="M85" s="25"/>
    </row>
    <row r="86" spans="13:13">
      <c r="M86" s="25"/>
    </row>
    <row r="87" spans="13:13">
      <c r="M87" s="25"/>
    </row>
    <row r="88" spans="13:13">
      <c r="M88" s="25"/>
    </row>
    <row r="89" spans="13:13">
      <c r="M89" s="25"/>
    </row>
    <row r="90" spans="13:13">
      <c r="M90" s="25"/>
    </row>
    <row r="91" spans="13:13">
      <c r="M91" s="25"/>
    </row>
    <row r="92" spans="13:13">
      <c r="M92" s="25"/>
    </row>
    <row r="93" spans="13:13">
      <c r="M93" s="25"/>
    </row>
    <row r="94" spans="13:13">
      <c r="M94" s="25"/>
    </row>
    <row r="95" spans="13:13">
      <c r="M95" s="34"/>
    </row>
    <row r="96" spans="13:13">
      <c r="M96" s="34"/>
    </row>
    <row r="97" spans="13:13">
      <c r="M97" s="34"/>
    </row>
    <row r="98" spans="13:13">
      <c r="M98" s="34"/>
    </row>
    <row r="99" spans="13:13">
      <c r="M99" s="34"/>
    </row>
    <row r="100" spans="13:13">
      <c r="M100" s="34"/>
    </row>
    <row r="101" spans="13:13">
      <c r="M101" s="34"/>
    </row>
    <row r="102" spans="13:13">
      <c r="M102" s="34"/>
    </row>
    <row r="103" spans="13:13">
      <c r="M103" s="34"/>
    </row>
    <row r="104" spans="13:13">
      <c r="M104" s="34"/>
    </row>
    <row r="105" spans="13:13">
      <c r="M105" s="34"/>
    </row>
    <row r="106" spans="13:13">
      <c r="M106" s="34"/>
    </row>
    <row r="148" spans="2:1002">
      <c r="D148" s="24"/>
      <c r="E148" s="24"/>
      <c r="DR148" s="62"/>
      <c r="VU148" s="62"/>
      <c r="XA148" s="62"/>
      <c r="YG148" s="62"/>
      <c r="ZJ148" s="62"/>
      <c r="AAP148" s="62"/>
      <c r="ABU148" s="62"/>
      <c r="ADA148" s="62"/>
      <c r="AEF148" s="62"/>
      <c r="AFL148" s="62"/>
      <c r="AGR148" s="62"/>
      <c r="AHW148" s="62"/>
      <c r="AJC148" s="62"/>
      <c r="AKH148" s="62"/>
      <c r="ALN148" s="62"/>
    </row>
    <row r="149" spans="2:1002">
      <c r="F149" s="108"/>
      <c r="DR149" s="62"/>
      <c r="VU149" s="62"/>
      <c r="XA149" s="62"/>
      <c r="YG149" s="62"/>
      <c r="ZJ149" s="62"/>
      <c r="AAP149" s="62"/>
      <c r="ABU149" s="62"/>
      <c r="ADA149" s="62"/>
      <c r="AEF149" s="62"/>
      <c r="AFL149" s="62"/>
      <c r="AGR149" s="62"/>
      <c r="AHW149" s="62"/>
      <c r="AJC149" s="62"/>
      <c r="AKH149" s="62"/>
      <c r="ALN149" s="62"/>
    </row>
    <row r="150" spans="2:1002">
      <c r="D150" s="24"/>
      <c r="E150" s="24"/>
      <c r="DR150" s="62"/>
      <c r="VU150" s="62"/>
      <c r="XA150" s="62"/>
      <c r="YG150" s="62"/>
      <c r="ZJ150" s="62"/>
      <c r="AAP150" s="62"/>
      <c r="ABU150" s="62"/>
      <c r="ADA150" s="62"/>
      <c r="AEF150" s="62"/>
      <c r="AFL150" s="62"/>
      <c r="AGR150" s="62"/>
      <c r="AHW150" s="62"/>
      <c r="AJC150" s="62"/>
      <c r="AKH150" s="62"/>
      <c r="ALN150" s="62"/>
    </row>
    <row r="151" spans="2:1002">
      <c r="D151" s="109"/>
      <c r="E151" s="39"/>
      <c r="DR151" s="62"/>
      <c r="VU151" s="62"/>
      <c r="XA151" s="62"/>
      <c r="YG151" s="62"/>
      <c r="ZJ151" s="62"/>
      <c r="AAP151" s="62"/>
      <c r="ABU151" s="62"/>
      <c r="ADA151" s="62"/>
      <c r="AEF151" s="62"/>
      <c r="AFL151" s="62"/>
      <c r="AGR151" s="62"/>
      <c r="AHW151" s="62"/>
      <c r="AJC151" s="62"/>
      <c r="AKH151" s="62"/>
      <c r="ALN151" s="62"/>
    </row>
    <row r="152" spans="2:1002">
      <c r="DR152" s="62"/>
      <c r="VU152" s="62"/>
      <c r="XA152" s="62"/>
      <c r="YG152" s="62"/>
      <c r="ZJ152" s="62"/>
      <c r="AAP152" s="62"/>
      <c r="ABU152" s="62"/>
      <c r="ADA152" s="62"/>
      <c r="AEF152" s="62"/>
      <c r="AFL152" s="62"/>
      <c r="AGR152" s="62"/>
      <c r="AHW152" s="62"/>
      <c r="AJC152" s="62"/>
      <c r="AKH152" s="62"/>
      <c r="ALN152" s="62"/>
    </row>
    <row r="153" spans="2:1002">
      <c r="DR153" s="62"/>
      <c r="VU153" s="62"/>
      <c r="XA153" s="62"/>
      <c r="YG153" s="62"/>
      <c r="ZJ153" s="62"/>
      <c r="AAP153" s="62"/>
      <c r="ABU153" s="62"/>
      <c r="ADA153" s="62"/>
      <c r="AEF153" s="62"/>
      <c r="AFL153" s="62"/>
      <c r="AGR153" s="62"/>
      <c r="AHW153" s="62"/>
      <c r="AJC153" s="62"/>
      <c r="AKH153" s="62"/>
      <c r="ALN153" s="62"/>
    </row>
    <row r="154" spans="2:1002">
      <c r="DR154" s="62"/>
      <c r="VU154" s="62"/>
      <c r="XA154" s="62"/>
      <c r="YG154" s="62"/>
      <c r="ZJ154" s="62"/>
      <c r="AAP154" s="62"/>
      <c r="ABU154" s="62"/>
      <c r="ADA154" s="62"/>
      <c r="AEF154" s="62"/>
      <c r="AFL154" s="62"/>
      <c r="AGR154" s="62"/>
      <c r="AHW154" s="62"/>
      <c r="AJC154" s="62"/>
      <c r="AKH154" s="62"/>
      <c r="ALN154" s="62"/>
    </row>
    <row r="155" spans="2:1002">
      <c r="DR155" s="62"/>
      <c r="VU155" s="62"/>
      <c r="XA155" s="62"/>
      <c r="YG155" s="62"/>
      <c r="ZJ155" s="62"/>
      <c r="AAP155" s="62"/>
      <c r="ABU155" s="62"/>
      <c r="ADA155" s="62"/>
      <c r="AEF155" s="62"/>
      <c r="AFL155" s="62"/>
      <c r="AGR155" s="62"/>
      <c r="AHW155" s="62"/>
      <c r="AJC155" s="62"/>
      <c r="AKH155" s="62"/>
      <c r="ALN155" s="62"/>
    </row>
    <row r="156" spans="2:1002">
      <c r="DR156" s="62"/>
      <c r="VU156" s="62"/>
      <c r="XA156" s="62"/>
      <c r="YG156" s="62"/>
      <c r="ZJ156" s="62"/>
      <c r="AAP156" s="62"/>
      <c r="ABU156" s="62"/>
      <c r="ADA156" s="62"/>
      <c r="AEF156" s="62"/>
      <c r="AFL156" s="62"/>
      <c r="AGR156" s="62"/>
      <c r="AHW156" s="62"/>
      <c r="AJC156" s="62"/>
      <c r="AKH156" s="62"/>
      <c r="ALN156" s="62"/>
    </row>
    <row r="157" spans="2:1002">
      <c r="DR157" s="62"/>
      <c r="VU157" s="62"/>
      <c r="XA157" s="62"/>
      <c r="YG157" s="62"/>
      <c r="ZJ157" s="62"/>
      <c r="AAP157" s="62"/>
      <c r="ABU157" s="62"/>
      <c r="ADA157" s="62"/>
      <c r="AEF157" s="62"/>
      <c r="AFL157" s="62"/>
      <c r="AGR157" s="62"/>
      <c r="AHW157" s="62"/>
      <c r="AJC157" s="62"/>
      <c r="AKH157" s="62"/>
      <c r="ALN157" s="62"/>
    </row>
    <row r="158" spans="2:1002">
      <c r="C158" s="1"/>
      <c r="E158" s="1"/>
      <c r="F158" s="24"/>
      <c r="H158" s="5"/>
      <c r="J158" s="4" t="str">
        <f t="shared" ref="J158:J187" si="604">IF(I158&gt;1%,"100%","100%")</f>
        <v>100%</v>
      </c>
      <c r="K158" s="4"/>
      <c r="M158" s="25"/>
      <c r="O158"/>
      <c r="P158"/>
      <c r="Q158"/>
      <c r="R158"/>
      <c r="S158"/>
      <c r="T158"/>
      <c r="U158"/>
      <c r="V158"/>
      <c r="W158"/>
      <c r="X158"/>
      <c r="Y158"/>
      <c r="Z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 s="62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VU158" s="62"/>
      <c r="XA158" s="62"/>
      <c r="YG158" s="62"/>
      <c r="ZJ158" s="62"/>
      <c r="AAP158" s="62"/>
      <c r="ABU158" s="62"/>
      <c r="ADA158" s="62"/>
      <c r="AEF158" s="62"/>
      <c r="AFL158" s="62"/>
      <c r="AGR158" s="62"/>
      <c r="AHW158" s="62"/>
      <c r="AJC158" s="62"/>
      <c r="AKH158" s="62"/>
      <c r="ALN158" s="62"/>
    </row>
    <row r="159" spans="2:1002" s="13" customFormat="1">
      <c r="B159" s="39"/>
      <c r="C159" s="15"/>
      <c r="D159" s="3"/>
      <c r="E159" s="15"/>
      <c r="F159" s="24"/>
      <c r="H159" s="5"/>
      <c r="J159" s="16"/>
      <c r="K159" s="16"/>
      <c r="M159" s="25"/>
      <c r="N159" s="8"/>
      <c r="AA159" s="62"/>
      <c r="BF159" s="62"/>
      <c r="CL159" s="62"/>
      <c r="DR159" s="62"/>
      <c r="EW159" s="62"/>
      <c r="GC159" s="62"/>
      <c r="HH159" s="62"/>
      <c r="IN159" s="62"/>
      <c r="JT159" s="62"/>
      <c r="KW159" s="62"/>
      <c r="MC159" s="62"/>
      <c r="NH159" s="62"/>
      <c r="ON159" s="62"/>
      <c r="PS159" s="62"/>
      <c r="QY159" s="62"/>
      <c r="SE159" s="62"/>
      <c r="TJ159" s="62"/>
      <c r="UP159" s="62"/>
      <c r="VU159" s="62"/>
      <c r="WZ159"/>
      <c r="XA159" s="62"/>
      <c r="YG159" s="62"/>
      <c r="ZJ159" s="62"/>
      <c r="AAP159" s="62"/>
      <c r="ABU159" s="62"/>
      <c r="ADA159" s="62"/>
      <c r="AEF159" s="62"/>
      <c r="AFL159" s="62"/>
      <c r="AGR159" s="62"/>
      <c r="AHW159" s="62"/>
      <c r="AJC159" s="62"/>
      <c r="AKH159" s="62"/>
      <c r="ALN159" s="62"/>
    </row>
    <row r="160" spans="2:1002">
      <c r="C160" s="7"/>
      <c r="F160" s="24"/>
      <c r="H160" s="5"/>
      <c r="J160" s="4" t="str">
        <f t="shared" si="604"/>
        <v>100%</v>
      </c>
      <c r="K160" s="4"/>
      <c r="M160" s="25"/>
      <c r="O160"/>
      <c r="P160"/>
      <c r="Q160"/>
      <c r="R160"/>
      <c r="S160"/>
      <c r="T160"/>
      <c r="U160"/>
      <c r="V160"/>
      <c r="W160"/>
      <c r="X160"/>
      <c r="Y160"/>
      <c r="Z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 s="62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VU160" s="62"/>
      <c r="XA160" s="62"/>
      <c r="YG160" s="62"/>
      <c r="ZJ160" s="62"/>
      <c r="AAP160" s="62"/>
      <c r="ABU160" s="62"/>
      <c r="ADA160" s="62"/>
      <c r="AEF160" s="62"/>
      <c r="AFL160" s="62"/>
      <c r="AGR160" s="62"/>
      <c r="AHW160" s="62"/>
      <c r="AJC160" s="62"/>
      <c r="AKH160" s="62"/>
      <c r="ALN160" s="62"/>
    </row>
    <row r="161" spans="3:1002">
      <c r="C161" s="28"/>
      <c r="F161" s="24"/>
      <c r="H161" s="5"/>
      <c r="J161" s="4" t="str">
        <f t="shared" si="604"/>
        <v>100%</v>
      </c>
      <c r="K161" s="4"/>
      <c r="M161" s="25"/>
      <c r="O161"/>
      <c r="P161"/>
      <c r="Q161"/>
      <c r="R161"/>
      <c r="S161"/>
      <c r="T161"/>
      <c r="U161"/>
      <c r="V161"/>
      <c r="W161"/>
      <c r="X161"/>
      <c r="Y161"/>
      <c r="Z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 s="62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VU161" s="62"/>
      <c r="XA161" s="62"/>
      <c r="YG161" s="62"/>
      <c r="ZJ161" s="62"/>
      <c r="AAP161" s="62"/>
      <c r="ABU161" s="62"/>
      <c r="ADA161" s="62"/>
      <c r="AEF161" s="62"/>
      <c r="AFL161" s="62"/>
      <c r="AGR161" s="62"/>
      <c r="AHW161" s="62"/>
      <c r="AJC161" s="62"/>
      <c r="AKH161" s="62"/>
      <c r="ALN161" s="62"/>
    </row>
    <row r="162" spans="3:1002">
      <c r="C162" s="7"/>
      <c r="F162" s="39"/>
      <c r="H162" s="24"/>
      <c r="J162" s="4" t="str">
        <f t="shared" si="604"/>
        <v>100%</v>
      </c>
      <c r="K162" s="4"/>
      <c r="M162" s="25"/>
      <c r="N162" s="9"/>
      <c r="O162"/>
      <c r="P162"/>
      <c r="Q162"/>
      <c r="R162"/>
      <c r="S162"/>
      <c r="T162"/>
      <c r="U162"/>
      <c r="V162"/>
      <c r="W162"/>
      <c r="X162"/>
      <c r="Y162"/>
      <c r="Z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 s="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VU162" s="62"/>
      <c r="XA162" s="62"/>
      <c r="YG162" s="62"/>
      <c r="ZJ162" s="62"/>
      <c r="AAP162" s="62"/>
      <c r="ABU162" s="62"/>
      <c r="ADA162" s="62"/>
      <c r="AEF162" s="62"/>
      <c r="AFL162" s="62"/>
      <c r="AGR162" s="62"/>
      <c r="AHW162" s="62"/>
      <c r="AJC162" s="62"/>
      <c r="AKH162" s="62"/>
      <c r="ALN162" s="62"/>
    </row>
    <row r="163" spans="3:1002">
      <c r="C163" s="5"/>
      <c r="F163" s="39"/>
      <c r="H163" s="5"/>
      <c r="J163" s="4" t="str">
        <f t="shared" si="604"/>
        <v>100%</v>
      </c>
      <c r="K163" s="4"/>
      <c r="M163" s="25"/>
      <c r="O163"/>
      <c r="P163"/>
      <c r="Q163"/>
      <c r="R163"/>
      <c r="S163"/>
      <c r="T163"/>
      <c r="U163"/>
      <c r="V163"/>
      <c r="W163"/>
      <c r="X163"/>
      <c r="Y163"/>
      <c r="Z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 s="62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VU163" s="62"/>
      <c r="XA163" s="62"/>
      <c r="YG163" s="62"/>
      <c r="ZJ163" s="62"/>
      <c r="AAP163" s="62"/>
      <c r="ABU163" s="62"/>
      <c r="ADA163" s="62"/>
      <c r="AEF163" s="62"/>
      <c r="AFL163" s="62"/>
      <c r="AGR163" s="62"/>
      <c r="AHW163" s="62"/>
      <c r="AJC163" s="62"/>
      <c r="AKH163" s="62"/>
      <c r="ALN163" s="62"/>
    </row>
    <row r="164" spans="3:1002">
      <c r="C164" s="63" t="s">
        <v>1</v>
      </c>
      <c r="F164" s="39"/>
      <c r="H164" s="5"/>
      <c r="J164" s="4" t="str">
        <f t="shared" si="604"/>
        <v>100%</v>
      </c>
      <c r="K164" s="4"/>
      <c r="M164" s="25"/>
      <c r="N164" s="10"/>
      <c r="O164"/>
      <c r="P164"/>
      <c r="Q164"/>
      <c r="R164"/>
      <c r="S164"/>
      <c r="T164"/>
      <c r="U164"/>
      <c r="V164"/>
      <c r="W164"/>
      <c r="X164"/>
      <c r="Y164"/>
      <c r="Z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 s="62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VU164" s="62"/>
      <c r="XA164" s="62"/>
      <c r="YG164" s="62"/>
      <c r="ZJ164" s="62"/>
      <c r="AAP164" s="62"/>
      <c r="ABU164" s="62"/>
      <c r="ADA164" s="62"/>
      <c r="AEF164" s="62"/>
      <c r="AFL164" s="62"/>
      <c r="AGR164" s="62"/>
      <c r="AHW164" s="62"/>
      <c r="AJC164" s="62"/>
      <c r="AKH164" s="62"/>
      <c r="ALN164" s="62"/>
    </row>
    <row r="165" spans="3:1002">
      <c r="C165" s="64">
        <v>42736</v>
      </c>
      <c r="F165" s="24"/>
      <c r="H165" s="24"/>
      <c r="I165" s="24"/>
      <c r="J165" s="4" t="str">
        <f t="shared" si="604"/>
        <v>100%</v>
      </c>
      <c r="K165" s="4"/>
      <c r="M165" s="25"/>
      <c r="N165" s="10"/>
      <c r="O165"/>
      <c r="P165"/>
      <c r="Q165"/>
      <c r="R165"/>
      <c r="S165"/>
      <c r="T165"/>
      <c r="U165"/>
      <c r="V165"/>
      <c r="W165"/>
      <c r="X165"/>
      <c r="Y165"/>
      <c r="Z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 s="62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VU165" s="62"/>
      <c r="XA165" s="62"/>
      <c r="YG165" s="62"/>
      <c r="ZJ165" s="62"/>
      <c r="AAP165" s="62"/>
      <c r="ABU165" s="62"/>
      <c r="ADA165" s="62"/>
      <c r="AEF165" s="62"/>
      <c r="AFL165" s="62"/>
      <c r="AGR165" s="62"/>
      <c r="AHW165" s="62"/>
      <c r="AJC165" s="62"/>
      <c r="AKH165" s="62"/>
      <c r="ALN165" s="62"/>
    </row>
    <row r="166" spans="3:1002">
      <c r="C166" s="64">
        <v>42838</v>
      </c>
      <c r="F166" s="24"/>
      <c r="H166" s="24"/>
      <c r="I166" s="24"/>
      <c r="J166" s="4" t="str">
        <f t="shared" si="604"/>
        <v>100%</v>
      </c>
      <c r="K166" s="4"/>
      <c r="M166" s="25"/>
      <c r="N166" s="10"/>
      <c r="O166"/>
      <c r="P166"/>
      <c r="Q166"/>
      <c r="R166"/>
      <c r="S166"/>
      <c r="T166"/>
      <c r="U166"/>
      <c r="V166"/>
      <c r="W166"/>
      <c r="X166"/>
      <c r="Y166"/>
      <c r="Z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 s="62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VU166" s="62"/>
      <c r="XA166" s="62"/>
      <c r="YG166" s="62"/>
      <c r="ZJ166" s="62"/>
      <c r="AAP166" s="62"/>
      <c r="ABU166" s="62"/>
      <c r="ADA166" s="62"/>
      <c r="AEF166" s="62"/>
      <c r="AFL166" s="62"/>
      <c r="AGR166" s="62"/>
      <c r="AHW166" s="62"/>
      <c r="AJC166" s="62"/>
      <c r="AKH166" s="62"/>
      <c r="ALN166" s="62"/>
    </row>
    <row r="167" spans="3:1002">
      <c r="C167" s="64">
        <v>42839</v>
      </c>
      <c r="H167" s="5"/>
      <c r="J167" s="4" t="str">
        <f t="shared" si="604"/>
        <v>100%</v>
      </c>
      <c r="K167" s="4"/>
      <c r="M167" s="25"/>
      <c r="O167"/>
      <c r="P167"/>
      <c r="Q167"/>
      <c r="R167"/>
      <c r="S167"/>
      <c r="T167"/>
      <c r="U167"/>
      <c r="V167"/>
      <c r="W167"/>
      <c r="X167"/>
      <c r="Y167"/>
      <c r="Z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 s="62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VU167" s="62"/>
      <c r="XA167" s="62"/>
      <c r="YG167" s="62"/>
      <c r="ZJ167" s="62"/>
      <c r="AAP167" s="62"/>
      <c r="ABU167" s="62"/>
      <c r="ADA167" s="62"/>
      <c r="AEF167" s="62"/>
      <c r="AFL167" s="62"/>
      <c r="AGR167" s="62"/>
      <c r="AHW167" s="62"/>
      <c r="AJC167" s="62"/>
      <c r="AKH167" s="62"/>
      <c r="ALN167" s="62"/>
    </row>
    <row r="168" spans="3:1002">
      <c r="C168" s="64">
        <v>42841</v>
      </c>
      <c r="H168" s="5"/>
      <c r="I168" s="5"/>
      <c r="J168" s="4" t="str">
        <f t="shared" si="604"/>
        <v>100%</v>
      </c>
      <c r="K168" s="4"/>
      <c r="M168" s="25"/>
      <c r="O168"/>
      <c r="P168"/>
      <c r="Q168"/>
      <c r="R168"/>
      <c r="S168"/>
      <c r="T168"/>
      <c r="U168"/>
      <c r="V168"/>
      <c r="W168"/>
      <c r="X168"/>
      <c r="Y168"/>
      <c r="Z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 s="62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VU168" s="62"/>
      <c r="XA168" s="62"/>
      <c r="YG168" s="62"/>
      <c r="ZJ168" s="62"/>
      <c r="AAP168" s="62"/>
      <c r="ABU168" s="62"/>
      <c r="ADA168" s="62"/>
      <c r="AEF168" s="62"/>
      <c r="AFL168" s="62"/>
      <c r="AGR168" s="62"/>
      <c r="AHW168" s="62"/>
      <c r="AJC168" s="62"/>
      <c r="AKH168" s="62"/>
      <c r="ALN168" s="62"/>
    </row>
    <row r="169" spans="3:1002">
      <c r="C169" s="64">
        <v>42842</v>
      </c>
      <c r="H169" s="5"/>
      <c r="J169" s="4" t="str">
        <f t="shared" si="604"/>
        <v>100%</v>
      </c>
      <c r="K169" s="4"/>
      <c r="M169" s="25"/>
      <c r="O169"/>
      <c r="P169"/>
      <c r="Q169"/>
      <c r="R169"/>
      <c r="S169"/>
      <c r="T169"/>
      <c r="U169"/>
      <c r="V169"/>
      <c r="W169"/>
      <c r="X169"/>
      <c r="Y169"/>
      <c r="Z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 s="62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VU169" s="62"/>
      <c r="XA169" s="62"/>
      <c r="YG169" s="62"/>
      <c r="ZJ169" s="62"/>
      <c r="AAP169" s="62"/>
      <c r="ABU169" s="62"/>
      <c r="ADA169" s="62"/>
      <c r="AEF169" s="62"/>
      <c r="AFL169" s="62"/>
      <c r="AGR169" s="62"/>
      <c r="AHW169" s="62"/>
      <c r="AJC169" s="62"/>
      <c r="AKH169" s="62"/>
      <c r="ALN169" s="62"/>
    </row>
    <row r="170" spans="3:1002">
      <c r="C170" s="64">
        <v>42856</v>
      </c>
      <c r="H170" s="5"/>
      <c r="J170" s="4" t="str">
        <f t="shared" si="604"/>
        <v>100%</v>
      </c>
      <c r="K170" s="4"/>
      <c r="M170" s="25"/>
      <c r="O170"/>
      <c r="P170"/>
      <c r="Q170"/>
      <c r="R170"/>
      <c r="S170"/>
      <c r="T170"/>
      <c r="U170"/>
      <c r="V170"/>
      <c r="W170"/>
      <c r="X170"/>
      <c r="Y170"/>
      <c r="Z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 s="62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VU170" s="62"/>
      <c r="XA170" s="62"/>
      <c r="YG170" s="62"/>
      <c r="ZJ170" s="62"/>
      <c r="AAP170" s="62"/>
      <c r="ABU170" s="62"/>
      <c r="ADA170" s="62"/>
      <c r="AEF170" s="62"/>
      <c r="AFL170" s="62"/>
      <c r="AGR170" s="62"/>
      <c r="AHW170" s="62"/>
      <c r="AJC170" s="62"/>
      <c r="AKH170" s="62"/>
      <c r="ALN170" s="62"/>
    </row>
    <row r="171" spans="3:1002">
      <c r="C171" s="64">
        <v>42867</v>
      </c>
      <c r="H171" s="5"/>
      <c r="J171" s="4" t="str">
        <f t="shared" si="604"/>
        <v>100%</v>
      </c>
      <c r="K171" s="4"/>
      <c r="M171" s="25"/>
      <c r="O171"/>
      <c r="P171"/>
      <c r="Q171"/>
      <c r="R171"/>
      <c r="S171"/>
      <c r="T171"/>
      <c r="U171"/>
      <c r="V171"/>
      <c r="W171"/>
      <c r="X171"/>
      <c r="Y171"/>
      <c r="Z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 s="62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VU171" s="62"/>
      <c r="XA171" s="62"/>
      <c r="YG171" s="62"/>
      <c r="ZJ171" s="62"/>
      <c r="AAP171" s="62"/>
      <c r="ABU171" s="62"/>
      <c r="ADA171" s="62"/>
      <c r="AEF171" s="62"/>
      <c r="AFL171" s="62"/>
      <c r="AGR171" s="62"/>
      <c r="AHW171" s="62"/>
      <c r="AJC171" s="62"/>
      <c r="AKH171" s="62"/>
      <c r="ALN171" s="62"/>
    </row>
    <row r="172" spans="3:1002">
      <c r="C172" s="64">
        <v>42880</v>
      </c>
      <c r="H172" s="5"/>
      <c r="J172" s="4" t="str">
        <f t="shared" si="604"/>
        <v>100%</v>
      </c>
      <c r="K172" s="4"/>
      <c r="M172" s="25"/>
      <c r="O172"/>
      <c r="P172"/>
      <c r="Q172"/>
      <c r="R172"/>
      <c r="S172"/>
      <c r="T172"/>
      <c r="U172"/>
      <c r="V172"/>
      <c r="W172"/>
      <c r="X172"/>
      <c r="Y172"/>
      <c r="Z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 s="6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VU172" s="62"/>
      <c r="XA172" s="62"/>
      <c r="YG172" s="62"/>
      <c r="ZJ172" s="62"/>
      <c r="AAP172" s="62"/>
      <c r="ABU172" s="62"/>
      <c r="ADA172" s="62"/>
      <c r="AEF172" s="62"/>
      <c r="AFL172" s="62"/>
      <c r="AGR172" s="62"/>
      <c r="AHW172" s="62"/>
      <c r="AJC172" s="62"/>
      <c r="AKH172" s="62"/>
      <c r="ALN172" s="62"/>
    </row>
    <row r="173" spans="3:1002">
      <c r="C173" s="64">
        <v>42890</v>
      </c>
      <c r="H173" s="5"/>
      <c r="J173" s="4" t="str">
        <f t="shared" si="604"/>
        <v>100%</v>
      </c>
      <c r="K173" s="4"/>
      <c r="M173" s="25"/>
      <c r="O173"/>
      <c r="P173"/>
      <c r="Q173"/>
      <c r="R173"/>
      <c r="S173"/>
      <c r="T173"/>
      <c r="U173"/>
      <c r="V173"/>
      <c r="W173"/>
      <c r="X173"/>
      <c r="Y173"/>
      <c r="Z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 s="62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VU173" s="62"/>
      <c r="XA173" s="62"/>
      <c r="YG173" s="62"/>
      <c r="ZJ173" s="62"/>
      <c r="AAP173" s="62"/>
      <c r="ABU173" s="62"/>
      <c r="ADA173" s="62"/>
      <c r="AEF173" s="62"/>
      <c r="AFL173" s="62"/>
      <c r="AGR173" s="62"/>
      <c r="AHW173" s="62"/>
      <c r="AJC173" s="62"/>
      <c r="AKH173" s="62"/>
      <c r="ALN173" s="62"/>
    </row>
    <row r="174" spans="3:1002">
      <c r="C174" s="65">
        <v>42891</v>
      </c>
      <c r="H174" s="5"/>
      <c r="J174" s="4" t="str">
        <f t="shared" si="604"/>
        <v>100%</v>
      </c>
      <c r="K174" s="4"/>
      <c r="M174" s="25"/>
      <c r="O174"/>
      <c r="P174"/>
      <c r="Q174"/>
      <c r="R174"/>
      <c r="S174"/>
      <c r="T174"/>
      <c r="U174"/>
      <c r="V174"/>
      <c r="W174"/>
      <c r="X174"/>
      <c r="Y174"/>
      <c r="Z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 s="62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VU174" s="62"/>
      <c r="XA174" s="62"/>
      <c r="YG174" s="62"/>
      <c r="ZJ174" s="62"/>
      <c r="AAP174" s="62"/>
      <c r="ABU174" s="62"/>
      <c r="ADA174" s="62"/>
      <c r="AEF174" s="62"/>
      <c r="AFL174" s="62"/>
      <c r="AGR174" s="62"/>
      <c r="AHW174" s="62"/>
      <c r="AJC174" s="62"/>
      <c r="AKH174" s="62"/>
      <c r="ALN174" s="62"/>
    </row>
    <row r="175" spans="3:1002">
      <c r="C175" s="65">
        <v>43094</v>
      </c>
      <c r="F175" s="24"/>
      <c r="H175" s="5"/>
      <c r="J175" s="4" t="str">
        <f t="shared" si="604"/>
        <v>100%</v>
      </c>
      <c r="K175" s="4"/>
      <c r="M175" s="25"/>
      <c r="O175"/>
      <c r="P175"/>
      <c r="Q175"/>
      <c r="R175"/>
      <c r="S175"/>
      <c r="T175"/>
      <c r="U175"/>
      <c r="V175"/>
      <c r="W175"/>
      <c r="X175"/>
      <c r="Y175"/>
      <c r="Z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 s="62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VU175" s="62"/>
      <c r="XA175" s="62"/>
      <c r="YG175" s="62"/>
      <c r="ZJ175" s="62"/>
      <c r="AAP175" s="62"/>
      <c r="ABU175" s="62"/>
      <c r="ADA175" s="62"/>
      <c r="AEF175" s="62"/>
      <c r="AFL175" s="62"/>
      <c r="AGR175" s="62"/>
      <c r="AHW175" s="62"/>
      <c r="AJC175" s="62"/>
      <c r="AKH175" s="62"/>
      <c r="ALN175" s="62"/>
    </row>
    <row r="176" spans="3:1002">
      <c r="C176" s="65">
        <v>43095</v>
      </c>
      <c r="H176" s="5"/>
      <c r="J176" s="4" t="str">
        <f t="shared" si="604"/>
        <v>100%</v>
      </c>
      <c r="K176" s="4"/>
      <c r="M176" s="25"/>
      <c r="O176"/>
      <c r="P176"/>
      <c r="Q176"/>
      <c r="R176"/>
      <c r="S176"/>
      <c r="T176"/>
      <c r="U176"/>
      <c r="V176"/>
      <c r="W176"/>
      <c r="X176"/>
      <c r="Y176"/>
      <c r="Z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 s="62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VU176" s="62"/>
      <c r="XA176" s="62"/>
      <c r="YG176" s="62"/>
      <c r="ZJ176" s="62"/>
      <c r="AAP176" s="62"/>
      <c r="ABU176" s="62"/>
      <c r="ADA176" s="62"/>
      <c r="AEF176" s="62"/>
      <c r="AFL176" s="62"/>
      <c r="AGR176" s="62"/>
      <c r="AHW176" s="62"/>
      <c r="AJC176" s="62"/>
      <c r="AKH176" s="62"/>
      <c r="ALN176" s="62"/>
    </row>
    <row r="177" spans="3:1002">
      <c r="C177" s="65">
        <v>43101</v>
      </c>
      <c r="F177" s="24"/>
      <c r="J177" s="4" t="str">
        <f t="shared" si="604"/>
        <v>100%</v>
      </c>
      <c r="K177" s="4"/>
      <c r="M177" s="25"/>
      <c r="O177"/>
      <c r="P177"/>
      <c r="Q177"/>
      <c r="R177"/>
      <c r="S177"/>
      <c r="T177"/>
      <c r="U177"/>
      <c r="V177"/>
      <c r="W177"/>
      <c r="X177"/>
      <c r="Y177"/>
      <c r="Z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 s="62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VU177" s="62"/>
      <c r="XA177" s="62"/>
      <c r="YG177" s="62"/>
      <c r="ZJ177" s="62"/>
      <c r="AAP177" s="62"/>
      <c r="ABU177" s="62"/>
      <c r="ADA177" s="62"/>
      <c r="AEF177" s="62"/>
      <c r="AFL177" s="62"/>
      <c r="AGR177" s="62"/>
      <c r="AHW177" s="62"/>
      <c r="AJC177" s="62"/>
      <c r="AKH177" s="62"/>
      <c r="ALN177" s="62"/>
    </row>
    <row r="178" spans="3:1002">
      <c r="C178" s="65">
        <v>43188</v>
      </c>
      <c r="F178" s="24"/>
      <c r="J178" s="4" t="str">
        <f t="shared" si="604"/>
        <v>100%</v>
      </c>
      <c r="K178" s="4"/>
      <c r="M178" s="25"/>
      <c r="O178"/>
      <c r="P178"/>
      <c r="Q178"/>
      <c r="R178"/>
      <c r="S178"/>
      <c r="T178"/>
      <c r="U178"/>
      <c r="V178"/>
      <c r="W178"/>
      <c r="X178"/>
      <c r="Y178"/>
      <c r="Z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 s="62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VU178" s="62"/>
      <c r="XA178" s="62"/>
      <c r="YG178" s="62"/>
      <c r="ZJ178" s="62"/>
      <c r="AAP178" s="62"/>
      <c r="ABU178" s="62"/>
      <c r="ADA178" s="62"/>
      <c r="AEF178" s="62"/>
      <c r="AFL178" s="62"/>
      <c r="AGR178" s="62"/>
      <c r="AHW178" s="62"/>
      <c r="AJC178" s="62"/>
      <c r="AKH178" s="62"/>
      <c r="ALN178" s="62"/>
    </row>
    <row r="179" spans="3:1002">
      <c r="C179" s="65">
        <v>43189</v>
      </c>
      <c r="F179" s="24"/>
      <c r="J179" s="4" t="str">
        <f t="shared" si="604"/>
        <v>100%</v>
      </c>
      <c r="K179" s="4"/>
      <c r="M179" s="25"/>
      <c r="O179"/>
      <c r="P179"/>
      <c r="Q179"/>
      <c r="R179"/>
      <c r="S179"/>
      <c r="T179"/>
      <c r="U179"/>
      <c r="V179"/>
      <c r="W179"/>
      <c r="X179"/>
      <c r="Y179"/>
      <c r="Z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 s="62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VU179" s="62"/>
      <c r="XA179" s="62"/>
      <c r="YG179" s="62"/>
      <c r="ZJ179" s="62"/>
      <c r="AAP179" s="62"/>
      <c r="ABU179" s="62"/>
      <c r="ADA179" s="62"/>
      <c r="AEF179" s="62"/>
      <c r="AFL179" s="62"/>
      <c r="AGR179" s="62"/>
      <c r="AHW179" s="62"/>
      <c r="AJC179" s="62"/>
      <c r="AKH179" s="62"/>
      <c r="ALN179" s="62"/>
    </row>
    <row r="180" spans="3:1002">
      <c r="C180" s="65">
        <v>43192</v>
      </c>
      <c r="J180" s="4" t="str">
        <f t="shared" si="604"/>
        <v>100%</v>
      </c>
      <c r="K180" s="4"/>
      <c r="M180" s="25"/>
      <c r="O180"/>
      <c r="P180"/>
      <c r="Q180"/>
      <c r="R180"/>
      <c r="S180"/>
      <c r="T180"/>
      <c r="U180"/>
      <c r="V180"/>
      <c r="W180"/>
      <c r="X180"/>
      <c r="Y180"/>
      <c r="Z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 s="62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VU180" s="62"/>
      <c r="XA180" s="62"/>
      <c r="YG180" s="62"/>
      <c r="ZJ180" s="62"/>
      <c r="AAP180" s="62"/>
      <c r="ABU180" s="62"/>
      <c r="ADA180" s="62"/>
      <c r="AEF180" s="62"/>
      <c r="AFL180" s="62"/>
      <c r="AGR180" s="62"/>
      <c r="AHW180" s="62"/>
      <c r="AJC180" s="62"/>
      <c r="AKH180" s="62"/>
      <c r="ALN180" s="62"/>
    </row>
    <row r="181" spans="3:1002">
      <c r="C181" s="65">
        <v>43217</v>
      </c>
      <c r="J181" s="4" t="str">
        <f t="shared" si="604"/>
        <v>100%</v>
      </c>
      <c r="K181" s="4"/>
      <c r="M181" s="25"/>
      <c r="O181"/>
      <c r="P181"/>
      <c r="Q181"/>
      <c r="R181"/>
      <c r="S181"/>
      <c r="T181"/>
      <c r="U181"/>
      <c r="V181"/>
      <c r="W181"/>
      <c r="X181"/>
      <c r="Y181"/>
      <c r="Z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 s="62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VU181" s="62"/>
      <c r="XA181" s="62"/>
      <c r="YG181" s="62"/>
      <c r="ZJ181" s="62"/>
      <c r="AAP181" s="62"/>
      <c r="ABU181" s="62"/>
      <c r="ADA181" s="62"/>
      <c r="AEF181" s="62"/>
      <c r="AFL181" s="62"/>
      <c r="AGR181" s="62"/>
      <c r="AHW181" s="62"/>
      <c r="AJC181" s="62"/>
      <c r="AKH181" s="62"/>
      <c r="ALN181" s="62"/>
    </row>
    <row r="182" spans="3:1002">
      <c r="C182" s="65">
        <v>43221</v>
      </c>
      <c r="J182" s="4" t="str">
        <f t="shared" si="604"/>
        <v>100%</v>
      </c>
      <c r="M182" s="25"/>
      <c r="O182"/>
      <c r="P182"/>
      <c r="Q182"/>
      <c r="R182"/>
      <c r="S182"/>
      <c r="T182"/>
      <c r="U182"/>
      <c r="V182"/>
      <c r="W182"/>
      <c r="X182"/>
      <c r="Y182"/>
      <c r="Z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 s="6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VU182" s="62"/>
      <c r="XA182" s="62"/>
      <c r="YG182" s="62"/>
      <c r="ZJ182" s="62"/>
      <c r="AAP182" s="62"/>
      <c r="ABU182" s="62"/>
      <c r="ADA182" s="62"/>
      <c r="AEF182" s="62"/>
      <c r="AFL182" s="62"/>
      <c r="AGR182" s="62"/>
      <c r="AHW182" s="62"/>
      <c r="AJC182" s="62"/>
      <c r="AKH182" s="62"/>
      <c r="ALN182" s="62"/>
    </row>
    <row r="183" spans="3:1002">
      <c r="C183" s="65">
        <v>43230</v>
      </c>
      <c r="J183" s="4" t="str">
        <f t="shared" si="604"/>
        <v>100%</v>
      </c>
      <c r="M183" s="25"/>
      <c r="O183"/>
      <c r="P183"/>
      <c r="Q183"/>
      <c r="R183"/>
      <c r="S183"/>
      <c r="T183"/>
      <c r="U183"/>
      <c r="V183"/>
      <c r="W183"/>
      <c r="X183"/>
      <c r="Y183"/>
      <c r="Z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 s="62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VU183" s="62"/>
      <c r="XA183" s="62"/>
      <c r="YG183" s="62"/>
      <c r="ZJ183" s="62"/>
      <c r="AAP183" s="62"/>
      <c r="ABU183" s="62"/>
      <c r="ADA183" s="62"/>
      <c r="AEF183" s="62"/>
      <c r="AFL183" s="62"/>
      <c r="AGR183" s="62"/>
      <c r="AHW183" s="62"/>
      <c r="AJC183" s="62"/>
      <c r="AKH183" s="62"/>
      <c r="ALN183" s="62"/>
    </row>
    <row r="184" spans="3:1002">
      <c r="C184" s="65">
        <v>43241</v>
      </c>
      <c r="J184" s="4" t="str">
        <f t="shared" si="604"/>
        <v>100%</v>
      </c>
      <c r="M184" s="25"/>
      <c r="O184"/>
      <c r="P184"/>
      <c r="Q184"/>
      <c r="R184"/>
      <c r="S184"/>
      <c r="T184"/>
      <c r="U184"/>
      <c r="V184"/>
      <c r="W184"/>
      <c r="X184"/>
      <c r="Y184"/>
      <c r="Z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 s="62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VU184" s="62"/>
      <c r="XA184" s="62"/>
      <c r="YG184" s="62"/>
      <c r="ZJ184" s="62"/>
      <c r="AAP184" s="62"/>
      <c r="ABU184" s="62"/>
      <c r="ADA184" s="62"/>
      <c r="AEF184" s="62"/>
      <c r="AFL184" s="62"/>
      <c r="AGR184" s="62"/>
      <c r="AHW184" s="62"/>
      <c r="AJC184" s="62"/>
      <c r="AKH184" s="62"/>
      <c r="ALN184" s="62"/>
    </row>
    <row r="185" spans="3:1002">
      <c r="C185" s="65">
        <v>43256</v>
      </c>
      <c r="J185" s="4" t="str">
        <f t="shared" si="604"/>
        <v>100%</v>
      </c>
      <c r="M185" s="25"/>
      <c r="O185"/>
      <c r="P185"/>
      <c r="Q185"/>
      <c r="R185"/>
      <c r="S185"/>
      <c r="T185"/>
      <c r="U185"/>
      <c r="V185"/>
      <c r="W185"/>
      <c r="X185"/>
      <c r="Y185"/>
      <c r="Z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 s="62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VU185" s="62"/>
      <c r="XA185" s="62"/>
      <c r="YG185" s="62"/>
      <c r="ZJ185" s="62"/>
      <c r="AAP185" s="62"/>
      <c r="ABU185" s="62"/>
      <c r="ADA185" s="62"/>
      <c r="AEF185" s="62"/>
      <c r="AFL185" s="62"/>
      <c r="AGR185" s="62"/>
      <c r="AHW185" s="62"/>
      <c r="AJC185" s="62"/>
      <c r="AKH185" s="62"/>
      <c r="ALN185" s="62"/>
    </row>
    <row r="186" spans="3:1002">
      <c r="C186" s="65">
        <v>43459</v>
      </c>
      <c r="J186" s="4" t="str">
        <f t="shared" si="604"/>
        <v>100%</v>
      </c>
      <c r="M186" s="25"/>
      <c r="DR186" s="62"/>
      <c r="VU186" s="62"/>
      <c r="XA186" s="62"/>
      <c r="YG186" s="62"/>
      <c r="ZJ186" s="62"/>
      <c r="AAP186" s="62"/>
      <c r="ABU186" s="62"/>
      <c r="ADA186" s="62"/>
      <c r="AEF186" s="62"/>
      <c r="AFL186" s="62"/>
      <c r="AGR186" s="62"/>
      <c r="AHW186" s="62"/>
      <c r="AJC186" s="62"/>
      <c r="AKH186" s="62"/>
      <c r="ALN186" s="62"/>
    </row>
    <row r="187" spans="3:1002">
      <c r="C187" s="65">
        <v>43460</v>
      </c>
      <c r="J187" s="4" t="str">
        <f t="shared" si="604"/>
        <v>100%</v>
      </c>
      <c r="M187" s="25"/>
      <c r="DR187" s="62"/>
      <c r="VU187" s="62"/>
      <c r="XA187" s="62"/>
      <c r="YG187" s="62"/>
      <c r="ZJ187" s="62"/>
      <c r="AAP187" s="62"/>
      <c r="ABU187" s="62"/>
      <c r="ADA187" s="62"/>
      <c r="AEF187" s="62"/>
      <c r="AFL187" s="62"/>
      <c r="AGR187" s="62"/>
      <c r="AHW187" s="62"/>
      <c r="AJC187" s="62"/>
      <c r="AKH187" s="62"/>
      <c r="ALN187" s="62"/>
    </row>
    <row r="188" spans="3:1002">
      <c r="C188" s="24">
        <v>43466</v>
      </c>
      <c r="M188" s="25"/>
      <c r="DR188" s="62"/>
      <c r="VU188" s="62"/>
      <c r="XA188" s="62"/>
      <c r="YG188" s="62"/>
      <c r="ZJ188" s="62"/>
      <c r="AAP188" s="62"/>
      <c r="ABU188" s="62"/>
      <c r="ADA188" s="62"/>
      <c r="AEF188" s="62"/>
      <c r="AFL188" s="62"/>
      <c r="AGR188" s="62"/>
      <c r="AHW188" s="62"/>
      <c r="AJC188" s="62"/>
      <c r="AKH188" s="62"/>
      <c r="ALN188" s="62"/>
    </row>
    <row r="189" spans="3:1002">
      <c r="C189" s="24">
        <v>43569</v>
      </c>
      <c r="E189" s="5"/>
      <c r="M189" s="25"/>
      <c r="DR189" s="62"/>
      <c r="VU189" s="62"/>
      <c r="XA189" s="62"/>
      <c r="YG189" s="62"/>
      <c r="ZJ189" s="62"/>
      <c r="AAP189" s="62"/>
      <c r="ABU189" s="62"/>
      <c r="ADA189" s="62"/>
      <c r="AEF189" s="62"/>
      <c r="AFL189" s="62"/>
      <c r="AGR189" s="62"/>
      <c r="AHW189" s="62"/>
      <c r="AJC189" s="62"/>
      <c r="AKH189" s="62"/>
      <c r="ALN189" s="62"/>
    </row>
    <row r="190" spans="3:1002">
      <c r="C190" s="24">
        <v>43573</v>
      </c>
      <c r="E190" s="5"/>
      <c r="M190" s="25"/>
      <c r="DR190" s="62"/>
      <c r="VU190" s="62"/>
      <c r="XA190" s="62"/>
      <c r="YG190" s="62"/>
      <c r="ZJ190" s="62"/>
      <c r="AAP190" s="62"/>
      <c r="ABU190" s="62"/>
      <c r="ADA190" s="62"/>
      <c r="AEF190" s="62"/>
      <c r="AFL190" s="62"/>
      <c r="AGR190" s="62"/>
      <c r="AHW190" s="62"/>
      <c r="AJC190" s="62"/>
      <c r="AKH190" s="62"/>
      <c r="ALN190" s="62"/>
    </row>
    <row r="191" spans="3:1002">
      <c r="C191" s="24">
        <v>43574</v>
      </c>
      <c r="E191" s="5"/>
      <c r="M191" s="25"/>
      <c r="DR191" s="62"/>
      <c r="VU191" s="62"/>
      <c r="XA191" s="62"/>
      <c r="YG191" s="62"/>
      <c r="ZJ191" s="62"/>
      <c r="AAP191" s="62"/>
      <c r="ABU191" s="62"/>
      <c r="ADA191" s="62"/>
      <c r="AEF191" s="62"/>
      <c r="AFL191" s="62"/>
      <c r="AGR191" s="62"/>
      <c r="AHW191" s="62"/>
      <c r="AJC191" s="62"/>
      <c r="AKH191" s="62"/>
      <c r="ALN191" s="62"/>
    </row>
    <row r="192" spans="3:1002">
      <c r="C192" s="24">
        <v>43576</v>
      </c>
      <c r="E192" s="5"/>
      <c r="M192" s="25"/>
      <c r="DR192" s="62"/>
      <c r="VU192" s="62"/>
      <c r="XA192" s="62"/>
      <c r="YG192" s="62"/>
      <c r="ZJ192" s="62"/>
      <c r="AAP192" s="62"/>
      <c r="ABU192" s="62"/>
      <c r="ADA192" s="62"/>
      <c r="AEF192" s="62"/>
      <c r="AFL192" s="62"/>
      <c r="AGR192" s="62"/>
      <c r="AHW192" s="62"/>
      <c r="AJC192" s="62"/>
      <c r="AKH192" s="62"/>
      <c r="ALN192" s="62"/>
    </row>
    <row r="193" spans="3:1002">
      <c r="C193" s="24">
        <v>43577</v>
      </c>
      <c r="E193" s="5"/>
      <c r="F193" s="2"/>
      <c r="H193" s="2"/>
      <c r="I193" s="2"/>
      <c r="J193" s="2"/>
      <c r="K193" s="2"/>
      <c r="M193" s="25"/>
      <c r="DR193" s="62"/>
      <c r="VU193" s="62"/>
      <c r="XA193" s="62"/>
      <c r="YG193" s="62"/>
      <c r="ZJ193" s="62"/>
      <c r="AAP193" s="62"/>
      <c r="ABU193" s="62"/>
      <c r="ADA193" s="62"/>
      <c r="AEF193" s="62"/>
      <c r="AFL193" s="62"/>
      <c r="AGR193" s="62"/>
      <c r="AHW193" s="62"/>
      <c r="AJC193" s="62"/>
      <c r="AKH193" s="62"/>
      <c r="ALN193" s="62"/>
    </row>
    <row r="194" spans="3:1002">
      <c r="C194" s="24">
        <v>43602</v>
      </c>
      <c r="E194" s="5"/>
      <c r="F194" s="5"/>
      <c r="H194" s="5"/>
      <c r="I194" s="5"/>
      <c r="J194" s="5"/>
      <c r="K194" s="4"/>
      <c r="M194" s="25"/>
      <c r="DR194" s="62"/>
      <c r="VU194" s="62"/>
      <c r="XA194" s="62"/>
      <c r="YG194" s="62"/>
      <c r="ZJ194" s="62"/>
      <c r="AAP194" s="62"/>
      <c r="ABU194" s="62"/>
      <c r="ADA194" s="62"/>
      <c r="AEF194" s="62"/>
      <c r="AFL194" s="62"/>
      <c r="AGR194" s="62"/>
      <c r="AHW194" s="62"/>
      <c r="AJC194" s="62"/>
      <c r="AKH194" s="62"/>
      <c r="ALN194" s="62"/>
    </row>
    <row r="195" spans="3:1002">
      <c r="C195" s="24">
        <v>43615</v>
      </c>
      <c r="E195" s="5"/>
      <c r="F195" s="5"/>
      <c r="H195" s="5"/>
      <c r="I195" s="5"/>
      <c r="J195" s="5"/>
      <c r="K195" s="4"/>
      <c r="M195" s="25"/>
      <c r="DR195" s="62"/>
      <c r="VU195" s="62"/>
      <c r="XA195" s="62"/>
      <c r="YG195" s="62"/>
      <c r="ZJ195" s="62"/>
      <c r="AAP195" s="62"/>
      <c r="ABU195" s="62"/>
      <c r="ADA195" s="62"/>
      <c r="AEF195" s="62"/>
      <c r="AFL195" s="62"/>
      <c r="AGR195" s="62"/>
      <c r="AHW195" s="62"/>
      <c r="AJC195" s="62"/>
      <c r="AKH195" s="62"/>
      <c r="ALN195" s="62"/>
    </row>
    <row r="196" spans="3:1002">
      <c r="C196" s="24">
        <v>43621</v>
      </c>
      <c r="E196" s="5"/>
      <c r="F196" s="5"/>
      <c r="H196" s="5"/>
      <c r="I196" s="5"/>
      <c r="J196" s="5"/>
      <c r="K196" s="4"/>
      <c r="M196" s="25"/>
      <c r="DR196" s="62"/>
      <c r="VU196" s="62"/>
      <c r="XA196" s="62"/>
      <c r="YG196" s="62"/>
      <c r="ZJ196" s="62"/>
      <c r="AAP196" s="62"/>
      <c r="ABU196" s="62"/>
      <c r="ADA196" s="62"/>
      <c r="AEF196" s="62"/>
      <c r="AFL196" s="62"/>
      <c r="AGR196" s="62"/>
      <c r="AHW196" s="62"/>
      <c r="AJC196" s="62"/>
      <c r="AKH196" s="62"/>
      <c r="ALN196" s="62"/>
    </row>
    <row r="197" spans="3:1002">
      <c r="C197" s="24">
        <v>43626</v>
      </c>
      <c r="F197" s="5"/>
      <c r="H197" s="5"/>
      <c r="I197" s="5"/>
      <c r="J197" s="5"/>
      <c r="K197" s="4"/>
      <c r="M197" s="25"/>
      <c r="DR197" s="62"/>
      <c r="VU197" s="62"/>
      <c r="XA197" s="62"/>
      <c r="YG197" s="62"/>
      <c r="ZJ197" s="62"/>
      <c r="AAP197" s="62"/>
      <c r="ABU197" s="62"/>
      <c r="ADA197" s="62"/>
      <c r="AEF197" s="62"/>
      <c r="AFL197" s="62"/>
      <c r="AGR197" s="62"/>
      <c r="AHW197" s="62"/>
      <c r="AJC197" s="62"/>
      <c r="AKH197" s="62"/>
      <c r="ALN197" s="62"/>
    </row>
    <row r="198" spans="3:1002">
      <c r="C198" s="24">
        <v>43823</v>
      </c>
      <c r="F198" s="5"/>
      <c r="H198" s="5"/>
      <c r="I198" s="5"/>
      <c r="J198" s="5"/>
      <c r="K198" s="4"/>
      <c r="M198" s="25"/>
      <c r="DR198" s="62"/>
      <c r="VU198" s="62"/>
      <c r="XA198" s="62"/>
      <c r="YG198" s="62"/>
      <c r="ZJ198" s="62"/>
      <c r="AAP198" s="62"/>
      <c r="ABU198" s="62"/>
      <c r="ADA198" s="62"/>
      <c r="AEF198" s="62"/>
      <c r="AFL198" s="62"/>
      <c r="AGR198" s="62"/>
      <c r="AHW198" s="62"/>
      <c r="AJC198" s="62"/>
      <c r="AKH198" s="62"/>
      <c r="ALN198" s="62"/>
    </row>
    <row r="199" spans="3:1002">
      <c r="C199" s="24">
        <v>43824</v>
      </c>
      <c r="F199" s="5"/>
      <c r="H199" s="5"/>
      <c r="I199" s="5"/>
      <c r="J199" s="5"/>
      <c r="K199" s="4"/>
      <c r="M199" s="25"/>
      <c r="DR199" s="62"/>
      <c r="VU199" s="62"/>
      <c r="XA199" s="62"/>
      <c r="YG199" s="62"/>
      <c r="ZJ199" s="62"/>
      <c r="AAP199" s="62"/>
      <c r="ABU199" s="62"/>
      <c r="ADA199" s="62"/>
      <c r="AEF199" s="62"/>
      <c r="AFL199" s="62"/>
      <c r="AGR199" s="62"/>
      <c r="AHW199" s="62"/>
      <c r="AJC199" s="62"/>
      <c r="AKH199" s="62"/>
      <c r="ALN199" s="62"/>
    </row>
    <row r="200" spans="3:1002">
      <c r="C200" s="24">
        <v>43825</v>
      </c>
      <c r="F200" s="5"/>
      <c r="H200" s="5"/>
      <c r="I200" s="5"/>
      <c r="J200" s="5"/>
      <c r="K200" s="4"/>
      <c r="M200" s="25"/>
    </row>
    <row r="201" spans="3:1002">
      <c r="C201" s="24">
        <v>43830</v>
      </c>
      <c r="F201" s="5"/>
      <c r="H201" s="5"/>
      <c r="I201" s="5"/>
      <c r="J201" s="5"/>
      <c r="K201" s="4"/>
      <c r="M201" s="25"/>
    </row>
    <row r="202" spans="3:1002">
      <c r="M202" s="25"/>
    </row>
    <row r="203" spans="3:1002">
      <c r="M203" s="25"/>
    </row>
    <row r="204" spans="3:1002">
      <c r="M204" s="25"/>
    </row>
    <row r="205" spans="3:1002">
      <c r="M205" s="25"/>
    </row>
    <row r="206" spans="3:1002">
      <c r="M206" s="25"/>
    </row>
    <row r="207" spans="3:1002">
      <c r="M207" s="25"/>
    </row>
    <row r="208" spans="3:1002">
      <c r="M208" s="25"/>
    </row>
    <row r="209" spans="13:13">
      <c r="M209" s="25"/>
    </row>
    <row r="210" spans="13:13">
      <c r="M210" s="25"/>
    </row>
    <row r="211" spans="13:13">
      <c r="M211" s="25"/>
    </row>
    <row r="212" spans="13:13">
      <c r="M212" s="25"/>
    </row>
    <row r="213" spans="13:13">
      <c r="M213" s="25"/>
    </row>
    <row r="214" spans="13:13">
      <c r="M214" s="25"/>
    </row>
    <row r="215" spans="13:13">
      <c r="M215" s="25"/>
    </row>
    <row r="216" spans="13:13">
      <c r="M216" s="25"/>
    </row>
    <row r="217" spans="13:13">
      <c r="M217" s="25"/>
    </row>
    <row r="218" spans="13:13">
      <c r="M218" s="25"/>
    </row>
    <row r="219" spans="13:13">
      <c r="M219" s="25"/>
    </row>
    <row r="220" spans="13:13">
      <c r="M220" s="25"/>
    </row>
    <row r="221" spans="13:13">
      <c r="M221" s="25"/>
    </row>
    <row r="222" spans="13:13">
      <c r="M222" s="25"/>
    </row>
    <row r="223" spans="13:13">
      <c r="M223" s="25"/>
    </row>
    <row r="224" spans="13:13">
      <c r="M224" s="25"/>
    </row>
    <row r="225" spans="13:13">
      <c r="M225" s="25"/>
    </row>
    <row r="226" spans="13:13">
      <c r="M226" s="25"/>
    </row>
    <row r="227" spans="13:13">
      <c r="M227" s="25"/>
    </row>
    <row r="228" spans="13:13">
      <c r="M228" s="25"/>
    </row>
    <row r="229" spans="13:13">
      <c r="M229" s="25"/>
    </row>
    <row r="230" spans="13:13">
      <c r="M230" s="25"/>
    </row>
    <row r="231" spans="13:13">
      <c r="M231" s="25"/>
    </row>
    <row r="232" spans="13:13">
      <c r="M232" s="25"/>
    </row>
    <row r="233" spans="13:13">
      <c r="M233" s="25"/>
    </row>
    <row r="234" spans="13:13">
      <c r="M234" s="25"/>
    </row>
    <row r="235" spans="13:13">
      <c r="M235" s="25"/>
    </row>
    <row r="236" spans="13:13">
      <c r="M236" s="25"/>
    </row>
    <row r="237" spans="13:13">
      <c r="M237" s="25"/>
    </row>
    <row r="238" spans="13:13">
      <c r="M238" s="25"/>
    </row>
    <row r="239" spans="13:13">
      <c r="M239" s="25"/>
    </row>
    <row r="240" spans="13:13">
      <c r="M240" s="25"/>
    </row>
    <row r="241" spans="13:13">
      <c r="M241" s="25"/>
    </row>
    <row r="242" spans="13:13">
      <c r="M242" s="25"/>
    </row>
    <row r="243" spans="13:13">
      <c r="M243" s="25"/>
    </row>
    <row r="244" spans="13:13">
      <c r="M244" s="25"/>
    </row>
    <row r="245" spans="13:13">
      <c r="M245" s="25"/>
    </row>
    <row r="246" spans="13:13">
      <c r="M246" s="25"/>
    </row>
    <row r="247" spans="13:13">
      <c r="M247" s="25"/>
    </row>
    <row r="248" spans="13:13">
      <c r="M248" s="25"/>
    </row>
    <row r="249" spans="13:13">
      <c r="M249" s="25"/>
    </row>
    <row r="250" spans="13:13">
      <c r="M250" s="25"/>
    </row>
    <row r="251" spans="13:13">
      <c r="M251" s="25"/>
    </row>
    <row r="252" spans="13:13">
      <c r="M252" s="25"/>
    </row>
    <row r="253" spans="13:13">
      <c r="M253" s="25"/>
    </row>
    <row r="254" spans="13:13">
      <c r="M254" s="25"/>
    </row>
    <row r="255" spans="13:13">
      <c r="M255" s="25"/>
    </row>
    <row r="256" spans="13:13">
      <c r="M256" s="25"/>
    </row>
    <row r="257" spans="13:13">
      <c r="M257" s="25"/>
    </row>
    <row r="258" spans="13:13">
      <c r="M258" s="25"/>
    </row>
    <row r="259" spans="13:13">
      <c r="M259" s="25"/>
    </row>
    <row r="260" spans="13:13">
      <c r="M260" s="25"/>
    </row>
    <row r="261" spans="13:13">
      <c r="M261" s="25"/>
    </row>
    <row r="262" spans="13:13">
      <c r="M262" s="25"/>
    </row>
    <row r="263" spans="13:13">
      <c r="M263" s="25"/>
    </row>
    <row r="264" spans="13:13">
      <c r="M264" s="25"/>
    </row>
    <row r="265" spans="13:13">
      <c r="M265" s="25"/>
    </row>
    <row r="266" spans="13:13">
      <c r="M266" s="25"/>
    </row>
    <row r="267" spans="13:13">
      <c r="M267" s="25"/>
    </row>
    <row r="268" spans="13:13">
      <c r="M268" s="25"/>
    </row>
    <row r="269" spans="13:13">
      <c r="M269" s="25"/>
    </row>
    <row r="270" spans="13:13">
      <c r="M270" s="25"/>
    </row>
    <row r="271" spans="13:13">
      <c r="M271" s="25"/>
    </row>
    <row r="272" spans="13:13">
      <c r="M272" s="25"/>
    </row>
    <row r="273" spans="13:13">
      <c r="M273" s="25"/>
    </row>
    <row r="274" spans="13:13">
      <c r="M274" s="25"/>
    </row>
    <row r="275" spans="13:13">
      <c r="M275" s="25"/>
    </row>
    <row r="276" spans="13:13">
      <c r="M276" s="25"/>
    </row>
    <row r="277" spans="13:13">
      <c r="M277" s="25"/>
    </row>
    <row r="278" spans="13:13">
      <c r="M278" s="25"/>
    </row>
    <row r="279" spans="13:13">
      <c r="M279" s="25"/>
    </row>
    <row r="280" spans="13:13">
      <c r="M280" s="25"/>
    </row>
    <row r="281" spans="13:13">
      <c r="M281" s="25"/>
    </row>
    <row r="282" spans="13:13">
      <c r="M282" s="25"/>
    </row>
    <row r="283" spans="13:13">
      <c r="M283" s="25"/>
    </row>
    <row r="284" spans="13:13">
      <c r="M284" s="25"/>
    </row>
    <row r="285" spans="13:13">
      <c r="M285" s="25"/>
    </row>
    <row r="286" spans="13:13">
      <c r="M286" s="25"/>
    </row>
    <row r="287" spans="13:13">
      <c r="M287" s="25"/>
    </row>
    <row r="288" spans="13:13">
      <c r="M288" s="25"/>
    </row>
    <row r="289" spans="13:13">
      <c r="M289" s="25"/>
    </row>
    <row r="290" spans="13:13">
      <c r="M290" s="25"/>
    </row>
    <row r="291" spans="13:13">
      <c r="M291" s="25"/>
    </row>
    <row r="292" spans="13:13">
      <c r="M292" s="25"/>
    </row>
    <row r="293" spans="13:13">
      <c r="M293" s="25"/>
    </row>
    <row r="294" spans="13:13">
      <c r="M294" s="25"/>
    </row>
    <row r="295" spans="13:13">
      <c r="M295" s="25"/>
    </row>
    <row r="296" spans="13:13">
      <c r="M296" s="25"/>
    </row>
    <row r="297" spans="13:13">
      <c r="M297" s="25"/>
    </row>
    <row r="298" spans="13:13">
      <c r="M298" s="25"/>
    </row>
    <row r="299" spans="13:13">
      <c r="M299" s="25"/>
    </row>
    <row r="300" spans="13:13">
      <c r="M300" s="25"/>
    </row>
    <row r="301" spans="13:13">
      <c r="M301" s="25"/>
    </row>
    <row r="302" spans="13:13">
      <c r="M302" s="25"/>
    </row>
    <row r="303" spans="13:13">
      <c r="M303" s="25"/>
    </row>
    <row r="304" spans="13:13">
      <c r="M304" s="25"/>
    </row>
    <row r="305" spans="13:13">
      <c r="M305" s="25"/>
    </row>
    <row r="306" spans="13:13">
      <c r="M306" s="25"/>
    </row>
    <row r="307" spans="13:13">
      <c r="M307" s="25"/>
    </row>
    <row r="308" spans="13:13">
      <c r="M308" s="25"/>
    </row>
    <row r="309" spans="13:13">
      <c r="M309" s="25"/>
    </row>
    <row r="310" spans="13:13">
      <c r="M310" s="25"/>
    </row>
    <row r="311" spans="13:13">
      <c r="M311" s="25"/>
    </row>
    <row r="312" spans="13:13">
      <c r="M312" s="25"/>
    </row>
    <row r="313" spans="13:13">
      <c r="M313" s="25"/>
    </row>
    <row r="314" spans="13:13">
      <c r="M314" s="25"/>
    </row>
    <row r="315" spans="13:13">
      <c r="M315" s="25"/>
    </row>
    <row r="316" spans="13:13">
      <c r="M316" s="25"/>
    </row>
    <row r="317" spans="13:13">
      <c r="M317" s="25"/>
    </row>
    <row r="318" spans="13:13">
      <c r="M318" s="25"/>
    </row>
    <row r="319" spans="13:13">
      <c r="M319" s="25"/>
    </row>
    <row r="320" spans="13:13">
      <c r="M320" s="25"/>
    </row>
    <row r="321" spans="13:13">
      <c r="M321" s="25"/>
    </row>
    <row r="322" spans="13:13">
      <c r="M322" s="25"/>
    </row>
    <row r="323" spans="13:13">
      <c r="M323" s="25"/>
    </row>
    <row r="324" spans="13:13">
      <c r="M324" s="25"/>
    </row>
    <row r="325" spans="13:13">
      <c r="M325" s="25"/>
    </row>
    <row r="326" spans="13:13">
      <c r="M326" s="25"/>
    </row>
    <row r="327" spans="13:13">
      <c r="M327" s="25"/>
    </row>
    <row r="328" spans="13:13">
      <c r="M328" s="25"/>
    </row>
    <row r="329" spans="13:13">
      <c r="M329" s="25"/>
    </row>
    <row r="330" spans="13:13">
      <c r="M330" s="25"/>
    </row>
    <row r="331" spans="13:13">
      <c r="M331" s="25"/>
    </row>
    <row r="332" spans="13:13">
      <c r="M332" s="25"/>
    </row>
    <row r="333" spans="13:13">
      <c r="M333" s="25"/>
    </row>
    <row r="334" spans="13:13">
      <c r="M334" s="25"/>
    </row>
    <row r="335" spans="13:13">
      <c r="M335" s="25"/>
    </row>
    <row r="336" spans="13:13">
      <c r="M336" s="25"/>
    </row>
    <row r="337" spans="13:13">
      <c r="M337" s="25"/>
    </row>
    <row r="338" spans="13:13">
      <c r="M338" s="25"/>
    </row>
    <row r="339" spans="13:13">
      <c r="M339" s="25"/>
    </row>
    <row r="340" spans="13:13">
      <c r="M340" s="25"/>
    </row>
    <row r="341" spans="13:13">
      <c r="M341" s="25"/>
    </row>
    <row r="342" spans="13:13">
      <c r="M342" s="25"/>
    </row>
    <row r="343" spans="13:13">
      <c r="M343" s="25"/>
    </row>
    <row r="344" spans="13:13">
      <c r="M344" s="25"/>
    </row>
    <row r="345" spans="13:13">
      <c r="M345" s="25"/>
    </row>
    <row r="346" spans="13:13">
      <c r="M346" s="25"/>
    </row>
    <row r="347" spans="13:13">
      <c r="M347" s="25"/>
    </row>
    <row r="348" spans="13:13">
      <c r="M348" s="25"/>
    </row>
    <row r="349" spans="13:13">
      <c r="M349" s="25"/>
    </row>
    <row r="350" spans="13:13">
      <c r="M350" s="25"/>
    </row>
    <row r="351" spans="13:13">
      <c r="M351" s="25"/>
    </row>
    <row r="352" spans="13:13">
      <c r="M352" s="25"/>
    </row>
    <row r="353" spans="13:13">
      <c r="M353" s="25"/>
    </row>
    <row r="354" spans="13:13">
      <c r="M354" s="25"/>
    </row>
    <row r="355" spans="13:13">
      <c r="M355" s="25"/>
    </row>
    <row r="356" spans="13:13">
      <c r="M356" s="25"/>
    </row>
    <row r="357" spans="13:13">
      <c r="M357" s="25"/>
    </row>
    <row r="358" spans="13:13">
      <c r="M358" s="25"/>
    </row>
    <row r="359" spans="13:13">
      <c r="M359" s="25"/>
    </row>
    <row r="360" spans="13:13">
      <c r="M360" s="25"/>
    </row>
    <row r="361" spans="13:13">
      <c r="M361" s="25"/>
    </row>
    <row r="362" spans="13:13">
      <c r="M362" s="25"/>
    </row>
    <row r="363" spans="13:13">
      <c r="M363" s="25"/>
    </row>
    <row r="364" spans="13:13">
      <c r="M364" s="25"/>
    </row>
    <row r="365" spans="13:13">
      <c r="M365" s="25"/>
    </row>
    <row r="366" spans="13:13">
      <c r="M366" s="25"/>
    </row>
    <row r="367" spans="13:13">
      <c r="M367" s="25"/>
    </row>
    <row r="368" spans="13:13">
      <c r="M368" s="25"/>
    </row>
    <row r="369" spans="13:13">
      <c r="M369" s="25"/>
    </row>
    <row r="370" spans="13:13">
      <c r="M370" s="25"/>
    </row>
    <row r="371" spans="13:13">
      <c r="M371" s="25"/>
    </row>
    <row r="372" spans="13:13">
      <c r="M372" s="25"/>
    </row>
    <row r="373" spans="13:13">
      <c r="M373" s="25"/>
    </row>
    <row r="374" spans="13:13">
      <c r="M374" s="25"/>
    </row>
    <row r="375" spans="13:13">
      <c r="M375" s="25"/>
    </row>
    <row r="376" spans="13:13">
      <c r="M376" s="25"/>
    </row>
    <row r="377" spans="13:13">
      <c r="M377" s="25"/>
    </row>
    <row r="378" spans="13:13">
      <c r="M378" s="25"/>
    </row>
    <row r="379" spans="13:13">
      <c r="M379" s="25"/>
    </row>
    <row r="380" spans="13:13">
      <c r="M380" s="25"/>
    </row>
    <row r="381" spans="13:13">
      <c r="M381" s="25"/>
    </row>
    <row r="382" spans="13:13">
      <c r="M382" s="25"/>
    </row>
    <row r="383" spans="13:13">
      <c r="M383" s="25"/>
    </row>
  </sheetData>
  <mergeCells count="185">
    <mergeCell ref="TK1:UO1"/>
    <mergeCell ref="UQ1:VT1"/>
    <mergeCell ref="JU1:KV1"/>
    <mergeCell ref="NI1:OM1"/>
    <mergeCell ref="OO1:PR1"/>
    <mergeCell ref="KX1:MB1"/>
    <mergeCell ref="MD1:NG1"/>
    <mergeCell ref="PT1:QX1"/>
    <mergeCell ref="QZ1:SD1"/>
    <mergeCell ref="SF1:TI1"/>
    <mergeCell ref="AJD1:AKG1"/>
    <mergeCell ref="AKI1:ALM1"/>
    <mergeCell ref="ABV1:ACZ1"/>
    <mergeCell ref="ADB1:AEE1"/>
    <mergeCell ref="AEG1:AFK1"/>
    <mergeCell ref="AFM1:AGQ1"/>
    <mergeCell ref="AGS1:AHV1"/>
    <mergeCell ref="AHX1:AJB1"/>
    <mergeCell ref="VV1:WZ1"/>
    <mergeCell ref="XB1:YF1"/>
    <mergeCell ref="YH1:ZI1"/>
    <mergeCell ref="ZK1:AAO1"/>
    <mergeCell ref="AAQ1:ABT1"/>
    <mergeCell ref="I57:I59"/>
    <mergeCell ref="J57:J59"/>
    <mergeCell ref="K57:K59"/>
    <mergeCell ref="G54:G56"/>
    <mergeCell ref="F54:F56"/>
    <mergeCell ref="A64:A66"/>
    <mergeCell ref="B64:B66"/>
    <mergeCell ref="D64:D66"/>
    <mergeCell ref="E64:E66"/>
    <mergeCell ref="F64:F66"/>
    <mergeCell ref="G64:G66"/>
    <mergeCell ref="H64:H66"/>
    <mergeCell ref="I64:I66"/>
    <mergeCell ref="J64:J66"/>
    <mergeCell ref="K64:K66"/>
    <mergeCell ref="A57:A59"/>
    <mergeCell ref="B57:B59"/>
    <mergeCell ref="D57:D59"/>
    <mergeCell ref="E57:E59"/>
    <mergeCell ref="F57:F59"/>
    <mergeCell ref="G57:G59"/>
    <mergeCell ref="H57:H59"/>
    <mergeCell ref="A54:A56"/>
    <mergeCell ref="B54:B56"/>
    <mergeCell ref="D54:D56"/>
    <mergeCell ref="E54:E56"/>
    <mergeCell ref="H54:H56"/>
    <mergeCell ref="K54:K56"/>
    <mergeCell ref="E51:E53"/>
    <mergeCell ref="H51:H53"/>
    <mergeCell ref="K51:K53"/>
    <mergeCell ref="I51:I53"/>
    <mergeCell ref="A51:A53"/>
    <mergeCell ref="B51:B53"/>
    <mergeCell ref="D51:D53"/>
    <mergeCell ref="H36:H38"/>
    <mergeCell ref="B36:B38"/>
    <mergeCell ref="B39:B41"/>
    <mergeCell ref="A39:A41"/>
    <mergeCell ref="A48:A50"/>
    <mergeCell ref="D48:D50"/>
    <mergeCell ref="E48:E50"/>
    <mergeCell ref="I48:I50"/>
    <mergeCell ref="H48:H50"/>
    <mergeCell ref="B48:B50"/>
    <mergeCell ref="I42:I44"/>
    <mergeCell ref="H42:H44"/>
    <mergeCell ref="A42:A44"/>
    <mergeCell ref="B42:B44"/>
    <mergeCell ref="D42:D44"/>
    <mergeCell ref="E42:E44"/>
    <mergeCell ref="A23:A25"/>
    <mergeCell ref="D23:D25"/>
    <mergeCell ref="E23:E25"/>
    <mergeCell ref="I23:I25"/>
    <mergeCell ref="K23:K25"/>
    <mergeCell ref="A26:A28"/>
    <mergeCell ref="D26:D28"/>
    <mergeCell ref="E26:E28"/>
    <mergeCell ref="H26:H28"/>
    <mergeCell ref="H23:H25"/>
    <mergeCell ref="B23:B25"/>
    <mergeCell ref="B26:B28"/>
    <mergeCell ref="A7:A9"/>
    <mergeCell ref="D7:D9"/>
    <mergeCell ref="E7:E9"/>
    <mergeCell ref="I7:I9"/>
    <mergeCell ref="H7:H9"/>
    <mergeCell ref="H67:H69"/>
    <mergeCell ref="B7:B9"/>
    <mergeCell ref="D13:D15"/>
    <mergeCell ref="E13:E15"/>
    <mergeCell ref="H13:H15"/>
    <mergeCell ref="A19:A21"/>
    <mergeCell ref="B19:B21"/>
    <mergeCell ref="D19:D21"/>
    <mergeCell ref="E19:E21"/>
    <mergeCell ref="H19:H21"/>
    <mergeCell ref="I60:I62"/>
    <mergeCell ref="A32:A34"/>
    <mergeCell ref="D32:D34"/>
    <mergeCell ref="E32:E34"/>
    <mergeCell ref="I32:I34"/>
    <mergeCell ref="H29:H31"/>
    <mergeCell ref="H32:H34"/>
    <mergeCell ref="B29:B31"/>
    <mergeCell ref="I26:I28"/>
    <mergeCell ref="A16:A18"/>
    <mergeCell ref="B10:B12"/>
    <mergeCell ref="A10:A12"/>
    <mergeCell ref="D10:D12"/>
    <mergeCell ref="E10:E12"/>
    <mergeCell ref="H10:H12"/>
    <mergeCell ref="K10:K12"/>
    <mergeCell ref="A13:A15"/>
    <mergeCell ref="B13:B15"/>
    <mergeCell ref="B16:B18"/>
    <mergeCell ref="D16:D18"/>
    <mergeCell ref="E16:E18"/>
    <mergeCell ref="H16:H18"/>
    <mergeCell ref="K16:K18"/>
    <mergeCell ref="K73:K75"/>
    <mergeCell ref="E67:E69"/>
    <mergeCell ref="I67:I69"/>
    <mergeCell ref="K67:K69"/>
    <mergeCell ref="A70:A72"/>
    <mergeCell ref="D70:D72"/>
    <mergeCell ref="E70:E72"/>
    <mergeCell ref="I70:I72"/>
    <mergeCell ref="K70:K72"/>
    <mergeCell ref="A73:A75"/>
    <mergeCell ref="D73:D75"/>
    <mergeCell ref="E73:E75"/>
    <mergeCell ref="I73:I75"/>
    <mergeCell ref="H70:H72"/>
    <mergeCell ref="H73:H75"/>
    <mergeCell ref="B67:B69"/>
    <mergeCell ref="B70:B72"/>
    <mergeCell ref="B73:B75"/>
    <mergeCell ref="A67:A69"/>
    <mergeCell ref="D67:D69"/>
    <mergeCell ref="IO1:JS1"/>
    <mergeCell ref="DS1:EV1"/>
    <mergeCell ref="EX1:GB1"/>
    <mergeCell ref="GD1:HG1"/>
    <mergeCell ref="HI1:IM1"/>
    <mergeCell ref="BG1:CK1"/>
    <mergeCell ref="CM1:DQ1"/>
    <mergeCell ref="K42:K44"/>
    <mergeCell ref="K39:K41"/>
    <mergeCell ref="K36:K38"/>
    <mergeCell ref="N1:Z1"/>
    <mergeCell ref="AB1:BE1"/>
    <mergeCell ref="K19:K21"/>
    <mergeCell ref="K29:K31"/>
    <mergeCell ref="K13:K15"/>
    <mergeCell ref="K26:K28"/>
    <mergeCell ref="K7:K9"/>
    <mergeCell ref="B32:B34"/>
    <mergeCell ref="K32:K34"/>
    <mergeCell ref="A29:A31"/>
    <mergeCell ref="D29:D31"/>
    <mergeCell ref="E29:E31"/>
    <mergeCell ref="J60:J62"/>
    <mergeCell ref="K60:K62"/>
    <mergeCell ref="A60:A62"/>
    <mergeCell ref="B60:B62"/>
    <mergeCell ref="D60:D62"/>
    <mergeCell ref="E60:E62"/>
    <mergeCell ref="F60:F62"/>
    <mergeCell ref="G60:G62"/>
    <mergeCell ref="H60:H62"/>
    <mergeCell ref="K48:K50"/>
    <mergeCell ref="I29:I31"/>
    <mergeCell ref="D39:D41"/>
    <mergeCell ref="E39:E41"/>
    <mergeCell ref="I39:I41"/>
    <mergeCell ref="H39:H41"/>
    <mergeCell ref="A36:A38"/>
    <mergeCell ref="D36:D38"/>
    <mergeCell ref="E36:E38"/>
    <mergeCell ref="I36:I38"/>
  </mergeCells>
  <conditionalFormatting sqref="C471">
    <cfRule type="expression" dxfId="80" priority="206">
      <formula>ABS($H492-$I492)&gt;=0.1</formula>
    </cfRule>
  </conditionalFormatting>
  <conditionalFormatting sqref="N33:Z33 N30:Z30 N27:Z27 N24:Z24 N74:Z74 N71:Z71 N68:Z68 N8:Z8 N65:Z65 N49:Z49 VV65:WY65 VV8:WY8 AB33:BE33 AB30:BE30 AB27:BE27 AB24:BE24 AB74:BE74 AB71:BE71 AB68:BE68 AB8:BE8 AB65:BE65 AB49:BE49 VV68:WY68 VV71:WY71 HI71:IM71 HI68:IM68 HI8:IM8 HI65:IM65 HI49:IM49 VV74:WY74 HI33:IM33 HI30:IM30 HI27:IM27 HI24:IM24 HI74:IM74 IO74:JS74 IO71:JS71 IO68:JS68 IO8:JS8 IO65:JS65 IO49:JS49 VV24:WY24 IO33:JS33 IO30:JS30 IO27:JS27 IO24:JS24 JU24:KV24 JU74:KV74 JU71:KV71 JU68:KV68 JU8:KV8 JU65:KV65 JU49:KV49 VV27:WY27 JU33:KV33 JU30:KV30 JU27:KV27 KX27:MB27 KX24:MB24 KX74:MB74 KX71:MB71 KX68:MB68 KX8:MB8 KX65:MB65 KX49:MB49 VV30:WY30 KX33:MB33 KX30:MB30 NI33:OM33 NI30:OM30 NI27:OM27 NI24:OM24 NI74:OM74 NI71:OM71 NI68:OM68 NI8:OM8 NI65:OM65 NI49:OM49 EX74:GB74 PT49:QX49 EX71:GB71 PT33:QX33 PT30:QX30 PT27:QX27 PT24:QX24 PT74:QX74 PT71:QX71 PT68:QX68 PT8:QX8 PT65:QX65 QZ65:SD65 QZ49:SD49 EX68:GB68 QZ33:SD33 QZ30:SD30 QZ27:SD27 QZ24:SD24 QZ74:SD74 QZ71:SD71 QZ68:SD68 QZ8:SD8 TK68:UO68 TK8:UO8 TK65:UO65 TK49:UO49 EX8:GB8 TK33:UO33 TK30:UO30 TK27:UO27 TK24:UO24 TK74:UO74 TK71:UO71 BG49:CK49 BG65:CK65 BG8:CK8 BG68:CK68 BG71:CK71 BG74:CK74 BG24:CK24 BG27:CK27 BG30:CK30 BG33:CK33 EX65:GB65 CM49:DQ49 CM65:DQ65 CM8:DQ8 CM68:DQ68 CM71:DQ71 CM74:DQ74 CM24:DQ24 CM27:DQ27 CM30:DQ30 CM33:DQ33 DS49:EV49 DS65:EV65 DS8:EV8 DS68:EV68 DS71:EV71 DS74:EV74 DS24:EV24 DS27:EV27 DS30:EV30 DS33:EV33 GD49:HG49 GD65:HG65 GD8:HG8 GD68:HG68 GD71:HG71 GD74:HG74 VV33:WY33 GD27:HG27 GD30:HG30 GD33:HG33 EX49:GB49 EX33:GB33 MD49:NG49 MD65:NG65 MD8:NG8 MD68:NG68 MD71:NG71 MD74:NG74 MD24:NG24 MD27:NG27 MD30:NG30 MD33:NG33 EX30:GB30 OO49:PR49 OO65:PR65 OO8:PR8 OO68:PR68 OO71:PR71 OO74:PR74 OO24:PR24 OO27:PR27 OO30:PR30 OO33:PR33 EX27:GB27 SF49:TI49 SF65:TI65 SF8:TI8 SF68:TI68 SF71:TI71 SF74:TI74 SF24:TI24 SF27:TI27 SF30:TI30 SF33:TI33 UQ49:VT49 EX24:GB24 UQ65:VT65 UQ8:VT8 UQ68:VT68 UQ71:VT71 UQ74:VT74 UQ24:VT24 UQ27:VT27 UQ30:VT30 UQ33:VT33 GD24:HG24 VV49:WY49">
    <cfRule type="expression" dxfId="79" priority="13">
      <formula>WEEKDAY(N$4,2)&gt;5</formula>
    </cfRule>
  </conditionalFormatting>
  <conditionalFormatting sqref="N43:Z43 AB43:BE43 BG43:CK43 DS43:EV43 HI43:IM43 IO43:JS43 JU43:KV43 KX43:MB43 NI43:OM43 PT43:QX43 QZ43:SD43 TK43:UO43 CM43:DQ43 GD43:HG43 MD43:NG43 OO43:PR43 SF43:TI43 UQ43:VT43 VV43:WY43 EX43:GB43">
    <cfRule type="expression" dxfId="78" priority="168">
      <formula>WEEKDAY(N$4,2)&gt;5</formula>
    </cfRule>
  </conditionalFormatting>
  <conditionalFormatting sqref="N40:Z40 AB40:BE40 BG40:CK40 DS40:EV40 HI40:IM40 IO40:JS40 JU40:KV40 KX40:MB40 NI40:OM40 PT40:QX40 QZ40:SD40 TK40:UO40 CM40:DQ40 GD40:HG40 MD40:NG40 OO40:PR40 SF40:TI40 UQ40:VT40 VV40:WY40 EX40:GB40">
    <cfRule type="expression" dxfId="77" priority="159">
      <formula>WEEKDAY(N$4,2)&gt;5</formula>
    </cfRule>
  </conditionalFormatting>
  <conditionalFormatting sqref="N37:Z37 AB37:BE37 BG37:CK37 DS37:EV37 HI37:IM37 IO37:JS37 JU37:KV37 KX37:MB37 NI37:OM37 PT37:QX37 QZ37:SD37 TK37:UO37 CM37:DQ37 GD37:HG37 MD37:NG37 OO37:PR37 SF37:TI37 UQ37:VT37 VV37:WY37 EX37:GB37">
    <cfRule type="expression" dxfId="76" priority="15">
      <formula>WEEKDAY(N$4,2)&gt;5</formula>
    </cfRule>
  </conditionalFormatting>
  <conditionalFormatting sqref="K46">
    <cfRule type="colorScale" priority="143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EX8:GB8 EX68:GB68 EX71:GB71 EX74:GB74 EX24:GB24 EX27:GB27 EX30:GB30 EX33:GB33">
    <cfRule type="expression" dxfId="75" priority="135">
      <formula>WEEKDAY(EX$4,2)&gt;5</formula>
    </cfRule>
  </conditionalFormatting>
  <conditionalFormatting sqref="N176:N185">
    <cfRule type="expression" dxfId="74" priority="3222">
      <formula>WEEKDAY(N$4,2)&gt;5</formula>
    </cfRule>
  </conditionalFormatting>
  <conditionalFormatting sqref="N52:Z52 AB52:BE52 HI52:IM52 IO52:JS52 JU52:KV52 KX52:MB52 NI52:OM52 PT52:QX52 QZ52:SD52 TK52:UO52 BG52:CK52 CM52:DQ52 DS52:EV52 GD52:HG52 EX52:GB52 MD52:NG52 OO52:PR52 SF52:TI52 UQ52:VT52 VV52:WY52">
    <cfRule type="expression" dxfId="73" priority="12">
      <formula>WEEKDAY(N$4,2)&gt;5</formula>
    </cfRule>
  </conditionalFormatting>
  <conditionalFormatting sqref="N55:Z55 VV55:WY55 AB55:BE55 HI55:IM55 IO55:JS55 JU55:KV55 KX55:MB55 NI55:OM55 PT55:QX55 QZ55:SD55 TK55:UO55 BG55:CK55 EX55:GB55 CM55:DQ55 DS55:EV55 GD55:HG55 MD55:NG55 OO55:PR55 SF55:TI55 UQ55:VT55">
    <cfRule type="expression" dxfId="72" priority="126">
      <formula>WEEKDAY(N$4,2)&gt;5</formula>
    </cfRule>
  </conditionalFormatting>
  <conditionalFormatting sqref="N58:Z58 VV58:WY58 AB58:BE58 HI58:IM58 IO58:JS58 JU58:KV58 KX58:MB58 NI58:OM58 PT58:QX58 QZ58:SD58 TK58:UO58 BG58:CK58 EX58:GB58 CM58:DQ58 DS58:EV58 GD58:HG58 MD58:NG58 OO58:PR58 SF58:TI58 UQ58:VT58">
    <cfRule type="expression" dxfId="71" priority="116">
      <formula>WEEKDAY(N$4,2)&gt;5</formula>
    </cfRule>
  </conditionalFormatting>
  <conditionalFormatting sqref="N61:Z61 VV61:WY61 AB61:BE61 HI61:IM61 IO61:JS61 JU61:KV61 KX61:MB61 NI61:OM61 PT61:QX61 QZ61:SD61 TK61:UO61 BG61:CK61 EX61:GB61 CM61:DQ61 DS61:EV61 GD61:HG61 MD61:NG61 OO61:PR61 SF61:TI61 UQ61:VT61">
    <cfRule type="expression" dxfId="70" priority="112">
      <formula>WEEKDAY(N$4,2)&gt;5</formula>
    </cfRule>
  </conditionalFormatting>
  <conditionalFormatting sqref="K63">
    <cfRule type="colorScale" priority="6273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K35">
    <cfRule type="colorScale" priority="97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K158:K187 K22">
    <cfRule type="colorScale" priority="6274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WZ49 XB49:YF49 YH49:ZI49 ZK49:AAO49 AAQ49:ABT49 ABV49:ACZ49 ADB49:AEE49 AEG49:AFK49 AFM49:AGQ49 AGS49:AHV49 AHX49:AJB49 AJD49:AKG49 AKI49:ALM49">
    <cfRule type="expression" dxfId="69" priority="92">
      <formula>WEEKDAY(WZ$4,2)&gt;5</formula>
    </cfRule>
  </conditionalFormatting>
  <conditionalFormatting sqref="WZ52 XB52:YF52 YH52:ZI52 ZK52:AAO52 AAQ52:ABT52 ABV52:ACZ52 ADB52:AEE52 AEG52:AFK52 AFM52:AGQ52 AGS52:AHV52 AHX52:AJB52 AJD52:AKG52 AKI52:ALM52">
    <cfRule type="expression" dxfId="68" priority="90">
      <formula>WEEKDAY(WZ$4,2)&gt;5</formula>
    </cfRule>
  </conditionalFormatting>
  <conditionalFormatting sqref="WZ55 XB55:YF55 YH55:ZI55 ZK55:AAO55 AAQ55:ABT55 ABV55:ACZ55 ADB55:AEE55 AEG55:AFK55 AFM55:AGQ55 AGS55:AHV55 AHX55:AJB55 AJD55:AKG55 AKI55:ALM55">
    <cfRule type="expression" dxfId="67" priority="88">
      <formula>WEEKDAY(WZ$4,2)&gt;5</formula>
    </cfRule>
  </conditionalFormatting>
  <conditionalFormatting sqref="WZ58 XB58:YF58 YH58:ZI58 ZK58:AAO58 AAQ58:ABT58 ABV58:ACZ58 ADB58:AEE58 AEG58:AFK58 AFM58:AGQ58 AGS58:AHV58 AHX58:AJB58 AJD58:AKG58 AKI58:ALM58">
    <cfRule type="expression" dxfId="66" priority="86">
      <formula>WEEKDAY(WZ$4,2)&gt;5</formula>
    </cfRule>
  </conditionalFormatting>
  <conditionalFormatting sqref="WZ24 XB24:YF24 YH24:ZI24 ZK24:AAO24 AAQ24:ABT24 ABV24:ACZ24 ADB24:AEE24 AEG24:AFK24 AFM24:AGQ24 AGS24:AHV24 AHX24:AJB24 AJD24:AKG24 AKI24:ALM24">
    <cfRule type="expression" dxfId="65" priority="84">
      <formula>WEEKDAY(WZ$4,2)&gt;5</formula>
    </cfRule>
  </conditionalFormatting>
  <conditionalFormatting sqref="WZ27 XB27:YF27 YH27:ZI27 ZK27:AAO27 AAQ27:ABT27 ABV27:ACZ27 ADB27:AEE27 AEG27:AFK27 AFM27:AGQ27 AGS27:AHV27 AHX27:AJB27 AJD27:AKG27 AKI27:ALM27">
    <cfRule type="expression" dxfId="64" priority="82">
      <formula>WEEKDAY(WZ$4,2)&gt;5</formula>
    </cfRule>
  </conditionalFormatting>
  <conditionalFormatting sqref="WZ30 XB30:YF30 YH30:ZI30 ZK30:AAO30 AAQ30:ABT30 ABV30:ACZ30 ADB30:AEE30 AEG30:AFK30 AFM30:AGQ30 AGS30:AHV30 AHX30:AJB30 AJD30:AKG30 AKI30:ALM30">
    <cfRule type="expression" dxfId="63" priority="80">
      <formula>WEEKDAY(WZ$4,2)&gt;5</formula>
    </cfRule>
  </conditionalFormatting>
  <conditionalFormatting sqref="WZ33 XB33:YF33 YH33:ZI33 ZK33:AAO33 AAQ33:ABT33 ABV33:ACZ33 ADB33:AEE33 AEG33:AFK33 AFM33:AGQ33 AGS33:AHV33 AHX33:AJB33 AJD33:AKG33 AKI33:ALM33">
    <cfRule type="expression" dxfId="62" priority="76">
      <formula>WEEKDAY(WZ$4,2)&gt;5</formula>
    </cfRule>
  </conditionalFormatting>
  <conditionalFormatting sqref="WZ65 XB65:YF65 YH65:ZI65 ZK65:AAO65 AAQ65:ABT65 ABV65:ACZ65 ADB65:AEE65 AEG65:AFK65 AFM65:AGQ65 AGS65:AHV65 AHX65:AJB65 AJD65:AKG65 AKI65:ALM65">
    <cfRule type="expression" dxfId="61" priority="70">
      <formula>WEEKDAY(WZ$4,2)&gt;5</formula>
    </cfRule>
  </conditionalFormatting>
  <conditionalFormatting sqref="WZ8 XB8:YF8 YH8:ZI8 ZK8:AAO8 AAQ8:ABT8 ABV8:ACZ8 ADB8:AEE8 AEG8:AFK8 AFM8:AGQ8 AGS8:AHV8 AHX8:AJB8 AJD8:AKG8 AKI8:ALM8">
    <cfRule type="expression" dxfId="60" priority="66">
      <formula>WEEKDAY(WZ$4,2)&gt;5</formula>
    </cfRule>
  </conditionalFormatting>
  <conditionalFormatting sqref="WZ68 XB68:YF68 YH68:ZI68 ZK68:AAO68 AAQ68:ABT68 ABV68:ACZ68 ADB68:AEE68 AEG68:AFK68 AFM68:AGQ68 AGS68:AHV68 AHX68:AJB68 AJD68:AKG68 AKI68:ALM68">
    <cfRule type="expression" dxfId="59" priority="62">
      <formula>WEEKDAY(WZ$4,2)&gt;5</formula>
    </cfRule>
  </conditionalFormatting>
  <conditionalFormatting sqref="WZ71 XB71:YF71 YH71:ZI71 ZK71:AAO71 AAQ71:ABT71 ABV71:ACZ71 ADB71:AEE71 AEG71:AFK71 AFM71:AGQ71 AGS71:AHV71 AHX71:AJB71 AJD71:AKG71 AKI71:ALM71">
    <cfRule type="expression" dxfId="58" priority="58">
      <formula>WEEKDAY(WZ$4,2)&gt;5</formula>
    </cfRule>
  </conditionalFormatting>
  <conditionalFormatting sqref="WZ74 XB74:YF74 YH74:ZI74 ZK74:AAO74 AAQ74:ABT74 ABV74:ACZ74 ADB74:AEE74 AEG74:AFK74 AFM74:AGQ74 AGS74:AHV74 AHX74:AJB74 AJD74:AKG74 AKI74:ALM74">
    <cfRule type="expression" dxfId="57" priority="54">
      <formula>WEEKDAY(WZ$4,2)&gt;5</formula>
    </cfRule>
  </conditionalFormatting>
  <conditionalFormatting sqref="WZ43 XB43:YF43 YH43:ZI43 ZK43:AAO43 AAQ43:ABT43 ABV43:ACZ43 ADB43:AEE43 AEG43:AFK43 AFM43:AGQ43 AGS43:AHV43 AHX43:AJB43 AJD43:AKG43 AKI43:ALM43">
    <cfRule type="expression" dxfId="56" priority="50">
      <formula>WEEKDAY(WZ$4,2)&gt;5</formula>
    </cfRule>
  </conditionalFormatting>
  <conditionalFormatting sqref="WZ40 XB40:YF40 YH40:ZI40 ZK40:AAO40 AAQ40:ABT40 ABV40:ACZ40 ADB40:AEE40 AEG40:AFK40 AFM40:AGQ40 AGS40:AHV40 AHX40:AJB40 AJD40:AKG40 AKI40:ALM40">
    <cfRule type="expression" dxfId="55" priority="46">
      <formula>WEEKDAY(WZ$4,2)&gt;5</formula>
    </cfRule>
  </conditionalFormatting>
  <conditionalFormatting sqref="WZ37 XB37:YF37 YH37:ZI37 ZK37:AAO37 AAQ37:ABT37 ABV37:ACZ37 ADB37:AEE37 AEG37:AFK37 AFM37:AGQ37 AGS37:AHV37 AHX37:AJB37 AJD37:AKG37 AKI37:ALM37">
    <cfRule type="expression" dxfId="54" priority="42">
      <formula>WEEKDAY(WZ$4,2)&gt;5</formula>
    </cfRule>
  </conditionalFormatting>
  <conditionalFormatting sqref="K6">
    <cfRule type="colorScale" priority="29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AKI11:ALM11 AJD11:AKG11 AHX11:AJB11 AGS11:AHV11 AFM11:AGQ11 AEG11:AFK11 ADB11:AEE11 ABV11:ACZ11 AAQ11:ABT11 ZK11:AAO11 YH11:ZI11 XB11:YF11 VV11:WZ11 UQ11:VT11 TK11:UO11 SF11:TI11 QZ11:SD11 PT11:QX11 OO11:PR11 NI11:OM11 MD11:NG11 KX11:MB11 JU11:KV11 IO11:JS11 HI11:IM11 GD11:HG11 EX11:GB11 DS11:EV11 CM11:DQ11 BG11:CK11 N11:Z11 AB11:BE11">
    <cfRule type="expression" dxfId="53" priority="27">
      <formula>WEEKDAY(N$4,2)&gt;5</formula>
    </cfRule>
  </conditionalFormatting>
  <conditionalFormatting sqref="AKI14:ALM14 AJD14:AKG14 AHX14:AJB14 AGS14:AHV14 AFM14:AGQ14 AEG14:AFK14 ADB14:AEE14 ABV14:ACZ14 AAQ14:ABT14 ZK14:AAO14 YH14:ZI14 XB14:YF14 VV14:WZ14 UQ14:VT14 TK14:UO14 SF14:TI14 QZ14:SD14 PT14:QX14 OO14:PR14 NI14:OM14 MD14:NG14 KX14:MB14 JU14:KV14 IO14:JS14 HI14:IM14 GD14:HG14 EX14:GB14 DS14:EV14 CM14:DQ14 BG14:CK14 N14:Z14 AB14:BE14">
    <cfRule type="expression" dxfId="52" priority="24">
      <formula>WEEKDAY(N$4,2)&gt;5</formula>
    </cfRule>
  </conditionalFormatting>
  <conditionalFormatting sqref="AKI17:ALM17 AJD17:AKG17 AHX17:AJB17 AGS17:AHV17 AFM17:AGQ17 AEG17:AFK17 ADB17:AEE17 ABV17:ACZ17 AAQ17:ABT17 ZK17:AAO17 YH17:ZI17 XB17:YF17 VV17:WZ17 UQ17:VT17 TK17:UO17 SF17:TI17 QZ17:SD17 PT17:QX17 OO17:PR17 NI17:OM17 MD17:NG17 KX17:MB17 JU17:KV17 IO17:JS17 HI17:IM17 GD17:HG17 EX17:GB17 DS17:EV17 CM17:DQ17 BG17:CK17 N17:Z17 AB17:BE17">
    <cfRule type="expression" dxfId="51" priority="21">
      <formula>WEEKDAY(N$4,2)&gt;5</formula>
    </cfRule>
  </conditionalFormatting>
  <conditionalFormatting sqref="AKI20:ALM20 AJD20:AKG20 AHX20:AJB20 AGS20:AHV20 AFM20:AGQ20 AEG20:AFK20 ADB20:AEE20 ABV20:ACZ20 AAQ20:ABT20 ZK20:AAO20 YH20:ZI20 XB20:YF20 VV20:WZ20 UQ20:VT20 TK20:UO20 SF20:TI20 QZ20:SD20 PT20:QX20 OO20:PR20 NI20:OM20 MD20:NG20 KX20:MB20 JU20:KV20 IO20:JS20 HI20:IM20 GD20:HG20 EX20:GB20 DS20:EV20 CM20:DQ20 BG20:CK20 N20:Z20 AB20:BE20">
    <cfRule type="expression" dxfId="50" priority="18">
      <formula>WEEKDAY(N$4,2)&gt;5</formula>
    </cfRule>
  </conditionalFormatting>
  <conditionalFormatting sqref="AKI68:ALM68 UQ37:VT37 SF52:TI52 AKI37:ALM37 AKI40:ALM40 AKI43:ALM43 AKI49:ALM49 AKI52:ALM52 AKI55:ALM55 AKI58:ALM58 AKI61:ALM61 VV61:WZ61 VV58:WZ58 VV55:WZ55 VV52:WZ52 VV49:WZ49 VV43:WZ43 VV40:WZ40 VV37:WZ37 UQ40:VT40 UQ43:VT43 UQ49:VT49 UQ52:VT52 UQ55:VT55 UQ58:VT58 UQ61:VT61 SF61:TI61 SF58:TI58 SF55:TI55 SF49:TI49 SF43:TI43 SF40:TI40 SF37:TI37 XB37:YF37 XB61:YF61 XB58:YF58 XB55:YF55 XB52:YF52 XB49:YF49 XB43:YF43 XB40:YF40 YH40:ZI40 YH37:ZI37 YH61:ZI61 YH58:ZI58 YH55:ZI55 YH52:ZI52 YH49:ZI49 YH43:ZI43 ZK43:AAO43 ZK40:AAO40 ZK37:AAO37 ZK61:AAO61 ZK58:AAO58 ZK55:AAO55 ZK52:AAO52 ZK49:AAO49 AAQ49:ABT49 AAQ43:ABT43 AAQ40:ABT40 AAQ37:ABT37 AAQ61:ABT61 AAQ58:ABT58 AAQ55:ABT55 AAQ52:ABT52 ABV52:ACZ52 ABV49:ACZ49 ABV43:ACZ43 ABV40:ACZ40 ABV37:ACZ37 ABV61:ACZ61 ABV58:ACZ58 ABV55:ACZ55 ADB55:AEE55 ADB52:AEE52 ADB49:AEE49 ADB43:AEE43 ADB40:AEE40 ADB37:AEE37 ADB61:AEE61 ADB58:AEE58 AEG58:AFK58 AEG55:AFK55 AEG52:AFK52 AEG49:AFK49 AEG43:AFK43 AEG40:AFK40 AEG37:AFK37 AEG61:AFK61 AFM61:AGQ61 AFM58:AGQ58 AFM55:AGQ55 AFM52:AGQ52 AFM49:AGQ49 AFM43:AGQ43 AFM40:AGQ40 AFM37:AGQ37 AGS61:AHV61 AGS58:AHV58 AGS55:AHV55 AGS52:AHV52 AGS49:AHV49 AGS43:AHV43 AGS40:AHV40 AGS37:AHV37 AHX61:AJB61 AHX58:AJB58 AHX55:AJB55 AHX52:AJB52 AHX49:AJB49 AHX43:AJB43 AHX40:AJB40 AHX37:AJB37 AJD61:AKG61 AJD58:AKG58 AJD55:AKG55 AJD52:AKG52 AJD49:AKG49 AJD43:AKG43 AJD40:AKG40 AJD37:AKG37 TK61:UO61 TK58:UO58 TK55:UO55 TK52:UO52 TK49:UO49 TK43:UO43 TK40:UO40 TK37:UO37 QZ40:SD40 QZ43:SD43 QZ49:SD49 QZ55:SD55 QZ58:SD58 QZ61:SD61 QZ52:SD52 PT52:QX52 PT61:QX61 PT58:QX58 PT55:QX55 PT49:QX49 PT43:QX43 PT40:QX40 PT37:QX37 QZ37:SD37 OO40:PR40 OO43:PR43 OO49:PR49 OO55:PR55 OO58:PR58 OO61:PR61 OO52:PR52 NI52:OM52 NI61:OM61 NI58:OM58 NI55:OM55 NI49:OM49 NI43:OM43 NI40:OM40 NI37:OM37 OO37:PR37 MD40:NG40 MD43:NG43 MD49:NG49 MD55:NG55 MD58:NG58 MD61:NG61 MD52:NG52 KX52:MB52 KX61:MB61 KX58:MB58 KX55:MB55 KX49:MB49 KX43:MB43 KX40:MB40 KX37:MB37 MD37:NG37 JU40:KV40 JU43:KV43 JU49:KV49 JU55:KV55 JU58:KV58 JU61:KV61 JU52:KV52 IO52:JS52 IO61:JS61 IO58:JS58 IO55:JS55 IO49:JS49 IO43:JS43 IO40:JS40 IO37:JS37 JU37:KV37 HI40:IM40 HI43:IM43 HI49:IM49 HI55:IM55 HI58:IM58 HI61:IM61 HI52:IM52 GD52:HG52 GD61:HG61 GD58:HG58 GD55:HG55 GD49:HG49 GD43:HG43 GD40:HG40 GD37:HG37 HI37:IM37 EX40:GB40 EX43:GB43 EX49:GB49 EX55:GB55 EX58:GB58 EX61:GB61 EX52:GB52 DS52:EV52 DS61:EV61 DS58:EV58 DS55:EV55 DS49:EV49 DS43:EV43 DS40:EV40 DS37:EV37 EX37:GB37 CM40:DQ40 CM43:DQ43 CM49:DQ49 CM55:DQ55 CM58:DQ58 CM61:DQ61 CM52:DQ52 BG52:CK52 BG61:CK61 BG58:CK58 BG55:CK55 BG49:CK49 BG43:CK43 BG40:CK40 BG37:CK37 CM37:DQ37 AB40:BE40 AB43:BE43 AB49:BE49 AB55:BE55 AB58:BE58 AB61:BE61 AB52:BE52 N52:Z52 N61:Z61 N58:Z58 N55:Z55 N49:Z49 N43:Z43 N40:Z40 N37:Z37 AB37:BE37 AKI65:ALM65 AKI71:ALM71 AKI74:ALM74 AKI24:ALM24 AKI27:ALM27 AKI30:ALM30 VV71:WZ71 VV68:WZ68 VV65:WZ65 VV33:WZ33 VV30:WZ30 VV27:WZ27 VV24:WZ24 UQ24:VT24 UQ27:VT27 UQ30:VT30 UQ33:VT33 UQ65:VT65 UQ68:VT68 UQ71:VT71 UQ74:VT74 SF74:TI74 VV74:WZ74 SF71:TI71 SF68:TI68 SF65:TI65 SF33:TI33 SF30:TI30 SF27:TI27 SF24:TI24 AKI33:ALM33 XB74:YF74 XB71:YF71 XB68:YF68 XB65:YF65 XB33:YF33 XB30:YF30 XB27:YF27 XB24:YF24 YH74:ZI74 YH71:ZI71 YH68:ZI68 YH65:ZI65 YH33:ZI33 YH30:ZI30 YH27:ZI27 YH24:ZI24 ZK74:AAO74 ZK71:AAO71 ZK68:AAO68 ZK65:AAO65 ZK33:AAO33 ZK30:AAO30 ZK27:AAO27 ZK24:AAO24 AAQ74:ABT74 AAQ71:ABT71 AAQ68:ABT68 AAQ65:ABT65 AAQ33:ABT33 AAQ30:ABT30 AAQ27:ABT27 AAQ24:ABT24 ABV74:ACZ74 ABV71:ACZ71 ABV68:ACZ68 ABV65:ACZ65 ABV33:ACZ33 ABV30:ACZ30 ABV27:ACZ27 ABV24:ACZ24 ADB74:AEE74 ADB71:AEE71 ADB68:AEE68 ADB65:AEE65 ADB33:AEE33 ADB30:AEE30 ADB27:AEE27 ADB24:AEE24 AEG74:AFK74 AEG71:AFK71 AEG68:AFK68 AEG65:AFK65 AEG33:AFK33 AEG30:AFK30 AEG27:AFK27 AEG24:AFK24 AFM74:AGQ74 AFM71:AGQ71 AFM68:AGQ68 AFM65:AGQ65 AFM33:AGQ33 AFM30:AGQ30 AFM27:AGQ27 AFM24:AGQ24 AGS24:AHV24 AGS74:AHV74 AGS71:AHV71 AGS68:AHV68 AGS65:AHV65 AGS33:AHV33 AGS30:AHV30 AGS27:AHV27 AHX27:AJB27 AHX24:AJB24 AHX74:AJB74 AHX71:AJB71 AHX68:AJB68 AHX65:AJB65 AHX33:AJB33 AHX30:AJB30 AJD30:AKG30 AJD27:AKG27 AJD24:AKG24 AJD74:AKG74 AJD71:AKG71 AJD68:AKG68 AJD65:AKG65 AJD33:AKG33 TK74:UO74 TK71:UO71 TK68:UO68 TK65:UO65 TK33:UO33 TK30:UO30 TK27:UO27 TK24:UO24 QZ24:SD24 QZ27:SD27 QZ30:SD30 QZ33:SD33 QZ65:SD65 QZ68:SD68 QZ71:SD71 QZ74:SD74 PT74:QX74 PT71:QX71 PT68:QX68 PT65:QX65 PT33:QX33 PT30:QX30 PT27:QX27 PT24:QX24 OO24:PR24 OO27:PR27 OO30:PR30 OO33:PR33 OO65:PR65 OO68:PR68 OO71:PR71 OO74:PR74 NI74:OM74 NI71:OM71 NI68:OM68 NI65:OM65 NI33:OM33 NI30:OM30 NI27:OM27 NI24:OM24 MD24:NG24 MD27:NG27 MD30:NG30 MD33:NG33 MD65:NG65 MD68:NG68 MD71:NG71 MD74:NG74 KX74:MB74 KX71:MB71 KX68:MB68 KX65:MB65 KX33:MB33 KX30:MB30 KX27:MB27 KX24:MB24 JU24:KV24 JU27:KV27 JU30:KV30 JU33:KV33 JU65:KV65 JU68:KV68 JU71:KV71 JU74:KV74 IO74:JS74 IO71:JS71 IO68:JS68 IO65:JS65 IO33:JS33 IO30:JS30 IO27:JS27 IO24:JS24 HI24:IM24 HI27:IM27 HI30:IM30 HI33:IM33 HI65:IM65 HI68:IM68 HI71:IM71 HI74:IM74 GD74:HG74 GD71:HG71 GD68:HG68 GD65:HG65 GD33:HG33 GD30:HG30 GD27:HG27 GD24:HG24 EX24:GB24 EX27:GB27 EX30:GB30 EX33:GB33 EX65:GB65 EX68:GB68 EX71:GB71 EX74:GB74 DS74:EV74 DS71:EV71 DS68:EV68 DS65:EV65 DS33:EV33 DS30:EV30 DS27:EV27 DS24:EV24 CM24:DQ24 CM27:DQ27 CM30:DQ30 CM33:DQ33 CM65:DQ65 CM68:DQ68 CM71:DQ71 CM74:DQ74 BG74:CK74 BG71:CK71 BG68:CK68 BG65:CK65 BG33:CK33 BG30:CK30 BG27:CK27 BG24:CK24 AB24:BE24 AB27:BE27 AB30:BE30 AB33:BE33 AB65:BE65 AB68:BE68 AB71:BE71 AB74:BE74 N74:Z74 N71:Z71 N68:Z68 N65:Z65 N33:Z33 N30:Z30 N27:Z27 N24:Z24 AKI8:ALM8 VV8:WZ8 XB8:YF8 YH8:ZI8 ZK8:AAO8 AAQ8:ABT8 ABV8:ACZ8 ADB8:AEE8 AEG8:AFK8 AFM8:AGQ8 AGS8:AHV8 AHX8:AJB8 AJD8:AKG8 UQ8:VT8 TK8:UO8 QZ8:SD8 SF8:TI8 OO8:PR8 PT8:QX8 MD8:NG8 NI8:OM8 JU8:KV8 KX8:MB8 HI8:IM8 IO8:JS8 EX8:GB8 GD8:HG8 CM8:DQ8 DS8:EV8 AB8:BE8 BG8:CK8 N8:Z8 AKI11:ALM11 AJD11:AKG11 AHX11:AJB11 AGS11:AHV11 AFM11:AGQ11 AEG11:AFK11 ADB11:AEE11 ABV11:ACZ11 AAQ11:ABT11 ZK11:AAO11 YH11:ZI11 XB11:YF11 VV11:WZ11 UQ11:VT11 TK11:UO11 SF11:TI11 QZ11:SD11 PT11:QX11 OO11:PR11 NI11:OM11 MD11:NG11 KX11:MB11 JU11:KV11 IO11:JS11 HI11:IM11 GD11:HG11 EX11:GB11 DS11:EV11 CM11:DQ11 BG11:CK11 N11:Z11 AB11:BE11 AKI14:ALM14 AJD14:AKG14 AHX14:AJB14 AGS14:AHV14 AFM14:AGQ14 AEG14:AFK14 ADB14:AEE14 ABV14:ACZ14 AAQ14:ABT14 ZK14:AAO14 YH14:ZI14 XB14:YF14 VV14:WZ14 UQ14:VT14 TK14:UO14 SF14:TI14 QZ14:SD14 PT14:QX14 OO14:PR14 NI14:OM14 MD14:NG14 KX14:MB14 JU14:KV14 IO14:JS14 HI14:IM14 GD14:HG14 EX14:GB14 DS14:EV14 CM14:DQ14 BG14:CK14 N14:Z14 AB14:BE14 AKI17:ALM17 AJD17:AKG17 AHX17:AJB17 AGS17:AHV17 AFM17:AGQ17 AEG17:AFK17 ADB17:AEE17 ABV17:ACZ17 AAQ17:ABT17 ZK17:AAO17 YH17:ZI17 XB17:YF17 VV17:WZ17 UQ17:VT17 TK17:UO17 SF17:TI17 QZ17:SD17 PT17:QX17 OO17:PR17 NI17:OM17 MD17:NG17 KX17:MB17 JU17:KV17 IO17:JS17 HI17:IM17 GD17:HG17 EX17:GB17 DS17:EV17 CM17:DQ17 BG17:CK17 N17:Z17 AB17:BE17 AKI20:ALM20 AJD20:AKG20 AHX20:AJB20 AGS20:AHV20 AFM20:AGQ20 AEG20:AFK20 ADB20:AEE20 ABV20:ACZ20 AAQ20:ABT20 ZK20:AAO20 YH20:ZI20 XB20:YF20 VV20:WZ20 UQ20:VT20 TK20:UO20 SF20:TI20 QZ20:SD20 PT20:QX20 OO20:PR20 NI20:OM20 MD20:NG20 KX20:MB20 JU20:KV20 IO20:JS20 HI20:IM20 GD20:HG20 EX20:GB20 DS20:EV20 CM20:DQ20 BG20:CK20 N20:Z20 AB20:BE20">
    <cfRule type="expression" dxfId="49" priority="11">
      <formula>COUNTIF($C$165:$C$201,N$4)&gt;0</formula>
    </cfRule>
  </conditionalFormatting>
  <conditionalFormatting sqref="XB68:YF68 WZ49 XB49:YF49 YH49:ZI49 ZK49:AAO49 AAQ49:ABT49 ABV49:ACZ49 ADB49:AEE49 AEG49:AFK49 AFM49:AGQ49 AGS49:AHV49 AHX49:AJB49 AJD49:AKG49 AKI49:ALM49 XB52:YF52 YH52:ZI52 ZK52:AAO52 AAQ52:ABT52 ABV52:ACZ52 ADB52:AEE52 AEG52:AFK52 AFM52:AGQ52 AGS52:AHV52 AHX52:AJB52 AJD52:AKG52 AKI52:ALM52 XB55:YF55 YH55:ZI55 ZK55:AAO55 AAQ55:ABT55 ABV55:ACZ55 ADB55:AEE55 AEG55:AFK55 AFM55:AGQ55 AGS55:AHV55 AHX55:AJB55 AJD55:AKG55 AKI55:ALM55 XB58:YF58 YH58:ZI58 ZK58:AAO58 AAQ58:ABT58 ABV58:ACZ58 ADB58:AEE58 AEG58:AFK58 AFM58:AGQ58 AGS58:AHV58 AHX58:AJB58 AJD58:AKG58 AKI58:ALM58 XB43:YF43 YH43:ZI43 ZK43:AAO43 AAQ43:ABT43 ABV43:ACZ43 ADB43:AEE43 AEG43:AFK43 AFM43:AGQ43 AGS43:AHV43 AHX43:AJB43 AJD43:AKG43 AKI43:ALM43 XB40:YF40 YH40:ZI40 ZK40:AAO40 AAQ40:ABT40 ABV40:ACZ40 ADB40:AEE40 AEG40:AFK40 AFM40:AGQ40 AGS40:AHV40 AHX40:AJB40 AJD40:AKG40 AKI40:ALM40 XB37:YF37 YH37:ZI37 ZK37:AAO37 AAQ37:ABT37 ABV37:ACZ37 ADB37:AEE37 AEG37:AFK37 AFM37:AGQ37 AGS37:AHV37 AHX37:AJB37 AJD37:AKG37 AKI37:ALM37 WZ52 WZ55 WZ58 WZ43 WZ40 WZ37 XB24:YF24 YH24:ZI24 ZK24:AAO24 AAQ24:ABT24 ABV24:ACZ24 ADB24:AEE24 AEG24:AFK24 AFM24:AGQ24 AGS24:AHV24 AHX24:AJB24 AJD24:AKG24 AKI24:ALM24 XB27:YF27 YH27:ZI27 ZK27:AAO27 AAQ27:ABT27 ABV27:ACZ27 ADB27:AEE27 AEG27:AFK27 AFM27:AGQ27 AGS27:AHV27 AHX27:AJB27 AJD27:AKG27 AKI27:ALM27 XB30:YF30 YH30:ZI30 ZK30:AAO30 AAQ30:ABT30 ABV30:ACZ30 ADB30:AEE30 AEG30:AFK30 AFM30:AGQ30 AGS30:AHV30 AHX30:AJB30 AJD30:AKG30 AKI30:ALM30 XB33:YF33 YH33:ZI33 ZK33:AAO33 AAQ33:ABT33 ABV33:ACZ33 ADB33:AEE33 AEG33:AFK33 AFM33:AGQ33 AGS33:AHV33 AHX33:AJB33 AJD33:AKG33 AKI33:ALM33 XB65:YF65 YH65:ZI65 ZK65:AAO65 AAQ65:ABT65 ABV65:ACZ65 ADB65:AEE65 AEG65:AFK65 AFM65:AGQ65 AGS65:AHV65 AHX65:AJB65 AJD65:AKG65 AKI65:ALM65 YH68:ZI68 ZK68:AAO68 AAQ68:ABT68 ABV68:ACZ68 ADB68:AEE68 AEG68:AFK68 AFM68:AGQ68 AGS68:AHV68 AHX68:AJB68 AJD68:AKG68 AKI68:ALM68 XB71:YF71 YH71:ZI71 ZK71:AAO71 AAQ71:ABT71 ABV71:ACZ71 ADB71:AEE71 AEG71:AFK71 AFM71:AGQ71 AGS71:AHV71 AHX71:AJB71 AJD71:AKG71 AKI71:ALM71 XB74:YF74 YH74:ZI74 ZK74:AAO74 AAQ74:ABT74 ABV74:ACZ74 ADB74:AEE74 AEG74:AFK74 AFM74:AGQ74 AGS74:AHV74 AHX74:AJB74 AJD74:AKG74 AKI74:ALM74 WZ24 WZ27 WZ30 WZ33 WZ65 WZ68 WZ71 WZ74 XB8:YF8 YH8:ZI8 ZK8:AAO8 AAQ8:ABT8 ABV8:ACZ8 ADB8:AEE8 AEG8:AFK8 AFM8:AGQ8 AGS8:AHV8 AHX8:AJB8 AJD8:AKG8 AKI8:ALM8 WZ8">
    <cfRule type="expression" dxfId="48" priority="9252">
      <formula>COUNTIF($C$165:$C$187,WZ$4)&gt;0</formula>
    </cfRule>
  </conditionalFormatting>
  <conditionalFormatting sqref="WZ61 XB61:YF61 YH61:ZI61 ZK61:AAO61 AAQ61:ABT61 ABV61:ACZ61 ADB61:AEE61 AEG61:AFK61 AFM61:AGQ61 AGS61:AHV61 AHX61:AJB61 AJD61:AKG61 AKI61:ALM61">
    <cfRule type="expression" dxfId="47" priority="9460">
      <formula>WEEKDAY(WZ$4,2)&gt;5</formula>
    </cfRule>
    <cfRule type="expression" dxfId="46" priority="9461">
      <formula>COUNTIF($C$165:$C$187,WZ$4)&gt;0</formula>
    </cfRule>
  </conditionalFormatting>
  <conditionalFormatting sqref="N8:ALM8 N11:ALM11 N14:ALM14 N17:ALM17 N20:ALM20">
    <cfRule type="expression" dxfId="45" priority="7685">
      <formula>AND(N$4&gt;=$D7,N$4&lt;$E7)</formula>
    </cfRule>
  </conditionalFormatting>
  <conditionalFormatting sqref="N24:ALM24 N27:ALM27 N30:ALM30 N33:ALM33">
    <cfRule type="expression" dxfId="44" priority="1762">
      <formula>AND(N$4&gt;=$D23,N$4&lt;$E23)</formula>
    </cfRule>
  </conditionalFormatting>
  <conditionalFormatting sqref="AA24:AA33">
    <cfRule type="expression" dxfId="43" priority="14">
      <formula>AND(AA$4&gt;=$D23,AA$4&lt;$E23)</formula>
    </cfRule>
  </conditionalFormatting>
  <conditionalFormatting sqref="N37:ALM37 N40:ALM40 N43:ALM43">
    <cfRule type="expression" dxfId="42" priority="1797">
      <formula>AND(N$4&gt;=$D36,N$4&lt;$E36)</formula>
    </cfRule>
  </conditionalFormatting>
  <conditionalFormatting sqref="N49:ALM49 N52:ALM52 N55:ALM55 N58:ALM58 N61:ALM61">
    <cfRule type="expression" dxfId="41" priority="5721">
      <formula>AND(N$4&gt;=$D48,N$4&lt;$E48)</formula>
    </cfRule>
  </conditionalFormatting>
  <conditionalFormatting sqref="N65:ALM65 N68:ALM68 N71:ALM71 N74:ALM74">
    <cfRule type="expression" dxfId="40" priority="16">
      <formula>AND(K$4&gt;=$D64,K$4&lt;$E64)</formula>
    </cfRule>
  </conditionalFormatting>
  <conditionalFormatting sqref="H7:H75">
    <cfRule type="iconSet" priority="8">
      <iconSet>
        <cfvo type="percent" val="0"/>
        <cfvo type="percent" val="11"/>
        <cfvo type="percent" val="90"/>
      </iconSet>
    </cfRule>
  </conditionalFormatting>
  <conditionalFormatting sqref="K23:K34">
    <cfRule type="dataBar" priority="6">
      <dataBar>
        <cfvo type="min"/>
        <cfvo type="max"/>
        <color rgb="FF008AEF"/>
      </dataBar>
    </cfRule>
  </conditionalFormatting>
  <conditionalFormatting sqref="K36:K44">
    <cfRule type="dataBar" priority="5">
      <dataBar>
        <cfvo type="min"/>
        <cfvo type="max"/>
        <color theme="5"/>
      </dataBar>
    </cfRule>
  </conditionalFormatting>
  <conditionalFormatting sqref="K48:K62">
    <cfRule type="dataBar" priority="4">
      <dataBar>
        <cfvo type="min"/>
        <cfvo type="max"/>
        <color rgb="FF7030A0"/>
      </dataBar>
    </cfRule>
  </conditionalFormatting>
  <conditionalFormatting sqref="K64:K75">
    <cfRule type="dataBar" priority="3">
      <dataBar>
        <cfvo type="min"/>
        <cfvo type="max"/>
        <color theme="7" tint="-0.249977111117893"/>
      </dataBar>
    </cfRule>
  </conditionalFormatting>
  <conditionalFormatting sqref="K7:K15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4"/>
  <dimension ref="A1:AV243"/>
  <sheetViews>
    <sheetView zoomScale="70" zoomScaleNormal="70" workbookViewId="0">
      <pane xSplit="12" ySplit="6" topLeftCell="M7" activePane="bottomRight" state="frozen"/>
      <selection pane="topRight" activeCell="O1" sqref="O1"/>
      <selection pane="bottomLeft" activeCell="A7" sqref="A7"/>
      <selection pane="bottomRight" activeCell="B7" sqref="B7"/>
    </sheetView>
  </sheetViews>
  <sheetFormatPr defaultRowHeight="15"/>
  <cols>
    <col min="1" max="1" width="14.5703125" customWidth="1"/>
    <col min="2" max="2" width="67.28515625" bestFit="1" customWidth="1"/>
    <col min="3" max="3" width="10.42578125" hidden="1" customWidth="1"/>
    <col min="4" max="4" width="10.42578125" style="477" hidden="1" customWidth="1"/>
    <col min="5" max="5" width="24" bestFit="1" customWidth="1"/>
    <col min="6" max="6" width="18.28515625" bestFit="1" customWidth="1"/>
    <col min="7" max="7" width="22.42578125" bestFit="1" customWidth="1"/>
    <col min="8" max="8" width="29.140625" style="39" bestFit="1" customWidth="1"/>
    <col min="9" max="9" width="27.5703125" bestFit="1" customWidth="1"/>
    <col min="10" max="10" width="9.140625" style="200" hidden="1" customWidth="1"/>
    <col min="11" max="11" width="15.140625" style="200" hidden="1" customWidth="1"/>
    <col min="12" max="12" width="3.7109375" bestFit="1" customWidth="1"/>
    <col min="13" max="20" width="10.7109375" customWidth="1"/>
    <col min="21" max="21" width="10.7109375" style="39" customWidth="1"/>
    <col min="22" max="45" width="10.7109375" customWidth="1"/>
  </cols>
  <sheetData>
    <row r="1" spans="1:47" s="39" customFormat="1" ht="46.5">
      <c r="A1" s="18"/>
      <c r="B1" s="306"/>
      <c r="D1" s="477"/>
      <c r="E1" s="199"/>
      <c r="F1" s="20"/>
      <c r="G1" s="20"/>
      <c r="H1" s="11"/>
      <c r="I1" s="11"/>
      <c r="J1" s="11"/>
      <c r="K1" s="21"/>
      <c r="L1" s="11"/>
      <c r="M1" s="605">
        <v>42736</v>
      </c>
      <c r="N1" s="606"/>
      <c r="O1" s="606"/>
      <c r="P1" s="606"/>
      <c r="Q1" s="606"/>
      <c r="R1" s="606"/>
      <c r="S1" s="606"/>
      <c r="T1" s="607"/>
      <c r="U1" s="62"/>
      <c r="V1" s="605">
        <v>43101</v>
      </c>
      <c r="W1" s="606"/>
      <c r="X1" s="606"/>
      <c r="Y1" s="606"/>
      <c r="Z1" s="606"/>
      <c r="AA1" s="606"/>
      <c r="AB1" s="606"/>
      <c r="AC1" s="606"/>
      <c r="AD1" s="606"/>
      <c r="AE1" s="606"/>
      <c r="AF1" s="606"/>
      <c r="AG1" s="607"/>
      <c r="AH1" s="62"/>
      <c r="AI1" s="605">
        <v>43466</v>
      </c>
      <c r="AJ1" s="606"/>
      <c r="AK1" s="606"/>
      <c r="AL1" s="606"/>
      <c r="AM1" s="606"/>
      <c r="AN1" s="606"/>
      <c r="AO1" s="606"/>
      <c r="AP1" s="606"/>
      <c r="AQ1" s="606"/>
      <c r="AR1" s="606"/>
      <c r="AS1" s="606"/>
      <c r="AT1" s="607"/>
      <c r="AU1" s="62"/>
    </row>
    <row r="2" spans="1:47" s="39" customFormat="1" hidden="1">
      <c r="A2" s="17"/>
      <c r="B2" s="11"/>
      <c r="D2" s="477"/>
      <c r="E2" s="20"/>
      <c r="F2" s="20"/>
      <c r="G2" s="20"/>
      <c r="H2" s="11"/>
      <c r="I2" s="11"/>
      <c r="J2" s="11"/>
      <c r="K2" s="11"/>
      <c r="L2" s="21"/>
      <c r="M2" s="139">
        <v>42856</v>
      </c>
      <c r="N2" s="138">
        <v>42887</v>
      </c>
      <c r="O2" s="138">
        <v>42917</v>
      </c>
      <c r="P2" s="138">
        <v>42948</v>
      </c>
      <c r="Q2" s="138">
        <v>42979</v>
      </c>
      <c r="R2" s="138">
        <v>43009</v>
      </c>
      <c r="S2" s="138">
        <v>43040</v>
      </c>
      <c r="T2" s="138">
        <v>43070</v>
      </c>
      <c r="U2" s="62"/>
      <c r="V2" s="138">
        <v>43101</v>
      </c>
      <c r="W2" s="138">
        <v>43132</v>
      </c>
      <c r="X2" s="138">
        <v>43160</v>
      </c>
      <c r="Y2" s="138">
        <v>43191</v>
      </c>
      <c r="Z2" s="138">
        <v>43221</v>
      </c>
      <c r="AA2" s="138">
        <v>43252</v>
      </c>
      <c r="AB2" s="138">
        <v>43282</v>
      </c>
      <c r="AC2" s="138">
        <v>43313</v>
      </c>
      <c r="AD2" s="138">
        <v>43344</v>
      </c>
      <c r="AE2" s="138">
        <v>43374</v>
      </c>
      <c r="AF2" s="138">
        <v>43405</v>
      </c>
      <c r="AG2" s="138">
        <v>43435</v>
      </c>
      <c r="AH2" s="62"/>
      <c r="AI2" s="138">
        <v>43466</v>
      </c>
      <c r="AJ2" s="138">
        <v>43497</v>
      </c>
      <c r="AK2" s="138">
        <v>43525</v>
      </c>
      <c r="AL2" s="138">
        <v>43556</v>
      </c>
      <c r="AM2" s="138">
        <v>43586</v>
      </c>
      <c r="AN2" s="138">
        <v>43617</v>
      </c>
      <c r="AO2" s="138">
        <v>43647</v>
      </c>
      <c r="AP2" s="138">
        <v>43678</v>
      </c>
      <c r="AQ2" s="138">
        <v>43709</v>
      </c>
      <c r="AR2" s="138">
        <v>43739</v>
      </c>
      <c r="AS2" s="138">
        <v>43770</v>
      </c>
      <c r="AT2" s="138">
        <v>43800</v>
      </c>
      <c r="AU2" s="62"/>
    </row>
    <row r="3" spans="1:47" s="39" customFormat="1" hidden="1">
      <c r="A3" s="11"/>
      <c r="B3" s="11"/>
      <c r="D3" s="477"/>
      <c r="E3" s="20"/>
      <c r="F3" s="20"/>
      <c r="G3" s="20"/>
      <c r="H3" s="11"/>
      <c r="I3" s="11"/>
      <c r="J3" s="11"/>
      <c r="K3" s="11"/>
      <c r="L3" s="21"/>
      <c r="M3" s="146"/>
      <c r="U3" s="62"/>
      <c r="AC3" s="146"/>
      <c r="AH3" s="62"/>
      <c r="AU3" s="62"/>
    </row>
    <row r="4" spans="1:47" s="39" customFormat="1">
      <c r="A4" s="11"/>
      <c r="B4" s="199"/>
      <c r="D4" s="477"/>
      <c r="E4" s="20"/>
      <c r="F4" s="20"/>
      <c r="G4" s="20"/>
      <c r="H4" s="11"/>
      <c r="I4" s="11"/>
      <c r="J4" s="11"/>
      <c r="K4" s="11"/>
      <c r="L4" s="31"/>
      <c r="M4" s="613"/>
      <c r="N4" s="614"/>
      <c r="O4" s="614"/>
      <c r="P4" s="614"/>
      <c r="Q4" s="614"/>
      <c r="R4" s="614"/>
      <c r="S4" s="614"/>
      <c r="T4" s="615"/>
      <c r="U4" s="62"/>
      <c r="V4" s="613"/>
      <c r="W4" s="614"/>
      <c r="X4" s="614"/>
      <c r="Y4" s="614"/>
      <c r="Z4" s="614"/>
      <c r="AA4" s="614"/>
      <c r="AB4" s="614"/>
      <c r="AC4" s="614"/>
      <c r="AD4" s="614"/>
      <c r="AE4" s="614"/>
      <c r="AF4" s="614"/>
      <c r="AG4" s="615"/>
      <c r="AH4" s="62"/>
      <c r="AI4" s="616"/>
      <c r="AJ4" s="617"/>
      <c r="AK4" s="617"/>
      <c r="AL4" s="617"/>
      <c r="AM4" s="617"/>
      <c r="AN4" s="617"/>
      <c r="AO4" s="617"/>
      <c r="AP4" s="617"/>
      <c r="AQ4" s="617"/>
      <c r="AR4" s="617"/>
      <c r="AS4" s="617"/>
      <c r="AT4" s="618"/>
      <c r="AU4" s="62"/>
    </row>
    <row r="5" spans="1:47" s="39" customFormat="1" ht="36" customHeight="1">
      <c r="A5" s="20"/>
      <c r="B5" s="20"/>
      <c r="D5" s="477"/>
      <c r="E5" s="20"/>
      <c r="F5" s="20"/>
      <c r="G5" s="20"/>
      <c r="H5" s="20"/>
      <c r="I5" s="20"/>
      <c r="J5" s="20"/>
      <c r="K5" s="20"/>
      <c r="L5" s="21" t="s">
        <v>24</v>
      </c>
      <c r="M5" s="142" t="s">
        <v>29</v>
      </c>
      <c r="N5" s="142" t="s">
        <v>158</v>
      </c>
      <c r="O5" s="142" t="s">
        <v>159</v>
      </c>
      <c r="P5" s="142" t="s">
        <v>160</v>
      </c>
      <c r="Q5" s="142" t="s">
        <v>161</v>
      </c>
      <c r="R5" s="142" t="s">
        <v>162</v>
      </c>
      <c r="S5" s="142" t="s">
        <v>163</v>
      </c>
      <c r="T5" s="142" t="s">
        <v>164</v>
      </c>
      <c r="U5" s="62"/>
      <c r="V5" s="142" t="s">
        <v>154</v>
      </c>
      <c r="W5" s="142" t="s">
        <v>155</v>
      </c>
      <c r="X5" s="142" t="s">
        <v>156</v>
      </c>
      <c r="Y5" s="142" t="s">
        <v>157</v>
      </c>
      <c r="Z5" s="142" t="s">
        <v>29</v>
      </c>
      <c r="AA5" s="142" t="s">
        <v>158</v>
      </c>
      <c r="AB5" s="142" t="s">
        <v>159</v>
      </c>
      <c r="AC5" s="142" t="s">
        <v>160</v>
      </c>
      <c r="AD5" s="142" t="s">
        <v>161</v>
      </c>
      <c r="AE5" s="142" t="s">
        <v>162</v>
      </c>
      <c r="AF5" s="142" t="s">
        <v>163</v>
      </c>
      <c r="AG5" s="142" t="s">
        <v>164</v>
      </c>
      <c r="AH5" s="62"/>
      <c r="AI5" s="143" t="s">
        <v>154</v>
      </c>
      <c r="AJ5" s="143" t="s">
        <v>155</v>
      </c>
      <c r="AK5" s="143" t="s">
        <v>156</v>
      </c>
      <c r="AL5" s="143" t="s">
        <v>157</v>
      </c>
      <c r="AM5" s="143" t="s">
        <v>29</v>
      </c>
      <c r="AN5" s="143" t="s">
        <v>158</v>
      </c>
      <c r="AO5" s="143" t="s">
        <v>159</v>
      </c>
      <c r="AP5" s="143" t="s">
        <v>160</v>
      </c>
      <c r="AQ5" s="143" t="s">
        <v>161</v>
      </c>
      <c r="AR5" s="143" t="s">
        <v>162</v>
      </c>
      <c r="AS5" s="143" t="s">
        <v>163</v>
      </c>
      <c r="AT5" s="143" t="s">
        <v>164</v>
      </c>
      <c r="AU5" s="62"/>
    </row>
    <row r="6" spans="1:47" s="39" customFormat="1" ht="62.25" customHeight="1">
      <c r="A6" s="350" t="s">
        <v>0</v>
      </c>
      <c r="B6" s="350" t="s">
        <v>67</v>
      </c>
      <c r="C6" s="351" t="s">
        <v>172</v>
      </c>
      <c r="D6" s="351" t="s">
        <v>247</v>
      </c>
      <c r="E6" s="350" t="s">
        <v>7</v>
      </c>
      <c r="F6" s="350" t="s">
        <v>6</v>
      </c>
      <c r="G6" s="350" t="s">
        <v>175</v>
      </c>
      <c r="H6" s="350" t="s">
        <v>70</v>
      </c>
      <c r="I6" s="350" t="s">
        <v>176</v>
      </c>
      <c r="J6" s="156" t="s">
        <v>31</v>
      </c>
      <c r="K6" s="156" t="s">
        <v>17</v>
      </c>
      <c r="L6" s="33"/>
      <c r="M6" s="155"/>
      <c r="N6" s="155"/>
      <c r="O6" s="155"/>
      <c r="P6" s="155"/>
      <c r="Q6" s="155"/>
      <c r="R6" s="155"/>
      <c r="S6" s="155"/>
      <c r="T6" s="155"/>
      <c r="U6" s="62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62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62"/>
    </row>
    <row r="7" spans="1:47" s="92" customFormat="1" ht="18.75">
      <c r="A7" s="408" t="s">
        <v>35</v>
      </c>
      <c r="B7" s="394" t="s">
        <v>35</v>
      </c>
      <c r="C7" s="352"/>
      <c r="D7" s="502"/>
      <c r="E7" s="395"/>
      <c r="F7" s="395"/>
      <c r="G7" s="383"/>
      <c r="H7" s="396"/>
      <c r="I7" s="396"/>
      <c r="J7" s="212"/>
      <c r="K7" s="213"/>
      <c r="L7" s="26"/>
      <c r="M7" s="160"/>
      <c r="N7" s="160"/>
      <c r="O7" s="160"/>
      <c r="P7" s="160"/>
      <c r="Q7" s="160"/>
      <c r="R7" s="160"/>
      <c r="S7" s="160"/>
      <c r="T7" s="160"/>
      <c r="U7" s="62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62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62"/>
    </row>
    <row r="8" spans="1:47" s="144" customFormat="1" ht="3" customHeight="1">
      <c r="A8" s="343"/>
      <c r="B8" s="166"/>
      <c r="C8" s="166"/>
      <c r="D8" s="503">
        <f>IF(COUNTA($B8:B$9,B8)=1,1,0)</f>
        <v>1</v>
      </c>
      <c r="E8" s="168"/>
      <c r="F8" s="168"/>
      <c r="G8" s="169"/>
      <c r="H8" s="170"/>
      <c r="I8" s="164"/>
      <c r="J8" s="214"/>
      <c r="K8" s="215"/>
      <c r="L8" s="26"/>
      <c r="M8" s="84"/>
      <c r="N8" s="84"/>
      <c r="O8" s="84"/>
      <c r="P8" s="84"/>
      <c r="Q8" s="84"/>
      <c r="R8" s="84"/>
      <c r="S8" s="84"/>
      <c r="T8" s="84"/>
      <c r="U8" s="62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62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62"/>
    </row>
    <row r="9" spans="1:47" s="285" customFormat="1" ht="18.75" customHeight="1">
      <c r="A9" s="343" t="s">
        <v>35</v>
      </c>
      <c r="B9" s="162" t="s">
        <v>133</v>
      </c>
      <c r="C9" s="166"/>
      <c r="D9" s="503">
        <f>IF(COUNTIF($B$9:B9,B9)=1,1,0)</f>
        <v>1</v>
      </c>
      <c r="E9" s="168">
        <v>42917</v>
      </c>
      <c r="F9" s="168">
        <v>43100</v>
      </c>
      <c r="G9" s="163">
        <v>1.3</v>
      </c>
      <c r="H9" s="165">
        <v>37</v>
      </c>
      <c r="I9" s="164">
        <f>G9/H9</f>
        <v>3.5135135135135137E-2</v>
      </c>
      <c r="J9" s="214"/>
      <c r="K9" s="215"/>
      <c r="L9" s="26"/>
      <c r="M9" s="84"/>
      <c r="N9" s="84"/>
      <c r="O9" s="84"/>
      <c r="P9" s="84"/>
      <c r="Q9" s="84"/>
      <c r="R9" s="84"/>
      <c r="S9" s="84"/>
      <c r="T9" s="84"/>
      <c r="U9" s="62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62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62"/>
    </row>
    <row r="10" spans="1:47" s="285" customFormat="1" ht="6" customHeight="1">
      <c r="A10" s="343"/>
      <c r="B10" s="162"/>
      <c r="C10" s="166"/>
      <c r="D10" s="503">
        <f>IF(COUNTIF($B$9:B10,B10)=1,1,0)</f>
        <v>0</v>
      </c>
      <c r="E10" s="168"/>
      <c r="F10" s="168"/>
      <c r="G10" s="169"/>
      <c r="H10" s="184"/>
      <c r="I10" s="197"/>
      <c r="J10" s="214"/>
      <c r="K10" s="215"/>
      <c r="L10" s="26"/>
      <c r="M10" s="84"/>
      <c r="N10" s="84"/>
      <c r="O10" s="84"/>
      <c r="P10" s="84"/>
      <c r="Q10" s="84"/>
      <c r="R10" s="84"/>
      <c r="S10" s="84"/>
      <c r="T10" s="84"/>
      <c r="U10" s="62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62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62"/>
    </row>
    <row r="11" spans="1:47" s="144" customFormat="1" ht="18.75" customHeight="1">
      <c r="A11" s="344" t="s">
        <v>35</v>
      </c>
      <c r="B11" s="162" t="s">
        <v>131</v>
      </c>
      <c r="C11" s="166"/>
      <c r="D11" s="503">
        <f>IF(COUNTIF($B$9:B11,B11)=1,1,0)</f>
        <v>1</v>
      </c>
      <c r="E11" s="168">
        <v>42917</v>
      </c>
      <c r="F11" s="168">
        <v>42974</v>
      </c>
      <c r="G11" s="163">
        <v>0.5</v>
      </c>
      <c r="H11" s="165">
        <v>37</v>
      </c>
      <c r="I11" s="164">
        <f>G11/H11</f>
        <v>1.3513513513513514E-2</v>
      </c>
      <c r="J11" s="216">
        <f>F11-E11</f>
        <v>57</v>
      </c>
      <c r="K11" s="217" t="e">
        <f>NETWORKDAYS(E11,F11,C$172:C$231)</f>
        <v>#VALUE!</v>
      </c>
      <c r="L11" s="26"/>
      <c r="M11" s="83"/>
      <c r="N11" s="83"/>
      <c r="O11" s="83"/>
      <c r="P11" s="83"/>
      <c r="Q11" s="83"/>
      <c r="R11" s="83"/>
      <c r="S11" s="83"/>
      <c r="T11" s="83"/>
      <c r="U11" s="62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62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62"/>
    </row>
    <row r="12" spans="1:47" s="145" customFormat="1" ht="6" customHeight="1">
      <c r="A12" s="344"/>
      <c r="B12" s="162"/>
      <c r="C12" s="166"/>
      <c r="D12" s="503">
        <f>IF(COUNTIF($B$9:B12,B12)=1,1,0)</f>
        <v>0</v>
      </c>
      <c r="E12" s="168"/>
      <c r="F12" s="168"/>
      <c r="G12" s="163"/>
      <c r="H12" s="165"/>
      <c r="I12" s="164"/>
      <c r="J12" s="214"/>
      <c r="K12" s="215"/>
      <c r="L12" s="26"/>
      <c r="M12" s="30"/>
      <c r="N12" s="30"/>
      <c r="O12" s="30"/>
      <c r="P12" s="30"/>
      <c r="Q12" s="30"/>
      <c r="R12" s="30"/>
      <c r="S12" s="30"/>
      <c r="T12" s="30"/>
      <c r="U12" s="62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6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62"/>
    </row>
    <row r="13" spans="1:47" s="193" customFormat="1" ht="18.75" customHeight="1">
      <c r="A13" s="344" t="s">
        <v>35</v>
      </c>
      <c r="B13" s="167" t="s">
        <v>128</v>
      </c>
      <c r="C13" s="166"/>
      <c r="D13" s="503">
        <f>IF(COUNTIF($B$9:B13,B13)=1,1,0)</f>
        <v>1</v>
      </c>
      <c r="E13" s="168">
        <v>42917</v>
      </c>
      <c r="F13" s="168">
        <v>42960</v>
      </c>
      <c r="G13" s="163">
        <v>1.3</v>
      </c>
      <c r="H13" s="165">
        <v>37</v>
      </c>
      <c r="I13" s="164">
        <f>G13/H13</f>
        <v>3.5135135135135137E-2</v>
      </c>
      <c r="J13" s="214">
        <f>F13-E13</f>
        <v>43</v>
      </c>
      <c r="K13" s="215" t="e">
        <f>NETWORKDAYS(E13,F13,C$172:C$231)</f>
        <v>#VALUE!</v>
      </c>
      <c r="L13" s="26"/>
      <c r="M13" s="83"/>
      <c r="N13" s="83"/>
      <c r="O13" s="83"/>
      <c r="P13" s="83"/>
      <c r="Q13" s="83"/>
      <c r="R13" s="83"/>
      <c r="S13" s="83"/>
      <c r="T13" s="83"/>
      <c r="U13" s="62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62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62"/>
    </row>
    <row r="14" spans="1:47" s="144" customFormat="1" ht="6" customHeight="1">
      <c r="A14" s="344"/>
      <c r="B14" s="166"/>
      <c r="C14" s="166"/>
      <c r="D14" s="503">
        <f>IF(COUNTIF($B$9:B14,B14)=1,1,0)</f>
        <v>0</v>
      </c>
      <c r="E14" s="168"/>
      <c r="F14" s="168"/>
      <c r="G14" s="169"/>
      <c r="H14" s="170"/>
      <c r="I14" s="164"/>
      <c r="J14" s="214"/>
      <c r="K14" s="215"/>
      <c r="L14" s="26"/>
      <c r="M14" s="84"/>
      <c r="N14" s="84"/>
      <c r="O14" s="84"/>
      <c r="P14" s="84"/>
      <c r="Q14" s="84"/>
      <c r="R14" s="84"/>
      <c r="S14" s="84"/>
      <c r="T14" s="84"/>
      <c r="U14" s="62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62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62"/>
    </row>
    <row r="15" spans="1:47" s="144" customFormat="1" ht="18.75" customHeight="1">
      <c r="A15" s="344" t="s">
        <v>35</v>
      </c>
      <c r="B15" s="167" t="s">
        <v>128</v>
      </c>
      <c r="C15" s="79"/>
      <c r="D15" s="503">
        <f>IF(COUNTIF($B$9:B15,B15)=1,1,0)</f>
        <v>0</v>
      </c>
      <c r="E15" s="281">
        <v>42961</v>
      </c>
      <c r="F15" s="281">
        <v>43100</v>
      </c>
      <c r="G15" s="283">
        <v>1</v>
      </c>
      <c r="H15" s="286">
        <v>37</v>
      </c>
      <c r="I15" s="278">
        <f>G15/H15</f>
        <v>2.7027027027027029E-2</v>
      </c>
      <c r="J15" s="216">
        <f>F15-E15</f>
        <v>139</v>
      </c>
      <c r="K15" s="217" t="e">
        <f>NETWORKDAYS(E15,F15,C$172:C$231)</f>
        <v>#VALUE!</v>
      </c>
      <c r="L15" s="26"/>
      <c r="M15" s="83"/>
      <c r="N15" s="83"/>
      <c r="O15" s="83"/>
      <c r="P15" s="83"/>
      <c r="Q15" s="83"/>
      <c r="R15" s="83"/>
      <c r="S15" s="83"/>
      <c r="T15" s="83"/>
      <c r="U15" s="62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62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62"/>
    </row>
    <row r="16" spans="1:47" s="145" customFormat="1" ht="6" customHeight="1">
      <c r="A16" s="344"/>
      <c r="B16" s="162"/>
      <c r="C16" s="166"/>
      <c r="D16" s="503">
        <f>IF(COUNTIF($B$9:B16,B16)=1,1,0)</f>
        <v>0</v>
      </c>
      <c r="E16" s="168"/>
      <c r="F16" s="168"/>
      <c r="G16" s="163"/>
      <c r="H16" s="165"/>
      <c r="I16" s="164"/>
      <c r="J16" s="214"/>
      <c r="K16" s="215"/>
      <c r="L16" s="26"/>
      <c r="M16" s="30"/>
      <c r="N16" s="30"/>
      <c r="O16" s="30"/>
      <c r="P16" s="30"/>
      <c r="Q16" s="30"/>
      <c r="R16" s="30"/>
      <c r="S16" s="30"/>
      <c r="T16" s="30"/>
      <c r="U16" s="62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6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62"/>
    </row>
    <row r="17" spans="1:47" s="144" customFormat="1" ht="18.75" customHeight="1">
      <c r="A17" s="344" t="s">
        <v>35</v>
      </c>
      <c r="B17" s="162" t="s">
        <v>132</v>
      </c>
      <c r="C17" s="79"/>
      <c r="D17" s="503">
        <f>IF(COUNTIF($B$9:B17,B17)=1,1,0)</f>
        <v>1</v>
      </c>
      <c r="E17" s="281">
        <v>42917</v>
      </c>
      <c r="F17" s="281">
        <v>43100</v>
      </c>
      <c r="G17" s="283">
        <v>1.3</v>
      </c>
      <c r="H17" s="286">
        <v>37</v>
      </c>
      <c r="I17" s="278">
        <f>G17/H17</f>
        <v>3.5135135135135137E-2</v>
      </c>
      <c r="J17" s="216">
        <f>F17-E17</f>
        <v>183</v>
      </c>
      <c r="K17" s="217" t="e">
        <f>NETWORKDAYS(E17,F17,C$172:C$231)</f>
        <v>#VALUE!</v>
      </c>
      <c r="L17" s="26"/>
      <c r="M17" s="83"/>
      <c r="N17" s="83"/>
      <c r="O17" s="83"/>
      <c r="P17" s="83"/>
      <c r="Q17" s="83"/>
      <c r="R17" s="83"/>
      <c r="S17" s="83"/>
      <c r="T17" s="83"/>
      <c r="U17" s="62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62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62"/>
    </row>
    <row r="18" spans="1:47" s="144" customFormat="1" ht="6" customHeight="1">
      <c r="A18" s="344"/>
      <c r="B18" s="166"/>
      <c r="C18" s="166"/>
      <c r="D18" s="503">
        <f>IF(COUNTIF($B$9:B18,B18)=1,1,0)</f>
        <v>0</v>
      </c>
      <c r="E18" s="168"/>
      <c r="F18" s="168"/>
      <c r="G18" s="169"/>
      <c r="H18" s="170"/>
      <c r="I18" s="164"/>
      <c r="J18" s="214"/>
      <c r="K18" s="215"/>
      <c r="L18" s="26"/>
      <c r="M18" s="84"/>
      <c r="N18" s="84"/>
      <c r="O18" s="84"/>
      <c r="P18" s="84"/>
      <c r="Q18" s="84"/>
      <c r="R18" s="84"/>
      <c r="S18" s="84"/>
      <c r="T18" s="84"/>
      <c r="U18" s="62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62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62"/>
    </row>
    <row r="19" spans="1:47" s="193" customFormat="1" ht="18.75" customHeight="1">
      <c r="A19" s="344" t="s">
        <v>35</v>
      </c>
      <c r="B19" s="162" t="s">
        <v>136</v>
      </c>
      <c r="C19" s="79"/>
      <c r="D19" s="503">
        <f>IF(COUNTIF($B$9:B19,B19)=1,1,0)</f>
        <v>1</v>
      </c>
      <c r="E19" s="281">
        <v>42917</v>
      </c>
      <c r="F19" s="281">
        <v>43100</v>
      </c>
      <c r="G19" s="283">
        <v>2</v>
      </c>
      <c r="H19" s="286">
        <v>37</v>
      </c>
      <c r="I19" s="278">
        <f>G19/H19</f>
        <v>5.4054054054054057E-2</v>
      </c>
      <c r="J19" s="214">
        <f>F19-E19</f>
        <v>183</v>
      </c>
      <c r="K19" s="215" t="e">
        <f>NETWORKDAYS(E19,F19,C$172:C$231)</f>
        <v>#VALUE!</v>
      </c>
      <c r="L19" s="26"/>
      <c r="M19" s="83"/>
      <c r="N19" s="83"/>
      <c r="O19" s="83"/>
      <c r="P19" s="83"/>
      <c r="Q19" s="83"/>
      <c r="R19" s="83"/>
      <c r="S19" s="83"/>
      <c r="T19" s="83"/>
      <c r="U19" s="62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62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62"/>
    </row>
    <row r="20" spans="1:47" s="144" customFormat="1" ht="6" customHeight="1">
      <c r="A20" s="344"/>
      <c r="B20" s="166"/>
      <c r="C20" s="166"/>
      <c r="D20" s="503">
        <f>IF(COUNTIF($B$9:B20,B20)=1,1,0)</f>
        <v>0</v>
      </c>
      <c r="E20" s="168"/>
      <c r="F20" s="168"/>
      <c r="G20" s="169"/>
      <c r="H20" s="170"/>
      <c r="I20" s="164"/>
      <c r="J20" s="214"/>
      <c r="K20" s="215"/>
      <c r="L20" s="26"/>
      <c r="M20" s="84"/>
      <c r="N20" s="84"/>
      <c r="O20" s="84"/>
      <c r="P20" s="84"/>
      <c r="Q20" s="84"/>
      <c r="R20" s="84"/>
      <c r="S20" s="84"/>
      <c r="T20" s="84"/>
      <c r="U20" s="62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62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62"/>
    </row>
    <row r="21" spans="1:47" s="144" customFormat="1" ht="18.75" customHeight="1">
      <c r="A21" s="344" t="s">
        <v>35</v>
      </c>
      <c r="B21" s="162" t="s">
        <v>137</v>
      </c>
      <c r="C21" s="166"/>
      <c r="D21" s="503">
        <f>IF(COUNTIF($B$9:B21,B21)=1,1,0)</f>
        <v>1</v>
      </c>
      <c r="E21" s="168">
        <v>42917</v>
      </c>
      <c r="F21" s="168">
        <v>43100</v>
      </c>
      <c r="G21" s="163">
        <v>1.5</v>
      </c>
      <c r="H21" s="165">
        <v>37</v>
      </c>
      <c r="I21" s="164">
        <f>G21/H21</f>
        <v>4.0540540540540543E-2</v>
      </c>
      <c r="J21" s="216">
        <f>F21-E21</f>
        <v>183</v>
      </c>
      <c r="K21" s="217" t="e">
        <f>NETWORKDAYS(E21,F21,C$172:C$231)</f>
        <v>#VALUE!</v>
      </c>
      <c r="L21" s="26"/>
      <c r="M21" s="83"/>
      <c r="N21" s="83"/>
      <c r="O21" s="83"/>
      <c r="P21" s="83"/>
      <c r="Q21" s="83"/>
      <c r="R21" s="83"/>
      <c r="S21" s="83"/>
      <c r="T21" s="83"/>
      <c r="U21" s="62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62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62"/>
    </row>
    <row r="22" spans="1:47" s="145" customFormat="1" ht="6" customHeight="1">
      <c r="A22" s="344"/>
      <c r="B22" s="162"/>
      <c r="C22" s="166"/>
      <c r="D22" s="503">
        <f>IF(COUNTIF($B$9:B22,B22)=1,1,0)</f>
        <v>0</v>
      </c>
      <c r="E22" s="168"/>
      <c r="F22" s="168"/>
      <c r="G22" s="163"/>
      <c r="H22" s="165"/>
      <c r="I22" s="164"/>
      <c r="J22" s="214"/>
      <c r="K22" s="215"/>
      <c r="L22" s="26"/>
      <c r="M22" s="30"/>
      <c r="N22" s="30"/>
      <c r="O22" s="30"/>
      <c r="P22" s="30"/>
      <c r="Q22" s="30"/>
      <c r="R22" s="30"/>
      <c r="S22" s="30"/>
      <c r="T22" s="30"/>
      <c r="U22" s="62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62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62"/>
    </row>
    <row r="23" spans="1:47" s="193" customFormat="1" ht="18.75" customHeight="1">
      <c r="A23" s="344" t="s">
        <v>35</v>
      </c>
      <c r="B23" s="162" t="s">
        <v>127</v>
      </c>
      <c r="C23" s="166"/>
      <c r="D23" s="503">
        <f>IF(COUNTIF($B$9:B23,B23)=1,1,0)</f>
        <v>1</v>
      </c>
      <c r="E23" s="168">
        <v>42979</v>
      </c>
      <c r="F23" s="168">
        <v>43100</v>
      </c>
      <c r="G23" s="163">
        <v>5</v>
      </c>
      <c r="H23" s="165">
        <v>37</v>
      </c>
      <c r="I23" s="164">
        <f>G23/H23</f>
        <v>0.13513513513513514</v>
      </c>
      <c r="J23" s="214">
        <f>F23-E23</f>
        <v>121</v>
      </c>
      <c r="K23" s="215" t="e">
        <f>NETWORKDAYS(E23,F23,C$172:C$231)</f>
        <v>#VALUE!</v>
      </c>
      <c r="L23" s="26"/>
      <c r="M23" s="83"/>
      <c r="N23" s="83"/>
      <c r="O23" s="83"/>
      <c r="P23" s="83"/>
      <c r="Q23" s="83"/>
      <c r="R23" s="83"/>
      <c r="S23" s="83"/>
      <c r="T23" s="83"/>
      <c r="U23" s="62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62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62"/>
    </row>
    <row r="24" spans="1:47" s="145" customFormat="1" ht="6" customHeight="1">
      <c r="A24" s="343"/>
      <c r="B24" s="162"/>
      <c r="C24" s="166"/>
      <c r="D24" s="503">
        <f>IF(COUNTIF($B$9:B24,B24)=1,1,0)</f>
        <v>0</v>
      </c>
      <c r="E24" s="168"/>
      <c r="F24" s="168"/>
      <c r="G24" s="163"/>
      <c r="H24" s="165"/>
      <c r="I24" s="164"/>
      <c r="J24" s="214"/>
      <c r="K24" s="215"/>
      <c r="L24" s="26"/>
      <c r="M24" s="30"/>
      <c r="N24" s="30"/>
      <c r="O24" s="30"/>
      <c r="P24" s="30"/>
      <c r="Q24" s="30"/>
      <c r="R24" s="30"/>
      <c r="S24" s="30"/>
      <c r="T24" s="30"/>
      <c r="U24" s="62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6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62"/>
    </row>
    <row r="25" spans="1:47" s="144" customFormat="1" ht="18.75" customHeight="1">
      <c r="A25" s="344" t="s">
        <v>35</v>
      </c>
      <c r="B25" s="162" t="s">
        <v>134</v>
      </c>
      <c r="C25" s="166"/>
      <c r="D25" s="503">
        <f>IF(COUNTIF($B$9:B25,B25)=1,1,0)</f>
        <v>1</v>
      </c>
      <c r="E25" s="168">
        <v>42917</v>
      </c>
      <c r="F25" s="168">
        <v>43100</v>
      </c>
      <c r="G25" s="163">
        <v>0.5</v>
      </c>
      <c r="H25" s="165">
        <v>37</v>
      </c>
      <c r="I25" s="164">
        <f>G25/H25</f>
        <v>1.3513513513513514E-2</v>
      </c>
      <c r="J25" s="216">
        <f>F25-E25</f>
        <v>183</v>
      </c>
      <c r="K25" s="217" t="e">
        <f>NETWORKDAYS(E25,F25,C$172:C$231)</f>
        <v>#VALUE!</v>
      </c>
      <c r="L25" s="26"/>
      <c r="M25" s="83"/>
      <c r="N25" s="83"/>
      <c r="O25" s="83"/>
      <c r="P25" s="83"/>
      <c r="Q25" s="83"/>
      <c r="R25" s="83"/>
      <c r="S25" s="83"/>
      <c r="T25" s="83"/>
      <c r="U25" s="62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62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62"/>
    </row>
    <row r="26" spans="1:47" s="144" customFormat="1" ht="6" customHeight="1">
      <c r="A26" s="344"/>
      <c r="B26" s="166"/>
      <c r="C26" s="166"/>
      <c r="D26" s="503">
        <f>IF(COUNTIF($B$9:B26,B26)=1,1,0)</f>
        <v>0</v>
      </c>
      <c r="E26" s="168"/>
      <c r="F26" s="168"/>
      <c r="G26" s="163"/>
      <c r="H26" s="165"/>
      <c r="I26" s="164"/>
      <c r="J26" s="214">
        <f>F26-E26</f>
        <v>0</v>
      </c>
      <c r="K26" s="215" t="e">
        <f>NETWORKDAYS(E26,F26,C$172:C$231)</f>
        <v>#VALUE!</v>
      </c>
      <c r="L26" s="26"/>
      <c r="M26" s="84"/>
      <c r="N26" s="84"/>
      <c r="O26" s="84"/>
      <c r="P26" s="84"/>
      <c r="Q26" s="84"/>
      <c r="R26" s="84"/>
      <c r="S26" s="84"/>
      <c r="T26" s="84"/>
      <c r="U26" s="62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62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62"/>
    </row>
    <row r="27" spans="1:47" s="193" customFormat="1" ht="18.75" customHeight="1">
      <c r="A27" s="344" t="s">
        <v>35</v>
      </c>
      <c r="B27" s="162" t="s">
        <v>135</v>
      </c>
      <c r="C27" s="79"/>
      <c r="D27" s="503">
        <f>IF(COUNTIF($B$9:B27,B27)=1,1,0)</f>
        <v>1</v>
      </c>
      <c r="E27" s="281">
        <v>42917</v>
      </c>
      <c r="F27" s="281">
        <v>43100</v>
      </c>
      <c r="G27" s="283">
        <v>0.5</v>
      </c>
      <c r="H27" s="286">
        <v>37</v>
      </c>
      <c r="I27" s="278">
        <f>G27/H27</f>
        <v>1.3513513513513514E-2</v>
      </c>
      <c r="J27" s="214"/>
      <c r="K27" s="215"/>
      <c r="L27" s="26"/>
      <c r="M27" s="83"/>
      <c r="N27" s="83"/>
      <c r="O27" s="83"/>
      <c r="P27" s="83"/>
      <c r="Q27" s="83"/>
      <c r="R27" s="83"/>
      <c r="S27" s="83"/>
      <c r="T27" s="83"/>
      <c r="U27" s="62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62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62"/>
    </row>
    <row r="28" spans="1:47" s="144" customFormat="1" ht="6" customHeight="1">
      <c r="A28" s="344"/>
      <c r="B28" s="166"/>
      <c r="C28" s="166"/>
      <c r="D28" s="503">
        <f>IF(COUNTIF($B$9:B28,B28)=1,1,0)</f>
        <v>0</v>
      </c>
      <c r="E28" s="168"/>
      <c r="F28" s="168"/>
      <c r="G28" s="163"/>
      <c r="H28" s="165"/>
      <c r="I28" s="164"/>
      <c r="J28" s="214">
        <f>F28-E28</f>
        <v>0</v>
      </c>
      <c r="K28" s="215" t="e">
        <f>NETWORKDAYS(E28,F28,C$172:C$231)</f>
        <v>#VALUE!</v>
      </c>
      <c r="L28" s="26"/>
      <c r="M28" s="84"/>
      <c r="N28" s="84"/>
      <c r="O28" s="84"/>
      <c r="P28" s="84"/>
      <c r="Q28" s="84"/>
      <c r="R28" s="84"/>
      <c r="S28" s="84"/>
      <c r="T28" s="84"/>
      <c r="U28" s="62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62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62"/>
    </row>
    <row r="29" spans="1:47" s="144" customFormat="1" ht="18.75" customHeight="1">
      <c r="A29" s="344" t="s">
        <v>35</v>
      </c>
      <c r="B29" s="162" t="s">
        <v>126</v>
      </c>
      <c r="C29" s="79"/>
      <c r="D29" s="503">
        <f>IF(COUNTIF($B$9:B29,B29)=1,1,0)</f>
        <v>1</v>
      </c>
      <c r="E29" s="281">
        <v>42917</v>
      </c>
      <c r="F29" s="281">
        <v>43100</v>
      </c>
      <c r="G29" s="266">
        <v>32</v>
      </c>
      <c r="H29" s="267">
        <v>32</v>
      </c>
      <c r="I29" s="263">
        <f>G29/H29</f>
        <v>1</v>
      </c>
      <c r="J29" s="216"/>
      <c r="K29" s="217"/>
      <c r="L29" s="26"/>
      <c r="M29" s="83"/>
      <c r="N29" s="83"/>
      <c r="O29" s="83"/>
      <c r="P29" s="83"/>
      <c r="Q29" s="83"/>
      <c r="R29" s="83"/>
      <c r="S29" s="83"/>
      <c r="T29" s="83"/>
      <c r="U29" s="62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62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62"/>
    </row>
    <row r="30" spans="1:47" s="145" customFormat="1" ht="6" customHeight="1">
      <c r="A30" s="344"/>
      <c r="B30" s="162"/>
      <c r="C30" s="166"/>
      <c r="D30" s="503">
        <f>IF(COUNTIF($B$9:B30,B30)=1,1,0)</f>
        <v>0</v>
      </c>
      <c r="E30" s="168"/>
      <c r="F30" s="168"/>
      <c r="G30" s="163"/>
      <c r="H30" s="165"/>
      <c r="I30" s="164"/>
      <c r="J30" s="214"/>
      <c r="K30" s="215"/>
      <c r="L30" s="26"/>
      <c r="M30" s="30"/>
      <c r="N30" s="30"/>
      <c r="O30" s="30"/>
      <c r="P30" s="30"/>
      <c r="Q30" s="30"/>
      <c r="R30" s="30"/>
      <c r="S30" s="30"/>
      <c r="T30" s="30"/>
      <c r="U30" s="62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6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62"/>
    </row>
    <row r="31" spans="1:47" s="193" customFormat="1" ht="18.75" customHeight="1">
      <c r="A31" s="344" t="s">
        <v>35</v>
      </c>
      <c r="B31" s="162" t="s">
        <v>165</v>
      </c>
      <c r="C31" s="79"/>
      <c r="D31" s="503">
        <f>IF(COUNTIF($B$9:B31,B31)=1,1,0)</f>
        <v>1</v>
      </c>
      <c r="E31" s="281">
        <v>42917</v>
      </c>
      <c r="F31" s="281">
        <v>43100</v>
      </c>
      <c r="G31" s="283">
        <v>1.5</v>
      </c>
      <c r="H31" s="286">
        <v>37</v>
      </c>
      <c r="I31" s="278">
        <f>G31/H31</f>
        <v>4.0540540540540543E-2</v>
      </c>
      <c r="J31" s="214"/>
      <c r="K31" s="215"/>
      <c r="L31" s="26"/>
      <c r="M31" s="83"/>
      <c r="N31" s="83"/>
      <c r="O31" s="83"/>
      <c r="P31" s="83"/>
      <c r="Q31" s="83"/>
      <c r="R31" s="83"/>
      <c r="S31" s="83"/>
      <c r="T31" s="83"/>
      <c r="U31" s="62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62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62"/>
    </row>
    <row r="32" spans="1:47" ht="18.75">
      <c r="A32" s="345"/>
      <c r="B32" s="193"/>
      <c r="C32" s="193"/>
      <c r="D32" s="503">
        <f>IF(COUNTIF($B$9:B32,B32)=1,1,0)</f>
        <v>0</v>
      </c>
      <c r="E32" s="192"/>
      <c r="F32" s="192"/>
      <c r="G32" s="193"/>
      <c r="H32" s="193"/>
      <c r="I32" s="193"/>
      <c r="M32" s="193"/>
      <c r="N32" s="193"/>
      <c r="O32" s="193"/>
      <c r="P32" s="193"/>
      <c r="Q32" s="193"/>
      <c r="R32" s="193"/>
      <c r="S32" s="193"/>
      <c r="T32" s="193"/>
      <c r="U32" s="62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62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62"/>
    </row>
    <row r="33" spans="1:47" s="92" customFormat="1" ht="18.75" customHeight="1">
      <c r="A33" s="409" t="s">
        <v>43</v>
      </c>
      <c r="B33" s="335" t="s">
        <v>43</v>
      </c>
      <c r="C33" s="290"/>
      <c r="D33" s="503">
        <f>IF(COUNTIF($B$9:B33,B33)=1,1,0)</f>
        <v>1</v>
      </c>
      <c r="E33" s="380"/>
      <c r="F33" s="380"/>
      <c r="G33" s="289"/>
      <c r="H33" s="291"/>
      <c r="I33" s="291"/>
      <c r="J33" s="218"/>
      <c r="K33" s="219"/>
      <c r="L33" s="406"/>
      <c r="M33" s="187"/>
      <c r="N33" s="187"/>
      <c r="O33" s="187"/>
      <c r="P33" s="187"/>
      <c r="Q33" s="187"/>
      <c r="R33" s="187"/>
      <c r="S33" s="187"/>
      <c r="T33" s="187"/>
      <c r="U33" s="62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414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40"/>
      <c r="AU33" s="140"/>
    </row>
    <row r="34" spans="1:47" s="144" customFormat="1" ht="3" customHeight="1">
      <c r="A34" s="346"/>
      <c r="B34" s="166"/>
      <c r="C34" s="79"/>
      <c r="D34" s="503">
        <f>IF(COUNTIF($B$9:B34,B34)=1,1,0)</f>
        <v>0</v>
      </c>
      <c r="E34" s="281"/>
      <c r="F34" s="281"/>
      <c r="G34" s="159"/>
      <c r="H34" s="267"/>
      <c r="I34" s="157"/>
      <c r="J34" s="220">
        <f>F34-E34</f>
        <v>0</v>
      </c>
      <c r="K34" s="221" t="e">
        <f>NETWORKDAYS(E34,F34,C$172:C$231)</f>
        <v>#VALUE!</v>
      </c>
      <c r="L34" s="26"/>
      <c r="M34" s="407"/>
      <c r="N34" s="407"/>
      <c r="O34" s="407"/>
      <c r="P34" s="407"/>
      <c r="Q34" s="407"/>
      <c r="R34" s="407"/>
      <c r="S34" s="407"/>
      <c r="T34" s="407"/>
      <c r="U34" s="62"/>
      <c r="V34" s="407"/>
      <c r="W34" s="407"/>
      <c r="X34" s="407"/>
      <c r="Y34" s="407"/>
      <c r="Z34" s="407"/>
      <c r="AA34" s="407"/>
      <c r="AB34" s="407"/>
      <c r="AC34" s="407"/>
      <c r="AD34" s="407"/>
      <c r="AE34" s="407"/>
      <c r="AF34" s="407"/>
      <c r="AG34" s="407"/>
      <c r="AH34" s="62"/>
      <c r="AI34" s="407"/>
      <c r="AJ34" s="407"/>
      <c r="AK34" s="407"/>
      <c r="AL34" s="407"/>
      <c r="AM34" s="407"/>
      <c r="AN34" s="407"/>
      <c r="AO34" s="407"/>
      <c r="AP34" s="407"/>
      <c r="AQ34" s="407"/>
      <c r="AR34" s="407"/>
      <c r="AS34" s="407"/>
      <c r="AT34" s="407"/>
      <c r="AU34" s="62"/>
    </row>
    <row r="35" spans="1:47" s="144" customFormat="1" ht="18.75" customHeight="1">
      <c r="A35" s="346" t="s">
        <v>43</v>
      </c>
      <c r="B35" s="264" t="s">
        <v>171</v>
      </c>
      <c r="C35" s="79"/>
      <c r="D35" s="503">
        <f>IF(COUNTIF($B$35:B35,B35)=1,1,0)</f>
        <v>1</v>
      </c>
      <c r="E35" s="281">
        <v>42887</v>
      </c>
      <c r="F35" s="281">
        <v>43008</v>
      </c>
      <c r="G35" s="159">
        <v>25.9</v>
      </c>
      <c r="H35" s="267">
        <v>37</v>
      </c>
      <c r="I35" s="161">
        <f>G35/H35</f>
        <v>0.7</v>
      </c>
      <c r="J35" s="216"/>
      <c r="K35" s="217"/>
      <c r="L35" s="26"/>
      <c r="M35" s="83"/>
      <c r="N35" s="83"/>
      <c r="O35" s="83"/>
      <c r="P35" s="83"/>
      <c r="Q35" s="83"/>
      <c r="R35" s="83"/>
      <c r="S35" s="83"/>
      <c r="T35" s="83"/>
      <c r="U35" s="62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62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62"/>
    </row>
    <row r="36" spans="1:47" s="144" customFormat="1" ht="6" customHeight="1">
      <c r="A36" s="346"/>
      <c r="B36" s="166"/>
      <c r="C36" s="166"/>
      <c r="D36" s="503">
        <f>IF(COUNTIF($B$35:B36,B36)=1,1,0)</f>
        <v>0</v>
      </c>
      <c r="E36" s="168"/>
      <c r="F36" s="168"/>
      <c r="G36" s="163"/>
      <c r="H36" s="165"/>
      <c r="I36" s="164"/>
      <c r="J36" s="214">
        <f>F36-E36</f>
        <v>0</v>
      </c>
      <c r="K36" s="215" t="e">
        <f>NETWORKDAYS(E36,F36,C$172:C$231)</f>
        <v>#VALUE!</v>
      </c>
      <c r="L36" s="26"/>
      <c r="M36" s="84"/>
      <c r="N36" s="84"/>
      <c r="O36" s="84"/>
      <c r="P36" s="84"/>
      <c r="Q36" s="84"/>
      <c r="R36" s="84"/>
      <c r="S36" s="84"/>
      <c r="T36" s="84"/>
      <c r="U36" s="62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62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62"/>
    </row>
    <row r="37" spans="1:47" s="144" customFormat="1" ht="18.75" customHeight="1">
      <c r="A37" s="346" t="s">
        <v>43</v>
      </c>
      <c r="B37" s="162" t="s">
        <v>72</v>
      </c>
      <c r="C37" s="79"/>
      <c r="D37" s="503">
        <f>IF(COUNTIF($B$35:B37,B37)=1,1,0)</f>
        <v>1</v>
      </c>
      <c r="E37" s="391">
        <v>42887</v>
      </c>
      <c r="F37" s="391">
        <v>43008</v>
      </c>
      <c r="G37" s="235">
        <v>1.85</v>
      </c>
      <c r="H37" s="236">
        <v>37</v>
      </c>
      <c r="I37" s="237">
        <f>G37/H37</f>
        <v>0.05</v>
      </c>
      <c r="J37" s="216"/>
      <c r="K37" s="217"/>
      <c r="L37" s="26"/>
      <c r="M37" s="83"/>
      <c r="N37" s="83"/>
      <c r="O37" s="83"/>
      <c r="P37" s="83"/>
      <c r="Q37" s="83"/>
      <c r="R37" s="83"/>
      <c r="S37" s="83"/>
      <c r="T37" s="83"/>
      <c r="U37" s="62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62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62"/>
    </row>
    <row r="38" spans="1:47" ht="18.75">
      <c r="A38" s="345"/>
      <c r="B38" s="193"/>
      <c r="C38" s="193"/>
      <c r="D38" s="503">
        <f>IF(COUNTIF($B$9:B38,B38)=1,1,0)</f>
        <v>0</v>
      </c>
      <c r="E38" s="192"/>
      <c r="F38" s="192"/>
      <c r="G38" s="193"/>
      <c r="H38" s="193"/>
      <c r="I38" s="193"/>
      <c r="M38" s="611"/>
      <c r="N38" s="611"/>
      <c r="O38" s="611"/>
      <c r="P38" s="611"/>
      <c r="Q38" s="611"/>
      <c r="R38" s="611"/>
      <c r="S38" s="611"/>
      <c r="T38" s="612"/>
      <c r="U38" s="62"/>
      <c r="V38" s="608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10"/>
      <c r="AH38" s="62"/>
      <c r="AI38" s="608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10"/>
      <c r="AU38" s="62"/>
    </row>
    <row r="39" spans="1:47" s="92" customFormat="1" ht="18.75" customHeight="1">
      <c r="A39" s="410" t="s">
        <v>2</v>
      </c>
      <c r="B39" s="336" t="s">
        <v>2</v>
      </c>
      <c r="C39" s="293"/>
      <c r="D39" s="503">
        <f>IF(COUNTIF($B$9:B39,B39)=1,1,0)</f>
        <v>1</v>
      </c>
      <c r="E39" s="392"/>
      <c r="F39" s="392"/>
      <c r="G39" s="292"/>
      <c r="H39" s="294"/>
      <c r="I39" s="294"/>
      <c r="J39" s="222"/>
      <c r="K39" s="223"/>
      <c r="L39" s="406"/>
      <c r="M39" s="187"/>
      <c r="N39" s="187"/>
      <c r="O39" s="187"/>
      <c r="P39" s="187"/>
      <c r="Q39" s="187"/>
      <c r="R39" s="187"/>
      <c r="S39" s="187"/>
      <c r="T39" s="140"/>
      <c r="U39" s="140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</row>
    <row r="40" spans="1:47" s="39" customFormat="1" ht="3" customHeight="1">
      <c r="A40" s="346"/>
      <c r="B40" s="166"/>
      <c r="C40" s="79"/>
      <c r="D40" s="503">
        <f>IF(COUNTIF($B$9:B40,B40)=1,1,0)</f>
        <v>0</v>
      </c>
      <c r="E40" s="281"/>
      <c r="F40" s="281"/>
      <c r="G40" s="266"/>
      <c r="H40" s="267"/>
      <c r="I40" s="157"/>
      <c r="J40" s="220">
        <f>F40-E40</f>
        <v>0</v>
      </c>
      <c r="K40" s="221" t="e">
        <f>NETWORKDAYS(E40,F40,C$172:C$231)</f>
        <v>#VALUE!</v>
      </c>
      <c r="L40" s="26"/>
      <c r="M40" s="407"/>
      <c r="N40" s="407"/>
      <c r="O40" s="407"/>
      <c r="P40" s="407"/>
      <c r="Q40" s="407"/>
      <c r="R40" s="407"/>
      <c r="S40" s="407"/>
      <c r="T40" s="407"/>
      <c r="U40" s="62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62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62"/>
    </row>
    <row r="41" spans="1:47" s="39" customFormat="1" ht="18.75" customHeight="1">
      <c r="A41" s="346" t="s">
        <v>2</v>
      </c>
      <c r="B41" s="162" t="s">
        <v>103</v>
      </c>
      <c r="C41" s="79"/>
      <c r="D41" s="503">
        <f>IF(COUNTIF($B$41:B41,B41)=1,1,0)</f>
        <v>1</v>
      </c>
      <c r="E41" s="281">
        <v>42887</v>
      </c>
      <c r="F41" s="281">
        <v>42947</v>
      </c>
      <c r="G41" s="266">
        <v>20</v>
      </c>
      <c r="H41" s="267">
        <v>28</v>
      </c>
      <c r="I41" s="263">
        <f>G41/H41</f>
        <v>0.7142857142857143</v>
      </c>
      <c r="J41" s="216"/>
      <c r="K41" s="217"/>
      <c r="L41" s="26"/>
      <c r="M41" s="83"/>
      <c r="N41" s="83"/>
      <c r="O41" s="83"/>
      <c r="P41" s="83"/>
      <c r="Q41" s="83"/>
      <c r="R41" s="83"/>
      <c r="S41" s="83"/>
      <c r="T41" s="83"/>
      <c r="U41" s="62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62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62"/>
    </row>
    <row r="42" spans="1:47" s="81" customFormat="1" ht="6" customHeight="1">
      <c r="A42" s="346"/>
      <c r="B42" s="162"/>
      <c r="C42" s="79"/>
      <c r="D42" s="503">
        <f>IF(COUNTIF($B$41:B42,B42)=1,1,0)</f>
        <v>0</v>
      </c>
      <c r="E42" s="281"/>
      <c r="F42" s="281"/>
      <c r="G42" s="266"/>
      <c r="H42" s="267"/>
      <c r="I42" s="263"/>
      <c r="J42" s="220"/>
      <c r="K42" s="221"/>
      <c r="L42" s="26"/>
      <c r="M42" s="30"/>
      <c r="N42" s="30"/>
      <c r="O42" s="30"/>
      <c r="P42" s="30"/>
      <c r="Q42" s="30"/>
      <c r="R42" s="30"/>
      <c r="S42" s="30"/>
      <c r="T42" s="30"/>
      <c r="U42" s="62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6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62"/>
    </row>
    <row r="43" spans="1:47" s="39" customFormat="1" ht="18.75" customHeight="1">
      <c r="A43" s="346" t="s">
        <v>2</v>
      </c>
      <c r="B43" s="162" t="s">
        <v>103</v>
      </c>
      <c r="C43" s="79"/>
      <c r="D43" s="503">
        <f>IF(COUNTIF($B$41:B43,B43)=1,1,0)</f>
        <v>0</v>
      </c>
      <c r="E43" s="281">
        <v>42948</v>
      </c>
      <c r="F43" s="281">
        <v>42978</v>
      </c>
      <c r="G43" s="266">
        <v>24</v>
      </c>
      <c r="H43" s="267">
        <v>28</v>
      </c>
      <c r="I43" s="263">
        <f>G43/H43</f>
        <v>0.8571428571428571</v>
      </c>
      <c r="J43" s="216"/>
      <c r="K43" s="217"/>
      <c r="L43" s="26"/>
      <c r="M43" s="83"/>
      <c r="N43" s="83"/>
      <c r="O43" s="83"/>
      <c r="P43" s="83"/>
      <c r="Q43" s="83"/>
      <c r="R43" s="83"/>
      <c r="S43" s="83"/>
      <c r="T43" s="83"/>
      <c r="U43" s="62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62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62"/>
    </row>
    <row r="44" spans="1:47" s="39" customFormat="1" ht="6" customHeight="1">
      <c r="A44" s="346"/>
      <c r="B44" s="166"/>
      <c r="C44" s="79"/>
      <c r="D44" s="503">
        <f>IF(COUNTIF($B$41:B44,B44)=1,1,0)</f>
        <v>0</v>
      </c>
      <c r="E44" s="281"/>
      <c r="F44" s="281"/>
      <c r="G44" s="176"/>
      <c r="H44" s="177"/>
      <c r="I44" s="157"/>
      <c r="J44" s="220"/>
      <c r="K44" s="221"/>
      <c r="L44" s="26"/>
      <c r="M44" s="84"/>
      <c r="N44" s="84"/>
      <c r="O44" s="84"/>
      <c r="P44" s="84"/>
      <c r="Q44" s="84"/>
      <c r="R44" s="84"/>
      <c r="S44" s="84"/>
      <c r="T44" s="84"/>
      <c r="U44" s="62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62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62"/>
    </row>
    <row r="45" spans="1:47" s="39" customFormat="1" ht="18.75" customHeight="1">
      <c r="A45" s="346" t="s">
        <v>2</v>
      </c>
      <c r="B45" s="162" t="s">
        <v>103</v>
      </c>
      <c r="C45" s="79"/>
      <c r="D45" s="503">
        <f>IF(COUNTIF($B$41:B45,B45)=1,1,0)</f>
        <v>0</v>
      </c>
      <c r="E45" s="281">
        <v>42979</v>
      </c>
      <c r="F45" s="281">
        <v>43738</v>
      </c>
      <c r="G45" s="266">
        <v>28</v>
      </c>
      <c r="H45" s="267">
        <v>28</v>
      </c>
      <c r="I45" s="178">
        <f>G45/H45</f>
        <v>1</v>
      </c>
      <c r="J45" s="216">
        <f>F45-E45</f>
        <v>759</v>
      </c>
      <c r="K45" s="217" t="e">
        <f>NETWORKDAYS(E45,F45,C$172:C$231)</f>
        <v>#VALUE!</v>
      </c>
      <c r="L45" s="26"/>
      <c r="M45" s="83"/>
      <c r="N45" s="83"/>
      <c r="O45" s="83"/>
      <c r="P45" s="83"/>
      <c r="Q45" s="83"/>
      <c r="R45" s="83"/>
      <c r="S45" s="83"/>
      <c r="T45" s="83"/>
      <c r="U45" s="62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62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62"/>
    </row>
    <row r="46" spans="1:47" s="81" customFormat="1" ht="15" customHeight="1">
      <c r="A46" s="346"/>
      <c r="B46" s="162"/>
      <c r="C46" s="166"/>
      <c r="D46" s="503">
        <f>IF(COUNTIF($B$9:B46,B46)=1,1,0)</f>
        <v>0</v>
      </c>
      <c r="E46" s="168"/>
      <c r="F46" s="168"/>
      <c r="G46" s="163"/>
      <c r="H46" s="165"/>
      <c r="I46" s="164"/>
      <c r="J46" s="220"/>
      <c r="K46" s="221"/>
      <c r="L46" s="26"/>
      <c r="M46" s="30"/>
      <c r="N46" s="30"/>
      <c r="O46" s="30"/>
      <c r="P46" s="30"/>
      <c r="Q46" s="30"/>
      <c r="R46" s="30"/>
      <c r="S46" s="30"/>
      <c r="T46" s="30"/>
      <c r="U46" s="62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6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62"/>
    </row>
    <row r="47" spans="1:47" s="287" customFormat="1" ht="18.75" customHeight="1">
      <c r="A47" s="402" t="s">
        <v>3</v>
      </c>
      <c r="B47" s="337" t="s">
        <v>3</v>
      </c>
      <c r="C47" s="295"/>
      <c r="D47" s="503">
        <f>IF(COUNTIF($B$9:B47,B47)=1,1,0)</f>
        <v>1</v>
      </c>
      <c r="E47" s="296"/>
      <c r="F47" s="296"/>
      <c r="G47" s="297"/>
      <c r="H47" s="298"/>
      <c r="I47" s="397"/>
      <c r="J47" s="220"/>
      <c r="K47" s="221"/>
      <c r="L47" s="26"/>
      <c r="M47" s="398"/>
      <c r="N47" s="398"/>
      <c r="O47" s="398"/>
      <c r="P47" s="398"/>
      <c r="Q47" s="398"/>
      <c r="R47" s="398"/>
      <c r="S47" s="398"/>
      <c r="T47" s="398"/>
      <c r="U47" s="62"/>
      <c r="V47" s="398"/>
      <c r="W47" s="398"/>
      <c r="X47" s="398"/>
      <c r="Y47" s="398"/>
      <c r="Z47" s="398"/>
      <c r="AA47" s="398"/>
      <c r="AB47" s="398"/>
      <c r="AC47" s="398"/>
      <c r="AD47" s="398"/>
      <c r="AE47" s="398"/>
      <c r="AF47" s="398"/>
      <c r="AG47" s="398"/>
      <c r="AH47" s="62"/>
      <c r="AI47" s="398"/>
      <c r="AJ47" s="398"/>
      <c r="AK47" s="398"/>
      <c r="AL47" s="398"/>
      <c r="AM47" s="398"/>
      <c r="AN47" s="398"/>
      <c r="AO47" s="398"/>
      <c r="AP47" s="398"/>
      <c r="AQ47" s="398"/>
      <c r="AR47" s="398"/>
      <c r="AS47" s="398"/>
      <c r="AT47" s="398"/>
      <c r="AU47" s="62"/>
    </row>
    <row r="48" spans="1:47" s="241" customFormat="1" ht="3" customHeight="1">
      <c r="A48" s="481"/>
      <c r="B48" s="482"/>
      <c r="C48" s="483"/>
      <c r="D48" s="503">
        <f>IF(COUNTIF($B$9:B48,B48)=1,1,0)</f>
        <v>0</v>
      </c>
      <c r="E48" s="484"/>
      <c r="F48" s="484"/>
      <c r="G48" s="329"/>
      <c r="H48" s="480"/>
      <c r="I48" s="485"/>
      <c r="J48" s="486"/>
      <c r="K48" s="487"/>
      <c r="L48" s="488"/>
      <c r="M48" s="489"/>
      <c r="N48" s="489"/>
      <c r="O48" s="489"/>
      <c r="P48" s="489"/>
      <c r="Q48" s="489"/>
      <c r="R48" s="489"/>
      <c r="S48" s="489"/>
      <c r="T48" s="489"/>
      <c r="U48" s="62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489"/>
      <c r="AH48" s="146"/>
      <c r="AI48" s="489"/>
      <c r="AJ48" s="489"/>
      <c r="AK48" s="489"/>
      <c r="AL48" s="489"/>
      <c r="AM48" s="489"/>
      <c r="AN48" s="489"/>
      <c r="AO48" s="489"/>
      <c r="AP48" s="489"/>
      <c r="AQ48" s="489"/>
      <c r="AR48" s="489"/>
      <c r="AS48" s="489"/>
      <c r="AT48" s="489"/>
      <c r="AU48" s="146"/>
    </row>
    <row r="49" spans="1:47" s="179" customFormat="1" ht="18.75">
      <c r="A49" s="347" t="s">
        <v>3</v>
      </c>
      <c r="B49" s="192" t="s">
        <v>88</v>
      </c>
      <c r="C49" s="285"/>
      <c r="D49" s="503">
        <f>IF(COUNTIF($B$49:B49,B49)=1,1,0)</f>
        <v>1</v>
      </c>
      <c r="E49" s="188">
        <v>42887</v>
      </c>
      <c r="F49" s="188">
        <v>43100</v>
      </c>
      <c r="G49" s="279">
        <v>7.4</v>
      </c>
      <c r="H49" s="279">
        <v>37</v>
      </c>
      <c r="I49" s="282">
        <f>G49/H49</f>
        <v>0.2</v>
      </c>
      <c r="J49" s="224"/>
      <c r="K49" s="225"/>
      <c r="L49" s="26"/>
      <c r="M49" s="83"/>
      <c r="N49" s="62"/>
      <c r="O49" s="62"/>
      <c r="P49" s="62"/>
      <c r="Q49" s="62"/>
      <c r="R49" s="62"/>
      <c r="S49" s="62"/>
      <c r="T49" s="62"/>
      <c r="U49" s="62"/>
      <c r="V49" s="405"/>
      <c r="W49" s="405"/>
      <c r="X49" s="405"/>
      <c r="Y49" s="405"/>
      <c r="Z49" s="405"/>
      <c r="AA49" s="405"/>
      <c r="AB49" s="405"/>
      <c r="AC49" s="405"/>
      <c r="AD49" s="405"/>
      <c r="AE49" s="405"/>
      <c r="AF49" s="405"/>
      <c r="AG49" s="405"/>
      <c r="AH49" s="62"/>
      <c r="AI49" s="405"/>
      <c r="AJ49" s="405"/>
      <c r="AK49" s="405"/>
      <c r="AL49" s="405"/>
      <c r="AM49" s="405"/>
      <c r="AN49" s="405"/>
      <c r="AO49" s="405"/>
      <c r="AP49" s="405"/>
      <c r="AQ49" s="405"/>
      <c r="AR49" s="405"/>
      <c r="AS49" s="405"/>
      <c r="AT49" s="405"/>
      <c r="AU49" s="62"/>
    </row>
    <row r="50" spans="1:47" s="179" customFormat="1" ht="3" customHeight="1">
      <c r="A50" s="346"/>
      <c r="B50" s="162"/>
      <c r="C50" s="79"/>
      <c r="D50" s="503">
        <f>IF(COUNTIF($B$49:B50,B50)=1,1,0)</f>
        <v>0</v>
      </c>
      <c r="E50" s="281"/>
      <c r="F50" s="281"/>
      <c r="G50" s="176"/>
      <c r="H50" s="184"/>
      <c r="I50" s="262"/>
      <c r="J50" s="220"/>
      <c r="K50" s="221"/>
      <c r="L50" s="26"/>
      <c r="M50" s="83"/>
      <c r="N50" s="83"/>
      <c r="O50" s="83"/>
      <c r="P50" s="83"/>
      <c r="Q50" s="83"/>
      <c r="R50" s="83"/>
      <c r="S50" s="83"/>
      <c r="T50" s="83"/>
      <c r="U50" s="62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62"/>
      <c r="AI50" s="404"/>
      <c r="AJ50" s="404"/>
      <c r="AK50" s="404"/>
      <c r="AL50" s="404"/>
      <c r="AM50" s="404"/>
      <c r="AN50" s="404"/>
      <c r="AO50" s="404"/>
      <c r="AP50" s="404"/>
      <c r="AQ50" s="404"/>
      <c r="AR50" s="404"/>
      <c r="AS50" s="404"/>
      <c r="AT50" s="404"/>
      <c r="AU50" s="62"/>
    </row>
    <row r="51" spans="1:47" ht="18.75" customHeight="1">
      <c r="A51" s="346" t="s">
        <v>3</v>
      </c>
      <c r="B51" s="162" t="s">
        <v>83</v>
      </c>
      <c r="C51" s="79"/>
      <c r="D51" s="503">
        <f>IF(COUNTIF($B$49:B51,B51)=1,1,0)</f>
        <v>1</v>
      </c>
      <c r="E51" s="281">
        <v>42887</v>
      </c>
      <c r="F51" s="281">
        <v>42916</v>
      </c>
      <c r="G51" s="176">
        <v>11.1</v>
      </c>
      <c r="H51" s="184">
        <v>37</v>
      </c>
      <c r="I51" s="278">
        <f>G51/H51</f>
        <v>0.3</v>
      </c>
      <c r="J51" s="226"/>
      <c r="K51" s="226"/>
      <c r="L51" s="26"/>
      <c r="M51" s="42"/>
      <c r="N51" s="42"/>
      <c r="O51" s="42"/>
      <c r="P51" s="42"/>
      <c r="Q51" s="42"/>
      <c r="R51" s="42"/>
      <c r="S51" s="42"/>
      <c r="T51" s="42"/>
      <c r="U51" s="6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6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62"/>
    </row>
    <row r="52" spans="1:47" ht="18.75">
      <c r="A52" s="345"/>
      <c r="B52" s="193"/>
      <c r="C52" s="193"/>
      <c r="D52" s="503">
        <f>IF(COUNTIF($B$9:B52,B52)=1,1,0)</f>
        <v>0</v>
      </c>
      <c r="E52" s="192"/>
      <c r="F52" s="192"/>
      <c r="G52" s="193"/>
      <c r="H52" s="193"/>
      <c r="I52" s="193"/>
      <c r="M52" s="193"/>
      <c r="N52" s="193"/>
      <c r="O52" s="193"/>
      <c r="P52" s="193"/>
      <c r="Q52" s="193"/>
      <c r="R52" s="193"/>
      <c r="S52" s="193"/>
      <c r="T52" s="193"/>
      <c r="U52" s="62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62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62"/>
    </row>
    <row r="53" spans="1:47" s="285" customFormat="1" ht="18.75" customHeight="1">
      <c r="A53" s="411" t="s">
        <v>23</v>
      </c>
      <c r="B53" s="338" t="s">
        <v>23</v>
      </c>
      <c r="C53" s="300"/>
      <c r="D53" s="503">
        <f>IF(COUNTIF($B$9:B53,B53)=1,1,0)</f>
        <v>1</v>
      </c>
      <c r="E53" s="301"/>
      <c r="F53" s="301"/>
      <c r="G53" s="302"/>
      <c r="H53" s="299"/>
      <c r="I53" s="399"/>
      <c r="M53" s="187"/>
      <c r="N53" s="187"/>
      <c r="O53" s="187"/>
      <c r="P53" s="187"/>
      <c r="Q53" s="187"/>
      <c r="R53" s="187"/>
      <c r="S53" s="187"/>
      <c r="T53" s="187"/>
      <c r="U53" s="62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62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62"/>
    </row>
    <row r="54" spans="1:47" s="418" customFormat="1" ht="3" customHeight="1">
      <c r="A54" s="490"/>
      <c r="B54" s="491"/>
      <c r="C54" s="492"/>
      <c r="D54" s="503">
        <f>IF(COUNTIF($B$9:B54,B54)=1,1,0)</f>
        <v>0</v>
      </c>
      <c r="E54" s="493"/>
      <c r="F54" s="493"/>
      <c r="G54" s="494"/>
      <c r="H54" s="191"/>
      <c r="I54" s="485"/>
      <c r="M54" s="238"/>
      <c r="N54" s="238"/>
      <c r="O54" s="238"/>
      <c r="P54" s="238"/>
      <c r="Q54" s="238"/>
      <c r="R54" s="238"/>
      <c r="S54" s="238"/>
      <c r="T54" s="238"/>
      <c r="U54" s="146"/>
      <c r="V54" s="238"/>
      <c r="W54" s="238"/>
      <c r="X54" s="238"/>
      <c r="Y54" s="238"/>
      <c r="Z54" s="238"/>
      <c r="AA54" s="238"/>
      <c r="AB54" s="238"/>
      <c r="AC54" s="238"/>
      <c r="AD54" s="238"/>
      <c r="AE54" s="238"/>
      <c r="AF54" s="238"/>
      <c r="AG54" s="238"/>
      <c r="AH54" s="146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  <c r="AS54" s="238"/>
      <c r="AT54" s="238"/>
      <c r="AU54" s="146"/>
    </row>
    <row r="55" spans="1:47" s="179" customFormat="1" ht="18.75">
      <c r="A55" s="347" t="s">
        <v>23</v>
      </c>
      <c r="B55" s="192" t="s">
        <v>81</v>
      </c>
      <c r="C55" s="285"/>
      <c r="D55" s="503">
        <f>IF(COUNTIF($B$55:B55,B55)=1,1,0)</f>
        <v>1</v>
      </c>
      <c r="E55" s="188">
        <v>42887</v>
      </c>
      <c r="F55" s="194">
        <v>42916</v>
      </c>
      <c r="G55" s="171">
        <v>7.4</v>
      </c>
      <c r="H55" s="162">
        <v>37</v>
      </c>
      <c r="I55" s="282">
        <f>$G55/$H55</f>
        <v>0.2</v>
      </c>
      <c r="J55" s="227"/>
      <c r="K55" s="228"/>
      <c r="L55" s="26"/>
      <c r="M55" s="422"/>
      <c r="N55" s="422"/>
      <c r="O55" s="422"/>
      <c r="P55" s="422"/>
      <c r="Q55" s="422"/>
      <c r="R55" s="422"/>
      <c r="S55" s="422"/>
      <c r="T55" s="422"/>
      <c r="U55" s="62"/>
      <c r="V55" s="422"/>
      <c r="W55" s="422"/>
      <c r="X55" s="422"/>
      <c r="Y55" s="422"/>
      <c r="Z55" s="422"/>
      <c r="AA55" s="422"/>
      <c r="AB55" s="422"/>
      <c r="AC55" s="422"/>
      <c r="AD55" s="422"/>
      <c r="AE55" s="422"/>
      <c r="AF55" s="422"/>
      <c r="AG55" s="422"/>
      <c r="AH55" s="62"/>
      <c r="AI55" s="422"/>
      <c r="AJ55" s="422"/>
      <c r="AK55" s="422"/>
      <c r="AL55" s="422"/>
      <c r="AM55" s="422"/>
      <c r="AN55" s="422"/>
      <c r="AO55" s="422"/>
      <c r="AP55" s="422"/>
      <c r="AQ55" s="422"/>
      <c r="AR55" s="422"/>
      <c r="AS55" s="422"/>
      <c r="AT55" s="423"/>
      <c r="AU55" s="62"/>
    </row>
    <row r="56" spans="1:47" s="179" customFormat="1" ht="3" customHeight="1">
      <c r="A56" s="347"/>
      <c r="B56" s="192"/>
      <c r="C56" s="269"/>
      <c r="D56" s="503">
        <f>IF(COUNTIF($B$55:B56,B56)=1,1,0)</f>
        <v>0</v>
      </c>
      <c r="E56" s="188"/>
      <c r="F56" s="194"/>
      <c r="G56" s="190"/>
      <c r="H56" s="196"/>
      <c r="I56" s="262"/>
      <c r="J56" s="220"/>
      <c r="K56" s="221"/>
      <c r="L56" s="26"/>
      <c r="M56" s="79"/>
      <c r="N56" s="79"/>
      <c r="O56" s="79"/>
      <c r="P56" s="79"/>
      <c r="Q56" s="79"/>
      <c r="R56" s="79"/>
      <c r="S56" s="79"/>
      <c r="T56" s="79"/>
      <c r="U56" s="62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62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62"/>
    </row>
    <row r="57" spans="1:47" s="193" customFormat="1" ht="18.75">
      <c r="A57" s="347" t="s">
        <v>23</v>
      </c>
      <c r="B57" s="192" t="s">
        <v>81</v>
      </c>
      <c r="C57" s="285"/>
      <c r="D57" s="503">
        <f>IF(COUNTIF($B$55:B57,B57)=1,1,0)</f>
        <v>0</v>
      </c>
      <c r="E57" s="281">
        <v>42917</v>
      </c>
      <c r="F57" s="168">
        <v>43008</v>
      </c>
      <c r="G57" s="171">
        <v>14.8</v>
      </c>
      <c r="H57" s="162">
        <v>37</v>
      </c>
      <c r="I57" s="278">
        <f>$G57/$H57</f>
        <v>0.4</v>
      </c>
      <c r="J57" s="214"/>
      <c r="K57" s="215"/>
      <c r="L57" s="26"/>
      <c r="M57" s="89"/>
      <c r="N57" s="89"/>
      <c r="O57" s="89"/>
      <c r="P57" s="89"/>
      <c r="Q57" s="89"/>
      <c r="R57" s="89"/>
      <c r="S57" s="89"/>
      <c r="T57" s="89"/>
      <c r="U57" s="62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62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62"/>
    </row>
    <row r="58" spans="1:47" s="179" customFormat="1" ht="6" customHeight="1">
      <c r="A58" s="347"/>
      <c r="B58" s="192"/>
      <c r="C58" s="269"/>
      <c r="D58" s="503">
        <f>IF(COUNTIF($B$55:B58,B58)=1,1,0)</f>
        <v>0</v>
      </c>
      <c r="E58" s="188"/>
      <c r="F58" s="194"/>
      <c r="G58" s="190"/>
      <c r="H58" s="196"/>
      <c r="I58" s="263"/>
      <c r="J58" s="220"/>
      <c r="K58" s="221"/>
      <c r="L58" s="26"/>
      <c r="M58" s="42"/>
      <c r="N58" s="42"/>
      <c r="O58" s="42"/>
      <c r="P58" s="42"/>
      <c r="Q58" s="42"/>
      <c r="R58" s="42"/>
      <c r="S58" s="42"/>
      <c r="T58" s="42"/>
      <c r="U58" s="6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6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62"/>
    </row>
    <row r="59" spans="1:47" s="179" customFormat="1" ht="18.75">
      <c r="A59" s="347" t="s">
        <v>23</v>
      </c>
      <c r="B59" s="192" t="s">
        <v>81</v>
      </c>
      <c r="C59" s="269"/>
      <c r="D59" s="503">
        <f>IF(COUNTIF($B$55:B59,B59)=1,1,0)</f>
        <v>0</v>
      </c>
      <c r="E59" s="281">
        <v>43009</v>
      </c>
      <c r="F59" s="168">
        <v>43100</v>
      </c>
      <c r="G59" s="171">
        <v>9.25</v>
      </c>
      <c r="H59" s="162">
        <v>37</v>
      </c>
      <c r="I59" s="278">
        <f>$G59/$H59</f>
        <v>0.25</v>
      </c>
      <c r="J59" s="216"/>
      <c r="K59" s="217"/>
      <c r="L59" s="26"/>
      <c r="M59" s="42"/>
      <c r="N59" s="42"/>
      <c r="O59" s="42"/>
      <c r="P59" s="42"/>
      <c r="Q59" s="42"/>
      <c r="R59" s="42"/>
      <c r="S59" s="42"/>
      <c r="T59" s="42"/>
      <c r="U59" s="6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6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62"/>
    </row>
    <row r="60" spans="1:47" s="179" customFormat="1" ht="6" customHeight="1">
      <c r="A60" s="347"/>
      <c r="B60" s="192"/>
      <c r="C60" s="269"/>
      <c r="D60" s="503">
        <f>IF(COUNTIF($B$55:B60,B60)=1,1,0)</f>
        <v>0</v>
      </c>
      <c r="E60" s="188"/>
      <c r="F60" s="194"/>
      <c r="G60" s="190"/>
      <c r="H60" s="196"/>
      <c r="I60" s="263"/>
      <c r="J60" s="220"/>
      <c r="K60" s="221"/>
      <c r="L60" s="26"/>
      <c r="M60" s="42"/>
      <c r="N60" s="42"/>
      <c r="O60" s="42"/>
      <c r="P60" s="42"/>
      <c r="Q60" s="42"/>
      <c r="R60" s="42"/>
      <c r="S60" s="42"/>
      <c r="T60" s="42"/>
      <c r="U60" s="6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6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62"/>
    </row>
    <row r="61" spans="1:47" s="193" customFormat="1" ht="18.75">
      <c r="A61" s="347" t="s">
        <v>23</v>
      </c>
      <c r="B61" s="192" t="s">
        <v>82</v>
      </c>
      <c r="D61" s="503">
        <f>IF(COUNTIF($B$55:B61,B61)=1,1,0)</f>
        <v>1</v>
      </c>
      <c r="E61" s="281">
        <v>42887</v>
      </c>
      <c r="F61" s="168">
        <v>42978</v>
      </c>
      <c r="G61" s="171">
        <v>3.7</v>
      </c>
      <c r="H61" s="162">
        <v>37</v>
      </c>
      <c r="I61" s="278">
        <f>$G61/$H61</f>
        <v>0.1</v>
      </c>
      <c r="J61" s="214"/>
      <c r="K61" s="215"/>
      <c r="L61" s="26"/>
      <c r="M61" s="89"/>
      <c r="N61" s="89"/>
      <c r="O61" s="89"/>
      <c r="P61" s="89"/>
      <c r="Q61" s="89"/>
      <c r="R61" s="89"/>
      <c r="S61" s="89"/>
      <c r="T61" s="89"/>
      <c r="U61" s="62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62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62"/>
    </row>
    <row r="62" spans="1:47" s="179" customFormat="1" ht="6" customHeight="1">
      <c r="A62" s="347"/>
      <c r="B62" s="192"/>
      <c r="C62" s="269"/>
      <c r="D62" s="503">
        <f>IF(COUNTIF($B$55:B62,B62)=1,1,0)</f>
        <v>0</v>
      </c>
      <c r="E62" s="188"/>
      <c r="F62" s="194"/>
      <c r="G62" s="190"/>
      <c r="H62" s="196"/>
      <c r="I62" s="263"/>
      <c r="J62" s="220"/>
      <c r="K62" s="221"/>
      <c r="L62" s="26"/>
      <c r="M62" s="42"/>
      <c r="N62" s="42"/>
      <c r="O62" s="42"/>
      <c r="P62" s="42"/>
      <c r="Q62" s="42"/>
      <c r="R62" s="42"/>
      <c r="S62" s="42"/>
      <c r="T62" s="42"/>
      <c r="U62" s="6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6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62"/>
    </row>
    <row r="63" spans="1:47" s="179" customFormat="1" ht="18.75">
      <c r="A63" s="347" t="s">
        <v>23</v>
      </c>
      <c r="B63" s="192" t="s">
        <v>82</v>
      </c>
      <c r="C63" s="269"/>
      <c r="D63" s="503">
        <f>IF(COUNTIF($B$55:B63,B63)=1,1,0)</f>
        <v>0</v>
      </c>
      <c r="E63" s="281">
        <v>42979</v>
      </c>
      <c r="F63" s="168">
        <v>43100</v>
      </c>
      <c r="G63" s="171">
        <v>11.1</v>
      </c>
      <c r="H63" s="162">
        <v>37</v>
      </c>
      <c r="I63" s="278">
        <f>$G63/$H63</f>
        <v>0.3</v>
      </c>
      <c r="J63" s="216"/>
      <c r="K63" s="217"/>
      <c r="L63" s="26"/>
      <c r="M63" s="42"/>
      <c r="N63" s="42"/>
      <c r="O63" s="42"/>
      <c r="P63" s="42"/>
      <c r="Q63" s="42"/>
      <c r="R63" s="42"/>
      <c r="S63" s="42"/>
      <c r="T63" s="42"/>
      <c r="U63" s="6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6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62"/>
    </row>
    <row r="64" spans="1:47" s="179" customFormat="1" ht="6" customHeight="1">
      <c r="A64" s="347"/>
      <c r="B64" s="192"/>
      <c r="C64" s="269"/>
      <c r="D64" s="503">
        <f>IF(COUNTIF($B$55:B64,B64)=1,1,0)</f>
        <v>0</v>
      </c>
      <c r="E64" s="188"/>
      <c r="F64" s="194"/>
      <c r="G64" s="190"/>
      <c r="H64" s="196"/>
      <c r="I64" s="263"/>
      <c r="J64" s="220"/>
      <c r="K64" s="221"/>
      <c r="L64" s="26"/>
      <c r="M64" s="42"/>
      <c r="N64" s="42"/>
      <c r="O64" s="42"/>
      <c r="P64" s="42"/>
      <c r="Q64" s="42"/>
      <c r="R64" s="42"/>
      <c r="S64" s="42"/>
      <c r="T64" s="42"/>
      <c r="U64" s="6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6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62"/>
    </row>
    <row r="65" spans="1:47" s="179" customFormat="1" ht="18.75">
      <c r="A65" s="347" t="s">
        <v>23</v>
      </c>
      <c r="B65" s="192" t="s">
        <v>80</v>
      </c>
      <c r="C65" s="269"/>
      <c r="D65" s="503">
        <f>IF(COUNTIF($B$55:B65,B65)=1,1,0)</f>
        <v>1</v>
      </c>
      <c r="E65" s="188">
        <v>42887</v>
      </c>
      <c r="F65" s="194">
        <v>42978</v>
      </c>
      <c r="G65" s="190">
        <v>25.9</v>
      </c>
      <c r="H65" s="196">
        <v>37</v>
      </c>
      <c r="I65" s="278">
        <f>$G65/$H65</f>
        <v>0.7</v>
      </c>
      <c r="J65" s="229">
        <v>14.8</v>
      </c>
      <c r="K65" s="216">
        <v>37</v>
      </c>
      <c r="L65" s="26"/>
      <c r="M65" s="42"/>
      <c r="N65" s="42"/>
      <c r="O65" s="42"/>
      <c r="P65" s="42"/>
      <c r="Q65" s="42"/>
      <c r="R65" s="42"/>
      <c r="S65" s="42"/>
      <c r="T65" s="42"/>
      <c r="U65" s="6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6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62"/>
    </row>
    <row r="66" spans="1:47" s="179" customFormat="1" ht="6" customHeight="1">
      <c r="A66" s="347"/>
      <c r="B66" s="192"/>
      <c r="C66" s="269"/>
      <c r="D66" s="503">
        <f>IF(COUNTIF($B$55:B66,B66)=1,1,0)</f>
        <v>0</v>
      </c>
      <c r="E66" s="188"/>
      <c r="F66" s="194"/>
      <c r="G66" s="190"/>
      <c r="H66" s="196"/>
      <c r="I66" s="263"/>
      <c r="J66" s="220"/>
      <c r="K66" s="221"/>
      <c r="L66" s="26"/>
      <c r="M66" s="42"/>
      <c r="N66" s="42"/>
      <c r="O66" s="42"/>
      <c r="P66" s="42"/>
      <c r="Q66" s="42"/>
      <c r="R66" s="42"/>
      <c r="S66" s="42"/>
      <c r="T66" s="42"/>
      <c r="U66" s="6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6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62"/>
    </row>
    <row r="67" spans="1:47" s="179" customFormat="1" ht="18.75">
      <c r="A67" s="347" t="s">
        <v>23</v>
      </c>
      <c r="B67" s="192" t="s">
        <v>80</v>
      </c>
      <c r="C67" s="193"/>
      <c r="D67" s="503">
        <f>IF(COUNTIF($B$55:B67,B67)=1,1,0)</f>
        <v>0</v>
      </c>
      <c r="E67" s="194">
        <v>42979</v>
      </c>
      <c r="F67" s="194">
        <v>43100</v>
      </c>
      <c r="G67" s="195">
        <v>18.5</v>
      </c>
      <c r="H67" s="196">
        <v>37</v>
      </c>
      <c r="I67" s="278">
        <f>$G67/$H67</f>
        <v>0.5</v>
      </c>
      <c r="J67" s="229">
        <v>9.25</v>
      </c>
      <c r="K67" s="216">
        <v>37</v>
      </c>
      <c r="L67" s="26"/>
      <c r="M67" s="42"/>
      <c r="N67" s="42"/>
      <c r="O67" s="42"/>
      <c r="P67" s="42"/>
      <c r="Q67" s="42"/>
      <c r="R67" s="42"/>
      <c r="S67" s="42"/>
      <c r="T67" s="42"/>
      <c r="U67" s="6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6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62"/>
    </row>
    <row r="68" spans="1:47" s="179" customFormat="1" ht="6" customHeight="1">
      <c r="A68" s="347"/>
      <c r="B68" s="192"/>
      <c r="C68" s="269"/>
      <c r="D68" s="503">
        <f>IF(COUNTIF($B$55:B68,B68)=1,1,0)</f>
        <v>0</v>
      </c>
      <c r="E68" s="188"/>
      <c r="F68" s="194"/>
      <c r="G68" s="190"/>
      <c r="H68" s="196"/>
      <c r="I68" s="263"/>
      <c r="J68" s="220"/>
      <c r="K68" s="221"/>
      <c r="L68" s="26"/>
      <c r="M68" s="42"/>
      <c r="N68" s="42"/>
      <c r="O68" s="42"/>
      <c r="P68" s="42"/>
      <c r="Q68" s="42"/>
      <c r="R68" s="42"/>
      <c r="S68" s="42"/>
      <c r="T68" s="42"/>
      <c r="U68" s="6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6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62"/>
    </row>
    <row r="69" spans="1:47" s="193" customFormat="1" ht="18.75">
      <c r="A69" s="347" t="s">
        <v>23</v>
      </c>
      <c r="B69" s="192" t="s">
        <v>85</v>
      </c>
      <c r="D69" s="503">
        <f>IF(COUNTIF($B$55:B69,B69)=1,1,0)</f>
        <v>1</v>
      </c>
      <c r="E69" s="188">
        <v>42979</v>
      </c>
      <c r="F69" s="194">
        <v>43100</v>
      </c>
      <c r="G69" s="198">
        <v>11.1</v>
      </c>
      <c r="H69" s="192">
        <v>37</v>
      </c>
      <c r="I69" s="278">
        <f>$G69/$H69</f>
        <v>0.3</v>
      </c>
      <c r="J69" s="214"/>
      <c r="K69" s="215"/>
      <c r="L69" s="26"/>
      <c r="M69" s="89"/>
      <c r="N69" s="89"/>
      <c r="O69" s="89"/>
      <c r="P69" s="89"/>
      <c r="Q69" s="89"/>
      <c r="R69" s="89"/>
      <c r="S69" s="89"/>
      <c r="T69" s="89"/>
      <c r="U69" s="62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62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62"/>
    </row>
    <row r="70" spans="1:47" s="193" customFormat="1" ht="6" customHeight="1">
      <c r="A70" s="347"/>
      <c r="B70" s="192"/>
      <c r="D70" s="503">
        <f>IF(COUNTIF($B$55:B70,B70)=1,1,0)</f>
        <v>0</v>
      </c>
      <c r="E70" s="281"/>
      <c r="F70" s="168"/>
      <c r="G70" s="176"/>
      <c r="H70" s="170"/>
      <c r="I70" s="262"/>
      <c r="J70" s="214"/>
      <c r="K70" s="215"/>
      <c r="L70" s="26"/>
      <c r="M70" s="89"/>
      <c r="N70" s="89"/>
      <c r="O70" s="89"/>
      <c r="P70" s="89"/>
      <c r="Q70" s="89"/>
      <c r="R70" s="89"/>
      <c r="S70" s="89"/>
      <c r="T70" s="89"/>
      <c r="U70" s="62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62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62"/>
    </row>
    <row r="71" spans="1:47" s="179" customFormat="1" ht="18.75">
      <c r="A71" s="347" t="s">
        <v>23</v>
      </c>
      <c r="B71" s="192" t="s">
        <v>84</v>
      </c>
      <c r="C71" s="193"/>
      <c r="D71" s="503">
        <f>IF(COUNTIF($B$55:B71,B71)=1,1,0)</f>
        <v>1</v>
      </c>
      <c r="E71" s="188">
        <v>42887</v>
      </c>
      <c r="F71" s="194">
        <v>42978</v>
      </c>
      <c r="G71" s="171">
        <v>3.7</v>
      </c>
      <c r="H71" s="162">
        <v>37</v>
      </c>
      <c r="I71" s="278">
        <f>$G71/$H71</f>
        <v>0.1</v>
      </c>
      <c r="J71" s="230">
        <v>11.1</v>
      </c>
      <c r="K71" s="220">
        <v>37</v>
      </c>
      <c r="L71" s="26"/>
      <c r="M71" s="42"/>
      <c r="N71" s="42"/>
      <c r="O71" s="42"/>
      <c r="P71" s="42"/>
      <c r="Q71" s="42"/>
      <c r="R71" s="42"/>
      <c r="S71" s="42"/>
      <c r="T71" s="42"/>
      <c r="U71" s="6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6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62"/>
    </row>
    <row r="72" spans="1:47" s="200" customFormat="1" ht="6" customHeight="1">
      <c r="A72" s="347"/>
      <c r="B72" s="192"/>
      <c r="C72" s="269"/>
      <c r="D72" s="503">
        <f>IF(COUNTIF($B$55:B72,B72)=1,1,0)</f>
        <v>0</v>
      </c>
      <c r="E72" s="281"/>
      <c r="F72" s="168"/>
      <c r="G72" s="176"/>
      <c r="H72" s="170"/>
      <c r="I72" s="262"/>
      <c r="J72" s="230"/>
      <c r="K72" s="220"/>
      <c r="L72" s="26"/>
      <c r="M72" s="42"/>
      <c r="N72" s="42"/>
      <c r="O72" s="42"/>
      <c r="P72" s="42"/>
      <c r="Q72" s="42"/>
      <c r="R72" s="42"/>
      <c r="S72" s="42"/>
      <c r="T72" s="42"/>
      <c r="U72" s="6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6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62"/>
    </row>
    <row r="73" spans="1:47" s="193" customFormat="1" ht="18.75">
      <c r="A73" s="347" t="s">
        <v>23</v>
      </c>
      <c r="B73" s="192" t="s">
        <v>84</v>
      </c>
      <c r="C73" s="285"/>
      <c r="D73" s="503">
        <f>IF(COUNTIF($B$55:B73,B73)=1,1,0)</f>
        <v>0</v>
      </c>
      <c r="E73" s="188">
        <v>42979</v>
      </c>
      <c r="F73" s="194">
        <v>43100</v>
      </c>
      <c r="G73" s="198">
        <v>14.8</v>
      </c>
      <c r="H73" s="192">
        <v>37</v>
      </c>
      <c r="I73" s="278">
        <f>$G73/$H73</f>
        <v>0.4</v>
      </c>
      <c r="J73" s="229">
        <v>3.7</v>
      </c>
      <c r="K73" s="216">
        <v>37</v>
      </c>
      <c r="L73" s="26"/>
      <c r="M73" s="89"/>
      <c r="N73" s="89"/>
      <c r="O73" s="89"/>
      <c r="P73" s="89"/>
      <c r="Q73" s="89"/>
      <c r="R73" s="89"/>
      <c r="S73" s="89"/>
      <c r="T73" s="89"/>
      <c r="U73" s="62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62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62"/>
    </row>
    <row r="74" spans="1:47" s="193" customFormat="1" ht="6" customHeight="1">
      <c r="A74" s="347"/>
      <c r="B74" s="192"/>
      <c r="D74" s="503">
        <f>IF(COUNTIF($B$55:B74,B74)=1,1,0)</f>
        <v>0</v>
      </c>
      <c r="E74" s="281"/>
      <c r="F74" s="168"/>
      <c r="G74" s="176"/>
      <c r="H74" s="170"/>
      <c r="I74" s="262"/>
      <c r="J74" s="229"/>
      <c r="K74" s="216"/>
      <c r="L74" s="26"/>
      <c r="M74" s="89"/>
      <c r="N74" s="89"/>
      <c r="O74" s="89"/>
      <c r="P74" s="89"/>
      <c r="Q74" s="89"/>
      <c r="R74" s="89"/>
      <c r="S74" s="89"/>
      <c r="T74" s="89"/>
      <c r="U74" s="62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62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62"/>
    </row>
    <row r="75" spans="1:47" s="193" customFormat="1" ht="18.75">
      <c r="A75" s="347" t="s">
        <v>23</v>
      </c>
      <c r="B75" s="192" t="s">
        <v>74</v>
      </c>
      <c r="D75" s="503">
        <f>IF(COUNTIF($B$55:B75,B75)=1,1,0)</f>
        <v>1</v>
      </c>
      <c r="E75" s="194">
        <v>42887</v>
      </c>
      <c r="F75" s="194">
        <v>42978</v>
      </c>
      <c r="G75" s="195">
        <v>25.9</v>
      </c>
      <c r="H75" s="196">
        <v>37</v>
      </c>
      <c r="I75" s="278">
        <f>$G75/$H75</f>
        <v>0.7</v>
      </c>
      <c r="J75" s="229">
        <v>3.7</v>
      </c>
      <c r="K75" s="216">
        <v>37</v>
      </c>
      <c r="L75" s="26"/>
      <c r="M75" s="89"/>
      <c r="N75" s="89"/>
      <c r="O75" s="89"/>
      <c r="P75" s="89"/>
      <c r="Q75" s="89"/>
      <c r="R75" s="89"/>
      <c r="S75" s="89"/>
      <c r="T75" s="89"/>
      <c r="U75" s="62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62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62"/>
    </row>
    <row r="76" spans="1:47" s="179" customFormat="1" ht="6" customHeight="1">
      <c r="A76" s="347"/>
      <c r="B76" s="192"/>
      <c r="C76" s="269"/>
      <c r="D76" s="503">
        <f>IF(COUNTIF($B$55:B76,B76)=1,1,0)</f>
        <v>0</v>
      </c>
      <c r="E76" s="188"/>
      <c r="F76" s="194"/>
      <c r="G76" s="190"/>
      <c r="H76" s="196"/>
      <c r="I76" s="262"/>
      <c r="J76" s="220"/>
      <c r="K76" s="221"/>
      <c r="L76" s="26"/>
      <c r="M76" s="42"/>
      <c r="N76" s="42"/>
      <c r="O76" s="42"/>
      <c r="P76" s="42"/>
      <c r="Q76" s="42"/>
      <c r="R76" s="42"/>
      <c r="S76" s="42"/>
      <c r="T76" s="42"/>
      <c r="U76" s="6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6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62"/>
    </row>
    <row r="77" spans="1:47" s="179" customFormat="1" ht="18.75">
      <c r="A77" s="347" t="s">
        <v>23</v>
      </c>
      <c r="B77" s="192" t="s">
        <v>87</v>
      </c>
      <c r="C77" s="193"/>
      <c r="D77" s="503">
        <f>IF(COUNTIF($B$55:B77,B77)=1,1,0)</f>
        <v>1</v>
      </c>
      <c r="E77" s="188">
        <v>42887</v>
      </c>
      <c r="F77" s="194">
        <v>43100</v>
      </c>
      <c r="G77" s="198">
        <v>5.55</v>
      </c>
      <c r="H77" s="192">
        <v>37</v>
      </c>
      <c r="I77" s="278">
        <f>$G77/$H77</f>
        <v>0.15</v>
      </c>
      <c r="J77" s="231"/>
      <c r="K77" s="226"/>
      <c r="L77" s="26"/>
      <c r="M77" s="42"/>
      <c r="N77" s="42"/>
      <c r="O77" s="42"/>
      <c r="P77" s="42"/>
      <c r="Q77" s="42"/>
      <c r="R77" s="42"/>
      <c r="S77" s="42"/>
      <c r="T77" s="42"/>
      <c r="U77" s="6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6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62"/>
    </row>
    <row r="78" spans="1:47" s="179" customFormat="1" ht="6" customHeight="1">
      <c r="A78" s="347"/>
      <c r="B78" s="192"/>
      <c r="C78" s="269"/>
      <c r="D78" s="503">
        <f>IF(COUNTIF($B$55:B78,B78)=1,1,0)</f>
        <v>0</v>
      </c>
      <c r="E78" s="188"/>
      <c r="F78" s="194"/>
      <c r="G78" s="190"/>
      <c r="H78" s="196"/>
      <c r="I78" s="262"/>
      <c r="J78" s="220"/>
      <c r="K78" s="221"/>
      <c r="L78" s="26"/>
      <c r="M78" s="42"/>
      <c r="N78" s="42"/>
      <c r="O78" s="42"/>
      <c r="P78" s="42"/>
      <c r="Q78" s="42"/>
      <c r="R78" s="42"/>
      <c r="S78" s="42"/>
      <c r="T78" s="42"/>
      <c r="U78" s="6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6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62"/>
    </row>
    <row r="79" spans="1:47" s="193" customFormat="1" ht="18.75">
      <c r="A79" s="347" t="s">
        <v>23</v>
      </c>
      <c r="B79" s="192" t="s">
        <v>86</v>
      </c>
      <c r="C79" s="285"/>
      <c r="D79" s="503">
        <f>IF(COUNTIF($B$55:B79,B79)=1,1,0)</f>
        <v>1</v>
      </c>
      <c r="E79" s="188">
        <v>42887</v>
      </c>
      <c r="F79" s="194">
        <v>43100</v>
      </c>
      <c r="G79" s="198">
        <v>3.7</v>
      </c>
      <c r="H79" s="192">
        <v>37</v>
      </c>
      <c r="I79" s="278">
        <f>$G79/$H79</f>
        <v>0.1</v>
      </c>
      <c r="J79" s="214"/>
      <c r="K79" s="215"/>
      <c r="L79" s="26"/>
      <c r="M79" s="89"/>
      <c r="N79" s="89"/>
      <c r="O79" s="89"/>
      <c r="P79" s="89"/>
      <c r="Q79" s="89"/>
      <c r="R79" s="89"/>
      <c r="S79" s="89"/>
      <c r="T79" s="89"/>
      <c r="U79" s="62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62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62"/>
    </row>
    <row r="80" spans="1:47" s="193" customFormat="1" ht="6" customHeight="1">
      <c r="A80" s="347"/>
      <c r="B80" s="192"/>
      <c r="D80" s="503">
        <f>IF(COUNTIF($B$55:B80,B80)=1,1,0)</f>
        <v>0</v>
      </c>
      <c r="E80" s="188"/>
      <c r="F80" s="194"/>
      <c r="G80" s="189"/>
      <c r="H80" s="400"/>
      <c r="I80" s="262"/>
      <c r="J80" s="214"/>
      <c r="K80" s="215"/>
      <c r="L80" s="26"/>
      <c r="M80" s="89"/>
      <c r="N80" s="89"/>
      <c r="O80" s="89"/>
      <c r="P80" s="89"/>
      <c r="Q80" s="89"/>
      <c r="R80" s="89"/>
      <c r="S80" s="89"/>
      <c r="T80" s="89"/>
      <c r="U80" s="62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62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62"/>
    </row>
    <row r="81" spans="1:48" s="179" customFormat="1" ht="18.75">
      <c r="A81" s="347" t="s">
        <v>23</v>
      </c>
      <c r="B81" s="192" t="s">
        <v>83</v>
      </c>
      <c r="C81" s="193"/>
      <c r="D81" s="503">
        <f>IF(COUNTIF($B$55:B81,B81)=1,1,0)</f>
        <v>1</v>
      </c>
      <c r="E81" s="281">
        <v>42887</v>
      </c>
      <c r="F81" s="168">
        <v>42978</v>
      </c>
      <c r="G81" s="171">
        <v>3.7</v>
      </c>
      <c r="H81" s="162">
        <v>37</v>
      </c>
      <c r="I81" s="278">
        <f>$G81/$H81</f>
        <v>0.1</v>
      </c>
      <c r="J81" s="216"/>
      <c r="K81" s="217"/>
      <c r="L81" s="26"/>
      <c r="M81" s="42"/>
      <c r="N81" s="42"/>
      <c r="O81" s="42"/>
      <c r="P81" s="42"/>
      <c r="Q81" s="42"/>
      <c r="R81" s="42"/>
      <c r="S81" s="42"/>
      <c r="T81" s="42"/>
      <c r="U81" s="6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6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62"/>
    </row>
    <row r="82" spans="1:48" s="200" customFormat="1" ht="6" customHeight="1">
      <c r="A82" s="347"/>
      <c r="B82" s="192"/>
      <c r="D82" s="503">
        <f>IF(COUNTIF($B$55:B82,B82)=1,1,0)</f>
        <v>0</v>
      </c>
      <c r="E82" s="188"/>
      <c r="F82" s="194"/>
      <c r="G82" s="189"/>
      <c r="H82" s="400"/>
      <c r="I82" s="262"/>
      <c r="J82" s="216"/>
      <c r="K82" s="217"/>
      <c r="L82" s="26"/>
      <c r="M82" s="42"/>
      <c r="N82" s="42"/>
      <c r="O82" s="42"/>
      <c r="P82" s="42"/>
      <c r="Q82" s="42"/>
      <c r="R82" s="42"/>
      <c r="S82" s="42"/>
      <c r="T82" s="42"/>
      <c r="U82" s="6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6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62"/>
    </row>
    <row r="83" spans="1:48" s="193" customFormat="1" ht="18.75">
      <c r="A83" s="347" t="s">
        <v>23</v>
      </c>
      <c r="B83" s="192" t="s">
        <v>83</v>
      </c>
      <c r="C83" s="285"/>
      <c r="D83" s="503">
        <f>IF(COUNTIF($B$55:B83,B83)=1,1,0)</f>
        <v>0</v>
      </c>
      <c r="E83" s="188">
        <v>42979</v>
      </c>
      <c r="F83" s="194">
        <v>43100</v>
      </c>
      <c r="G83" s="198">
        <v>7.4</v>
      </c>
      <c r="H83" s="192">
        <v>37</v>
      </c>
      <c r="I83" s="278">
        <f>$G83/$H83</f>
        <v>0.2</v>
      </c>
      <c r="J83" s="214"/>
      <c r="K83" s="215"/>
      <c r="L83" s="26"/>
      <c r="M83" s="89"/>
      <c r="N83" s="89"/>
      <c r="O83" s="89"/>
      <c r="P83" s="89"/>
      <c r="Q83" s="89"/>
      <c r="R83" s="89"/>
      <c r="S83" s="89"/>
      <c r="T83" s="89"/>
      <c r="U83" s="62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62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62"/>
    </row>
    <row r="84" spans="1:48" s="179" customFormat="1" ht="15" customHeight="1">
      <c r="A84" s="347"/>
      <c r="B84" s="192"/>
      <c r="D84" s="503">
        <f>IF(COUNTIF($B$9:B84,B84)=1,1,0)</f>
        <v>0</v>
      </c>
      <c r="E84" s="194"/>
      <c r="F84" s="194"/>
      <c r="G84" s="195"/>
      <c r="H84" s="196"/>
      <c r="I84" s="197"/>
      <c r="J84" s="216"/>
      <c r="K84" s="217"/>
      <c r="L84" s="26"/>
      <c r="M84" s="79"/>
      <c r="N84" s="166"/>
      <c r="O84" s="166"/>
      <c r="P84" s="166"/>
      <c r="Q84" s="166"/>
      <c r="R84" s="166"/>
      <c r="S84" s="166"/>
      <c r="T84" s="166"/>
      <c r="U84" s="62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62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62"/>
    </row>
    <row r="85" spans="1:48" s="285" customFormat="1" ht="18.75" customHeight="1">
      <c r="A85" s="412" t="s">
        <v>40</v>
      </c>
      <c r="B85" s="339" t="s">
        <v>40</v>
      </c>
      <c r="C85" s="303"/>
      <c r="D85" s="503">
        <f>IF(COUNTIF($B$9:B85,B85)=1,1,0)</f>
        <v>1</v>
      </c>
      <c r="E85" s="393"/>
      <c r="F85" s="393"/>
      <c r="G85" s="304"/>
      <c r="H85" s="305"/>
      <c r="I85" s="305"/>
      <c r="J85" s="216"/>
      <c r="K85" s="217"/>
      <c r="L85" s="26"/>
      <c r="M85" s="187"/>
      <c r="N85" s="187"/>
      <c r="O85" s="187"/>
      <c r="P85" s="187"/>
      <c r="Q85" s="187"/>
      <c r="R85" s="187"/>
      <c r="S85" s="187"/>
      <c r="T85" s="187"/>
      <c r="U85" s="62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62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62"/>
    </row>
    <row r="86" spans="1:48" s="418" customFormat="1" ht="3" customHeight="1">
      <c r="A86" s="496"/>
      <c r="B86" s="497"/>
      <c r="C86" s="483"/>
      <c r="D86" s="503">
        <f>IF(COUNTIF($B$9:B86,B86)=1,1,0)</f>
        <v>0</v>
      </c>
      <c r="E86" s="484"/>
      <c r="F86" s="484"/>
      <c r="G86" s="329"/>
      <c r="H86" s="495"/>
      <c r="I86" s="485"/>
      <c r="J86" s="486"/>
      <c r="K86" s="487"/>
      <c r="L86" s="488"/>
      <c r="M86" s="238"/>
      <c r="N86" s="238"/>
      <c r="O86" s="238"/>
      <c r="P86" s="238"/>
      <c r="Q86" s="238"/>
      <c r="R86" s="238"/>
      <c r="S86" s="238"/>
      <c r="T86" s="238"/>
      <c r="U86" s="146"/>
      <c r="V86" s="238"/>
      <c r="W86" s="238"/>
      <c r="X86" s="238"/>
      <c r="Y86" s="238"/>
      <c r="Z86" s="238"/>
      <c r="AA86" s="238"/>
      <c r="AB86" s="238"/>
      <c r="AC86" s="238"/>
      <c r="AD86" s="238"/>
      <c r="AE86" s="238"/>
      <c r="AF86" s="238"/>
      <c r="AG86" s="238"/>
      <c r="AH86" s="146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8"/>
      <c r="AT86" s="238"/>
      <c r="AU86" s="146"/>
    </row>
    <row r="87" spans="1:48" s="69" customFormat="1" ht="18.75">
      <c r="A87" s="346" t="s">
        <v>40</v>
      </c>
      <c r="B87" s="162" t="s">
        <v>168</v>
      </c>
      <c r="C87" s="79"/>
      <c r="D87" s="503">
        <f>IF(COUNTIF($B$87:B87,B87)=1,1,0)</f>
        <v>1</v>
      </c>
      <c r="E87" s="168">
        <v>42005</v>
      </c>
      <c r="F87" s="168">
        <v>43009</v>
      </c>
      <c r="G87" s="283"/>
      <c r="H87" s="192">
        <v>37</v>
      </c>
      <c r="I87" s="282"/>
      <c r="J87" s="232"/>
      <c r="K87" s="233"/>
      <c r="L87" s="26"/>
      <c r="M87" s="419"/>
      <c r="N87" s="419"/>
      <c r="O87" s="419"/>
      <c r="P87" s="419"/>
      <c r="Q87" s="419"/>
      <c r="R87" s="420"/>
      <c r="S87" s="420"/>
      <c r="T87" s="420"/>
      <c r="U87" s="62"/>
      <c r="V87" s="420"/>
      <c r="W87" s="420"/>
      <c r="X87" s="420"/>
      <c r="Y87" s="420"/>
      <c r="Z87" s="420"/>
      <c r="AA87" s="420"/>
      <c r="AB87" s="420"/>
      <c r="AC87" s="420"/>
      <c r="AD87" s="420"/>
      <c r="AE87" s="420"/>
      <c r="AF87" s="420"/>
      <c r="AG87" s="420"/>
      <c r="AH87" s="62"/>
      <c r="AI87" s="420"/>
      <c r="AJ87" s="420"/>
      <c r="AK87" s="420"/>
      <c r="AL87" s="420"/>
      <c r="AM87" s="420"/>
      <c r="AN87" s="420"/>
      <c r="AO87" s="420"/>
      <c r="AP87" s="420"/>
      <c r="AQ87" s="420"/>
      <c r="AR87" s="420"/>
      <c r="AS87" s="420"/>
      <c r="AT87" s="420"/>
      <c r="AU87" s="62"/>
      <c r="AV87" s="418"/>
    </row>
    <row r="88" spans="1:48" s="39" customFormat="1" ht="6" customHeight="1">
      <c r="A88" s="346"/>
      <c r="B88" s="166"/>
      <c r="C88" s="79"/>
      <c r="D88" s="503">
        <f>IF(COUNTIF($B$87:B88,B88)=1,1,0)</f>
        <v>0</v>
      </c>
      <c r="E88" s="168"/>
      <c r="F88" s="168"/>
      <c r="G88" s="176"/>
      <c r="H88" s="170"/>
      <c r="I88" s="157"/>
      <c r="J88" s="216"/>
      <c r="K88" s="217"/>
      <c r="L88" s="26"/>
      <c r="M88" s="84"/>
      <c r="N88" s="84"/>
      <c r="O88" s="84"/>
      <c r="P88" s="84"/>
      <c r="Q88" s="84"/>
      <c r="R88" s="84"/>
      <c r="S88" s="84"/>
      <c r="T88" s="84"/>
      <c r="U88" s="62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62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62"/>
    </row>
    <row r="89" spans="1:48" s="39" customFormat="1" ht="18.75" customHeight="1">
      <c r="A89" s="346" t="s">
        <v>40</v>
      </c>
      <c r="B89" s="162" t="s">
        <v>167</v>
      </c>
      <c r="C89" s="79"/>
      <c r="D89" s="503">
        <f>IF(COUNTIF($B$87:B89,B89)=1,1,0)</f>
        <v>1</v>
      </c>
      <c r="E89" s="168">
        <v>42005</v>
      </c>
      <c r="F89" s="168">
        <v>42887</v>
      </c>
      <c r="G89" s="266">
        <v>37</v>
      </c>
      <c r="H89" s="167">
        <v>37</v>
      </c>
      <c r="I89" s="157">
        <f>G89/H89</f>
        <v>1</v>
      </c>
      <c r="J89" s="220">
        <f>F89-E89</f>
        <v>882</v>
      </c>
      <c r="K89" s="221" t="e">
        <f>NETWORKDAYS(E89,F89,C$172:C$231)</f>
        <v>#VALUE!</v>
      </c>
      <c r="L89" s="26"/>
      <c r="M89" s="83"/>
      <c r="N89" s="83"/>
      <c r="O89" s="83"/>
      <c r="P89" s="83"/>
      <c r="Q89" s="83"/>
      <c r="R89" s="83"/>
      <c r="S89" s="83"/>
      <c r="T89" s="83"/>
      <c r="U89" s="62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62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62"/>
    </row>
    <row r="90" spans="1:48" s="81" customFormat="1" ht="6" customHeight="1">
      <c r="A90" s="346"/>
      <c r="B90" s="162"/>
      <c r="C90" s="79"/>
      <c r="D90" s="503">
        <f>IF(COUNTIF($B$87:B90,B90)=1,1,0)</f>
        <v>0</v>
      </c>
      <c r="E90" s="168"/>
      <c r="F90" s="168"/>
      <c r="G90" s="266"/>
      <c r="H90" s="167"/>
      <c r="I90" s="157"/>
      <c r="J90" s="216"/>
      <c r="K90" s="217"/>
      <c r="L90" s="26"/>
      <c r="M90" s="30"/>
      <c r="N90" s="30"/>
      <c r="O90" s="30"/>
      <c r="P90" s="30"/>
      <c r="Q90" s="30"/>
      <c r="R90" s="30"/>
      <c r="S90" s="30"/>
      <c r="T90" s="30"/>
      <c r="U90" s="62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6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62"/>
    </row>
    <row r="91" spans="1:48" s="39" customFormat="1" ht="18.75" customHeight="1">
      <c r="A91" s="346" t="s">
        <v>40</v>
      </c>
      <c r="B91" s="162" t="s">
        <v>169</v>
      </c>
      <c r="C91" s="79"/>
      <c r="D91" s="503">
        <f>IF(COUNTIF($B$87:B91,B91)=1,1,0)</f>
        <v>1</v>
      </c>
      <c r="E91" s="168">
        <v>42005</v>
      </c>
      <c r="F91" s="168">
        <v>43070</v>
      </c>
      <c r="G91" s="266">
        <v>15</v>
      </c>
      <c r="H91" s="167">
        <v>37</v>
      </c>
      <c r="I91" s="157">
        <f>G91/H91</f>
        <v>0.40540540540540543</v>
      </c>
      <c r="J91" s="220">
        <f>F91-E91</f>
        <v>1065</v>
      </c>
      <c r="K91" s="221" t="e">
        <f>NETWORKDAYS(E91,F91,C$172:C$231)</f>
        <v>#VALUE!</v>
      </c>
      <c r="L91" s="26"/>
      <c r="M91" s="84"/>
      <c r="N91" s="84"/>
      <c r="O91" s="84"/>
      <c r="P91" s="84"/>
      <c r="Q91" s="84"/>
      <c r="R91" s="84"/>
      <c r="S91" s="84"/>
      <c r="T91" s="84"/>
      <c r="U91" s="62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62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62"/>
    </row>
    <row r="92" spans="1:48" s="81" customFormat="1" ht="6" customHeight="1">
      <c r="A92" s="346"/>
      <c r="B92" s="162"/>
      <c r="C92" s="79"/>
      <c r="D92" s="503">
        <f>IF(COUNTIF($B$87:B92,B92)=1,1,0)</f>
        <v>0</v>
      </c>
      <c r="E92" s="168"/>
      <c r="F92" s="168"/>
      <c r="G92" s="266"/>
      <c r="H92" s="167"/>
      <c r="I92" s="263"/>
      <c r="J92" s="216"/>
      <c r="K92" s="217"/>
      <c r="L92" s="26"/>
      <c r="M92" s="326"/>
      <c r="N92" s="326"/>
      <c r="O92" s="326"/>
      <c r="P92" s="326"/>
      <c r="Q92" s="326"/>
      <c r="R92" s="326"/>
      <c r="S92" s="326"/>
      <c r="T92" s="326"/>
      <c r="U92" s="62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62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62"/>
    </row>
    <row r="93" spans="1:48" s="39" customFormat="1" ht="18.75" customHeight="1">
      <c r="A93" s="346" t="s">
        <v>40</v>
      </c>
      <c r="B93" s="162" t="s">
        <v>170</v>
      </c>
      <c r="C93" s="79"/>
      <c r="D93" s="503">
        <f>IF(COUNTIF($B$87:B93,B93)=1,1,0)</f>
        <v>1</v>
      </c>
      <c r="E93" s="168">
        <v>42005</v>
      </c>
      <c r="F93" s="168">
        <v>43070</v>
      </c>
      <c r="G93" s="266">
        <v>37</v>
      </c>
      <c r="H93" s="167">
        <v>37</v>
      </c>
      <c r="I93" s="263">
        <f>G93/H93</f>
        <v>1</v>
      </c>
      <c r="J93" s="216">
        <f>F93-E93</f>
        <v>1065</v>
      </c>
      <c r="K93" s="217" t="e">
        <f>NETWORKDAYS(E93,F93,C$172:C$231)</f>
        <v>#VALUE!</v>
      </c>
      <c r="L93" s="26"/>
      <c r="M93" s="84"/>
      <c r="N93" s="84"/>
      <c r="O93" s="84"/>
      <c r="P93" s="84"/>
      <c r="Q93" s="84"/>
      <c r="R93" s="84"/>
      <c r="S93" s="84"/>
      <c r="T93" s="84"/>
      <c r="U93" s="62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62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62"/>
    </row>
    <row r="94" spans="1:48" s="81" customFormat="1" ht="6" customHeight="1">
      <c r="A94" s="346"/>
      <c r="B94" s="162"/>
      <c r="C94" s="79"/>
      <c r="D94" s="503">
        <f>IF(COUNTIF($B$87:B94,B94)=1,1,0)</f>
        <v>0</v>
      </c>
      <c r="E94" s="168"/>
      <c r="F94" s="168"/>
      <c r="G94" s="266"/>
      <c r="H94" s="167"/>
      <c r="I94" s="157"/>
      <c r="J94" s="220"/>
      <c r="K94" s="221"/>
      <c r="L94" s="26"/>
      <c r="M94" s="326"/>
      <c r="N94" s="326"/>
      <c r="O94" s="326"/>
      <c r="P94" s="326"/>
      <c r="Q94" s="326"/>
      <c r="R94" s="326"/>
      <c r="S94" s="326"/>
      <c r="T94" s="326"/>
      <c r="U94" s="62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62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62"/>
    </row>
    <row r="95" spans="1:48" s="39" customFormat="1" ht="18.75" customHeight="1">
      <c r="A95" s="346" t="s">
        <v>40</v>
      </c>
      <c r="B95" s="162" t="s">
        <v>138</v>
      </c>
      <c r="C95" s="79"/>
      <c r="D95" s="503">
        <f>IF(COUNTIF($B$87:B95,B95)=1,1,0)</f>
        <v>1</v>
      </c>
      <c r="E95" s="168">
        <v>42005</v>
      </c>
      <c r="F95" s="168">
        <v>43070</v>
      </c>
      <c r="G95" s="159">
        <v>15</v>
      </c>
      <c r="H95" s="167">
        <v>37</v>
      </c>
      <c r="I95" s="157">
        <f>G95/H95</f>
        <v>0.40540540540540543</v>
      </c>
      <c r="J95" s="220">
        <f>F95-E95</f>
        <v>1065</v>
      </c>
      <c r="K95" s="221" t="e">
        <f>NETWORKDAYS(E95,F95,C$172:C$231)</f>
        <v>#VALUE!</v>
      </c>
      <c r="L95" s="26"/>
      <c r="M95" s="84"/>
      <c r="N95" s="84"/>
      <c r="O95" s="84"/>
      <c r="P95" s="84"/>
      <c r="Q95" s="84"/>
      <c r="R95" s="84"/>
      <c r="S95" s="84"/>
      <c r="T95" s="84"/>
      <c r="U95" s="62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62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62"/>
    </row>
    <row r="96" spans="1:48" s="81" customFormat="1" ht="6" customHeight="1">
      <c r="A96" s="346"/>
      <c r="B96" s="162"/>
      <c r="C96" s="79"/>
      <c r="D96" s="503">
        <f>IF(COUNTIF($B$87:B96,B96)=1,1,0)</f>
        <v>0</v>
      </c>
      <c r="E96" s="168"/>
      <c r="F96" s="168"/>
      <c r="G96" s="266"/>
      <c r="H96" s="167"/>
      <c r="I96" s="157"/>
      <c r="J96" s="216"/>
      <c r="K96" s="217"/>
      <c r="L96" s="26"/>
      <c r="M96" s="326"/>
      <c r="N96" s="326"/>
      <c r="O96" s="326"/>
      <c r="P96" s="326"/>
      <c r="Q96" s="326"/>
      <c r="R96" s="326"/>
      <c r="S96" s="326"/>
      <c r="T96" s="326"/>
      <c r="U96" s="62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62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62"/>
    </row>
    <row r="97" spans="1:47" s="39" customFormat="1" ht="18.75" customHeight="1">
      <c r="A97" s="346" t="s">
        <v>40</v>
      </c>
      <c r="B97" s="162" t="s">
        <v>166</v>
      </c>
      <c r="C97" s="79"/>
      <c r="D97" s="503">
        <f>IF(COUNTIF($B$87:B97,B97)=1,1,0)</f>
        <v>1</v>
      </c>
      <c r="E97" s="168">
        <v>42005</v>
      </c>
      <c r="F97" s="168">
        <v>43070</v>
      </c>
      <c r="G97" s="159"/>
      <c r="H97" s="113"/>
      <c r="I97" s="157"/>
      <c r="J97" s="216">
        <f>F97-E97</f>
        <v>1065</v>
      </c>
      <c r="K97" s="217" t="e">
        <f>NETWORKDAYS(E97,F97,C$172:C$231)</f>
        <v>#VALUE!</v>
      </c>
      <c r="L97" s="26"/>
      <c r="M97" s="84"/>
      <c r="N97" s="84"/>
      <c r="O97" s="84"/>
      <c r="P97" s="84"/>
      <c r="Q97" s="84"/>
      <c r="R97" s="84"/>
      <c r="S97" s="84"/>
      <c r="T97" s="84"/>
      <c r="U97" s="62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62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62"/>
    </row>
    <row r="98" spans="1:47" s="81" customFormat="1" ht="6" customHeight="1">
      <c r="A98" s="346"/>
      <c r="B98" s="162"/>
      <c r="C98" s="79"/>
      <c r="D98" s="503">
        <f>IF(COUNTIF($B$87:B98,B98)=1,1,0)</f>
        <v>0</v>
      </c>
      <c r="E98" s="168"/>
      <c r="F98" s="168"/>
      <c r="G98" s="266"/>
      <c r="H98" s="167"/>
      <c r="I98" s="157"/>
      <c r="J98" s="220"/>
      <c r="K98" s="221"/>
      <c r="L98" s="26"/>
      <c r="M98" s="326"/>
      <c r="N98" s="326"/>
      <c r="O98" s="326"/>
      <c r="P98" s="326"/>
      <c r="Q98" s="326"/>
      <c r="R98" s="326"/>
      <c r="S98" s="326"/>
      <c r="T98" s="326"/>
      <c r="U98" s="62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62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62"/>
    </row>
    <row r="99" spans="1:47" s="39" customFormat="1" ht="18.75" customHeight="1">
      <c r="A99" s="346" t="s">
        <v>40</v>
      </c>
      <c r="B99" s="162" t="s">
        <v>165</v>
      </c>
      <c r="C99" s="79"/>
      <c r="D99" s="503">
        <f>IF(COUNTIF($B$87:B99,B99)=1,1,0)</f>
        <v>1</v>
      </c>
      <c r="E99" s="168">
        <v>42005</v>
      </c>
      <c r="F99" s="168">
        <v>43070</v>
      </c>
      <c r="G99" s="159">
        <v>20</v>
      </c>
      <c r="H99" s="167">
        <v>37</v>
      </c>
      <c r="I99" s="157">
        <f>G99/H99</f>
        <v>0.54054054054054057</v>
      </c>
      <c r="J99" s="220">
        <f>F99-E99</f>
        <v>1065</v>
      </c>
      <c r="K99" s="221" t="e">
        <f>NETWORKDAYS(E99,F99,C$172:C$231)</f>
        <v>#VALUE!</v>
      </c>
      <c r="L99" s="26"/>
      <c r="M99" s="84"/>
      <c r="N99" s="84"/>
      <c r="O99" s="84"/>
      <c r="P99" s="84"/>
      <c r="Q99" s="84"/>
      <c r="R99" s="84"/>
      <c r="S99" s="84"/>
      <c r="T99" s="84"/>
      <c r="U99" s="62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62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62"/>
    </row>
    <row r="100" spans="1:47" s="81" customFormat="1" ht="6" customHeight="1">
      <c r="A100" s="346"/>
      <c r="B100" s="162"/>
      <c r="C100" s="79"/>
      <c r="D100" s="503">
        <f>IF(COUNTIF($B$87:B100,B100)=1,1,0)</f>
        <v>0</v>
      </c>
      <c r="E100" s="168"/>
      <c r="F100" s="168"/>
      <c r="G100" s="266"/>
      <c r="H100" s="167"/>
      <c r="I100" s="157"/>
      <c r="J100" s="216"/>
      <c r="K100" s="217"/>
      <c r="L100" s="26"/>
      <c r="M100" s="326"/>
      <c r="N100" s="326"/>
      <c r="O100" s="326"/>
      <c r="P100" s="326"/>
      <c r="Q100" s="326"/>
      <c r="R100" s="326"/>
      <c r="S100" s="326"/>
      <c r="T100" s="326"/>
      <c r="U100" s="62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62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62"/>
    </row>
    <row r="101" spans="1:47" s="39" customFormat="1" ht="18.75" customHeight="1">
      <c r="A101" s="346" t="s">
        <v>40</v>
      </c>
      <c r="B101" s="162" t="s">
        <v>139</v>
      </c>
      <c r="C101" s="79"/>
      <c r="D101" s="503">
        <f>IF(COUNTIF($B$87:B101,B101)=1,1,0)</f>
        <v>1</v>
      </c>
      <c r="E101" s="168">
        <v>42005</v>
      </c>
      <c r="F101" s="168">
        <v>43070</v>
      </c>
      <c r="G101" s="159">
        <v>20</v>
      </c>
      <c r="H101" s="167">
        <v>37</v>
      </c>
      <c r="I101" s="157">
        <f>G101/H101</f>
        <v>0.54054054054054057</v>
      </c>
      <c r="J101" s="216">
        <f>F101-E101</f>
        <v>1065</v>
      </c>
      <c r="K101" s="217" t="e">
        <f>NETWORKDAYS(E101,F101,C$172:C$231)</f>
        <v>#VALUE!</v>
      </c>
      <c r="L101" s="26"/>
      <c r="M101" s="84"/>
      <c r="N101" s="84"/>
      <c r="O101" s="84"/>
      <c r="P101" s="84"/>
      <c r="Q101" s="84"/>
      <c r="R101" s="84"/>
      <c r="S101" s="84"/>
      <c r="T101" s="84"/>
      <c r="U101" s="62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62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62"/>
    </row>
    <row r="102" spans="1:47" s="276" customFormat="1" ht="18.75">
      <c r="A102" s="346"/>
      <c r="B102" s="162"/>
      <c r="C102" s="166"/>
      <c r="D102" s="503">
        <f>IF(COUNTIF($B$9:B102,B102)=1,1,0)</f>
        <v>0</v>
      </c>
      <c r="E102" s="168"/>
      <c r="F102" s="168"/>
      <c r="G102" s="163"/>
      <c r="H102" s="167"/>
      <c r="I102" s="197"/>
      <c r="J102" s="216"/>
      <c r="K102" s="217"/>
      <c r="L102" s="26"/>
      <c r="M102" s="321"/>
      <c r="N102" s="321"/>
      <c r="O102" s="321"/>
      <c r="P102" s="321"/>
      <c r="Q102" s="321"/>
      <c r="R102" s="321"/>
      <c r="S102" s="321"/>
      <c r="T102" s="321"/>
      <c r="U102" s="62"/>
      <c r="V102" s="321"/>
      <c r="W102" s="321"/>
      <c r="X102" s="321"/>
      <c r="Y102" s="321"/>
      <c r="Z102" s="321"/>
      <c r="AA102" s="321"/>
      <c r="AB102" s="321"/>
      <c r="AC102" s="321"/>
      <c r="AD102" s="321"/>
      <c r="AE102" s="321"/>
      <c r="AF102" s="321"/>
      <c r="AG102" s="321"/>
      <c r="AH102" s="62"/>
      <c r="AI102" s="321"/>
      <c r="AJ102" s="321"/>
      <c r="AK102" s="321"/>
      <c r="AL102" s="321"/>
      <c r="AM102" s="321"/>
      <c r="AN102" s="321"/>
      <c r="AO102" s="321"/>
      <c r="AP102" s="321"/>
      <c r="AQ102" s="321"/>
      <c r="AR102" s="321"/>
      <c r="AS102" s="321"/>
      <c r="AT102" s="321"/>
      <c r="AU102" s="62"/>
    </row>
    <row r="103" spans="1:47" s="276" customFormat="1" ht="18.75">
      <c r="A103" s="413" t="s">
        <v>89</v>
      </c>
      <c r="B103" s="340" t="s">
        <v>89</v>
      </c>
      <c r="C103" s="322"/>
      <c r="D103" s="503">
        <f>IF(COUNTIF($B$9:B103,B103)=1,1,0)</f>
        <v>1</v>
      </c>
      <c r="E103" s="323"/>
      <c r="F103" s="323"/>
      <c r="G103" s="308"/>
      <c r="H103" s="324"/>
      <c r="I103" s="325"/>
      <c r="J103" s="216"/>
      <c r="K103" s="217"/>
      <c r="L103" s="26"/>
      <c r="M103" s="187"/>
      <c r="N103" s="187"/>
      <c r="O103" s="187"/>
      <c r="P103" s="187"/>
      <c r="Q103" s="187"/>
      <c r="R103" s="187"/>
      <c r="S103" s="187"/>
      <c r="T103" s="187"/>
      <c r="U103" s="62"/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62"/>
      <c r="AI103" s="187"/>
      <c r="AJ103" s="187"/>
      <c r="AK103" s="187"/>
      <c r="AL103" s="187"/>
      <c r="AM103" s="187"/>
      <c r="AN103" s="187"/>
      <c r="AO103" s="187"/>
      <c r="AP103" s="187"/>
      <c r="AQ103" s="187"/>
      <c r="AR103" s="187"/>
      <c r="AS103" s="187"/>
      <c r="AT103" s="187"/>
      <c r="AU103" s="62"/>
    </row>
    <row r="104" spans="1:47" s="276" customFormat="1" ht="3" customHeight="1">
      <c r="A104" s="348"/>
      <c r="B104" s="328"/>
      <c r="C104" s="238"/>
      <c r="D104" s="503">
        <f>IF(COUNTIF($B$9:B104,B104)=1,1,0)</f>
        <v>0</v>
      </c>
      <c r="E104" s="239"/>
      <c r="F104" s="239"/>
      <c r="G104" s="329"/>
      <c r="H104" s="275"/>
      <c r="I104" s="330"/>
      <c r="J104" s="216"/>
      <c r="K104" s="217"/>
      <c r="L104" s="26"/>
      <c r="M104" s="321"/>
      <c r="N104" s="321"/>
      <c r="O104" s="321"/>
      <c r="P104" s="321"/>
      <c r="Q104" s="321"/>
      <c r="R104" s="321"/>
      <c r="S104" s="321"/>
      <c r="T104" s="321"/>
      <c r="U104" s="62"/>
      <c r="V104" s="321"/>
      <c r="W104" s="321"/>
      <c r="X104" s="321"/>
      <c r="Y104" s="321"/>
      <c r="Z104" s="321"/>
      <c r="AA104" s="321"/>
      <c r="AB104" s="321"/>
      <c r="AC104" s="321"/>
      <c r="AD104" s="321"/>
      <c r="AE104" s="321"/>
      <c r="AF104" s="321"/>
      <c r="AG104" s="321"/>
      <c r="AH104" s="62"/>
      <c r="AI104" s="321"/>
      <c r="AJ104" s="321"/>
      <c r="AK104" s="321"/>
      <c r="AL104" s="321"/>
      <c r="AM104" s="321"/>
      <c r="AN104" s="321"/>
      <c r="AO104" s="321"/>
      <c r="AP104" s="321"/>
      <c r="AQ104" s="321"/>
      <c r="AR104" s="321"/>
      <c r="AS104" s="321"/>
      <c r="AT104" s="321"/>
      <c r="AU104" s="62"/>
    </row>
    <row r="105" spans="1:47" s="276" customFormat="1" ht="18.75" customHeight="1">
      <c r="A105" s="346" t="s">
        <v>89</v>
      </c>
      <c r="B105" s="192" t="s">
        <v>81</v>
      </c>
      <c r="C105" s="24">
        <v>42887</v>
      </c>
      <c r="D105" s="503">
        <f>IF(COUNTIF($B$105:B105,B105)=1,1,0)</f>
        <v>1</v>
      </c>
      <c r="E105" s="188">
        <v>42887</v>
      </c>
      <c r="F105" s="188">
        <v>42947</v>
      </c>
      <c r="G105" s="198">
        <v>3.7</v>
      </c>
      <c r="H105" s="192">
        <v>37</v>
      </c>
      <c r="I105" s="327">
        <f>Tabel3[[#This Row],[Allokering t/u]]/Tabel3[[#This Row],[Normering]]</f>
        <v>0.1</v>
      </c>
      <c r="J105" s="216"/>
      <c r="K105" s="217"/>
      <c r="L105" s="26"/>
      <c r="M105" s="84"/>
      <c r="N105" s="84"/>
      <c r="O105" s="84"/>
      <c r="P105" s="84"/>
      <c r="Q105" s="84"/>
      <c r="R105" s="84"/>
      <c r="S105" s="84"/>
      <c r="T105" s="84"/>
      <c r="U105" s="62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62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62"/>
    </row>
    <row r="106" spans="1:47" s="276" customFormat="1" ht="6" customHeight="1">
      <c r="A106" s="346"/>
      <c r="B106" s="192"/>
      <c r="C106" s="24"/>
      <c r="D106" s="503">
        <f>IF(COUNTIF($B$105:B106,B106)=1,1,0)</f>
        <v>0</v>
      </c>
      <c r="E106" s="188"/>
      <c r="F106" s="188"/>
      <c r="G106" s="190"/>
      <c r="H106" s="196"/>
      <c r="I106" s="270"/>
      <c r="J106" s="216"/>
      <c r="K106" s="217"/>
      <c r="L106" s="26"/>
      <c r="M106" s="84"/>
      <c r="N106" s="84"/>
      <c r="O106" s="84"/>
      <c r="P106" s="84"/>
      <c r="Q106" s="84"/>
      <c r="R106" s="84"/>
      <c r="S106" s="84"/>
      <c r="T106" s="84"/>
      <c r="U106" s="62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62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62"/>
    </row>
    <row r="107" spans="1:47" s="276" customFormat="1" ht="18.75" customHeight="1">
      <c r="A107" s="346" t="s">
        <v>89</v>
      </c>
      <c r="B107" s="192" t="s">
        <v>81</v>
      </c>
      <c r="C107" s="24">
        <v>42948</v>
      </c>
      <c r="D107" s="503">
        <f>IF(COUNTIF($B$105:B107,B107)=1,1,0)</f>
        <v>0</v>
      </c>
      <c r="E107" s="188">
        <v>42948</v>
      </c>
      <c r="F107" s="188">
        <v>42978</v>
      </c>
      <c r="G107" s="198">
        <v>9.25</v>
      </c>
      <c r="H107" s="192">
        <v>37</v>
      </c>
      <c r="I107" s="327">
        <f>Tabel3[[#This Row],[Allokering t/u]]/Tabel3[[#This Row],[Normering]]</f>
        <v>0.25</v>
      </c>
      <c r="J107" s="216"/>
      <c r="K107" s="217"/>
      <c r="L107" s="26"/>
      <c r="M107" s="84"/>
      <c r="N107" s="84"/>
      <c r="O107" s="84"/>
      <c r="P107" s="84"/>
      <c r="Q107" s="84"/>
      <c r="R107" s="84"/>
      <c r="S107" s="84"/>
      <c r="T107" s="84"/>
      <c r="U107" s="62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62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62"/>
    </row>
    <row r="108" spans="1:47" s="276" customFormat="1" ht="6" customHeight="1">
      <c r="A108" s="346"/>
      <c r="B108" s="192"/>
      <c r="C108" s="24"/>
      <c r="D108" s="503">
        <f>IF(COUNTIF($B$105:B108,B108)=1,1,0)</f>
        <v>0</v>
      </c>
      <c r="E108" s="188"/>
      <c r="F108" s="188"/>
      <c r="G108" s="190"/>
      <c r="H108" s="196"/>
      <c r="I108" s="270"/>
      <c r="J108" s="216"/>
      <c r="K108" s="217"/>
      <c r="L108" s="26"/>
      <c r="M108" s="84"/>
      <c r="N108" s="84"/>
      <c r="O108" s="84"/>
      <c r="P108" s="84"/>
      <c r="Q108" s="84"/>
      <c r="R108" s="84"/>
      <c r="S108" s="84"/>
      <c r="T108" s="84"/>
      <c r="U108" s="62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62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62"/>
    </row>
    <row r="109" spans="1:47" s="276" customFormat="1" ht="18.75" customHeight="1">
      <c r="A109" s="346" t="s">
        <v>89</v>
      </c>
      <c r="B109" s="192" t="s">
        <v>82</v>
      </c>
      <c r="C109" s="24">
        <v>42887</v>
      </c>
      <c r="D109" s="503">
        <f>IF(COUNTIF($B$105:B109,B109)=1,1,0)</f>
        <v>1</v>
      </c>
      <c r="E109" s="188">
        <v>42887</v>
      </c>
      <c r="F109" s="188">
        <v>42947</v>
      </c>
      <c r="G109" s="198">
        <v>3.7</v>
      </c>
      <c r="H109" s="192">
        <v>37</v>
      </c>
      <c r="I109" s="327">
        <f>Tabel3[[#This Row],[Allokering t/u]]/Tabel3[[#This Row],[Normering]]</f>
        <v>0.1</v>
      </c>
      <c r="J109" s="216"/>
      <c r="K109" s="217"/>
      <c r="L109" s="26"/>
      <c r="M109" s="84"/>
      <c r="N109" s="84"/>
      <c r="O109" s="84"/>
      <c r="P109" s="84"/>
      <c r="Q109" s="84"/>
      <c r="R109" s="84"/>
      <c r="S109" s="84"/>
      <c r="T109" s="84"/>
      <c r="U109" s="62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62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62"/>
    </row>
    <row r="110" spans="1:47" s="276" customFormat="1" ht="6" customHeight="1">
      <c r="A110" s="346"/>
      <c r="B110" s="192"/>
      <c r="C110" s="24"/>
      <c r="D110" s="503">
        <f>IF(COUNTIF($B$105:B110,B110)=1,1,0)</f>
        <v>0</v>
      </c>
      <c r="E110" s="188"/>
      <c r="F110" s="188"/>
      <c r="G110" s="190"/>
      <c r="H110" s="196"/>
      <c r="I110" s="270"/>
      <c r="J110" s="216"/>
      <c r="K110" s="217"/>
      <c r="L110" s="26"/>
      <c r="M110" s="84"/>
      <c r="N110" s="84"/>
      <c r="O110" s="84"/>
      <c r="P110" s="84"/>
      <c r="Q110" s="84"/>
      <c r="R110" s="84"/>
      <c r="S110" s="84"/>
      <c r="T110" s="84"/>
      <c r="U110" s="62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62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62"/>
    </row>
    <row r="111" spans="1:47" s="276" customFormat="1" ht="18.75" customHeight="1">
      <c r="A111" s="346" t="s">
        <v>89</v>
      </c>
      <c r="B111" s="162" t="s">
        <v>82</v>
      </c>
      <c r="C111" s="24">
        <v>42948</v>
      </c>
      <c r="D111" s="503">
        <f>IF(COUNTIF($B$105:B111,B111)=1,1,0)</f>
        <v>0</v>
      </c>
      <c r="E111" s="188">
        <v>42948</v>
      </c>
      <c r="F111" s="188">
        <v>42978</v>
      </c>
      <c r="G111" s="171">
        <v>9.25</v>
      </c>
      <c r="H111" s="162">
        <v>37</v>
      </c>
      <c r="I111" s="327">
        <f>Tabel3[[#This Row],[Allokering t/u]]/Tabel3[[#This Row],[Normering]]</f>
        <v>0.25</v>
      </c>
      <c r="J111" s="216"/>
      <c r="K111" s="217"/>
      <c r="L111" s="26"/>
      <c r="M111" s="84"/>
      <c r="N111" s="84"/>
      <c r="O111" s="84"/>
      <c r="P111" s="84"/>
      <c r="Q111" s="84"/>
      <c r="R111" s="84"/>
      <c r="S111" s="84"/>
      <c r="T111" s="84"/>
      <c r="U111" s="62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62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62"/>
    </row>
    <row r="112" spans="1:47" s="276" customFormat="1" ht="6" customHeight="1">
      <c r="A112" s="346"/>
      <c r="B112" s="162"/>
      <c r="C112" s="24"/>
      <c r="D112" s="503">
        <f>IF(COUNTIF($B$105:B112,B112)=1,1,0)</f>
        <v>0</v>
      </c>
      <c r="E112" s="188"/>
      <c r="F112" s="188"/>
      <c r="G112" s="274"/>
      <c r="H112" s="167"/>
      <c r="I112" s="270"/>
      <c r="J112" s="216"/>
      <c r="K112" s="217"/>
      <c r="L112" s="26"/>
      <c r="M112" s="84"/>
      <c r="N112" s="84"/>
      <c r="O112" s="84"/>
      <c r="P112" s="84"/>
      <c r="Q112" s="84"/>
      <c r="R112" s="84"/>
      <c r="S112" s="84"/>
      <c r="T112" s="84"/>
      <c r="U112" s="62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62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62"/>
    </row>
    <row r="113" spans="1:47" s="276" customFormat="1" ht="18.75" customHeight="1">
      <c r="A113" s="346" t="s">
        <v>89</v>
      </c>
      <c r="B113" s="192" t="s">
        <v>80</v>
      </c>
      <c r="C113" s="24">
        <v>42887</v>
      </c>
      <c r="D113" s="503">
        <f>IF(COUNTIF($B$105:B113,B113)=1,1,0)</f>
        <v>1</v>
      </c>
      <c r="E113" s="188">
        <v>42887</v>
      </c>
      <c r="F113" s="188">
        <v>42947</v>
      </c>
      <c r="G113" s="198">
        <v>3.7</v>
      </c>
      <c r="H113" s="192">
        <v>37</v>
      </c>
      <c r="I113" s="327">
        <f>Tabel3[[#This Row],[Allokering t/u]]/Tabel3[[#This Row],[Normering]]</f>
        <v>0.1</v>
      </c>
      <c r="J113" s="216"/>
      <c r="K113" s="217"/>
      <c r="L113" s="26"/>
      <c r="M113" s="84"/>
      <c r="N113" s="84"/>
      <c r="O113" s="84"/>
      <c r="P113" s="84"/>
      <c r="Q113" s="84"/>
      <c r="R113" s="84"/>
      <c r="S113" s="84"/>
      <c r="T113" s="84"/>
      <c r="U113" s="62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62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62"/>
    </row>
    <row r="114" spans="1:47" s="276" customFormat="1" ht="6" customHeight="1">
      <c r="A114" s="346"/>
      <c r="B114" s="192"/>
      <c r="C114" s="24"/>
      <c r="D114" s="503">
        <f>IF(COUNTIF($B$105:B114,B114)=1,1,0)</f>
        <v>0</v>
      </c>
      <c r="E114" s="188"/>
      <c r="F114" s="188"/>
      <c r="G114" s="190"/>
      <c r="H114" s="196"/>
      <c r="I114" s="270"/>
      <c r="J114" s="216"/>
      <c r="K114" s="217"/>
      <c r="L114" s="26"/>
      <c r="M114" s="84"/>
      <c r="N114" s="84"/>
      <c r="O114" s="84"/>
      <c r="P114" s="84"/>
      <c r="Q114" s="84"/>
      <c r="R114" s="84"/>
      <c r="S114" s="84"/>
      <c r="T114" s="84"/>
      <c r="U114" s="62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62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62"/>
    </row>
    <row r="115" spans="1:47" s="276" customFormat="1" ht="18.75" customHeight="1">
      <c r="A115" s="346" t="s">
        <v>89</v>
      </c>
      <c r="B115" s="192" t="s">
        <v>80</v>
      </c>
      <c r="C115" s="24">
        <v>42948</v>
      </c>
      <c r="D115" s="503">
        <f>IF(COUNTIF($B$105:B115,B115)=1,1,0)</f>
        <v>0</v>
      </c>
      <c r="E115" s="188">
        <v>42948</v>
      </c>
      <c r="F115" s="188">
        <v>42978</v>
      </c>
      <c r="G115" s="198">
        <v>9.25</v>
      </c>
      <c r="H115" s="192">
        <v>37</v>
      </c>
      <c r="I115" s="327">
        <f>Tabel3[[#This Row],[Allokering t/u]]/Tabel3[[#This Row],[Normering]]</f>
        <v>0.25</v>
      </c>
      <c r="J115" s="216"/>
      <c r="K115" s="217"/>
      <c r="L115" s="26"/>
      <c r="M115" s="84"/>
      <c r="N115" s="84"/>
      <c r="O115" s="84"/>
      <c r="P115" s="84"/>
      <c r="Q115" s="84"/>
      <c r="R115" s="84"/>
      <c r="S115" s="84"/>
      <c r="T115" s="84"/>
      <c r="U115" s="62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62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62"/>
    </row>
    <row r="116" spans="1:47" s="276" customFormat="1" ht="6" customHeight="1">
      <c r="A116" s="346"/>
      <c r="B116" s="192"/>
      <c r="C116" s="24"/>
      <c r="D116" s="503">
        <f>IF(COUNTIF($B$105:B116,B116)=1,1,0)</f>
        <v>0</v>
      </c>
      <c r="E116" s="188"/>
      <c r="F116" s="188"/>
      <c r="G116" s="190"/>
      <c r="H116" s="196"/>
      <c r="I116" s="270"/>
      <c r="J116" s="216"/>
      <c r="K116" s="217"/>
      <c r="L116" s="26"/>
      <c r="M116" s="84"/>
      <c r="N116" s="84"/>
      <c r="O116" s="84"/>
      <c r="P116" s="84"/>
      <c r="Q116" s="84"/>
      <c r="R116" s="84"/>
      <c r="S116" s="84"/>
      <c r="T116" s="84"/>
      <c r="U116" s="62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62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62"/>
    </row>
    <row r="117" spans="1:47" s="276" customFormat="1" ht="18.75" customHeight="1">
      <c r="A117" s="346" t="s">
        <v>89</v>
      </c>
      <c r="B117" s="192" t="s">
        <v>84</v>
      </c>
      <c r="C117" s="24">
        <v>42887</v>
      </c>
      <c r="D117" s="503">
        <f>IF(COUNTIF($B$105:B117,B117)=1,1,0)</f>
        <v>1</v>
      </c>
      <c r="E117" s="188">
        <v>42887</v>
      </c>
      <c r="F117" s="188">
        <v>42947</v>
      </c>
      <c r="G117" s="198">
        <v>3.7</v>
      </c>
      <c r="H117" s="192">
        <v>37</v>
      </c>
      <c r="I117" s="327">
        <f>Tabel3[[#This Row],[Allokering t/u]]/Tabel3[[#This Row],[Normering]]</f>
        <v>0.1</v>
      </c>
      <c r="J117" s="216"/>
      <c r="K117" s="217"/>
      <c r="L117" s="26"/>
      <c r="M117" s="84"/>
      <c r="N117" s="84"/>
      <c r="O117" s="84"/>
      <c r="P117" s="84"/>
      <c r="Q117" s="84"/>
      <c r="R117" s="84"/>
      <c r="S117" s="84"/>
      <c r="T117" s="84"/>
      <c r="U117" s="62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62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62"/>
    </row>
    <row r="118" spans="1:47" s="276" customFormat="1" ht="6" customHeight="1">
      <c r="A118" s="346"/>
      <c r="B118" s="192"/>
      <c r="C118" s="24"/>
      <c r="D118" s="503">
        <f>IF(COUNTIF($B$105:B118,B118)=1,1,0)</f>
        <v>0</v>
      </c>
      <c r="E118" s="188"/>
      <c r="F118" s="188"/>
      <c r="G118" s="190"/>
      <c r="H118" s="196"/>
      <c r="I118" s="270"/>
      <c r="J118" s="216"/>
      <c r="K118" s="217"/>
      <c r="L118" s="26"/>
      <c r="M118" s="84"/>
      <c r="N118" s="84"/>
      <c r="O118" s="84"/>
      <c r="P118" s="84"/>
      <c r="Q118" s="84"/>
      <c r="R118" s="84"/>
      <c r="S118" s="84"/>
      <c r="T118" s="84"/>
      <c r="U118" s="62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62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62"/>
    </row>
    <row r="119" spans="1:47" s="276" customFormat="1" ht="18.75" customHeight="1">
      <c r="A119" s="346" t="s">
        <v>89</v>
      </c>
      <c r="B119" s="192" t="s">
        <v>84</v>
      </c>
      <c r="C119" s="24">
        <v>42948</v>
      </c>
      <c r="D119" s="503">
        <f>IF(COUNTIF($B$105:B119,B119)=1,1,0)</f>
        <v>0</v>
      </c>
      <c r="E119" s="188">
        <v>42948</v>
      </c>
      <c r="F119" s="188">
        <v>42978</v>
      </c>
      <c r="G119" s="198">
        <v>9.25</v>
      </c>
      <c r="H119" s="192">
        <v>37</v>
      </c>
      <c r="I119" s="327">
        <f>Tabel3[[#This Row],[Allokering t/u]]/Tabel3[[#This Row],[Normering]]</f>
        <v>0.25</v>
      </c>
      <c r="J119" s="216"/>
      <c r="K119" s="217"/>
      <c r="L119" s="26"/>
      <c r="M119" s="84"/>
      <c r="N119" s="84"/>
      <c r="O119" s="84"/>
      <c r="P119" s="84"/>
      <c r="Q119" s="84"/>
      <c r="R119" s="84"/>
      <c r="S119" s="84"/>
      <c r="T119" s="84"/>
      <c r="U119" s="62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62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62"/>
    </row>
    <row r="120" spans="1:47" s="276" customFormat="1" ht="6" customHeight="1">
      <c r="A120" s="346"/>
      <c r="B120" s="192"/>
      <c r="C120" s="24"/>
      <c r="D120" s="503">
        <f>IF(COUNTIF($B$105:B120,B120)=1,1,0)</f>
        <v>0</v>
      </c>
      <c r="E120" s="188"/>
      <c r="F120" s="188"/>
      <c r="G120" s="190"/>
      <c r="H120" s="196"/>
      <c r="I120" s="270"/>
      <c r="J120" s="216"/>
      <c r="K120" s="217"/>
      <c r="L120" s="26"/>
      <c r="M120" s="84"/>
      <c r="N120" s="84"/>
      <c r="O120" s="84"/>
      <c r="P120" s="84"/>
      <c r="Q120" s="84"/>
      <c r="R120" s="84"/>
      <c r="S120" s="84"/>
      <c r="T120" s="84"/>
      <c r="U120" s="62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62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62"/>
    </row>
    <row r="121" spans="1:47" s="276" customFormat="1" ht="18.75" customHeight="1">
      <c r="A121" s="346" t="s">
        <v>89</v>
      </c>
      <c r="B121" s="167" t="s">
        <v>74</v>
      </c>
      <c r="C121" s="280">
        <v>42887</v>
      </c>
      <c r="D121" s="503">
        <f>IF(COUNTIF($B$105:B121,B121)=1,1,0)</f>
        <v>1</v>
      </c>
      <c r="E121" s="281">
        <v>42887</v>
      </c>
      <c r="F121" s="281">
        <v>42947</v>
      </c>
      <c r="G121" s="171">
        <v>3.7</v>
      </c>
      <c r="H121" s="162">
        <v>37</v>
      </c>
      <c r="I121" s="327">
        <f>Tabel3[[#This Row],[Allokering t/u]]/Tabel3[[#This Row],[Normering]]</f>
        <v>0.1</v>
      </c>
      <c r="J121" s="216"/>
      <c r="K121" s="217"/>
      <c r="L121" s="26"/>
      <c r="M121" s="84"/>
      <c r="N121" s="84"/>
      <c r="O121" s="84"/>
      <c r="P121" s="84"/>
      <c r="Q121" s="84"/>
      <c r="R121" s="84"/>
      <c r="S121" s="84"/>
      <c r="T121" s="84"/>
      <c r="U121" s="62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62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62"/>
    </row>
    <row r="122" spans="1:47" s="276" customFormat="1" ht="6" customHeight="1">
      <c r="A122" s="346"/>
      <c r="B122" s="167"/>
      <c r="C122" s="272"/>
      <c r="D122" s="503">
        <f>IF(COUNTIF($B$105:B122,B122)=1,1,0)</f>
        <v>0</v>
      </c>
      <c r="E122" s="281"/>
      <c r="F122" s="281"/>
      <c r="G122" s="274"/>
      <c r="H122" s="167"/>
      <c r="I122" s="270"/>
      <c r="J122" s="216"/>
      <c r="K122" s="217"/>
      <c r="L122" s="26"/>
      <c r="M122" s="84"/>
      <c r="N122" s="84"/>
      <c r="O122" s="84"/>
      <c r="P122" s="84"/>
      <c r="Q122" s="84"/>
      <c r="R122" s="84"/>
      <c r="S122" s="84"/>
      <c r="T122" s="84"/>
      <c r="U122" s="62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62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62"/>
    </row>
    <row r="123" spans="1:47" s="276" customFormat="1" ht="18.75" customHeight="1">
      <c r="A123" s="346" t="s">
        <v>89</v>
      </c>
      <c r="B123" s="167" t="s">
        <v>74</v>
      </c>
      <c r="C123" s="24">
        <v>42948</v>
      </c>
      <c r="D123" s="503">
        <f>IF(COUNTIF($B$105:B123,B123)=1,1,0)</f>
        <v>0</v>
      </c>
      <c r="E123" s="188">
        <v>42948</v>
      </c>
      <c r="F123" s="188">
        <v>43008</v>
      </c>
      <c r="G123" s="198">
        <v>9.25</v>
      </c>
      <c r="H123" s="192">
        <v>37</v>
      </c>
      <c r="I123" s="327">
        <f>Tabel3[[#This Row],[Allokering t/u]]/Tabel3[[#This Row],[Normering]]</f>
        <v>0.25</v>
      </c>
      <c r="J123" s="216"/>
      <c r="K123" s="217"/>
      <c r="L123" s="26"/>
      <c r="M123" s="84"/>
      <c r="N123" s="84"/>
      <c r="O123" s="84"/>
      <c r="P123" s="84"/>
      <c r="Q123" s="84"/>
      <c r="R123" s="84"/>
      <c r="S123" s="84"/>
      <c r="T123" s="84"/>
      <c r="U123" s="62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62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62"/>
    </row>
    <row r="124" spans="1:47" s="276" customFormat="1" ht="6" customHeight="1">
      <c r="A124" s="346"/>
      <c r="B124" s="167"/>
      <c r="C124" s="24"/>
      <c r="D124" s="503">
        <f>IF(COUNTIF($B$105:B124,B124)=1,1,0)</f>
        <v>0</v>
      </c>
      <c r="E124" s="188"/>
      <c r="F124" s="188"/>
      <c r="G124" s="190"/>
      <c r="H124" s="196"/>
      <c r="I124" s="270"/>
      <c r="J124" s="216"/>
      <c r="K124" s="217"/>
      <c r="L124" s="26"/>
      <c r="M124" s="84"/>
      <c r="N124" s="84"/>
      <c r="O124" s="84"/>
      <c r="P124" s="84"/>
      <c r="Q124" s="84"/>
      <c r="R124" s="84"/>
      <c r="S124" s="84"/>
      <c r="T124" s="84"/>
      <c r="U124" s="62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62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62"/>
    </row>
    <row r="125" spans="1:47" s="276" customFormat="1" ht="18.75" customHeight="1">
      <c r="A125" s="346" t="s">
        <v>89</v>
      </c>
      <c r="B125" s="192" t="s">
        <v>87</v>
      </c>
      <c r="C125" s="24">
        <v>42887</v>
      </c>
      <c r="D125" s="503">
        <f>IF(COUNTIF($B$105:B125,B125)=1,1,0)</f>
        <v>1</v>
      </c>
      <c r="E125" s="188">
        <v>42887</v>
      </c>
      <c r="F125" s="188">
        <v>42947</v>
      </c>
      <c r="G125" s="198">
        <v>5.55</v>
      </c>
      <c r="H125" s="192">
        <v>37</v>
      </c>
      <c r="I125" s="327">
        <f>Tabel3[[#This Row],[Allokering t/u]]/Tabel3[[#This Row],[Normering]]</f>
        <v>0.15</v>
      </c>
      <c r="J125" s="216"/>
      <c r="K125" s="217"/>
      <c r="L125" s="26"/>
      <c r="M125" s="84"/>
      <c r="N125" s="84"/>
      <c r="O125" s="84"/>
      <c r="P125" s="84"/>
      <c r="Q125" s="84"/>
      <c r="R125" s="84"/>
      <c r="S125" s="84"/>
      <c r="T125" s="84"/>
      <c r="U125" s="62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62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62"/>
    </row>
    <row r="126" spans="1:47" s="276" customFormat="1" ht="6" customHeight="1">
      <c r="A126" s="346"/>
      <c r="B126" s="192"/>
      <c r="C126" s="24"/>
      <c r="D126" s="503">
        <f>IF(COUNTIF($B$105:B126,B126)=1,1,0)</f>
        <v>0</v>
      </c>
      <c r="E126" s="188"/>
      <c r="F126" s="188"/>
      <c r="G126" s="190"/>
      <c r="H126" s="196"/>
      <c r="I126" s="270"/>
      <c r="J126" s="216"/>
      <c r="K126" s="217"/>
      <c r="L126" s="26"/>
      <c r="M126" s="84"/>
      <c r="N126" s="84"/>
      <c r="O126" s="84"/>
      <c r="P126" s="84"/>
      <c r="Q126" s="84"/>
      <c r="R126" s="84"/>
      <c r="S126" s="84"/>
      <c r="T126" s="84"/>
      <c r="U126" s="62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62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62"/>
    </row>
    <row r="127" spans="1:47" s="276" customFormat="1" ht="18.75" customHeight="1">
      <c r="A127" s="346" t="s">
        <v>89</v>
      </c>
      <c r="B127" s="192" t="s">
        <v>87</v>
      </c>
      <c r="C127" s="24">
        <v>42948</v>
      </c>
      <c r="D127" s="503">
        <f>IF(COUNTIF($B$105:B127,B127)=1,1,0)</f>
        <v>0</v>
      </c>
      <c r="E127" s="188">
        <v>42948</v>
      </c>
      <c r="F127" s="188">
        <v>42978</v>
      </c>
      <c r="G127" s="198">
        <v>9.25</v>
      </c>
      <c r="H127" s="192">
        <v>37</v>
      </c>
      <c r="I127" s="327">
        <f>Tabel3[[#This Row],[Allokering t/u]]/Tabel3[[#This Row],[Normering]]</f>
        <v>0.25</v>
      </c>
      <c r="J127" s="216"/>
      <c r="K127" s="217"/>
      <c r="L127" s="26"/>
      <c r="M127" s="84"/>
      <c r="N127" s="84"/>
      <c r="O127" s="84"/>
      <c r="P127" s="84"/>
      <c r="Q127" s="84"/>
      <c r="R127" s="84"/>
      <c r="S127" s="84"/>
      <c r="T127" s="84"/>
      <c r="U127" s="62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62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62"/>
    </row>
    <row r="128" spans="1:47" s="276" customFormat="1" ht="6" customHeight="1">
      <c r="A128" s="346"/>
      <c r="B128" s="192"/>
      <c r="C128" s="24"/>
      <c r="D128" s="503">
        <f>IF(COUNTIF($B$105:B128,B128)=1,1,0)</f>
        <v>0</v>
      </c>
      <c r="E128" s="188"/>
      <c r="F128" s="188"/>
      <c r="G128" s="190"/>
      <c r="H128" s="196"/>
      <c r="I128" s="270"/>
      <c r="J128" s="216"/>
      <c r="K128" s="217"/>
      <c r="L128" s="26"/>
      <c r="M128" s="84"/>
      <c r="N128" s="84"/>
      <c r="O128" s="84"/>
      <c r="P128" s="84"/>
      <c r="Q128" s="84"/>
      <c r="R128" s="84"/>
      <c r="S128" s="84"/>
      <c r="T128" s="84"/>
      <c r="U128" s="62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62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62"/>
    </row>
    <row r="129" spans="1:47" s="276" customFormat="1" ht="18.75" customHeight="1">
      <c r="A129" s="346" t="s">
        <v>89</v>
      </c>
      <c r="B129" s="192" t="s">
        <v>87</v>
      </c>
      <c r="C129" s="24">
        <v>42979</v>
      </c>
      <c r="D129" s="503">
        <f>IF(COUNTIF($B$105:B129,B129)=1,1,0)</f>
        <v>0</v>
      </c>
      <c r="E129" s="188">
        <v>42979</v>
      </c>
      <c r="F129" s="188">
        <v>43008</v>
      </c>
      <c r="G129" s="198">
        <v>9.25</v>
      </c>
      <c r="H129" s="192">
        <v>37</v>
      </c>
      <c r="I129" s="327">
        <f>Tabel3[[#This Row],[Allokering t/u]]/Tabel3[[#This Row],[Normering]]</f>
        <v>0.25</v>
      </c>
      <c r="J129" s="216"/>
      <c r="K129" s="217"/>
      <c r="L129" s="26"/>
      <c r="M129" s="84"/>
      <c r="N129" s="84"/>
      <c r="O129" s="84"/>
      <c r="P129" s="84"/>
      <c r="Q129" s="84"/>
      <c r="R129" s="84"/>
      <c r="S129" s="84"/>
      <c r="T129" s="84"/>
      <c r="U129" s="62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62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62"/>
    </row>
    <row r="130" spans="1:47" s="276" customFormat="1" ht="6" customHeight="1">
      <c r="A130" s="346"/>
      <c r="B130" s="192"/>
      <c r="C130" s="24"/>
      <c r="D130" s="503">
        <f>IF(COUNTIF($B$105:B130,B130)=1,1,0)</f>
        <v>0</v>
      </c>
      <c r="E130" s="188"/>
      <c r="F130" s="188"/>
      <c r="G130" s="190"/>
      <c r="H130" s="196"/>
      <c r="I130" s="270"/>
      <c r="J130" s="216"/>
      <c r="K130" s="217"/>
      <c r="L130" s="26"/>
      <c r="M130" s="84"/>
      <c r="N130" s="84"/>
      <c r="O130" s="84"/>
      <c r="P130" s="84"/>
      <c r="Q130" s="84"/>
      <c r="R130" s="84"/>
      <c r="S130" s="84"/>
      <c r="T130" s="84"/>
      <c r="U130" s="62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62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62"/>
    </row>
    <row r="131" spans="1:47" s="276" customFormat="1" ht="18.75" customHeight="1">
      <c r="A131" s="346" t="s">
        <v>89</v>
      </c>
      <c r="B131" s="192" t="s">
        <v>83</v>
      </c>
      <c r="C131" s="24">
        <v>42887</v>
      </c>
      <c r="D131" s="503">
        <f>IF(COUNTIF($B$105:B131,B131)=1,1,0)</f>
        <v>1</v>
      </c>
      <c r="E131" s="188">
        <v>42887</v>
      </c>
      <c r="F131" s="188">
        <v>42947</v>
      </c>
      <c r="G131" s="198">
        <v>3.7</v>
      </c>
      <c r="H131" s="192">
        <v>37</v>
      </c>
      <c r="I131" s="327">
        <f>Tabel3[[#This Row],[Allokering t/u]]/Tabel3[[#This Row],[Normering]]</f>
        <v>0.1</v>
      </c>
      <c r="J131" s="216"/>
      <c r="K131" s="217"/>
      <c r="L131" s="26"/>
      <c r="M131" s="84"/>
      <c r="N131" s="84"/>
      <c r="O131" s="84"/>
      <c r="P131" s="84"/>
      <c r="Q131" s="84"/>
      <c r="R131" s="84"/>
      <c r="S131" s="84"/>
      <c r="T131" s="84"/>
      <c r="U131" s="62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62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62"/>
    </row>
    <row r="132" spans="1:47" s="276" customFormat="1" ht="6" customHeight="1">
      <c r="A132" s="346"/>
      <c r="B132" s="192"/>
      <c r="C132" s="24"/>
      <c r="D132" s="503">
        <f>IF(COUNTIF($B$105:B132,B132)=1,1,0)</f>
        <v>0</v>
      </c>
      <c r="E132" s="188"/>
      <c r="F132" s="188"/>
      <c r="G132" s="190"/>
      <c r="H132" s="196"/>
      <c r="I132" s="270"/>
      <c r="J132" s="216"/>
      <c r="K132" s="217"/>
      <c r="L132" s="26"/>
      <c r="M132" s="84"/>
      <c r="N132" s="84"/>
      <c r="O132" s="84"/>
      <c r="P132" s="84"/>
      <c r="Q132" s="84"/>
      <c r="R132" s="84"/>
      <c r="S132" s="84"/>
      <c r="T132" s="84"/>
      <c r="U132" s="62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62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62"/>
    </row>
    <row r="133" spans="1:47" s="276" customFormat="1" ht="18.75" customHeight="1">
      <c r="A133" s="346" t="s">
        <v>89</v>
      </c>
      <c r="B133" s="192" t="s">
        <v>83</v>
      </c>
      <c r="C133" s="24">
        <v>42948</v>
      </c>
      <c r="D133" s="503">
        <f>IF(COUNTIF($B$105:B133,B133)=1,1,0)</f>
        <v>0</v>
      </c>
      <c r="E133" s="188">
        <v>42948</v>
      </c>
      <c r="F133" s="188">
        <v>42978</v>
      </c>
      <c r="G133" s="198">
        <v>9.25</v>
      </c>
      <c r="H133" s="192">
        <v>37</v>
      </c>
      <c r="I133" s="327">
        <f>Tabel3[[#This Row],[Allokering t/u]]/Tabel3[[#This Row],[Normering]]</f>
        <v>0.25</v>
      </c>
      <c r="J133" s="216"/>
      <c r="K133" s="217"/>
      <c r="L133" s="26"/>
      <c r="M133" s="84"/>
      <c r="N133" s="84"/>
      <c r="O133" s="84"/>
      <c r="P133" s="84"/>
      <c r="Q133" s="84"/>
      <c r="R133" s="84"/>
      <c r="S133" s="84"/>
      <c r="T133" s="84"/>
      <c r="U133" s="62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62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62"/>
    </row>
    <row r="134" spans="1:47" s="276" customFormat="1" ht="18" customHeight="1">
      <c r="A134" s="346"/>
      <c r="B134" s="271"/>
      <c r="C134" s="24"/>
      <c r="D134" s="503">
        <f>IF(COUNTIF($B$9:B134,B134)=1,1,0)</f>
        <v>0</v>
      </c>
      <c r="E134" s="188"/>
      <c r="F134" s="188"/>
      <c r="G134" s="190"/>
      <c r="H134" s="191"/>
      <c r="I134" s="270"/>
      <c r="J134" s="216"/>
      <c r="K134" s="217"/>
      <c r="L134" s="26"/>
      <c r="M134" s="321"/>
      <c r="N134" s="321"/>
      <c r="O134" s="321"/>
      <c r="P134" s="321"/>
      <c r="Q134" s="321"/>
      <c r="R134" s="321"/>
      <c r="S134" s="321"/>
      <c r="T134" s="321"/>
      <c r="U134" s="62"/>
      <c r="V134" s="321"/>
      <c r="W134" s="321"/>
      <c r="X134" s="321"/>
      <c r="Y134" s="321"/>
      <c r="Z134" s="321"/>
      <c r="AA134" s="321"/>
      <c r="AB134" s="321"/>
      <c r="AC134" s="321"/>
      <c r="AD134" s="321"/>
      <c r="AE134" s="321"/>
      <c r="AF134" s="321"/>
      <c r="AG134" s="321"/>
      <c r="AH134" s="62"/>
      <c r="AI134" s="321"/>
      <c r="AJ134" s="321"/>
      <c r="AK134" s="321"/>
      <c r="AL134" s="321"/>
      <c r="AM134" s="321"/>
      <c r="AN134" s="321"/>
      <c r="AO134" s="321"/>
      <c r="AP134" s="321"/>
      <c r="AQ134" s="321"/>
      <c r="AR134" s="321"/>
      <c r="AS134" s="321"/>
      <c r="AT134" s="321"/>
      <c r="AU134" s="62"/>
    </row>
    <row r="135" spans="1:47" s="285" customFormat="1" ht="18" customHeight="1">
      <c r="A135" s="525" t="s">
        <v>183</v>
      </c>
      <c r="B135" s="341" t="s">
        <v>183</v>
      </c>
      <c r="C135" s="181"/>
      <c r="D135" s="503">
        <f>IF(COUNTIF($B$9:B135,B135)=1,1,0)</f>
        <v>1</v>
      </c>
      <c r="E135" s="332"/>
      <c r="F135" s="332"/>
      <c r="G135" s="333"/>
      <c r="H135" s="334"/>
      <c r="I135" s="401"/>
      <c r="J135" s="216"/>
      <c r="K135" s="217"/>
      <c r="L135" s="26"/>
      <c r="M135" s="187"/>
      <c r="N135" s="187"/>
      <c r="O135" s="187"/>
      <c r="P135" s="187"/>
      <c r="Q135" s="187"/>
      <c r="R135" s="187"/>
      <c r="S135" s="187"/>
      <c r="T135" s="187"/>
      <c r="U135" s="62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62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7"/>
      <c r="AT135" s="187"/>
      <c r="AU135" s="62"/>
    </row>
    <row r="136" spans="1:47" s="418" customFormat="1" ht="3" customHeight="1">
      <c r="A136" s="498"/>
      <c r="B136" s="498"/>
      <c r="C136" s="238"/>
      <c r="D136" s="503">
        <f>IF(COUNTIF($B$9:B136,B136)=1,1,0)</f>
        <v>0</v>
      </c>
      <c r="E136" s="239"/>
      <c r="F136" s="239"/>
      <c r="G136" s="329"/>
      <c r="H136" s="476"/>
      <c r="I136" s="330"/>
      <c r="J136" s="486"/>
      <c r="K136" s="487"/>
      <c r="L136" s="488"/>
      <c r="M136" s="238"/>
      <c r="N136" s="238"/>
      <c r="O136" s="238"/>
      <c r="P136" s="238"/>
      <c r="Q136" s="238"/>
      <c r="R136" s="238"/>
      <c r="S136" s="238"/>
      <c r="T136" s="238"/>
      <c r="U136" s="146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146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  <c r="AS136" s="238"/>
      <c r="AT136" s="238"/>
      <c r="AU136" s="146"/>
    </row>
    <row r="137" spans="1:47" s="276" customFormat="1" ht="18.75">
      <c r="A137" s="346" t="s">
        <v>183</v>
      </c>
      <c r="B137" s="113" t="s">
        <v>151</v>
      </c>
      <c r="C137" s="79"/>
      <c r="D137" s="503">
        <f>IF(COUNTIF($B$137:B137,B137)=1,1,0)</f>
        <v>1</v>
      </c>
      <c r="E137" s="281">
        <v>42795</v>
      </c>
      <c r="F137" s="281">
        <v>43830</v>
      </c>
      <c r="G137" s="283">
        <v>5</v>
      </c>
      <c r="H137" s="284"/>
      <c r="I137" s="282" t="str">
        <f>IFERROR(G137/H137,"")</f>
        <v/>
      </c>
      <c r="J137" s="216"/>
      <c r="K137" s="217"/>
      <c r="L137" s="26"/>
      <c r="M137" s="321"/>
      <c r="N137" s="321"/>
      <c r="O137" s="321"/>
      <c r="P137" s="321"/>
      <c r="Q137" s="321"/>
      <c r="R137" s="321"/>
      <c r="S137" s="321"/>
      <c r="T137" s="321"/>
      <c r="U137" s="62"/>
      <c r="V137" s="321"/>
      <c r="W137" s="321"/>
      <c r="X137" s="321"/>
      <c r="Y137" s="321"/>
      <c r="Z137" s="321"/>
      <c r="AA137" s="321"/>
      <c r="AB137" s="321"/>
      <c r="AC137" s="321"/>
      <c r="AD137" s="321"/>
      <c r="AE137" s="321"/>
      <c r="AF137" s="321"/>
      <c r="AG137" s="321"/>
      <c r="AH137" s="62"/>
      <c r="AI137" s="321"/>
      <c r="AJ137" s="321"/>
      <c r="AK137" s="321"/>
      <c r="AL137" s="321"/>
      <c r="AM137" s="321"/>
      <c r="AN137" s="321"/>
      <c r="AO137" s="321"/>
      <c r="AP137" s="321"/>
      <c r="AQ137" s="321"/>
      <c r="AR137" s="321"/>
      <c r="AS137" s="321"/>
      <c r="AT137" s="321"/>
      <c r="AU137" s="62"/>
    </row>
    <row r="138" spans="1:47" s="39" customFormat="1" ht="6" customHeight="1">
      <c r="A138" s="346"/>
      <c r="B138" s="166"/>
      <c r="C138" s="79"/>
      <c r="D138" s="503">
        <f>IF(COUNTIF($B$137:B138,B138)=1,1,0)</f>
        <v>0</v>
      </c>
      <c r="E138" s="281"/>
      <c r="F138" s="281"/>
      <c r="G138" s="176"/>
      <c r="H138" s="177"/>
      <c r="I138" s="157"/>
      <c r="J138" s="216"/>
      <c r="K138" s="217"/>
      <c r="L138" s="26"/>
      <c r="M138"/>
      <c r="N138"/>
      <c r="O138"/>
      <c r="P138"/>
      <c r="Q138"/>
      <c r="R138"/>
      <c r="S138"/>
      <c r="T138"/>
      <c r="U138" s="62"/>
      <c r="V138"/>
      <c r="W138"/>
      <c r="X138"/>
      <c r="Y138"/>
      <c r="Z138"/>
      <c r="AA138"/>
      <c r="AB138"/>
      <c r="AC138"/>
      <c r="AD138"/>
      <c r="AE138"/>
      <c r="AF138"/>
      <c r="AG138"/>
      <c r="AH138" s="62"/>
      <c r="AI138"/>
      <c r="AJ138"/>
      <c r="AK138"/>
      <c r="AL138"/>
      <c r="AM138"/>
      <c r="AN138"/>
      <c r="AO138"/>
      <c r="AP138"/>
      <c r="AQ138"/>
      <c r="AR138"/>
      <c r="AS138"/>
      <c r="AT138"/>
      <c r="AU138" s="62"/>
    </row>
    <row r="139" spans="1:47" s="39" customFormat="1" ht="18.75" customHeight="1">
      <c r="A139" s="346" t="s">
        <v>183</v>
      </c>
      <c r="B139" s="162" t="s">
        <v>152</v>
      </c>
      <c r="C139" s="79"/>
      <c r="D139" s="503">
        <f>IF(COUNTIF($B$137:B139,B139)=1,1,0)</f>
        <v>1</v>
      </c>
      <c r="E139" s="281">
        <v>42795</v>
      </c>
      <c r="F139" s="281">
        <v>43830</v>
      </c>
      <c r="G139" s="159">
        <v>20</v>
      </c>
      <c r="H139" s="148"/>
      <c r="I139" s="263" t="str">
        <f>IFERROR(G139/H139,"")</f>
        <v/>
      </c>
      <c r="J139" s="220">
        <f>F139-E139</f>
        <v>1035</v>
      </c>
      <c r="K139" s="221" t="e">
        <f>NETWORKDAYS(E139,F139,C$172:C$231)</f>
        <v>#VALUE!</v>
      </c>
      <c r="L139" s="26"/>
      <c r="M139" s="83"/>
      <c r="N139" s="83"/>
      <c r="O139" s="83"/>
      <c r="P139" s="83"/>
      <c r="Q139" s="83"/>
      <c r="R139" s="83"/>
      <c r="S139" s="83"/>
      <c r="T139" s="83"/>
      <c r="U139" s="62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62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62"/>
    </row>
    <row r="140" spans="1:47" s="81" customFormat="1" ht="6" customHeight="1">
      <c r="A140" s="346"/>
      <c r="B140" s="113"/>
      <c r="C140" s="79"/>
      <c r="D140" s="503">
        <f>IF(COUNTIF($B$137:B140,B140)=1,1,0)</f>
        <v>0</v>
      </c>
      <c r="E140" s="281"/>
      <c r="F140" s="281"/>
      <c r="G140" s="266"/>
      <c r="H140" s="268"/>
      <c r="I140" s="157"/>
      <c r="J140" s="216"/>
      <c r="K140" s="217"/>
      <c r="L140" s="26"/>
      <c r="M140" s="30"/>
      <c r="N140" s="30"/>
      <c r="O140" s="30"/>
      <c r="P140" s="30"/>
      <c r="Q140" s="30"/>
      <c r="R140" s="30"/>
      <c r="S140" s="30"/>
      <c r="T140" s="30"/>
      <c r="U140" s="62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6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62"/>
    </row>
    <row r="141" spans="1:47" s="39" customFormat="1" ht="18.75" customHeight="1">
      <c r="A141" s="346" t="s">
        <v>183</v>
      </c>
      <c r="B141" s="162" t="s">
        <v>146</v>
      </c>
      <c r="C141" s="79"/>
      <c r="D141" s="503">
        <f>IF(COUNTIF($B$137:B141,B141)=1,1,0)</f>
        <v>1</v>
      </c>
      <c r="E141" s="281">
        <v>42795</v>
      </c>
      <c r="F141" s="281">
        <v>43830</v>
      </c>
      <c r="G141" s="266">
        <v>37</v>
      </c>
      <c r="H141" s="268">
        <v>37</v>
      </c>
      <c r="I141" s="263">
        <f>G141/H141</f>
        <v>1</v>
      </c>
      <c r="J141" s="216">
        <f>F141-E141</f>
        <v>1035</v>
      </c>
      <c r="K141" s="217" t="e">
        <f>NETWORKDAYS(E141,F141,C$172:C$231)</f>
        <v>#VALUE!</v>
      </c>
      <c r="L141" s="26"/>
      <c r="M141" s="105"/>
      <c r="N141" s="105"/>
      <c r="O141" s="105"/>
      <c r="P141" s="105"/>
      <c r="Q141" s="105"/>
      <c r="R141" s="105"/>
      <c r="S141" s="105"/>
      <c r="T141" s="105"/>
      <c r="U141" s="62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62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62"/>
    </row>
    <row r="142" spans="1:47" s="81" customFormat="1" ht="6" customHeight="1">
      <c r="A142" s="346"/>
      <c r="B142" s="113"/>
      <c r="C142" s="79"/>
      <c r="D142" s="503">
        <f>IF(COUNTIF($B$137:B142,B142)=1,1,0)</f>
        <v>0</v>
      </c>
      <c r="E142" s="281"/>
      <c r="F142" s="281"/>
      <c r="G142" s="159"/>
      <c r="H142" s="148"/>
      <c r="I142" s="263"/>
      <c r="J142" s="220"/>
      <c r="K142" s="221"/>
      <c r="L142" s="26"/>
      <c r="M142" s="50"/>
      <c r="N142" s="50"/>
      <c r="O142" s="50"/>
      <c r="P142" s="50"/>
      <c r="Q142" s="50"/>
      <c r="R142" s="50"/>
      <c r="S142" s="50"/>
      <c r="T142" s="50"/>
      <c r="U142" s="62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62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62"/>
    </row>
    <row r="143" spans="1:47" s="39" customFormat="1" ht="18.75" customHeight="1">
      <c r="A143" s="346" t="s">
        <v>183</v>
      </c>
      <c r="B143" s="113" t="s">
        <v>137</v>
      </c>
      <c r="C143" s="79"/>
      <c r="D143" s="503">
        <f>IF(COUNTIF($B$137:B143,B143)=1,1,0)</f>
        <v>1</v>
      </c>
      <c r="E143" s="281">
        <v>42887</v>
      </c>
      <c r="F143" s="281">
        <v>43069</v>
      </c>
      <c r="G143" s="159">
        <v>34.75</v>
      </c>
      <c r="H143" s="148">
        <v>37</v>
      </c>
      <c r="I143" s="278">
        <f>G143/H143</f>
        <v>0.93918918918918914</v>
      </c>
      <c r="J143" s="220">
        <f>F143-E143</f>
        <v>182</v>
      </c>
      <c r="K143" s="221" t="e">
        <f>NETWORKDAYS(E143,F143,C$172:C$231)</f>
        <v>#VALUE!</v>
      </c>
      <c r="L143" s="26"/>
      <c r="M143" s="83"/>
      <c r="N143" s="83"/>
      <c r="O143" s="83"/>
      <c r="P143" s="83"/>
      <c r="Q143" s="83"/>
      <c r="R143" s="83"/>
      <c r="S143" s="83"/>
      <c r="T143" s="83"/>
      <c r="U143" s="62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62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62"/>
    </row>
    <row r="144" spans="1:47" s="81" customFormat="1" ht="6" customHeight="1">
      <c r="A144" s="346"/>
      <c r="B144" s="166"/>
      <c r="C144" s="79"/>
      <c r="D144" s="503">
        <f>IF(COUNTIF($B$137:B144,B144)=1,1,0)</f>
        <v>0</v>
      </c>
      <c r="E144" s="281"/>
      <c r="F144" s="281"/>
      <c r="G144" s="266"/>
      <c r="H144" s="268"/>
      <c r="I144" s="157"/>
      <c r="J144" s="216"/>
      <c r="K144" s="217"/>
      <c r="L144" s="26"/>
      <c r="M144" s="30"/>
      <c r="N144" s="30"/>
      <c r="O144" s="30"/>
      <c r="P144" s="30"/>
      <c r="Q144" s="30"/>
      <c r="R144" s="30"/>
      <c r="S144" s="30"/>
      <c r="T144" s="30"/>
      <c r="U144" s="62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6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62"/>
    </row>
    <row r="145" spans="1:47" s="39" customFormat="1" ht="18.75" customHeight="1">
      <c r="A145" s="346" t="s">
        <v>183</v>
      </c>
      <c r="B145" s="113" t="s">
        <v>137</v>
      </c>
      <c r="C145" s="79"/>
      <c r="D145" s="503">
        <f>IF(COUNTIF($B$137:B145,B145)=1,1,0)</f>
        <v>0</v>
      </c>
      <c r="E145" s="281">
        <v>42795</v>
      </c>
      <c r="F145" s="281">
        <v>43830</v>
      </c>
      <c r="G145" s="266">
        <v>37</v>
      </c>
      <c r="H145" s="268">
        <v>37</v>
      </c>
      <c r="I145" s="263">
        <f>G145/H145</f>
        <v>1</v>
      </c>
      <c r="J145" s="216">
        <f>F145-E145</f>
        <v>1035</v>
      </c>
      <c r="K145" s="217" t="e">
        <f>NETWORKDAYS(E145,F145,C$172:C$231)</f>
        <v>#VALUE!</v>
      </c>
      <c r="L145" s="26"/>
      <c r="M145" s="89"/>
      <c r="N145" s="89"/>
      <c r="O145" s="89"/>
      <c r="P145" s="89"/>
      <c r="Q145" s="89"/>
      <c r="R145" s="89"/>
      <c r="S145" s="89"/>
      <c r="T145" s="89"/>
      <c r="U145" s="62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62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62"/>
    </row>
    <row r="146" spans="1:47" s="81" customFormat="1" ht="6" customHeight="1">
      <c r="A146" s="346"/>
      <c r="B146" s="166"/>
      <c r="C146" s="79"/>
      <c r="D146" s="503">
        <f>IF(COUNTIF($B$137:B146,B146)=1,1,0)</f>
        <v>0</v>
      </c>
      <c r="E146" s="281"/>
      <c r="F146" s="281"/>
      <c r="G146" s="159"/>
      <c r="H146" s="148"/>
      <c r="I146" s="157"/>
      <c r="J146" s="220"/>
      <c r="K146" s="221"/>
      <c r="L146" s="26"/>
      <c r="M146" s="30"/>
      <c r="N146" s="30"/>
      <c r="O146" s="30"/>
      <c r="P146" s="30"/>
      <c r="Q146" s="30"/>
      <c r="R146" s="30"/>
      <c r="S146" s="30"/>
      <c r="T146" s="30"/>
      <c r="U146" s="62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6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62"/>
    </row>
    <row r="147" spans="1:47" s="39" customFormat="1" ht="18.75" customHeight="1">
      <c r="A147" s="346" t="s">
        <v>183</v>
      </c>
      <c r="B147" s="234" t="s">
        <v>127</v>
      </c>
      <c r="C147" s="79"/>
      <c r="D147" s="503">
        <f>IF(COUNTIF($B$137:B147,B147)=1,1,0)</f>
        <v>1</v>
      </c>
      <c r="E147" s="281">
        <v>42795</v>
      </c>
      <c r="F147" s="281">
        <v>43830</v>
      </c>
      <c r="G147" s="283">
        <v>15</v>
      </c>
      <c r="H147" s="284">
        <v>37</v>
      </c>
      <c r="I147" s="278">
        <f>G147/H147</f>
        <v>0.40540540540540543</v>
      </c>
      <c r="J147" s="220">
        <f>F147-E147</f>
        <v>1035</v>
      </c>
      <c r="K147" s="221" t="e">
        <f>NETWORKDAYS(E147,F147,C$172:C$231)</f>
        <v>#VALUE!</v>
      </c>
      <c r="L147" s="26"/>
      <c r="M147" s="83"/>
      <c r="N147" s="83"/>
      <c r="O147" s="83"/>
      <c r="P147" s="83"/>
      <c r="Q147" s="83"/>
      <c r="R147" s="83"/>
      <c r="S147" s="83"/>
      <c r="T147" s="83"/>
      <c r="U147" s="62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62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62"/>
    </row>
    <row r="148" spans="1:47" s="81" customFormat="1" ht="6" customHeight="1">
      <c r="A148" s="346"/>
      <c r="B148" s="166"/>
      <c r="C148" s="79"/>
      <c r="D148" s="503">
        <f>IF(COUNTIF($B$137:B148,B148)=1,1,0)</f>
        <v>0</v>
      </c>
      <c r="E148" s="281"/>
      <c r="F148" s="281"/>
      <c r="G148" s="266"/>
      <c r="H148" s="268"/>
      <c r="I148" s="265"/>
      <c r="J148" s="216"/>
      <c r="K148" s="217"/>
      <c r="L148" s="26"/>
      <c r="M148" s="30"/>
      <c r="N148" s="30"/>
      <c r="O148" s="30"/>
      <c r="P148" s="30"/>
      <c r="Q148" s="30"/>
      <c r="R148" s="30"/>
      <c r="S148" s="30"/>
      <c r="T148" s="30"/>
      <c r="U148" s="62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6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62"/>
    </row>
    <row r="149" spans="1:47" s="39" customFormat="1" ht="18.75" customHeight="1">
      <c r="A149" s="346" t="s">
        <v>183</v>
      </c>
      <c r="B149" s="162" t="s">
        <v>127</v>
      </c>
      <c r="C149" s="79"/>
      <c r="D149" s="503">
        <f>IF(COUNTIF($B$137:B149,B149)=1,1,0)</f>
        <v>0</v>
      </c>
      <c r="E149" s="281">
        <v>42795</v>
      </c>
      <c r="F149" s="281">
        <v>43830</v>
      </c>
      <c r="G149" s="266">
        <v>30</v>
      </c>
      <c r="H149" s="268">
        <v>37</v>
      </c>
      <c r="I149" s="278">
        <f>G149/H149</f>
        <v>0.81081081081081086</v>
      </c>
      <c r="J149" s="216">
        <f>F149-E149</f>
        <v>1035</v>
      </c>
      <c r="K149" s="217" t="e">
        <f>NETWORKDAYS(E149,F149,C$172:C$231)</f>
        <v>#VALUE!</v>
      </c>
      <c r="L149" s="26"/>
      <c r="M149" s="83"/>
      <c r="N149" s="83"/>
      <c r="O149" s="83"/>
      <c r="P149" s="83"/>
      <c r="Q149" s="83"/>
      <c r="R149" s="83"/>
      <c r="S149" s="83"/>
      <c r="T149" s="83"/>
      <c r="U149" s="62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62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62"/>
    </row>
    <row r="150" spans="1:47" s="81" customFormat="1" ht="6" customHeight="1">
      <c r="A150" s="346"/>
      <c r="B150" s="166"/>
      <c r="C150" s="79"/>
      <c r="D150" s="503">
        <f>IF(COUNTIF($B$137:B150,B150)=1,1,0)</f>
        <v>0</v>
      </c>
      <c r="E150" s="281"/>
      <c r="F150" s="281"/>
      <c r="G150" s="159"/>
      <c r="H150" s="148"/>
      <c r="I150" s="157"/>
      <c r="J150" s="220"/>
      <c r="K150" s="221"/>
      <c r="L150" s="26"/>
      <c r="M150" s="30"/>
      <c r="N150" s="30"/>
      <c r="O150" s="30"/>
      <c r="P150" s="30"/>
      <c r="Q150" s="30"/>
      <c r="R150" s="30"/>
      <c r="S150" s="30"/>
      <c r="T150" s="30"/>
      <c r="U150" s="62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6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62"/>
    </row>
    <row r="151" spans="1:47" s="39" customFormat="1" ht="18.75" customHeight="1">
      <c r="A151" s="346" t="s">
        <v>183</v>
      </c>
      <c r="B151" s="162" t="s">
        <v>147</v>
      </c>
      <c r="C151" s="79"/>
      <c r="D151" s="503">
        <f>IF(COUNTIF($B$137:B151,B151)=1,1,0)</f>
        <v>1</v>
      </c>
      <c r="E151" s="281">
        <v>42887</v>
      </c>
      <c r="F151" s="281">
        <v>42948</v>
      </c>
      <c r="G151" s="283">
        <v>37</v>
      </c>
      <c r="H151" s="284">
        <v>37</v>
      </c>
      <c r="I151" s="278">
        <f>G151/H151</f>
        <v>1</v>
      </c>
      <c r="J151" s="216">
        <f>F151-E151</f>
        <v>61</v>
      </c>
      <c r="K151" s="217" t="e">
        <f>NETWORKDAYS(E151,F151,C$172:C$231)</f>
        <v>#VALUE!</v>
      </c>
      <c r="L151" s="26"/>
      <c r="M151" s="326"/>
      <c r="N151" s="326"/>
      <c r="O151" s="326"/>
      <c r="P151" s="326"/>
      <c r="Q151" s="326"/>
      <c r="R151" s="326"/>
      <c r="S151" s="326"/>
      <c r="T151" s="326"/>
      <c r="U151" s="62"/>
      <c r="V151" s="326"/>
      <c r="W151" s="326"/>
      <c r="X151" s="326"/>
      <c r="Y151" s="326"/>
      <c r="Z151" s="326"/>
      <c r="AA151" s="326"/>
      <c r="AB151" s="326"/>
      <c r="AC151" s="326"/>
      <c r="AD151" s="326"/>
      <c r="AE151" s="326"/>
      <c r="AF151" s="326"/>
      <c r="AG151" s="326"/>
      <c r="AH151" s="62"/>
      <c r="AI151" s="326"/>
      <c r="AJ151" s="326"/>
      <c r="AK151" s="326"/>
      <c r="AL151" s="326"/>
      <c r="AM151" s="326"/>
      <c r="AN151" s="326"/>
      <c r="AO151" s="326"/>
      <c r="AP151" s="326"/>
      <c r="AQ151" s="326"/>
      <c r="AR151" s="326"/>
      <c r="AS151" s="326"/>
      <c r="AT151" s="326"/>
      <c r="AU151" s="62"/>
    </row>
    <row r="152" spans="1:47" s="81" customFormat="1" ht="6" customHeight="1">
      <c r="A152" s="346"/>
      <c r="B152" s="113"/>
      <c r="C152" s="79"/>
      <c r="D152" s="503">
        <f>IF(COUNTIF($B$137:B152,B152)=1,1,0)</f>
        <v>0</v>
      </c>
      <c r="E152" s="281"/>
      <c r="F152" s="281"/>
      <c r="G152" s="159"/>
      <c r="H152" s="148"/>
      <c r="I152" s="157"/>
      <c r="J152" s="220"/>
      <c r="K152" s="221"/>
      <c r="L152" s="26"/>
      <c r="M152" s="421"/>
      <c r="N152" s="421"/>
      <c r="O152" s="421"/>
      <c r="P152" s="421"/>
      <c r="Q152" s="421"/>
      <c r="R152" s="421"/>
      <c r="S152" s="421"/>
      <c r="T152" s="421"/>
      <c r="U152" s="62"/>
      <c r="V152" s="421"/>
      <c r="W152" s="421"/>
      <c r="X152" s="421"/>
      <c r="Y152" s="421"/>
      <c r="Z152" s="421"/>
      <c r="AA152" s="421"/>
      <c r="AB152" s="421"/>
      <c r="AC152" s="421"/>
      <c r="AD152" s="421"/>
      <c r="AE152" s="421"/>
      <c r="AF152" s="421"/>
      <c r="AG152" s="421"/>
      <c r="AH152" s="62"/>
      <c r="AI152" s="421"/>
      <c r="AJ152" s="421"/>
      <c r="AK152" s="421"/>
      <c r="AL152" s="421"/>
      <c r="AM152" s="421"/>
      <c r="AN152" s="421"/>
      <c r="AO152" s="421"/>
      <c r="AP152" s="421"/>
      <c r="AQ152" s="421"/>
      <c r="AR152" s="421"/>
      <c r="AS152" s="421"/>
      <c r="AT152" s="421"/>
      <c r="AU152" s="62"/>
    </row>
    <row r="153" spans="1:47" s="39" customFormat="1" ht="18.75" customHeight="1">
      <c r="A153" s="346" t="s">
        <v>183</v>
      </c>
      <c r="B153" s="162" t="s">
        <v>149</v>
      </c>
      <c r="C153" s="79"/>
      <c r="D153" s="503">
        <f>IF(COUNTIF($B$137:B153,B153)=1,1,0)</f>
        <v>1</v>
      </c>
      <c r="E153" s="281">
        <v>42795</v>
      </c>
      <c r="F153" s="281">
        <v>43830</v>
      </c>
      <c r="G153" s="283">
        <v>1.5</v>
      </c>
      <c r="H153" s="284">
        <v>37</v>
      </c>
      <c r="I153" s="278">
        <f>G153/H153</f>
        <v>4.0540540540540543E-2</v>
      </c>
      <c r="J153" s="220">
        <f>F153-E153</f>
        <v>1035</v>
      </c>
      <c r="K153" s="221" t="e">
        <f>NETWORKDAYS(E153,F153,C$172:C$231)</f>
        <v>#VALUE!</v>
      </c>
      <c r="L153" s="26"/>
      <c r="M153" s="326"/>
      <c r="N153" s="326"/>
      <c r="O153" s="326"/>
      <c r="P153" s="326"/>
      <c r="Q153" s="326"/>
      <c r="R153" s="326"/>
      <c r="S153" s="326"/>
      <c r="T153" s="326"/>
      <c r="U153" s="62"/>
      <c r="V153" s="326"/>
      <c r="W153" s="326"/>
      <c r="X153" s="326"/>
      <c r="Y153" s="326"/>
      <c r="Z153" s="326"/>
      <c r="AA153" s="326"/>
      <c r="AB153" s="326"/>
      <c r="AC153" s="326"/>
      <c r="AD153" s="326"/>
      <c r="AE153" s="326"/>
      <c r="AF153" s="326"/>
      <c r="AG153" s="326"/>
      <c r="AH153" s="62"/>
      <c r="AI153" s="326"/>
      <c r="AJ153" s="326"/>
      <c r="AK153" s="326"/>
      <c r="AL153" s="326"/>
      <c r="AM153" s="326"/>
      <c r="AN153" s="326"/>
      <c r="AO153" s="326"/>
      <c r="AP153" s="326"/>
      <c r="AQ153" s="326"/>
      <c r="AR153" s="326"/>
      <c r="AS153" s="326"/>
      <c r="AT153" s="326"/>
      <c r="AU153" s="62"/>
    </row>
    <row r="154" spans="1:47" s="81" customFormat="1" ht="6" customHeight="1">
      <c r="A154" s="346"/>
      <c r="B154" s="113"/>
      <c r="C154" s="79"/>
      <c r="D154" s="503">
        <f>IF(COUNTIF($B$137:B154,B154)=1,1,0)</f>
        <v>0</v>
      </c>
      <c r="E154" s="281"/>
      <c r="F154" s="281"/>
      <c r="G154" s="159"/>
      <c r="H154" s="148"/>
      <c r="I154" s="157"/>
      <c r="J154" s="216"/>
      <c r="K154" s="217"/>
      <c r="L154" s="26"/>
      <c r="M154" s="421"/>
      <c r="N154" s="421"/>
      <c r="O154" s="421"/>
      <c r="P154" s="421"/>
      <c r="Q154" s="421"/>
      <c r="R154" s="421"/>
      <c r="S154" s="421"/>
      <c r="T154" s="421"/>
      <c r="U154" s="62"/>
      <c r="V154" s="421"/>
      <c r="W154" s="421"/>
      <c r="X154" s="421"/>
      <c r="Y154" s="421"/>
      <c r="Z154" s="421"/>
      <c r="AA154" s="421"/>
      <c r="AB154" s="421"/>
      <c r="AC154" s="421"/>
      <c r="AD154" s="421"/>
      <c r="AE154" s="421"/>
      <c r="AF154" s="421"/>
      <c r="AG154" s="421"/>
      <c r="AH154" s="62"/>
      <c r="AI154" s="421"/>
      <c r="AJ154" s="421"/>
      <c r="AK154" s="421"/>
      <c r="AL154" s="421"/>
      <c r="AM154" s="421"/>
      <c r="AN154" s="421"/>
      <c r="AO154" s="421"/>
      <c r="AP154" s="421"/>
      <c r="AQ154" s="421"/>
      <c r="AR154" s="421"/>
      <c r="AS154" s="421"/>
      <c r="AT154" s="421"/>
      <c r="AU154" s="62"/>
    </row>
    <row r="155" spans="1:47" s="39" customFormat="1" ht="18.75" customHeight="1">
      <c r="A155" s="346" t="s">
        <v>183</v>
      </c>
      <c r="B155" s="113" t="s">
        <v>150</v>
      </c>
      <c r="C155" s="79"/>
      <c r="D155" s="503">
        <f>IF(COUNTIF($B$137:B155,B155)=1,1,0)</f>
        <v>1</v>
      </c>
      <c r="E155" s="281">
        <v>42795</v>
      </c>
      <c r="F155" s="281">
        <v>43830</v>
      </c>
      <c r="G155" s="283">
        <v>8</v>
      </c>
      <c r="H155" s="284">
        <v>37</v>
      </c>
      <c r="I155" s="278">
        <f>G155/H155</f>
        <v>0.21621621621621623</v>
      </c>
      <c r="J155" s="216">
        <f>F155-E155</f>
        <v>1035</v>
      </c>
      <c r="K155" s="217" t="e">
        <f>NETWORKDAYS(E155,F155,C$172:C$231)</f>
        <v>#VALUE!</v>
      </c>
      <c r="L155" s="26"/>
      <c r="M155" s="326"/>
      <c r="N155" s="326"/>
      <c r="O155" s="326"/>
      <c r="P155" s="326"/>
      <c r="Q155" s="326"/>
      <c r="R155" s="326"/>
      <c r="S155" s="326"/>
      <c r="T155" s="326"/>
      <c r="U155" s="62"/>
      <c r="V155" s="326"/>
      <c r="W155" s="326"/>
      <c r="X155" s="326"/>
      <c r="Y155" s="326"/>
      <c r="Z155" s="326"/>
      <c r="AA155" s="326"/>
      <c r="AB155" s="326"/>
      <c r="AC155" s="326"/>
      <c r="AD155" s="326"/>
      <c r="AE155" s="326"/>
      <c r="AF155" s="326"/>
      <c r="AG155" s="326"/>
      <c r="AH155" s="62"/>
      <c r="AI155" s="326"/>
      <c r="AJ155" s="326"/>
      <c r="AK155" s="326"/>
      <c r="AL155" s="326"/>
      <c r="AM155" s="326"/>
      <c r="AN155" s="326"/>
      <c r="AO155" s="326"/>
      <c r="AP155" s="326"/>
      <c r="AQ155" s="326"/>
      <c r="AR155" s="326"/>
      <c r="AS155" s="326"/>
      <c r="AT155" s="326"/>
      <c r="AU155" s="62"/>
    </row>
    <row r="156" spans="1:47" s="81" customFormat="1" ht="6" customHeight="1">
      <c r="A156" s="346"/>
      <c r="B156" s="166"/>
      <c r="C156" s="79"/>
      <c r="D156" s="503">
        <f>IF(COUNTIF($B$137:B156,B156)=1,1,0)</f>
        <v>0</v>
      </c>
      <c r="E156" s="281"/>
      <c r="F156" s="281"/>
      <c r="G156" s="159"/>
      <c r="H156" s="148"/>
      <c r="I156" s="157"/>
      <c r="J156" s="220"/>
      <c r="K156" s="221"/>
      <c r="L156" s="26"/>
      <c r="M156" s="421"/>
      <c r="N156" s="421"/>
      <c r="O156" s="421"/>
      <c r="P156" s="421"/>
      <c r="Q156" s="421"/>
      <c r="R156" s="421"/>
      <c r="S156" s="421"/>
      <c r="T156" s="421"/>
      <c r="U156" s="62"/>
      <c r="V156" s="421"/>
      <c r="W156" s="421"/>
      <c r="X156" s="421"/>
      <c r="Y156" s="421"/>
      <c r="Z156" s="421"/>
      <c r="AA156" s="421"/>
      <c r="AB156" s="421"/>
      <c r="AC156" s="421"/>
      <c r="AD156" s="421"/>
      <c r="AE156" s="421"/>
      <c r="AF156" s="421"/>
      <c r="AG156" s="421"/>
      <c r="AH156" s="62"/>
      <c r="AI156" s="421"/>
      <c r="AJ156" s="421"/>
      <c r="AK156" s="421"/>
      <c r="AL156" s="421"/>
      <c r="AM156" s="421"/>
      <c r="AN156" s="421"/>
      <c r="AO156" s="421"/>
      <c r="AP156" s="421"/>
      <c r="AQ156" s="421"/>
      <c r="AR156" s="421"/>
      <c r="AS156" s="421"/>
      <c r="AT156" s="421"/>
      <c r="AU156" s="62"/>
    </row>
    <row r="157" spans="1:47" s="39" customFormat="1" ht="18.75" customHeight="1">
      <c r="A157" s="346" t="s">
        <v>183</v>
      </c>
      <c r="B157" s="162" t="s">
        <v>148</v>
      </c>
      <c r="C157" s="79"/>
      <c r="D157" s="503">
        <f>IF(COUNTIF($B$137:B157,B157)=1,1,0)</f>
        <v>1</v>
      </c>
      <c r="E157" s="281">
        <v>42948</v>
      </c>
      <c r="F157" s="281">
        <v>43008</v>
      </c>
      <c r="G157" s="159">
        <v>20</v>
      </c>
      <c r="H157" s="148">
        <v>20</v>
      </c>
      <c r="I157" s="278">
        <f>G157/H157</f>
        <v>1</v>
      </c>
      <c r="J157" s="220">
        <f>F157-E157</f>
        <v>60</v>
      </c>
      <c r="K157" s="221" t="e">
        <f>NETWORKDAYS(E157,F157,C$172:C$231)</f>
        <v>#VALUE!</v>
      </c>
      <c r="L157" s="26"/>
      <c r="M157" s="326"/>
      <c r="N157" s="326"/>
      <c r="O157" s="326"/>
      <c r="P157" s="326"/>
      <c r="Q157" s="326"/>
      <c r="R157" s="326"/>
      <c r="S157" s="326"/>
      <c r="T157" s="326"/>
      <c r="U157" s="62"/>
      <c r="V157" s="326"/>
      <c r="W157" s="326"/>
      <c r="X157" s="326"/>
      <c r="Y157" s="326"/>
      <c r="Z157" s="326"/>
      <c r="AA157" s="326"/>
      <c r="AB157" s="326"/>
      <c r="AC157" s="326"/>
      <c r="AD157" s="326"/>
      <c r="AE157" s="326"/>
      <c r="AF157" s="326"/>
      <c r="AG157" s="326"/>
      <c r="AH157" s="62"/>
      <c r="AI157" s="326"/>
      <c r="AJ157" s="326"/>
      <c r="AK157" s="326"/>
      <c r="AL157" s="326"/>
      <c r="AM157" s="326"/>
      <c r="AN157" s="326"/>
      <c r="AO157" s="326"/>
      <c r="AP157" s="326"/>
      <c r="AQ157" s="326"/>
      <c r="AR157" s="326"/>
      <c r="AS157" s="326"/>
      <c r="AT157" s="326"/>
      <c r="AU157" s="62"/>
    </row>
    <row r="158" spans="1:47" s="81" customFormat="1" ht="6" customHeight="1">
      <c r="A158" s="346"/>
      <c r="B158" s="166"/>
      <c r="C158" s="79"/>
      <c r="D158" s="503">
        <f>IF(COUNTIF($B$137:B158,B158)=1,1,0)</f>
        <v>0</v>
      </c>
      <c r="E158" s="281"/>
      <c r="F158" s="281"/>
      <c r="G158" s="159"/>
      <c r="H158" s="148"/>
      <c r="I158" s="157"/>
      <c r="J158" s="216"/>
      <c r="K158" s="217"/>
      <c r="L158" s="26"/>
      <c r="M158" s="421"/>
      <c r="N158" s="421"/>
      <c r="O158" s="421"/>
      <c r="P158" s="421"/>
      <c r="Q158" s="421"/>
      <c r="R158" s="421"/>
      <c r="S158" s="421"/>
      <c r="T158" s="421"/>
      <c r="U158" s="62"/>
      <c r="V158" s="421"/>
      <c r="W158" s="421"/>
      <c r="X158" s="421"/>
      <c r="Y158" s="421"/>
      <c r="Z158" s="421"/>
      <c r="AA158" s="421"/>
      <c r="AB158" s="421"/>
      <c r="AC158" s="421"/>
      <c r="AD158" s="421"/>
      <c r="AE158" s="421"/>
      <c r="AF158" s="421"/>
      <c r="AG158" s="421"/>
      <c r="AH158" s="62"/>
      <c r="AI158" s="421"/>
      <c r="AJ158" s="421"/>
      <c r="AK158" s="421"/>
      <c r="AL158" s="421"/>
      <c r="AM158" s="421"/>
      <c r="AN158" s="421"/>
      <c r="AO158" s="421"/>
      <c r="AP158" s="421"/>
      <c r="AQ158" s="421"/>
      <c r="AR158" s="421"/>
      <c r="AS158" s="421"/>
      <c r="AT158" s="421"/>
      <c r="AU158" s="62"/>
    </row>
    <row r="159" spans="1:47" s="39" customFormat="1" ht="18.75" customHeight="1">
      <c r="A159" s="346" t="s">
        <v>183</v>
      </c>
      <c r="B159" s="234" t="s">
        <v>148</v>
      </c>
      <c r="C159" s="79"/>
      <c r="D159" s="503">
        <f>IF(COUNTIF($B$137:B159,B159)=1,1,0)</f>
        <v>0</v>
      </c>
      <c r="E159" s="281">
        <v>42887</v>
      </c>
      <c r="F159" s="281">
        <v>43069</v>
      </c>
      <c r="G159" s="283">
        <v>20</v>
      </c>
      <c r="H159" s="284">
        <v>15</v>
      </c>
      <c r="I159" s="278">
        <f>G159/H159</f>
        <v>1.3333333333333333</v>
      </c>
      <c r="J159" s="216">
        <f>F159-E159</f>
        <v>182</v>
      </c>
      <c r="K159" s="217" t="e">
        <f>NETWORKDAYS(E159,F159,C$172:C$231)</f>
        <v>#VALUE!</v>
      </c>
      <c r="L159" s="26"/>
      <c r="M159" s="326"/>
      <c r="N159" s="326"/>
      <c r="O159" s="326"/>
      <c r="P159" s="326"/>
      <c r="Q159" s="326"/>
      <c r="R159" s="326"/>
      <c r="S159" s="326"/>
      <c r="T159" s="326"/>
      <c r="U159" s="62"/>
      <c r="V159" s="326"/>
      <c r="W159" s="326"/>
      <c r="X159" s="326"/>
      <c r="Y159" s="326"/>
      <c r="Z159" s="326"/>
      <c r="AA159" s="326"/>
      <c r="AB159" s="326"/>
      <c r="AC159" s="326"/>
      <c r="AD159" s="326"/>
      <c r="AE159" s="326"/>
      <c r="AF159" s="326"/>
      <c r="AG159" s="326"/>
      <c r="AH159" s="62"/>
      <c r="AI159" s="326"/>
      <c r="AJ159" s="326"/>
      <c r="AK159" s="326"/>
      <c r="AL159" s="326"/>
      <c r="AM159" s="326"/>
      <c r="AN159" s="326"/>
      <c r="AO159" s="326"/>
      <c r="AP159" s="326"/>
      <c r="AQ159" s="326"/>
      <c r="AR159" s="326"/>
      <c r="AS159" s="326"/>
      <c r="AT159" s="326"/>
      <c r="AU159" s="62"/>
    </row>
    <row r="160" spans="1:47" s="81" customFormat="1" ht="6" customHeight="1">
      <c r="A160" s="346"/>
      <c r="B160" s="166"/>
      <c r="C160" s="79"/>
      <c r="D160" s="504"/>
      <c r="E160" s="158"/>
      <c r="F160" s="158"/>
      <c r="G160" s="159"/>
      <c r="H160" s="148"/>
      <c r="I160" s="157"/>
      <c r="J160" s="220"/>
      <c r="K160" s="221"/>
      <c r="L160" s="26"/>
      <c r="M160" s="50"/>
      <c r="N160" s="50"/>
      <c r="O160" s="50"/>
      <c r="P160" s="50"/>
      <c r="Q160" s="50"/>
      <c r="R160" s="50"/>
      <c r="S160" s="50"/>
      <c r="T160" s="50"/>
      <c r="U160" s="62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62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62"/>
    </row>
    <row r="161" spans="1:47" s="277" customFormat="1" ht="15" customHeight="1">
      <c r="A161" s="346"/>
      <c r="B161" s="193"/>
      <c r="C161" s="166"/>
      <c r="D161" s="503"/>
      <c r="E161" s="168"/>
      <c r="F161" s="168"/>
      <c r="G161" s="163"/>
      <c r="H161" s="167"/>
      <c r="I161" s="197"/>
      <c r="J161" s="273"/>
      <c r="K161" s="310"/>
      <c r="L161" s="26"/>
      <c r="M161" s="186"/>
      <c r="N161" s="186"/>
      <c r="O161" s="186"/>
      <c r="P161" s="186"/>
      <c r="Q161" s="186"/>
      <c r="R161" s="186"/>
      <c r="S161" s="186"/>
      <c r="T161" s="186"/>
      <c r="U161" s="62"/>
      <c r="V161" s="186"/>
      <c r="W161" s="186"/>
      <c r="X161" s="186"/>
      <c r="Y161" s="186"/>
      <c r="Z161" s="186"/>
      <c r="AA161" s="186"/>
      <c r="AB161" s="186"/>
      <c r="AC161" s="186"/>
      <c r="AD161" s="186"/>
      <c r="AE161" s="186"/>
      <c r="AF161" s="186"/>
      <c r="AG161" s="186"/>
      <c r="AH161" s="62"/>
      <c r="AI161" s="186"/>
      <c r="AJ161" s="186"/>
      <c r="AK161" s="186"/>
      <c r="AL161" s="186"/>
      <c r="AM161" s="186"/>
      <c r="AN161" s="186"/>
      <c r="AO161" s="186"/>
      <c r="AP161" s="186"/>
      <c r="AQ161" s="186"/>
      <c r="AR161" s="186"/>
      <c r="AS161" s="186"/>
      <c r="AT161" s="186"/>
      <c r="AU161" s="62"/>
    </row>
    <row r="162" spans="1:47" ht="26.25">
      <c r="A162" s="349"/>
      <c r="B162" s="311" t="s">
        <v>180</v>
      </c>
      <c r="C162" s="312"/>
      <c r="D162" s="505"/>
      <c r="E162" s="313"/>
      <c r="F162" s="313"/>
      <c r="G162" s="314"/>
      <c r="H162" s="311"/>
      <c r="I162" s="315"/>
      <c r="L162" s="26"/>
      <c r="U162" s="62"/>
      <c r="AH162" s="62"/>
      <c r="AU162" s="62"/>
    </row>
    <row r="163" spans="1:47" ht="18.75">
      <c r="A163" s="384" t="s">
        <v>35</v>
      </c>
      <c r="B163" s="433" t="s">
        <v>181</v>
      </c>
      <c r="C163" s="434"/>
      <c r="D163" s="506"/>
      <c r="E163" s="435"/>
      <c r="F163" s="436" t="s">
        <v>173</v>
      </c>
      <c r="G163" s="436" t="s">
        <v>248</v>
      </c>
      <c r="H163" s="437" t="s">
        <v>174</v>
      </c>
      <c r="I163" s="438"/>
      <c r="L163" s="26"/>
      <c r="U163" s="62"/>
      <c r="AH163" s="62"/>
      <c r="AU163" s="62"/>
    </row>
    <row r="164" spans="1:47" ht="18.75">
      <c r="A164" s="368" t="s">
        <v>249</v>
      </c>
      <c r="B164" s="371">
        <f>SUM(D9:D31)</f>
        <v>11</v>
      </c>
      <c r="C164" s="375"/>
      <c r="D164" s="507"/>
      <c r="E164" s="376"/>
      <c r="F164" s="378">
        <f>SUM($G$9:$G$31)</f>
        <v>48.4</v>
      </c>
      <c r="G164" s="516">
        <f>AVERAGE($G$9:$G$31)</f>
        <v>4.0333333333333332</v>
      </c>
      <c r="H164" s="374">
        <f>SUM(G9:G31)/SUM(H9:H31)</f>
        <v>0.110250569476082</v>
      </c>
      <c r="I164" s="374"/>
      <c r="L164" s="26"/>
      <c r="U164" s="62"/>
      <c r="AH164" s="62"/>
      <c r="AU164" s="62"/>
    </row>
    <row r="165" spans="1:47" s="276" customFormat="1" ht="18.75">
      <c r="A165" s="385"/>
      <c r="B165" s="353"/>
      <c r="C165" s="354"/>
      <c r="D165" s="508"/>
      <c r="E165" s="355"/>
      <c r="F165" s="356"/>
      <c r="G165" s="357"/>
      <c r="H165" s="358"/>
      <c r="I165" s="359"/>
      <c r="L165" s="26"/>
      <c r="U165" s="62"/>
      <c r="AH165" s="62"/>
      <c r="AU165" s="62"/>
    </row>
    <row r="166" spans="1:47" ht="18.75">
      <c r="A166" s="386" t="s">
        <v>43</v>
      </c>
      <c r="B166" s="439" t="s">
        <v>182</v>
      </c>
      <c r="C166" s="440"/>
      <c r="D166" s="509"/>
      <c r="E166" s="441"/>
      <c r="F166" s="442" t="s">
        <v>173</v>
      </c>
      <c r="G166" s="442" t="s">
        <v>248</v>
      </c>
      <c r="H166" s="443" t="s">
        <v>174</v>
      </c>
      <c r="I166" s="444"/>
      <c r="L166" s="26"/>
      <c r="U166" s="62"/>
      <c r="AH166" s="62"/>
      <c r="AU166" s="62"/>
    </row>
    <row r="167" spans="1:47" ht="18.75">
      <c r="A167" s="368" t="s">
        <v>43</v>
      </c>
      <c r="B167" s="371">
        <f>SUM(D35:D37)</f>
        <v>2</v>
      </c>
      <c r="C167" s="381"/>
      <c r="D167" s="510"/>
      <c r="E167" s="377"/>
      <c r="F167" s="378">
        <f>SUM($G$35:$G$37)</f>
        <v>27.75</v>
      </c>
      <c r="G167" s="516">
        <f>AVERAGE($G$35:$G$37)</f>
        <v>13.875</v>
      </c>
      <c r="H167" s="382">
        <f>SUM(G35:G37)/SUM(H35:H37)</f>
        <v>0.375</v>
      </c>
      <c r="I167" s="379"/>
      <c r="L167" s="26"/>
      <c r="U167" s="62"/>
      <c r="AH167" s="62"/>
      <c r="AU167" s="62"/>
    </row>
    <row r="168" spans="1:47" s="276" customFormat="1" ht="18.75">
      <c r="A168" s="387"/>
      <c r="B168" s="360"/>
      <c r="C168" s="361"/>
      <c r="D168" s="511"/>
      <c r="E168" s="362"/>
      <c r="F168" s="362"/>
      <c r="G168" s="363"/>
      <c r="H168" s="364"/>
      <c r="I168" s="365"/>
      <c r="L168" s="26"/>
      <c r="U168" s="62"/>
      <c r="AH168" s="62"/>
      <c r="AU168" s="62"/>
    </row>
    <row r="169" spans="1:47" ht="31.5">
      <c r="A169" s="388" t="s">
        <v>186</v>
      </c>
      <c r="B169" s="445" t="s">
        <v>182</v>
      </c>
      <c r="C169" s="446"/>
      <c r="D169" s="512"/>
      <c r="E169" s="447"/>
      <c r="F169" s="448" t="s">
        <v>173</v>
      </c>
      <c r="G169" s="448" t="s">
        <v>248</v>
      </c>
      <c r="H169" s="449" t="s">
        <v>174</v>
      </c>
      <c r="I169" s="450"/>
      <c r="L169" s="26"/>
      <c r="U169" s="62"/>
      <c r="AH169" s="62"/>
      <c r="AU169" s="62"/>
    </row>
    <row r="170" spans="1:47" ht="18.75">
      <c r="A170" s="369" t="s">
        <v>186</v>
      </c>
      <c r="B170" s="371">
        <f>SUM(D41:D45)</f>
        <v>1</v>
      </c>
      <c r="C170" s="375"/>
      <c r="D170" s="507"/>
      <c r="E170" s="377"/>
      <c r="F170" s="378">
        <f>SUM($G$41:$G$45)</f>
        <v>72</v>
      </c>
      <c r="G170" s="378">
        <f>AVERAGE($G$41:$G$45)</f>
        <v>24</v>
      </c>
      <c r="H170" s="374">
        <f>SUM(G41:G45)/SUM(H41:H45)</f>
        <v>0.8571428571428571</v>
      </c>
      <c r="I170" s="379"/>
      <c r="L170" s="26"/>
      <c r="U170" s="62"/>
      <c r="AH170" s="62"/>
      <c r="AU170" s="62"/>
    </row>
    <row r="171" spans="1:47" s="276" customFormat="1" ht="18.75">
      <c r="A171" s="389"/>
      <c r="B171" s="360"/>
      <c r="C171" s="361"/>
      <c r="D171" s="511"/>
      <c r="E171" s="362"/>
      <c r="F171" s="362"/>
      <c r="G171" s="363"/>
      <c r="H171" s="364"/>
      <c r="I171" s="365"/>
      <c r="L171" s="26"/>
      <c r="U171" s="62"/>
      <c r="AH171" s="62"/>
      <c r="AU171" s="62"/>
    </row>
    <row r="172" spans="1:47" ht="31.5">
      <c r="A172" s="370" t="s">
        <v>184</v>
      </c>
      <c r="B172" s="427" t="s">
        <v>182</v>
      </c>
      <c r="C172" s="428"/>
      <c r="D172" s="513"/>
      <c r="E172" s="429"/>
      <c r="F172" s="430" t="s">
        <v>173</v>
      </c>
      <c r="G172" s="430" t="s">
        <v>248</v>
      </c>
      <c r="H172" s="431" t="s">
        <v>174</v>
      </c>
      <c r="I172" s="432"/>
      <c r="L172" s="26"/>
      <c r="U172" s="62"/>
      <c r="AH172" s="62"/>
      <c r="AU172" s="62"/>
    </row>
    <row r="173" spans="1:47" ht="18.75">
      <c r="A173" s="368" t="s">
        <v>250</v>
      </c>
      <c r="B173" s="371">
        <f>SUM(D49:D51)</f>
        <v>2</v>
      </c>
      <c r="C173" s="375"/>
      <c r="D173" s="507"/>
      <c r="E173" s="376"/>
      <c r="F173" s="378">
        <f>SUM($G$48:$G$51)</f>
        <v>18.5</v>
      </c>
      <c r="G173" s="516">
        <f>AVERAGE($G$49:$G$51)</f>
        <v>9.25</v>
      </c>
      <c r="H173" s="374">
        <f>SUM($G48:$G51)/SUM($H48:$H51)</f>
        <v>0.25</v>
      </c>
      <c r="I173" s="374"/>
      <c r="L173" s="26"/>
      <c r="U173" s="62"/>
      <c r="AH173" s="62"/>
      <c r="AU173" s="62"/>
    </row>
    <row r="174" spans="1:47" s="276" customFormat="1" ht="18.75">
      <c r="A174" s="387"/>
      <c r="B174" s="360"/>
      <c r="C174" s="361"/>
      <c r="D174" s="511"/>
      <c r="E174" s="366"/>
      <c r="F174" s="362"/>
      <c r="G174" s="363"/>
      <c r="H174" s="364"/>
      <c r="I174" s="365"/>
      <c r="L174" s="26"/>
      <c r="U174" s="62"/>
      <c r="AH174" s="62"/>
      <c r="AU174" s="62"/>
    </row>
    <row r="175" spans="1:47" ht="18.75" customHeight="1">
      <c r="A175" s="367" t="s">
        <v>23</v>
      </c>
      <c r="B175" s="451" t="s">
        <v>182</v>
      </c>
      <c r="C175" s="452"/>
      <c r="D175" s="514"/>
      <c r="E175" s="453"/>
      <c r="F175" s="454" t="s">
        <v>173</v>
      </c>
      <c r="G175" s="454" t="s">
        <v>248</v>
      </c>
      <c r="H175" s="455" t="s">
        <v>174</v>
      </c>
      <c r="I175" s="456"/>
      <c r="K175"/>
      <c r="L175" s="26"/>
      <c r="T175" s="269"/>
      <c r="U175" s="62"/>
      <c r="AH175" s="62"/>
      <c r="AU175" s="62"/>
    </row>
    <row r="176" spans="1:47" s="39" customFormat="1" ht="18.75">
      <c r="A176" s="368" t="s">
        <v>23</v>
      </c>
      <c r="B176" s="371">
        <f>SUM($D55:$D83)</f>
        <v>9</v>
      </c>
      <c r="C176" s="372"/>
      <c r="D176" s="515"/>
      <c r="E176" s="372"/>
      <c r="F176" s="373">
        <f>SUM($G$55:$G$83)</f>
        <v>166.5</v>
      </c>
      <c r="G176" s="373">
        <f>AVERAGE($G$55:$G$83)</f>
        <v>11.1</v>
      </c>
      <c r="H176" s="374">
        <f>SUM($G57:$G83)/SUM($H55:$H83)</f>
        <v>0.28666666666666668</v>
      </c>
      <c r="I176" s="374"/>
      <c r="J176" s="200"/>
      <c r="K176" s="200"/>
      <c r="L176" s="26"/>
      <c r="M176" s="8"/>
      <c r="N176" s="8"/>
      <c r="O176" s="8"/>
      <c r="P176" s="8"/>
      <c r="Q176" s="8"/>
      <c r="R176" s="8"/>
      <c r="S176" s="8"/>
      <c r="T176" s="8"/>
      <c r="U176" s="62"/>
      <c r="V176" s="8"/>
      <c r="W176" s="8"/>
      <c r="Y176" s="8"/>
      <c r="Z176" s="8"/>
      <c r="AA176" s="8"/>
      <c r="AB176" s="8"/>
      <c r="AC176" s="8"/>
      <c r="AD176" s="8"/>
      <c r="AE176" s="8"/>
      <c r="AF176" s="8"/>
      <c r="AG176" s="8"/>
      <c r="AH176" s="62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62"/>
    </row>
    <row r="177" spans="1:47" s="276" customFormat="1" ht="18.75">
      <c r="A177" s="387"/>
      <c r="B177" s="360"/>
      <c r="C177" s="361"/>
      <c r="D177" s="361"/>
      <c r="E177" s="366"/>
      <c r="F177" s="362"/>
      <c r="G177" s="363"/>
      <c r="H177" s="364"/>
      <c r="I177" s="365"/>
      <c r="L177" s="26"/>
      <c r="U177" s="62"/>
      <c r="AH177" s="62"/>
      <c r="AU177" s="62"/>
    </row>
    <row r="178" spans="1:47" s="193" customFormat="1" ht="18.75" customHeight="1">
      <c r="A178" s="403" t="s">
        <v>185</v>
      </c>
      <c r="B178" s="457" t="s">
        <v>182</v>
      </c>
      <c r="C178" s="458"/>
      <c r="D178" s="458"/>
      <c r="E178" s="458"/>
      <c r="F178" s="459" t="s">
        <v>173</v>
      </c>
      <c r="G178" s="459" t="s">
        <v>248</v>
      </c>
      <c r="H178" s="460" t="s">
        <v>174</v>
      </c>
      <c r="I178" s="461"/>
      <c r="J178" s="214"/>
      <c r="K178" s="215"/>
      <c r="L178" s="26"/>
      <c r="M178" s="9"/>
      <c r="N178" s="39"/>
      <c r="O178" s="39"/>
      <c r="P178" s="39"/>
      <c r="Q178" s="39"/>
      <c r="R178" s="39"/>
      <c r="S178" s="39"/>
      <c r="T178" s="39"/>
      <c r="U178" s="62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62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62"/>
    </row>
    <row r="179" spans="1:47" s="39" customFormat="1" ht="18.75">
      <c r="A179" s="524" t="s">
        <v>40</v>
      </c>
      <c r="B179" s="499">
        <f>SUM($D87:$D101)</f>
        <v>8</v>
      </c>
      <c r="C179" s="193"/>
      <c r="D179" s="193"/>
      <c r="E179" s="193"/>
      <c r="F179" s="519">
        <f>SUM($G$87:$G$101)</f>
        <v>144</v>
      </c>
      <c r="G179" s="520">
        <f>AVERAGE($G$87:$G$102)</f>
        <v>24</v>
      </c>
      <c r="H179" s="521">
        <f>SUM($G87:$G101)/SUM($H87:$H101)</f>
        <v>0.55598455598455598</v>
      </c>
      <c r="I179" s="518"/>
      <c r="J179" s="200"/>
      <c r="K179" s="200"/>
      <c r="L179" s="26"/>
      <c r="M179" s="79"/>
      <c r="N179" s="79"/>
      <c r="O179" s="79"/>
      <c r="P179" s="79"/>
      <c r="Q179" s="79"/>
      <c r="R179" s="79"/>
      <c r="S179" s="79"/>
      <c r="T179" s="79"/>
      <c r="U179" s="62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62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62"/>
    </row>
    <row r="180" spans="1:47" s="276" customFormat="1" ht="18.75">
      <c r="A180" s="387"/>
      <c r="B180" s="360"/>
      <c r="C180" s="361"/>
      <c r="D180" s="361"/>
      <c r="E180" s="366"/>
      <c r="F180" s="362"/>
      <c r="G180" s="363"/>
      <c r="H180" s="364"/>
      <c r="I180" s="365"/>
      <c r="L180" s="26"/>
      <c r="U180" s="62"/>
      <c r="AH180" s="62"/>
      <c r="AU180" s="62"/>
    </row>
    <row r="181" spans="1:47" s="200" customFormat="1" ht="18.75" customHeight="1">
      <c r="A181" s="523" t="s">
        <v>187</v>
      </c>
      <c r="B181" s="462" t="s">
        <v>182</v>
      </c>
      <c r="C181" s="463"/>
      <c r="D181" s="463"/>
      <c r="E181" s="463"/>
      <c r="F181" s="464" t="s">
        <v>173</v>
      </c>
      <c r="G181" s="464" t="s">
        <v>248</v>
      </c>
      <c r="H181" s="465" t="s">
        <v>174</v>
      </c>
      <c r="I181" s="466"/>
      <c r="J181" s="216"/>
      <c r="K181" s="217"/>
      <c r="L181" s="26"/>
      <c r="M181" s="10"/>
      <c r="N181" s="39"/>
      <c r="O181" s="39"/>
      <c r="P181" s="39"/>
      <c r="Q181" s="39"/>
      <c r="R181" s="39"/>
      <c r="S181" s="39"/>
      <c r="T181" s="39"/>
      <c r="U181" s="62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62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62"/>
    </row>
    <row r="182" spans="1:47" s="145" customFormat="1" ht="15" customHeight="1">
      <c r="A182" s="368" t="s">
        <v>251</v>
      </c>
      <c r="B182" s="517">
        <f>SUM(D105:D133)</f>
        <v>7</v>
      </c>
      <c r="C182" s="479"/>
      <c r="D182" s="479"/>
      <c r="E182" s="479"/>
      <c r="F182" s="520">
        <f>SUM($G$105:$G$133)</f>
        <v>101.75</v>
      </c>
      <c r="G182" s="520">
        <f>AVERAGE($G$105:$G$133)</f>
        <v>6.7833333333333332</v>
      </c>
      <c r="H182" s="521">
        <f>SUM($G105:$G133)/SUM($H105:$H133)</f>
        <v>0.18333333333333332</v>
      </c>
      <c r="I182" s="517"/>
      <c r="J182" s="220"/>
      <c r="K182" s="221"/>
      <c r="L182" s="26"/>
      <c r="M182" s="10"/>
      <c r="N182" s="39"/>
      <c r="O182" s="39"/>
      <c r="P182" s="39"/>
      <c r="Q182" s="39"/>
      <c r="R182" s="39"/>
      <c r="S182" s="39"/>
      <c r="T182" s="39"/>
      <c r="U182" s="62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62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62"/>
    </row>
    <row r="183" spans="1:47" s="276" customFormat="1" ht="18.75">
      <c r="A183" s="387"/>
      <c r="B183" s="360"/>
      <c r="C183" s="361"/>
      <c r="D183" s="361"/>
      <c r="E183" s="366"/>
      <c r="F183" s="362"/>
      <c r="G183" s="363"/>
      <c r="H183" s="364"/>
      <c r="I183" s="365"/>
      <c r="L183" s="26"/>
      <c r="U183" s="62"/>
      <c r="AH183" s="62"/>
      <c r="AU183" s="62"/>
    </row>
    <row r="184" spans="1:47" ht="31.5">
      <c r="A184" s="522" t="s">
        <v>188</v>
      </c>
      <c r="B184" s="467" t="s">
        <v>182</v>
      </c>
      <c r="C184" s="468"/>
      <c r="D184" s="468"/>
      <c r="E184" s="468"/>
      <c r="F184" s="469" t="s">
        <v>173</v>
      </c>
      <c r="G184" s="469" t="s">
        <v>248</v>
      </c>
      <c r="H184" s="470" t="s">
        <v>174</v>
      </c>
      <c r="I184" s="471"/>
      <c r="L184" s="26"/>
      <c r="M184" s="8"/>
      <c r="N184" s="39"/>
      <c r="O184" s="39"/>
      <c r="P184" s="39"/>
      <c r="Q184" s="39"/>
      <c r="R184" s="39"/>
      <c r="S184" s="39"/>
      <c r="T184" s="39"/>
      <c r="U184" s="62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62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62"/>
    </row>
    <row r="185" spans="1:47" ht="18.75">
      <c r="A185" s="342" t="s">
        <v>188</v>
      </c>
      <c r="B185" s="517">
        <f>SUM(D137:D159)</f>
        <v>9</v>
      </c>
      <c r="C185" s="193"/>
      <c r="D185" s="193"/>
      <c r="E185" s="193"/>
      <c r="F185" s="519">
        <f>SUM($G$137:$G$159)</f>
        <v>265.25</v>
      </c>
      <c r="G185" s="520">
        <f>AVERAGE($G$137:$G$159)</f>
        <v>22.104166666666668</v>
      </c>
      <c r="H185" s="521">
        <f>SUM($G137:$G159)/SUM($H137:$H159)</f>
        <v>0.80135951661631422</v>
      </c>
      <c r="I185" s="518"/>
      <c r="L185" s="26"/>
      <c r="M185" s="8"/>
      <c r="N185" s="39"/>
      <c r="O185" s="39"/>
      <c r="P185" s="39"/>
      <c r="Q185" s="39"/>
      <c r="R185" s="39"/>
      <c r="S185" s="39"/>
      <c r="T185" s="39"/>
      <c r="U185" s="62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62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62"/>
    </row>
    <row r="186" spans="1:47" s="39" customFormat="1" ht="18.75">
      <c r="A186" s="390"/>
      <c r="B186" s="360"/>
      <c r="C186" s="361"/>
      <c r="D186" s="361"/>
      <c r="E186" s="366"/>
      <c r="F186" s="362"/>
      <c r="G186" s="363"/>
      <c r="H186" s="364"/>
      <c r="I186" s="365"/>
      <c r="J186" s="200"/>
      <c r="K186" s="200"/>
      <c r="L186" s="26"/>
      <c r="M186" s="8"/>
      <c r="U186" s="62"/>
      <c r="AH186" s="62"/>
      <c r="AU186" s="62"/>
    </row>
    <row r="187" spans="1:47" s="201" customFormat="1" ht="15" customHeight="1">
      <c r="D187" s="478"/>
      <c r="J187" s="220"/>
      <c r="K187" s="221"/>
      <c r="L187" s="26"/>
      <c r="M187" s="8"/>
      <c r="N187" s="39"/>
      <c r="O187" s="39"/>
      <c r="P187" s="39"/>
      <c r="Q187" s="39"/>
      <c r="R187" s="39"/>
      <c r="S187" s="39"/>
      <c r="T187" s="39"/>
      <c r="U187" s="62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62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62"/>
    </row>
    <row r="188" spans="1:47" s="201" customFormat="1" ht="15" customHeight="1">
      <c r="D188" s="478"/>
      <c r="J188" s="220"/>
      <c r="K188" s="221"/>
      <c r="L188" s="26"/>
      <c r="M188" s="8"/>
      <c r="N188" s="39"/>
      <c r="O188" s="39"/>
      <c r="P188" s="39"/>
      <c r="Q188" s="39"/>
      <c r="R188" s="39"/>
      <c r="S188" s="39"/>
      <c r="T188" s="39"/>
      <c r="U188" s="62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62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62"/>
    </row>
    <row r="189" spans="1:47" s="39" customFormat="1">
      <c r="C189" s="24"/>
      <c r="D189" s="24"/>
      <c r="E189" s="3"/>
      <c r="F189" s="211"/>
      <c r="G189" s="5"/>
      <c r="H189" s="16"/>
      <c r="I189" s="16"/>
      <c r="J189" s="200"/>
      <c r="K189" s="200"/>
      <c r="L189" s="25"/>
      <c r="M189" s="8"/>
      <c r="U189" s="62"/>
      <c r="AH189" s="62"/>
      <c r="AU189" s="62"/>
    </row>
    <row r="190" spans="1:47" s="39" customFormat="1">
      <c r="A190" s="276"/>
      <c r="B190" s="276"/>
      <c r="C190" s="7"/>
      <c r="D190" s="7"/>
      <c r="F190" s="211"/>
      <c r="G190" s="5"/>
      <c r="H190" s="16"/>
      <c r="I190" s="16"/>
      <c r="J190" s="200"/>
      <c r="K190" s="200"/>
      <c r="L190" s="25"/>
      <c r="M190" s="8"/>
      <c r="U190" s="62"/>
      <c r="AH190" s="62"/>
      <c r="AU190" s="62"/>
    </row>
    <row r="191" spans="1:47" s="200" customFormat="1" ht="15" customHeight="1">
      <c r="A191" s="276"/>
      <c r="D191" s="477"/>
      <c r="J191" s="216"/>
      <c r="K191" s="217"/>
      <c r="L191" s="26"/>
      <c r="M191" s="8"/>
      <c r="N191" s="39"/>
      <c r="O191" s="39"/>
      <c r="P191" s="39"/>
      <c r="Q191" s="39"/>
      <c r="R191" s="39"/>
      <c r="S191" s="39"/>
      <c r="T191" s="39"/>
      <c r="U191" s="62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62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62"/>
    </row>
    <row r="192" spans="1:47" s="200" customFormat="1" ht="15" customHeight="1">
      <c r="A192" s="276"/>
      <c r="D192" s="477"/>
      <c r="J192" s="216"/>
      <c r="K192" s="217"/>
      <c r="L192" s="26"/>
      <c r="M192" s="8"/>
      <c r="N192" s="39"/>
      <c r="O192" s="39"/>
      <c r="P192" s="39"/>
      <c r="Q192" s="39"/>
      <c r="R192" s="39"/>
      <c r="S192" s="39"/>
      <c r="T192" s="39"/>
      <c r="U192" s="62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62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62"/>
    </row>
    <row r="193" spans="1:47" s="39" customFormat="1">
      <c r="A193" s="276"/>
      <c r="B193" s="276"/>
      <c r="C193" s="5"/>
      <c r="D193" s="5"/>
      <c r="E193" s="276"/>
      <c r="F193" s="276"/>
      <c r="G193" s="276"/>
      <c r="H193" s="276"/>
      <c r="I193" s="276"/>
      <c r="J193" s="200"/>
      <c r="K193" s="200"/>
      <c r="L193" s="25"/>
      <c r="M193" s="8"/>
      <c r="U193" s="62"/>
      <c r="AH193" s="62"/>
      <c r="AU193" s="62"/>
    </row>
    <row r="194" spans="1:47" s="39" customFormat="1">
      <c r="C194" s="63" t="s">
        <v>1</v>
      </c>
      <c r="D194" s="63"/>
      <c r="F194" s="211"/>
      <c r="G194" s="5"/>
      <c r="H194" s="16"/>
      <c r="I194" s="16"/>
      <c r="J194" s="200"/>
      <c r="K194" s="200"/>
      <c r="L194" s="25"/>
      <c r="M194" s="8"/>
      <c r="U194" s="62"/>
      <c r="AH194" s="62"/>
      <c r="AU194" s="62"/>
    </row>
    <row r="195" spans="1:47" s="200" customFormat="1">
      <c r="A195" s="39"/>
      <c r="B195" s="39"/>
      <c r="D195" s="477"/>
      <c r="J195" s="226"/>
      <c r="K195" s="226"/>
      <c r="L195" s="26"/>
      <c r="M195" s="8"/>
      <c r="N195" s="39"/>
      <c r="O195" s="39"/>
      <c r="P195" s="39"/>
      <c r="Q195" s="39"/>
      <c r="R195" s="39"/>
      <c r="S195" s="39"/>
      <c r="T195" s="39"/>
      <c r="U195" s="62"/>
      <c r="V195" s="530"/>
      <c r="W195" s="530"/>
      <c r="X195" s="530"/>
      <c r="Y195" s="530"/>
      <c r="Z195" s="530"/>
      <c r="AA195" s="530"/>
      <c r="AB195" s="530"/>
      <c r="AC195" s="530"/>
      <c r="AD195" s="530"/>
      <c r="AE195" s="530"/>
      <c r="AF195" s="530"/>
      <c r="AG195" s="530"/>
      <c r="AH195" s="62"/>
      <c r="AI195" s="530"/>
      <c r="AJ195" s="530"/>
      <c r="AK195" s="530"/>
      <c r="AL195" s="530"/>
      <c r="AM195" s="530"/>
      <c r="AN195" s="530"/>
      <c r="AO195" s="530"/>
      <c r="AP195" s="530"/>
      <c r="AQ195" s="530"/>
      <c r="AR195" s="530"/>
      <c r="AS195" s="530"/>
      <c r="AT195" s="530"/>
      <c r="AU195" s="62"/>
    </row>
    <row r="196" spans="1:47" s="179" customFormat="1" ht="15" customHeight="1">
      <c r="A196" s="39"/>
      <c r="B196" s="39"/>
      <c r="D196" s="477"/>
      <c r="J196" s="220"/>
      <c r="K196" s="221"/>
      <c r="L196" s="26"/>
      <c r="M196" s="8"/>
      <c r="N196" s="39"/>
      <c r="O196" s="39"/>
      <c r="P196" s="39"/>
      <c r="Q196" s="39"/>
      <c r="R196" s="39"/>
      <c r="S196" s="39"/>
      <c r="T196" s="39"/>
      <c r="U196" s="62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62"/>
      <c r="AI196" s="530"/>
      <c r="AJ196" s="530"/>
      <c r="AK196" s="530"/>
      <c r="AL196" s="530"/>
      <c r="AM196" s="530"/>
      <c r="AN196" s="530"/>
      <c r="AO196" s="530"/>
      <c r="AP196" s="530"/>
      <c r="AQ196" s="530"/>
      <c r="AR196" s="530"/>
      <c r="AS196" s="530"/>
      <c r="AT196" s="530"/>
      <c r="AU196" s="62"/>
    </row>
    <row r="197" spans="1:47" s="39" customFormat="1">
      <c r="C197" s="64">
        <v>42839</v>
      </c>
      <c r="D197" s="64"/>
      <c r="F197" s="211"/>
      <c r="G197" s="5"/>
      <c r="H197" s="16"/>
      <c r="I197" s="16"/>
      <c r="J197" s="200"/>
      <c r="K197" s="200"/>
      <c r="L197" s="25"/>
      <c r="M197" s="8"/>
      <c r="U197" s="62"/>
      <c r="AH197" s="62"/>
      <c r="AU197" s="62"/>
    </row>
    <row r="198" spans="1:47" s="39" customFormat="1">
      <c r="C198" s="64">
        <v>42841</v>
      </c>
      <c r="D198" s="64"/>
      <c r="F198" s="211"/>
      <c r="G198" s="5"/>
      <c r="H198" s="16"/>
      <c r="I198" s="16"/>
      <c r="J198" s="200"/>
      <c r="K198" s="200"/>
      <c r="L198" s="25"/>
      <c r="M198" s="8"/>
      <c r="U198" s="62"/>
      <c r="AH198" s="62"/>
      <c r="AU198" s="62"/>
    </row>
    <row r="199" spans="1:47" s="39" customFormat="1">
      <c r="C199" s="64">
        <v>42842</v>
      </c>
      <c r="D199" s="64"/>
      <c r="F199" s="211"/>
      <c r="G199" s="5"/>
      <c r="H199" s="16"/>
      <c r="I199" s="16"/>
      <c r="J199" s="200"/>
      <c r="K199" s="200"/>
      <c r="L199" s="25"/>
      <c r="M199" s="8"/>
      <c r="U199" s="62"/>
      <c r="AH199" s="62"/>
      <c r="AU199" s="62"/>
    </row>
    <row r="200" spans="1:47" s="39" customFormat="1">
      <c r="C200" s="64">
        <v>42856</v>
      </c>
      <c r="D200" s="64"/>
      <c r="F200" s="211"/>
      <c r="G200" s="5"/>
      <c r="H200" s="16"/>
      <c r="I200" s="16"/>
      <c r="J200" s="200"/>
      <c r="K200" s="200"/>
      <c r="L200" s="25"/>
      <c r="M200" s="8"/>
      <c r="N200" s="8"/>
      <c r="O200" s="8"/>
      <c r="P200" s="8"/>
      <c r="Q200" s="8"/>
      <c r="R200" s="8"/>
      <c r="S200" s="8"/>
      <c r="T200" s="8"/>
      <c r="U200" s="62"/>
      <c r="AH200" s="62"/>
      <c r="AU200" s="62"/>
    </row>
    <row r="201" spans="1:47" s="39" customFormat="1">
      <c r="C201" s="64">
        <v>42867</v>
      </c>
      <c r="D201" s="64"/>
      <c r="F201" s="211"/>
      <c r="G201" s="5"/>
      <c r="H201" s="16"/>
      <c r="I201" s="16"/>
      <c r="J201" s="200"/>
      <c r="K201" s="200"/>
      <c r="L201" s="25"/>
      <c r="M201" s="8"/>
      <c r="N201" s="8"/>
      <c r="O201" s="8"/>
      <c r="P201" s="8"/>
      <c r="Q201" s="8"/>
      <c r="R201" s="8"/>
      <c r="S201" s="8"/>
      <c r="T201" s="8"/>
      <c r="U201" s="62"/>
      <c r="AH201" s="62"/>
      <c r="AU201" s="62"/>
    </row>
    <row r="202" spans="1:47" s="39" customFormat="1">
      <c r="C202" s="64">
        <v>42880</v>
      </c>
      <c r="D202" s="64"/>
      <c r="F202" s="211"/>
      <c r="G202" s="5"/>
      <c r="H202" s="16"/>
      <c r="I202" s="16"/>
      <c r="J202" s="200"/>
      <c r="K202" s="200"/>
      <c r="L202" s="25"/>
      <c r="M202" s="8"/>
      <c r="N202" s="8"/>
      <c r="O202" s="8"/>
      <c r="P202" s="8"/>
      <c r="Q202" s="8"/>
      <c r="R202" s="8"/>
      <c r="S202" s="8"/>
      <c r="T202" s="8"/>
      <c r="U202" s="62"/>
      <c r="V202" s="8"/>
      <c r="W202" s="8"/>
      <c r="Y202" s="8"/>
      <c r="Z202" s="8"/>
      <c r="AA202" s="8"/>
      <c r="AB202" s="8"/>
      <c r="AC202" s="8"/>
      <c r="AD202" s="8"/>
      <c r="AE202" s="8"/>
      <c r="AF202" s="8"/>
      <c r="AG202" s="8"/>
      <c r="AH202" s="62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62"/>
    </row>
    <row r="203" spans="1:47" s="39" customFormat="1">
      <c r="C203" s="64">
        <v>42890</v>
      </c>
      <c r="D203" s="64"/>
      <c r="F203" s="211"/>
      <c r="G203" s="5"/>
      <c r="H203" s="16"/>
      <c r="I203" s="16"/>
      <c r="J203" s="200"/>
      <c r="K203" s="200"/>
      <c r="L203" s="25"/>
      <c r="M203" s="8"/>
      <c r="N203" s="8"/>
      <c r="O203" s="8"/>
      <c r="P203" s="8"/>
      <c r="Q203" s="8"/>
      <c r="R203" s="8"/>
      <c r="S203" s="8"/>
      <c r="T203" s="8"/>
      <c r="U203" s="62"/>
      <c r="V203" s="8"/>
      <c r="W203" s="8"/>
      <c r="Y203" s="8"/>
      <c r="Z203" s="8"/>
      <c r="AA203" s="8"/>
      <c r="AB203" s="8"/>
      <c r="AC203" s="8"/>
      <c r="AD203" s="8"/>
      <c r="AE203" s="8"/>
      <c r="AF203" s="8"/>
      <c r="AG203" s="8"/>
      <c r="AH203" s="62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62"/>
    </row>
    <row r="204" spans="1:47" s="39" customFormat="1">
      <c r="B204" s="3"/>
      <c r="C204" s="65"/>
      <c r="D204" s="65"/>
      <c r="F204" s="211"/>
      <c r="G204" s="5"/>
      <c r="H204" s="16"/>
      <c r="I204" s="16"/>
      <c r="J204" s="200"/>
      <c r="K204" s="200"/>
      <c r="L204" s="25"/>
      <c r="M204" s="8"/>
      <c r="N204" s="8"/>
      <c r="O204" s="8"/>
      <c r="P204" s="8"/>
      <c r="Q204" s="8"/>
      <c r="R204" s="8"/>
      <c r="S204" s="8"/>
      <c r="T204" s="8"/>
      <c r="U204" s="62"/>
      <c r="V204" s="8"/>
      <c r="W204" s="8"/>
      <c r="Y204" s="8"/>
      <c r="Z204" s="8"/>
      <c r="AA204" s="8"/>
      <c r="AB204" s="8"/>
      <c r="AC204" s="8"/>
      <c r="AD204" s="8"/>
      <c r="AE204" s="8"/>
      <c r="AF204" s="8"/>
      <c r="AG204" s="8"/>
      <c r="AH204" s="62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62"/>
    </row>
    <row r="205" spans="1:47" s="39" customFormat="1">
      <c r="C205" s="65"/>
      <c r="D205" s="65"/>
      <c r="F205" s="211"/>
      <c r="G205" s="5"/>
      <c r="H205" s="16"/>
      <c r="I205" s="16"/>
      <c r="J205" s="200"/>
      <c r="K205" s="200"/>
      <c r="L205" s="25"/>
      <c r="M205" s="8"/>
      <c r="N205" s="8"/>
      <c r="O205" s="8"/>
      <c r="P205" s="8"/>
      <c r="Q205" s="8"/>
      <c r="R205" s="8"/>
      <c r="S205" s="8"/>
      <c r="T205" s="8"/>
      <c r="U205" s="62"/>
      <c r="V205" s="8"/>
      <c r="W205" s="8"/>
      <c r="Y205" s="8"/>
      <c r="Z205" s="8"/>
      <c r="AA205" s="8"/>
      <c r="AB205" s="8"/>
      <c r="AC205" s="8"/>
      <c r="AD205" s="8"/>
      <c r="AE205" s="8"/>
      <c r="AF205" s="8"/>
      <c r="AG205" s="8"/>
      <c r="AH205" s="62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62"/>
    </row>
    <row r="206" spans="1:47" s="39" customFormat="1">
      <c r="C206" s="65"/>
      <c r="D206" s="65"/>
      <c r="F206" s="211"/>
      <c r="G206" s="5"/>
      <c r="H206" s="16"/>
      <c r="I206" s="16"/>
      <c r="J206" s="200"/>
      <c r="K206" s="200"/>
      <c r="L206" s="25"/>
      <c r="M206" s="8"/>
      <c r="N206" s="8"/>
      <c r="O206" s="8"/>
      <c r="P206" s="8"/>
      <c r="Q206" s="8"/>
      <c r="R206" s="8"/>
      <c r="S206" s="8"/>
      <c r="T206" s="8"/>
      <c r="U206" s="62"/>
      <c r="V206" s="8"/>
      <c r="W206" s="8"/>
      <c r="Y206" s="8"/>
      <c r="Z206" s="8"/>
      <c r="AA206" s="8"/>
      <c r="AB206" s="8"/>
      <c r="AC206" s="8"/>
      <c r="AD206" s="8"/>
      <c r="AE206" s="8"/>
      <c r="AF206" s="8"/>
      <c r="AG206" s="8"/>
      <c r="AH206" s="62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62"/>
    </row>
    <row r="207" spans="1:47" s="39" customFormat="1">
      <c r="C207" s="65"/>
      <c r="D207" s="65"/>
      <c r="F207" s="211"/>
      <c r="H207" s="16"/>
      <c r="I207" s="16"/>
      <c r="J207" s="200"/>
      <c r="K207" s="200"/>
      <c r="L207" s="25"/>
      <c r="M207" s="8"/>
      <c r="N207" s="8"/>
      <c r="O207" s="8"/>
      <c r="P207" s="8"/>
      <c r="Q207" s="8"/>
      <c r="R207" s="8"/>
      <c r="S207" s="8"/>
      <c r="T207" s="8"/>
      <c r="U207" s="62"/>
      <c r="V207" s="8"/>
      <c r="W207" s="8"/>
      <c r="Y207" s="8"/>
      <c r="Z207" s="8"/>
      <c r="AA207" s="8"/>
      <c r="AB207" s="8"/>
      <c r="AC207" s="8"/>
      <c r="AD207" s="8"/>
      <c r="AE207" s="8"/>
      <c r="AF207" s="8"/>
      <c r="AG207" s="8"/>
      <c r="AH207" s="62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62"/>
    </row>
    <row r="208" spans="1:47" s="39" customFormat="1">
      <c r="C208" s="65"/>
      <c r="D208" s="65"/>
      <c r="F208" s="211"/>
      <c r="H208" s="16"/>
      <c r="I208" s="16"/>
      <c r="J208" s="200"/>
      <c r="K208" s="200"/>
      <c r="L208" s="25"/>
      <c r="M208" s="8"/>
      <c r="N208" s="8"/>
      <c r="O208" s="8"/>
      <c r="P208" s="8"/>
      <c r="Q208" s="8"/>
      <c r="R208" s="8"/>
      <c r="S208" s="8"/>
      <c r="T208" s="8"/>
      <c r="U208" s="62"/>
      <c r="V208" s="8"/>
      <c r="W208" s="8"/>
      <c r="Y208" s="8"/>
      <c r="Z208" s="8"/>
      <c r="AA208" s="8"/>
      <c r="AB208" s="8"/>
      <c r="AC208" s="8"/>
      <c r="AD208" s="8"/>
      <c r="AE208" s="8"/>
      <c r="AF208" s="8"/>
      <c r="AG208" s="8"/>
      <c r="AH208" s="62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62"/>
    </row>
    <row r="209" spans="2:47" s="39" customFormat="1">
      <c r="C209" s="65"/>
      <c r="D209" s="65"/>
      <c r="F209" s="211"/>
      <c r="H209" s="16"/>
      <c r="I209" s="16"/>
      <c r="J209" s="200"/>
      <c r="K209" s="200"/>
      <c r="L209" s="25"/>
      <c r="M209" s="8"/>
      <c r="N209" s="8"/>
      <c r="O209" s="8"/>
      <c r="P209" s="8"/>
      <c r="Q209" s="8"/>
      <c r="R209" s="8"/>
      <c r="S209" s="8"/>
      <c r="T209" s="8"/>
      <c r="U209" s="62"/>
      <c r="V209" s="8"/>
      <c r="W209" s="8"/>
      <c r="Y209" s="8"/>
      <c r="Z209" s="8"/>
      <c r="AA209" s="8"/>
      <c r="AB209" s="8"/>
      <c r="AC209" s="8"/>
      <c r="AD209" s="8"/>
      <c r="AE209" s="8"/>
      <c r="AF209" s="8"/>
      <c r="AG209" s="8"/>
      <c r="AH209" s="62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62"/>
    </row>
    <row r="210" spans="2:47" s="39" customFormat="1" ht="18">
      <c r="B210" s="501"/>
      <c r="C210" s="65"/>
      <c r="D210" s="65"/>
      <c r="F210" s="211"/>
      <c r="H210" s="16"/>
      <c r="I210" s="16"/>
      <c r="J210" s="200"/>
      <c r="K210" s="200"/>
      <c r="L210" s="25"/>
      <c r="M210" s="8"/>
      <c r="N210" s="8"/>
      <c r="O210" s="8"/>
      <c r="P210" s="8"/>
      <c r="Q210" s="8"/>
      <c r="R210" s="8"/>
      <c r="S210" s="8"/>
      <c r="T210" s="8"/>
      <c r="U210" s="62"/>
      <c r="V210" s="8"/>
      <c r="W210" s="8"/>
      <c r="Y210" s="8"/>
      <c r="Z210" s="8"/>
      <c r="AA210" s="8"/>
      <c r="AB210" s="8"/>
      <c r="AC210" s="8"/>
      <c r="AD210" s="8"/>
      <c r="AE210" s="8"/>
      <c r="AF210" s="8"/>
      <c r="AG210" s="8"/>
      <c r="AH210" s="62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62"/>
    </row>
    <row r="211" spans="2:47" s="39" customFormat="1">
      <c r="C211" s="65"/>
      <c r="D211" s="65"/>
      <c r="F211" s="211"/>
      <c r="H211" s="16"/>
      <c r="I211" s="16"/>
      <c r="J211" s="200"/>
      <c r="K211" s="200"/>
      <c r="L211" s="25"/>
      <c r="M211" s="8"/>
      <c r="N211" s="8"/>
      <c r="O211" s="8"/>
      <c r="P211" s="8"/>
      <c r="Q211" s="8"/>
      <c r="R211" s="8"/>
      <c r="S211" s="8"/>
      <c r="T211" s="8"/>
      <c r="U211" s="62"/>
      <c r="V211" s="8"/>
      <c r="W211" s="8"/>
      <c r="Y211" s="8"/>
      <c r="Z211" s="8"/>
      <c r="AA211" s="8"/>
      <c r="AB211" s="8"/>
      <c r="AC211" s="8"/>
      <c r="AD211" s="8"/>
      <c r="AE211" s="8"/>
      <c r="AF211" s="8"/>
      <c r="AG211" s="8"/>
      <c r="AH211" s="62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62"/>
    </row>
    <row r="212" spans="2:47" s="39" customFormat="1">
      <c r="C212" s="65"/>
      <c r="D212" s="65"/>
      <c r="F212" s="211"/>
      <c r="J212" s="200"/>
      <c r="K212" s="200"/>
      <c r="L212" s="25"/>
      <c r="M212" s="8"/>
      <c r="N212" s="8"/>
      <c r="O212" s="8"/>
      <c r="P212" s="8"/>
      <c r="Q212" s="8"/>
      <c r="R212" s="8"/>
      <c r="S212" s="8"/>
      <c r="T212" s="8"/>
      <c r="U212" s="62"/>
      <c r="V212" s="8"/>
      <c r="W212" s="8"/>
      <c r="Y212" s="8"/>
      <c r="Z212" s="8"/>
      <c r="AA212" s="8"/>
      <c r="AB212" s="8"/>
      <c r="AC212" s="8"/>
      <c r="AD212" s="8"/>
      <c r="AE212" s="8"/>
      <c r="AF212" s="8"/>
      <c r="AG212" s="8"/>
      <c r="AH212" s="62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62"/>
    </row>
    <row r="213" spans="2:47" s="39" customFormat="1">
      <c r="C213" s="65"/>
      <c r="D213" s="65"/>
      <c r="F213" s="211"/>
      <c r="J213" s="200"/>
      <c r="K213" s="200"/>
      <c r="L213" s="25"/>
      <c r="M213" s="8"/>
      <c r="N213" s="8"/>
      <c r="O213" s="8"/>
      <c r="P213" s="8"/>
      <c r="Q213" s="8"/>
      <c r="R213" s="8"/>
      <c r="S213" s="8"/>
      <c r="T213" s="8"/>
      <c r="U213" s="62"/>
      <c r="V213" s="8"/>
      <c r="W213" s="8"/>
      <c r="Y213" s="8"/>
      <c r="Z213" s="8"/>
      <c r="AA213" s="8"/>
      <c r="AB213" s="8"/>
      <c r="AC213" s="8"/>
      <c r="AD213" s="8"/>
      <c r="AE213" s="8"/>
      <c r="AF213" s="8"/>
      <c r="AG213" s="8"/>
      <c r="AH213" s="62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62"/>
    </row>
    <row r="214" spans="2:47" s="39" customFormat="1">
      <c r="C214" s="65"/>
      <c r="D214" s="65"/>
      <c r="F214" s="211"/>
      <c r="J214" s="200"/>
      <c r="K214" s="200"/>
      <c r="L214" s="25"/>
      <c r="M214" s="8"/>
      <c r="N214" s="8"/>
      <c r="O214" s="8"/>
      <c r="P214" s="8"/>
      <c r="Q214" s="8"/>
      <c r="R214" s="8"/>
      <c r="S214" s="8"/>
      <c r="T214" s="8"/>
      <c r="U214" s="62"/>
      <c r="V214" s="8"/>
      <c r="W214" s="8"/>
      <c r="Y214" s="8"/>
      <c r="Z214" s="8"/>
      <c r="AA214" s="8"/>
      <c r="AB214" s="8"/>
      <c r="AC214" s="8"/>
      <c r="AD214" s="8"/>
      <c r="AE214" s="8"/>
      <c r="AF214" s="8"/>
      <c r="AG214" s="8"/>
      <c r="AH214" s="62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62"/>
    </row>
    <row r="215" spans="2:47" s="39" customFormat="1">
      <c r="C215" s="65"/>
      <c r="D215" s="65"/>
      <c r="F215" s="211"/>
      <c r="J215" s="200"/>
      <c r="K215" s="200"/>
      <c r="L215" s="25"/>
      <c r="M215" s="8"/>
      <c r="N215" s="8"/>
      <c r="O215" s="8"/>
      <c r="P215" s="8"/>
      <c r="Q215" s="8"/>
      <c r="R215" s="8"/>
      <c r="S215" s="8"/>
      <c r="T215" s="8"/>
      <c r="U215" s="62"/>
      <c r="V215" s="8"/>
      <c r="W215" s="8"/>
      <c r="Y215" s="8"/>
      <c r="Z215" s="8"/>
      <c r="AA215" s="8"/>
      <c r="AB215" s="8"/>
      <c r="AC215" s="8"/>
      <c r="AD215" s="8"/>
      <c r="AE215" s="8"/>
      <c r="AF215" s="8"/>
      <c r="AG215" s="8"/>
      <c r="AH215" s="62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62"/>
    </row>
    <row r="216" spans="2:47" s="39" customFormat="1">
      <c r="B216" s="500"/>
      <c r="C216" s="65"/>
      <c r="D216" s="65"/>
      <c r="F216" s="211"/>
      <c r="J216" s="200"/>
      <c r="K216" s="200"/>
      <c r="L216" s="25"/>
      <c r="M216" s="8"/>
      <c r="N216" s="8"/>
      <c r="O216" s="8"/>
      <c r="P216" s="8"/>
      <c r="Q216" s="8"/>
      <c r="R216" s="8"/>
      <c r="S216" s="8"/>
      <c r="T216" s="8"/>
      <c r="U216" s="62"/>
      <c r="V216" s="8"/>
      <c r="W216" s="8"/>
      <c r="Y216" s="8"/>
      <c r="Z216" s="8"/>
      <c r="AA216" s="8"/>
      <c r="AB216" s="8"/>
      <c r="AC216" s="8"/>
      <c r="AD216" s="8"/>
      <c r="AE216" s="8"/>
      <c r="AF216" s="8"/>
      <c r="AG216" s="8"/>
      <c r="AH216" s="62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62"/>
    </row>
    <row r="217" spans="2:47" s="39" customFormat="1">
      <c r="C217" s="65"/>
      <c r="D217" s="65"/>
      <c r="F217" s="211"/>
      <c r="J217" s="200"/>
      <c r="K217" s="200"/>
      <c r="L217" s="25"/>
      <c r="M217"/>
      <c r="N217"/>
      <c r="O217"/>
      <c r="P217"/>
      <c r="Q217"/>
      <c r="R217"/>
      <c r="S217"/>
      <c r="T217"/>
      <c r="U217" s="62"/>
      <c r="V217" s="8"/>
      <c r="W217" s="8"/>
      <c r="Y217" s="8"/>
      <c r="Z217" s="8"/>
      <c r="AA217" s="8"/>
      <c r="AB217" s="8"/>
      <c r="AC217" s="8"/>
      <c r="AD217" s="8"/>
      <c r="AE217" s="8"/>
      <c r="AF217" s="8"/>
      <c r="AG217" s="8"/>
      <c r="AH217" s="62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62"/>
    </row>
    <row r="218" spans="2:47" s="39" customFormat="1">
      <c r="C218" s="24"/>
      <c r="D218" s="24"/>
      <c r="F218" s="211"/>
      <c r="J218" s="200"/>
      <c r="K218" s="200"/>
      <c r="L218" s="25"/>
      <c r="M218"/>
      <c r="N218"/>
      <c r="O218"/>
      <c r="P218"/>
      <c r="Q218"/>
      <c r="R218"/>
      <c r="S218"/>
      <c r="T218"/>
      <c r="U218" s="62"/>
      <c r="V218" s="8"/>
      <c r="W218" s="8"/>
      <c r="Y218" s="8"/>
      <c r="Z218" s="8"/>
      <c r="AA218" s="8"/>
      <c r="AB218" s="8"/>
      <c r="AC218" s="8"/>
      <c r="AD218" s="8"/>
      <c r="AE218" s="8"/>
      <c r="AF218" s="8"/>
      <c r="AG218" s="8"/>
      <c r="AH218" s="62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62"/>
    </row>
    <row r="219" spans="2:47" s="39" customFormat="1">
      <c r="C219" s="24"/>
      <c r="D219" s="24"/>
      <c r="F219" s="211"/>
      <c r="J219" s="200"/>
      <c r="K219" s="200"/>
      <c r="L219" s="25"/>
      <c r="M219"/>
      <c r="N219"/>
      <c r="O219"/>
      <c r="P219"/>
      <c r="Q219"/>
      <c r="R219"/>
      <c r="S219"/>
      <c r="T219"/>
      <c r="U219" s="62"/>
      <c r="V219"/>
      <c r="W219"/>
      <c r="X219"/>
      <c r="Y219"/>
      <c r="Z219"/>
      <c r="AA219"/>
      <c r="AB219"/>
      <c r="AC219"/>
      <c r="AD219"/>
      <c r="AE219"/>
      <c r="AF219"/>
      <c r="AG219"/>
      <c r="AH219" s="62"/>
      <c r="AI219"/>
      <c r="AJ219"/>
      <c r="AK219"/>
      <c r="AL219"/>
      <c r="AM219"/>
      <c r="AN219"/>
      <c r="AO219"/>
      <c r="AP219"/>
      <c r="AQ219"/>
      <c r="AR219"/>
      <c r="AS219"/>
      <c r="AT219"/>
      <c r="AU219" s="62"/>
    </row>
    <row r="220" spans="2:47" s="39" customFormat="1">
      <c r="C220" s="24"/>
      <c r="D220" s="24"/>
      <c r="F220" s="211"/>
      <c r="J220" s="200"/>
      <c r="K220" s="200"/>
      <c r="L220" s="25"/>
      <c r="M220"/>
      <c r="N220"/>
      <c r="O220"/>
      <c r="P220"/>
      <c r="Q220"/>
      <c r="R220"/>
      <c r="S220"/>
      <c r="T220"/>
      <c r="U220" s="62"/>
      <c r="V220"/>
      <c r="W220"/>
      <c r="X220"/>
      <c r="Y220"/>
      <c r="Z220"/>
      <c r="AA220"/>
      <c r="AB220"/>
      <c r="AC220"/>
      <c r="AD220"/>
      <c r="AE220"/>
      <c r="AF220"/>
      <c r="AG220"/>
      <c r="AH220" s="62"/>
      <c r="AI220"/>
      <c r="AJ220"/>
      <c r="AK220"/>
      <c r="AL220"/>
      <c r="AM220"/>
      <c r="AN220"/>
      <c r="AO220"/>
      <c r="AP220"/>
      <c r="AQ220"/>
      <c r="AR220"/>
      <c r="AS220"/>
      <c r="AT220"/>
      <c r="AU220" s="62"/>
    </row>
    <row r="221" spans="2:47" s="39" customFormat="1">
      <c r="C221" s="24"/>
      <c r="D221" s="24"/>
      <c r="F221" s="211"/>
      <c r="J221" s="200"/>
      <c r="K221" s="200"/>
      <c r="L221" s="25"/>
      <c r="M221"/>
      <c r="N221"/>
      <c r="O221"/>
      <c r="P221"/>
      <c r="Q221"/>
      <c r="R221"/>
      <c r="S221"/>
      <c r="T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 s="62"/>
    </row>
    <row r="222" spans="2:47" s="39" customFormat="1">
      <c r="C222" s="24"/>
      <c r="D222" s="24"/>
      <c r="F222" s="211"/>
      <c r="J222" s="200"/>
      <c r="K222" s="200"/>
      <c r="L222" s="25"/>
      <c r="M222"/>
      <c r="N222"/>
      <c r="O222"/>
      <c r="P222"/>
      <c r="Q222"/>
      <c r="R222"/>
      <c r="S222"/>
      <c r="T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 s="62"/>
    </row>
    <row r="223" spans="2:47" s="39" customFormat="1">
      <c r="C223" s="24"/>
      <c r="D223" s="24"/>
      <c r="F223" s="211"/>
      <c r="G223" s="2"/>
      <c r="H223" s="2"/>
      <c r="I223" s="2"/>
      <c r="J223" s="200"/>
      <c r="K223" s="200"/>
      <c r="L223" s="25"/>
      <c r="M223"/>
      <c r="N223"/>
      <c r="O223"/>
      <c r="P223"/>
      <c r="Q223"/>
      <c r="R223"/>
      <c r="S223"/>
      <c r="T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 s="62"/>
    </row>
    <row r="224" spans="2:47" s="39" customFormat="1">
      <c r="C224" s="24"/>
      <c r="D224" s="24"/>
      <c r="F224" s="211"/>
      <c r="G224" s="5"/>
      <c r="H224" s="16"/>
      <c r="I224" s="16"/>
      <c r="J224" s="200"/>
      <c r="K224" s="200"/>
      <c r="L224" s="25"/>
      <c r="M224"/>
      <c r="N224"/>
      <c r="O224"/>
      <c r="P224"/>
      <c r="Q224"/>
      <c r="R224"/>
      <c r="S224"/>
      <c r="T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 s="62"/>
    </row>
    <row r="225" spans="1:47" s="39" customFormat="1">
      <c r="C225" s="24"/>
      <c r="D225" s="24"/>
      <c r="F225" s="211"/>
      <c r="G225" s="5"/>
      <c r="H225" s="16"/>
      <c r="I225" s="16"/>
      <c r="J225" s="200"/>
      <c r="K225" s="200"/>
      <c r="L225" s="25"/>
      <c r="M225"/>
      <c r="N225"/>
      <c r="O225"/>
      <c r="P225"/>
      <c r="Q225"/>
      <c r="R225"/>
      <c r="S225"/>
      <c r="T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 s="62"/>
    </row>
    <row r="226" spans="1:47" s="39" customFormat="1">
      <c r="C226" s="24"/>
      <c r="D226" s="24"/>
      <c r="F226" s="211"/>
      <c r="G226" s="5"/>
      <c r="H226" s="16"/>
      <c r="I226" s="16"/>
      <c r="J226" s="200"/>
      <c r="K226" s="200"/>
      <c r="L226" s="25"/>
      <c r="M226"/>
      <c r="N226"/>
      <c r="O226"/>
      <c r="P226"/>
      <c r="Q226"/>
      <c r="R226"/>
      <c r="S226"/>
      <c r="T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 s="62"/>
    </row>
    <row r="227" spans="1:47" s="39" customFormat="1">
      <c r="A227"/>
      <c r="C227" s="24"/>
      <c r="D227" s="24"/>
      <c r="F227" s="211"/>
      <c r="G227" s="5"/>
      <c r="H227" s="16"/>
      <c r="I227" s="16"/>
      <c r="J227" s="200"/>
      <c r="K227" s="200"/>
      <c r="L227" s="25"/>
      <c r="M227"/>
      <c r="N227"/>
      <c r="O227"/>
      <c r="P227"/>
      <c r="Q227"/>
      <c r="R227"/>
      <c r="S227"/>
      <c r="T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 s="62"/>
    </row>
    <row r="228" spans="1:47" s="39" customFormat="1">
      <c r="A228"/>
      <c r="C228" s="24"/>
      <c r="D228" s="24"/>
      <c r="F228" s="211"/>
      <c r="G228" s="5"/>
      <c r="H228" s="16"/>
      <c r="I228" s="16"/>
      <c r="J228" s="200"/>
      <c r="K228" s="200"/>
      <c r="L228" s="25"/>
      <c r="M228"/>
      <c r="N228"/>
      <c r="O228"/>
      <c r="P228"/>
      <c r="Q228"/>
      <c r="R228"/>
      <c r="S228"/>
      <c r="T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 s="62"/>
    </row>
    <row r="229" spans="1:47" s="39" customFormat="1">
      <c r="A229"/>
      <c r="C229" s="24"/>
      <c r="D229" s="24"/>
      <c r="G229" s="5"/>
      <c r="H229" s="16"/>
      <c r="I229" s="16"/>
      <c r="J229" s="200"/>
      <c r="K229" s="200"/>
      <c r="L229" s="25"/>
      <c r="M229"/>
      <c r="N229"/>
      <c r="O229"/>
      <c r="P229"/>
      <c r="Q229"/>
      <c r="R229"/>
      <c r="S229"/>
      <c r="T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 s="62"/>
    </row>
    <row r="230" spans="1:47" s="39" customFormat="1">
      <c r="A230"/>
      <c r="B230"/>
      <c r="C230" s="24"/>
      <c r="D230" s="24"/>
      <c r="G230" s="5"/>
      <c r="H230" s="16"/>
      <c r="I230" s="16"/>
      <c r="J230" s="200"/>
      <c r="K230" s="200"/>
      <c r="L230" s="25"/>
      <c r="M230"/>
      <c r="N230"/>
      <c r="O230"/>
      <c r="P230"/>
      <c r="Q230"/>
      <c r="R230"/>
      <c r="S230"/>
      <c r="T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 s="62"/>
    </row>
    <row r="231" spans="1:47" s="39" customFormat="1">
      <c r="A231"/>
      <c r="B231" s="211"/>
      <c r="C231" s="24"/>
      <c r="D231" s="24"/>
      <c r="G231" s="5"/>
      <c r="H231" s="16"/>
      <c r="I231" s="16"/>
      <c r="J231" s="200"/>
      <c r="K231" s="200"/>
      <c r="L231" s="25"/>
      <c r="M231"/>
      <c r="N231"/>
      <c r="O231"/>
      <c r="P231"/>
      <c r="Q231"/>
      <c r="R231"/>
      <c r="S231"/>
      <c r="T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 s="62"/>
    </row>
    <row r="232" spans="1:47" s="39" customFormat="1">
      <c r="A232"/>
      <c r="B232" s="104"/>
      <c r="D232" s="477"/>
      <c r="J232" s="200"/>
      <c r="K232" s="200"/>
      <c r="L232" s="25"/>
      <c r="M232"/>
      <c r="N232"/>
      <c r="O232"/>
      <c r="P232"/>
      <c r="Q232"/>
      <c r="R232"/>
      <c r="S232"/>
      <c r="T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 s="62"/>
    </row>
    <row r="234" spans="1:47">
      <c r="B234" s="104"/>
      <c r="F234" s="211"/>
      <c r="G234" s="211"/>
    </row>
    <row r="235" spans="1:47">
      <c r="B235" s="104"/>
      <c r="F235" s="241"/>
      <c r="G235" s="240"/>
    </row>
    <row r="236" spans="1:47">
      <c r="B236" s="39"/>
      <c r="E236" s="240"/>
    </row>
    <row r="237" spans="1:47">
      <c r="B237" s="128"/>
      <c r="C237" s="39"/>
      <c r="E237" s="242"/>
      <c r="F237" s="242"/>
      <c r="G237" s="242"/>
    </row>
    <row r="238" spans="1:47">
      <c r="B238" s="104"/>
      <c r="C238" s="39"/>
      <c r="E238" s="242"/>
      <c r="F238" s="242"/>
      <c r="G238" s="242"/>
    </row>
    <row r="239" spans="1:47">
      <c r="B239" s="39"/>
      <c r="C239" s="39"/>
      <c r="E239" s="242"/>
      <c r="F239" s="242"/>
      <c r="G239" s="242"/>
    </row>
    <row r="240" spans="1:47">
      <c r="B240" s="39" t="str">
        <f>IF(B238&lt;2,"Brev","")</f>
        <v>Brev</v>
      </c>
      <c r="C240" s="39"/>
      <c r="E240" s="39"/>
      <c r="F240" s="211"/>
      <c r="G240" s="208"/>
    </row>
    <row r="241" spans="3:7">
      <c r="C241" s="39"/>
      <c r="E241" s="24"/>
      <c r="F241" s="211"/>
      <c r="G241" s="208"/>
    </row>
    <row r="242" spans="3:7">
      <c r="C242" s="39"/>
      <c r="E242" s="109"/>
      <c r="F242" s="211"/>
      <c r="G242" s="208"/>
    </row>
    <row r="243" spans="3:7">
      <c r="C243" s="39"/>
      <c r="E243" s="39"/>
      <c r="F243" s="211"/>
      <c r="G243" s="208"/>
    </row>
  </sheetData>
  <mergeCells count="9">
    <mergeCell ref="AI1:AT1"/>
    <mergeCell ref="V1:AG1"/>
    <mergeCell ref="M1:T1"/>
    <mergeCell ref="AI38:AT38"/>
    <mergeCell ref="V38:AG38"/>
    <mergeCell ref="M38:T38"/>
    <mergeCell ref="M4:T4"/>
    <mergeCell ref="V4:AG4"/>
    <mergeCell ref="AI4:AT4"/>
  </mergeCells>
  <conditionalFormatting sqref="I87">
    <cfRule type="colorScale" priority="167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I189:I190 I39 I194 I197:I217">
    <cfRule type="colorScale" priority="168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H189:H190 H39 H194 H197:H217">
    <cfRule type="colorScale" priority="162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I33">
    <cfRule type="colorScale" priority="146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H33">
    <cfRule type="colorScale" priority="145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I10">
    <cfRule type="colorScale" priority="128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H10">
    <cfRule type="colorScale" priority="127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M9:AT31">
    <cfRule type="expression" dxfId="39" priority="3612">
      <formula>AND(M$2&gt;=$E9,M$2&lt;$F9)</formula>
    </cfRule>
  </conditionalFormatting>
  <conditionalFormatting sqref="M137:AT159 U151:U161 AH150:AH161">
    <cfRule type="expression" dxfId="38" priority="3690">
      <formula>AND(M$2&gt;=$E137,M$2&lt;$F137)</formula>
    </cfRule>
  </conditionalFormatting>
  <conditionalFormatting sqref="M87:AT101">
    <cfRule type="expression" dxfId="37" priority="3672">
      <formula>AND(M$2&gt;=$E87,M$2&lt;$F87)</formula>
    </cfRule>
  </conditionalFormatting>
  <conditionalFormatting sqref="AI94:AT94 AI96:AT96 AI98:AT98 AI100:AT100 AI137:AT137 AI140:AT140 M140:T140 M137:T137 M100:T100 M98:T98 M96:T96 M94:T94 M92:T92 V140:AG140 V137:AG137 V100:AG100 V98:AG98 V96:AG96 V94:AG94 V92:AG92 AI92:AT92">
    <cfRule type="expression" dxfId="36" priority="3708">
      <formula>AND(M$2&gt;=#REF!,M$2&lt;#REF!)</formula>
    </cfRule>
  </conditionalFormatting>
  <conditionalFormatting sqref="M87:T87">
    <cfRule type="colorScale" priority="123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V87:AG87 AI87:AR87">
    <cfRule type="colorScale" priority="122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AS87:AT87">
    <cfRule type="colorScale" priority="121">
      <colorScale>
        <cfvo type="percent" val="0"/>
        <cfvo type="percent" val="5"/>
        <cfvo type="percent" val="100"/>
        <color rgb="FF99FF99"/>
        <color rgb="FFFFEB84"/>
        <color theme="5"/>
      </colorScale>
    </cfRule>
  </conditionalFormatting>
  <conditionalFormatting sqref="M49:AG51 AI49:AT51">
    <cfRule type="expression" dxfId="35" priority="3666">
      <formula>AND(M$2&gt;=$E49,M$2&lt;$F49)</formula>
    </cfRule>
  </conditionalFormatting>
  <conditionalFormatting sqref="AI45:AT45 AI41:AT41 M45:T45 M43:T43 M41:T41 V41:AG41 V45:AG45 V43:AG43 AI43:AT43 AU7:AU84">
    <cfRule type="expression" dxfId="34" priority="115">
      <formula>AND(M$2&gt;=$E7,M$2&lt;$F7)</formula>
    </cfRule>
  </conditionalFormatting>
  <conditionalFormatting sqref="AI35:AT35 V35:AG35 V37:AG37 AI37:AT37">
    <cfRule type="expression" dxfId="33" priority="114">
      <formula>AND(T$2&gt;=$E35,T$2&lt;$F35)</formula>
    </cfRule>
  </conditionalFormatting>
  <conditionalFormatting sqref="I41:I45">
    <cfRule type="colorScale" priority="96">
      <colorScale>
        <cfvo type="min"/>
        <cfvo type="max"/>
        <color rgb="FFFFEF9C"/>
        <color rgb="FFFF7128"/>
      </colorScale>
    </cfRule>
    <cfRule type="dataBar" priority="103">
      <dataBar>
        <cfvo type="min"/>
        <cfvo type="max"/>
        <color rgb="FF008AEF"/>
      </dataBar>
    </cfRule>
  </conditionalFormatting>
  <conditionalFormatting sqref="G41:G45">
    <cfRule type="dataBar" priority="102">
      <dataBar>
        <cfvo type="min"/>
        <cfvo type="max"/>
        <color rgb="FF008AEF"/>
      </dataBar>
    </cfRule>
  </conditionalFormatting>
  <conditionalFormatting sqref="M55:AT83">
    <cfRule type="expression" dxfId="32" priority="99">
      <formula>AND(M$2&gt;=$E55,M$2&lt;$F55)</formula>
    </cfRule>
  </conditionalFormatting>
  <conditionalFormatting sqref="M35:T35 M37:T37">
    <cfRule type="expression" dxfId="31" priority="4567">
      <formula>AND(M$2&gt;=$E35,M$2&lt;$F35)</formula>
    </cfRule>
  </conditionalFormatting>
  <conditionalFormatting sqref="I175">
    <cfRule type="dataBar" priority="93">
      <dataBar>
        <cfvo type="min"/>
        <cfvo type="max"/>
        <color rgb="FFFFB628"/>
      </dataBar>
    </cfRule>
    <cfRule type="colorScale" priority="94">
      <colorScale>
        <cfvo type="min"/>
        <cfvo type="max"/>
        <color rgb="FFFFEF9C"/>
        <color rgb="FFFF7128"/>
      </colorScale>
    </cfRule>
  </conditionalFormatting>
  <conditionalFormatting sqref="G175">
    <cfRule type="dataBar" priority="91">
      <dataBar>
        <cfvo type="min"/>
        <cfvo type="max"/>
        <color rgb="FFFFB628"/>
      </dataBar>
    </cfRule>
    <cfRule type="colorScale" priority="92">
      <colorScale>
        <cfvo type="min"/>
        <cfvo type="max"/>
        <color rgb="FFFFEF9C"/>
        <color rgb="FFFF7128"/>
      </colorScale>
    </cfRule>
  </conditionalFormatting>
  <conditionalFormatting sqref="I169">
    <cfRule type="dataBar" priority="89">
      <dataBar>
        <cfvo type="min"/>
        <cfvo type="max"/>
        <color rgb="FFFFB628"/>
      </dataBar>
    </cfRule>
    <cfRule type="colorScale" priority="90">
      <colorScale>
        <cfvo type="min"/>
        <cfvo type="max"/>
        <color rgb="FFFFEF9C"/>
        <color rgb="FFFF7128"/>
      </colorScale>
    </cfRule>
  </conditionalFormatting>
  <conditionalFormatting sqref="G169">
    <cfRule type="dataBar" priority="87">
      <dataBar>
        <cfvo type="min"/>
        <cfvo type="max"/>
        <color rgb="FFFFB628"/>
      </dataBar>
    </cfRule>
    <cfRule type="colorScale" priority="88">
      <colorScale>
        <cfvo type="min"/>
        <cfvo type="max"/>
        <color rgb="FFFFEF9C"/>
        <color rgb="FFFF7128"/>
      </colorScale>
    </cfRule>
  </conditionalFormatting>
  <conditionalFormatting sqref="I172">
    <cfRule type="dataBar" priority="85">
      <dataBar>
        <cfvo type="min"/>
        <cfvo type="max"/>
        <color rgb="FFFFB628"/>
      </dataBar>
    </cfRule>
    <cfRule type="colorScale" priority="86">
      <colorScale>
        <cfvo type="min"/>
        <cfvo type="max"/>
        <color rgb="FFFFEF9C"/>
        <color rgb="FFFF7128"/>
      </colorScale>
    </cfRule>
  </conditionalFormatting>
  <conditionalFormatting sqref="G172">
    <cfRule type="dataBar" priority="83">
      <dataBar>
        <cfvo type="min"/>
        <cfvo type="max"/>
        <color rgb="FFFFB628"/>
      </dataBar>
    </cfRule>
    <cfRule type="colorScale" priority="84">
      <colorScale>
        <cfvo type="min"/>
        <cfvo type="max"/>
        <color rgb="FFFFEF9C"/>
        <color rgb="FFFF7128"/>
      </colorScale>
    </cfRule>
  </conditionalFormatting>
  <conditionalFormatting sqref="I11:I31 I163 I7">
    <cfRule type="dataBar" priority="4723">
      <dataBar>
        <cfvo type="min"/>
        <cfvo type="max"/>
        <color rgb="FFFFB628"/>
      </dataBar>
    </cfRule>
    <cfRule type="colorScale" priority="4724">
      <colorScale>
        <cfvo type="min"/>
        <cfvo type="max"/>
        <color rgb="FFFFEF9C"/>
        <color rgb="FFFF7128"/>
      </colorScale>
    </cfRule>
  </conditionalFormatting>
  <conditionalFormatting sqref="G11:G31 G163 G7">
    <cfRule type="dataBar" priority="4727">
      <dataBar>
        <cfvo type="min"/>
        <cfvo type="max"/>
        <color rgb="FFFFB628"/>
      </dataBar>
    </cfRule>
    <cfRule type="colorScale" priority="4728">
      <colorScale>
        <cfvo type="min"/>
        <cfvo type="max"/>
        <color rgb="FFFFEF9C"/>
        <color rgb="FFFF7128"/>
      </colorScale>
    </cfRule>
  </conditionalFormatting>
  <conditionalFormatting sqref="G35:G37 G166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885">
      <dataBar>
        <cfvo type="min"/>
        <cfvo type="max"/>
        <color rgb="FF63C384"/>
      </dataBar>
    </cfRule>
  </conditionalFormatting>
  <conditionalFormatting sqref="I35:I37 I166">
    <cfRule type="colorScale" priority="4888">
      <colorScale>
        <cfvo type="min"/>
        <cfvo type="max"/>
        <color rgb="FFFFEF9C"/>
        <color rgb="FFFF7128"/>
      </colorScale>
    </cfRule>
    <cfRule type="colorScale" priority="48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890">
      <dataBar>
        <cfvo type="min"/>
        <cfvo type="max"/>
        <color rgb="FF63C384"/>
      </dataBar>
    </cfRule>
  </conditionalFormatting>
  <conditionalFormatting sqref="M105:T134 V105:AG134 AI105:AT134">
    <cfRule type="expression" dxfId="30" priority="49">
      <formula>AND(M$2&gt;=$E105,M$2&lt;$F105)</formula>
    </cfRule>
  </conditionalFormatting>
  <conditionalFormatting sqref="I178">
    <cfRule type="dataBar" priority="44">
      <dataBar>
        <cfvo type="min"/>
        <cfvo type="max"/>
        <color rgb="FFFFB628"/>
      </dataBar>
    </cfRule>
    <cfRule type="colorScale" priority="45">
      <colorScale>
        <cfvo type="min"/>
        <cfvo type="max"/>
        <color rgb="FFFFEF9C"/>
        <color rgb="FFFF7128"/>
      </colorScale>
    </cfRule>
  </conditionalFormatting>
  <conditionalFormatting sqref="G178">
    <cfRule type="dataBar" priority="42">
      <dataBar>
        <cfvo type="min"/>
        <cfvo type="max"/>
        <color rgb="FFFFB628"/>
      </dataBar>
    </cfRule>
    <cfRule type="colorScale" priority="43">
      <colorScale>
        <cfvo type="min"/>
        <cfvo type="max"/>
        <color rgb="FFFFEF9C"/>
        <color rgb="FFFF7128"/>
      </colorScale>
    </cfRule>
  </conditionalFormatting>
  <conditionalFormatting sqref="I181">
    <cfRule type="dataBar" priority="40">
      <dataBar>
        <cfvo type="min"/>
        <cfvo type="max"/>
        <color rgb="FFFFB628"/>
      </dataBar>
    </cfRule>
    <cfRule type="colorScale" priority="41">
      <colorScale>
        <cfvo type="min"/>
        <cfvo type="max"/>
        <color rgb="FFFFEF9C"/>
        <color rgb="FFFF7128"/>
      </colorScale>
    </cfRule>
  </conditionalFormatting>
  <conditionalFormatting sqref="G181">
    <cfRule type="dataBar" priority="38">
      <dataBar>
        <cfvo type="min"/>
        <cfvo type="max"/>
        <color rgb="FFFFB628"/>
      </dataBar>
    </cfRule>
    <cfRule type="colorScale" priority="39">
      <colorScale>
        <cfvo type="min"/>
        <cfvo type="max"/>
        <color rgb="FFFFEF9C"/>
        <color rgb="FFFF7128"/>
      </colorScale>
    </cfRule>
  </conditionalFormatting>
  <conditionalFormatting sqref="I184">
    <cfRule type="dataBar" priority="36">
      <dataBar>
        <cfvo type="min"/>
        <cfvo type="max"/>
        <color rgb="FFFFB628"/>
      </dataBar>
    </cfRule>
    <cfRule type="colorScale" priority="37">
      <colorScale>
        <cfvo type="min"/>
        <cfvo type="max"/>
        <color rgb="FFFFEF9C"/>
        <color rgb="FFFF7128"/>
      </colorScale>
    </cfRule>
  </conditionalFormatting>
  <conditionalFormatting sqref="G184">
    <cfRule type="dataBar" priority="34">
      <dataBar>
        <cfvo type="min"/>
        <cfvo type="max"/>
        <color rgb="FFFFB628"/>
      </dataBar>
    </cfRule>
    <cfRule type="colorScale" priority="35">
      <colorScale>
        <cfvo type="min"/>
        <cfvo type="max"/>
        <color rgb="FFFFEF9C"/>
        <color rgb="FFFF7128"/>
      </colorScale>
    </cfRule>
  </conditionalFormatting>
  <conditionalFormatting sqref="G9:G31">
    <cfRule type="colorScale" priority="30">
      <colorScale>
        <cfvo type="min"/>
        <cfvo type="max"/>
        <color rgb="FFFFEF9C"/>
        <color rgb="FFFF7128"/>
      </colorScale>
    </cfRule>
    <cfRule type="dataBar" priority="31">
      <dataBar>
        <cfvo type="min"/>
        <cfvo type="max"/>
        <color rgb="FFFFB628"/>
      </dataBar>
    </cfRule>
  </conditionalFormatting>
  <conditionalFormatting sqref="U85:U86 M47:AG48 AI47:AT48 U45:U55">
    <cfRule type="expression" dxfId="29" priority="7041">
      <formula>AND(M$2&gt;=#REF!,M$2&lt;#REF!)</formula>
    </cfRule>
  </conditionalFormatting>
  <conditionalFormatting sqref="I51 I172 I47:I48">
    <cfRule type="dataBar" priority="7200">
      <dataBar>
        <cfvo type="min"/>
        <cfvo type="max"/>
        <color rgb="FFFF555A"/>
      </dataBar>
    </cfRule>
  </conditionalFormatting>
  <conditionalFormatting sqref="G51 G172 G47:G48">
    <cfRule type="dataBar" priority="7203">
      <dataBar>
        <cfvo type="min"/>
        <cfvo type="max"/>
        <color rgb="FFFF555A"/>
      </dataBar>
    </cfRule>
  </conditionalFormatting>
  <conditionalFormatting sqref="M49">
    <cfRule type="expression" dxfId="28" priority="29">
      <formula>AND(M$2&gt;=$E49,M$2&lt;$F49)</formula>
    </cfRule>
  </conditionalFormatting>
  <conditionalFormatting sqref="G55">
    <cfRule type="dataBar" priority="28">
      <dataBar>
        <cfvo type="min"/>
        <cfvo type="max"/>
        <color theme="7" tint="-0.499984740745262"/>
      </dataBar>
    </cfRule>
  </conditionalFormatting>
  <conditionalFormatting sqref="I49:I51">
    <cfRule type="colorScale" priority="19">
      <colorScale>
        <cfvo type="min"/>
        <cfvo type="max"/>
        <color rgb="FFFFEF9C"/>
        <color rgb="FFFF7128"/>
      </colorScale>
    </cfRule>
  </conditionalFormatting>
  <conditionalFormatting sqref="I105:I133">
    <cfRule type="colorScale" priority="22">
      <colorScale>
        <cfvo type="min"/>
        <cfvo type="max"/>
        <color rgb="FFFFEF9C"/>
        <color rgb="FFFF7128"/>
      </colorScale>
    </cfRule>
  </conditionalFormatting>
  <conditionalFormatting sqref="G105:G133">
    <cfRule type="dataBar" priority="21">
      <dataBar>
        <cfvo type="min"/>
        <cfvo type="max"/>
        <color theme="5" tint="-0.249977111117893"/>
      </dataBar>
    </cfRule>
  </conditionalFormatting>
  <conditionalFormatting sqref="I9:I31">
    <cfRule type="colorScale" priority="20">
      <colorScale>
        <cfvo type="min"/>
        <cfvo type="max"/>
        <color rgb="FFFFEF9C"/>
        <color rgb="FFFF7128"/>
      </colorScale>
    </cfRule>
  </conditionalFormatting>
  <conditionalFormatting sqref="AU85:AU86">
    <cfRule type="expression" dxfId="27" priority="7484">
      <formula>AND(AU$2&gt;=#REF!,AU$2&lt;#REF!)</formula>
    </cfRule>
  </conditionalFormatting>
  <conditionalFormatting sqref="I89:I99 I85:I86">
    <cfRule type="colorScale" priority="7610">
      <colorScale>
        <cfvo type="min"/>
        <cfvo type="max"/>
        <color rgb="FFFFEF9C"/>
        <color rgb="FFFF7128"/>
      </colorScale>
    </cfRule>
    <cfRule type="dataBar" priority="7611">
      <dataBar>
        <cfvo type="min"/>
        <cfvo type="max"/>
        <color rgb="FFFFB628"/>
      </dataBar>
    </cfRule>
  </conditionalFormatting>
  <conditionalFormatting sqref="G89:G99 G85:G86">
    <cfRule type="dataBar" priority="7616">
      <dataBar>
        <cfvo type="min"/>
        <cfvo type="max"/>
        <color rgb="FFFFB628"/>
      </dataBar>
    </cfRule>
  </conditionalFormatting>
  <conditionalFormatting sqref="I135:I159">
    <cfRule type="aboveAverage" dxfId="26" priority="7864"/>
    <cfRule type="dataBar" priority="7865">
      <dataBar>
        <cfvo type="min"/>
        <cfvo type="max"/>
        <color rgb="FF7030A0"/>
      </dataBar>
    </cfRule>
  </conditionalFormatting>
  <conditionalFormatting sqref="G135:G159 H134">
    <cfRule type="dataBar" priority="7868">
      <dataBar>
        <cfvo type="min"/>
        <cfvo type="max"/>
        <color rgb="FF7030A0"/>
      </dataBar>
    </cfRule>
  </conditionalFormatting>
  <conditionalFormatting sqref="A84 A50:A52 A34:A38 A40:A46 A11:A32 A56 A58 A60 A62 A64 A66 A68 A70 A72 A74 A76 A78 A80 A82 A88 A90 A92 A94 A96 A98 A100 A102 A105:A134 A136:A159">
    <cfRule type="duplicateValues" dxfId="25" priority="7893"/>
    <cfRule type="duplicateValues" priority="7894"/>
  </conditionalFormatting>
  <conditionalFormatting sqref="U52:U54">
    <cfRule type="expression" dxfId="24" priority="18">
      <formula>AND(U$2&gt;=$E52,U$2&lt;$F52)</formula>
    </cfRule>
  </conditionalFormatting>
  <conditionalFormatting sqref="G57:G83 G53:G54 I57:I83 I53:I54">
    <cfRule type="dataBar" priority="7970">
      <dataBar>
        <cfvo type="min"/>
        <cfvo type="max"/>
        <color theme="7" tint="-0.499984740745262"/>
      </dataBar>
    </cfRule>
  </conditionalFormatting>
  <conditionalFormatting sqref="I57:I83 I53:I54">
    <cfRule type="aboveAverage" dxfId="23" priority="7976"/>
  </conditionalFormatting>
  <conditionalFormatting sqref="I55:I83">
    <cfRule type="colorScale" priority="8005">
      <colorScale>
        <cfvo type="min"/>
        <cfvo type="max"/>
        <color rgb="FFFFEF9C"/>
        <color rgb="FFFF7128"/>
      </colorScale>
    </cfRule>
    <cfRule type="dataBar" priority="8006">
      <dataBar>
        <cfvo type="min"/>
        <cfvo type="max"/>
        <color theme="7" tint="-0.499984740745262"/>
      </dataBar>
    </cfRule>
  </conditionalFormatting>
  <conditionalFormatting sqref="B7 B11:B159">
    <cfRule type="duplicateValues" dxfId="22" priority="8015"/>
  </conditionalFormatting>
  <conditionalFormatting sqref="F163">
    <cfRule type="dataBar" priority="16">
      <dataBar>
        <cfvo type="min"/>
        <cfvo type="max"/>
        <color rgb="FFFFB628"/>
      </dataBar>
    </cfRule>
    <cfRule type="colorScale" priority="17">
      <colorScale>
        <cfvo type="min"/>
        <cfvo type="max"/>
        <color rgb="FFFFEF9C"/>
        <color rgb="FFFF7128"/>
      </colorScale>
    </cfRule>
  </conditionalFormatting>
  <conditionalFormatting sqref="F1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">
      <dataBar>
        <cfvo type="min"/>
        <cfvo type="max"/>
        <color rgb="FF63C384"/>
      </dataBar>
    </cfRule>
  </conditionalFormatting>
  <conditionalFormatting sqref="F169">
    <cfRule type="dataBar" priority="12">
      <dataBar>
        <cfvo type="min"/>
        <cfvo type="max"/>
        <color rgb="FFFFB628"/>
      </dataBar>
    </cfRule>
    <cfRule type="colorScale" priority="13">
      <colorScale>
        <cfvo type="min"/>
        <cfvo type="max"/>
        <color rgb="FFFFEF9C"/>
        <color rgb="FFFF7128"/>
      </colorScale>
    </cfRule>
  </conditionalFormatting>
  <conditionalFormatting sqref="F172">
    <cfRule type="dataBar" priority="10">
      <dataBar>
        <cfvo type="min"/>
        <cfvo type="max"/>
        <color rgb="FFFFB628"/>
      </dataBar>
    </cfRule>
    <cfRule type="colorScale" priority="11">
      <colorScale>
        <cfvo type="min"/>
        <cfvo type="max"/>
        <color rgb="FFFFEF9C"/>
        <color rgb="FFFF7128"/>
      </colorScale>
    </cfRule>
  </conditionalFormatting>
  <conditionalFormatting sqref="F172">
    <cfRule type="dataBar" priority="9">
      <dataBar>
        <cfvo type="min"/>
        <cfvo type="max"/>
        <color rgb="FFFF555A"/>
      </dataBar>
    </cfRule>
  </conditionalFormatting>
  <conditionalFormatting sqref="F175">
    <cfRule type="dataBar" priority="7">
      <dataBar>
        <cfvo type="min"/>
        <cfvo type="max"/>
        <color rgb="FFFFB628"/>
      </dataBar>
    </cfRule>
    <cfRule type="colorScale" priority="8">
      <colorScale>
        <cfvo type="min"/>
        <cfvo type="max"/>
        <color rgb="FFFFEF9C"/>
        <color rgb="FFFF7128"/>
      </colorScale>
    </cfRule>
  </conditionalFormatting>
  <conditionalFormatting sqref="F178">
    <cfRule type="dataBar" priority="5">
      <dataBar>
        <cfvo type="min"/>
        <cfvo type="max"/>
        <color rgb="FFFFB628"/>
      </dataBar>
    </cfRule>
    <cfRule type="colorScale" priority="6">
      <colorScale>
        <cfvo type="min"/>
        <cfvo type="max"/>
        <color rgb="FFFFEF9C"/>
        <color rgb="FFFF7128"/>
      </colorScale>
    </cfRule>
  </conditionalFormatting>
  <conditionalFormatting sqref="F181">
    <cfRule type="dataBar" priority="3">
      <dataBar>
        <cfvo type="min"/>
        <cfvo type="max"/>
        <color rgb="FFFFB628"/>
      </dataBar>
    </cfRule>
    <cfRule type="colorScale" priority="4">
      <colorScale>
        <cfvo type="min"/>
        <cfvo type="max"/>
        <color rgb="FFFFEF9C"/>
        <color rgb="FFFF7128"/>
      </colorScale>
    </cfRule>
  </conditionalFormatting>
  <conditionalFormatting sqref="F184">
    <cfRule type="dataBar" priority="1">
      <dataBar>
        <cfvo type="min"/>
        <cfvo type="max"/>
        <color rgb="FFFFB628"/>
      </dataBar>
    </cfRule>
    <cfRule type="colorScale" priority="2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F235" xr:uid="{00000000-0002-0000-0200-000000000000}">
      <formula1>Medarbejdere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6"/>
  <dimension ref="A1:B36"/>
  <sheetViews>
    <sheetView showGridLines="0" showRowColHeaders="0" workbookViewId="0">
      <selection activeCell="A38" sqref="A38"/>
    </sheetView>
  </sheetViews>
  <sheetFormatPr defaultRowHeight="15"/>
  <sheetData>
    <row r="1" spans="1:2">
      <c r="A1" s="123" t="s">
        <v>75</v>
      </c>
      <c r="B1" s="119"/>
    </row>
    <row r="2" spans="1:2">
      <c r="A2" s="119"/>
      <c r="B2" s="119"/>
    </row>
    <row r="3" spans="1:2">
      <c r="A3" s="125" t="s">
        <v>106</v>
      </c>
      <c r="B3" s="120"/>
    </row>
    <row r="4" spans="1:2">
      <c r="A4" s="125" t="s">
        <v>107</v>
      </c>
      <c r="B4" s="120"/>
    </row>
    <row r="5" spans="1:2">
      <c r="A5" s="119"/>
      <c r="B5" s="120"/>
    </row>
    <row r="6" spans="1:2">
      <c r="A6" s="123" t="s">
        <v>76</v>
      </c>
      <c r="B6" s="120"/>
    </row>
    <row r="7" spans="1:2">
      <c r="A7" s="119"/>
      <c r="B7" s="120"/>
    </row>
    <row r="8" spans="1:2">
      <c r="A8" s="125" t="s">
        <v>108</v>
      </c>
      <c r="B8" s="120"/>
    </row>
    <row r="9" spans="1:2">
      <c r="A9" s="125" t="s">
        <v>109</v>
      </c>
      <c r="B9" s="120"/>
    </row>
    <row r="10" spans="1:2">
      <c r="A10" s="125" t="s">
        <v>110</v>
      </c>
      <c r="B10" s="120"/>
    </row>
    <row r="11" spans="1:2">
      <c r="A11" s="125" t="s">
        <v>111</v>
      </c>
      <c r="B11" s="120"/>
    </row>
    <row r="12" spans="1:2">
      <c r="A12" s="125" t="s">
        <v>112</v>
      </c>
      <c r="B12" s="120"/>
    </row>
    <row r="13" spans="1:2">
      <c r="A13" s="125" t="s">
        <v>113</v>
      </c>
      <c r="B13" s="120"/>
    </row>
    <row r="14" spans="1:2">
      <c r="A14" s="125" t="s">
        <v>114</v>
      </c>
      <c r="B14" s="120"/>
    </row>
    <row r="15" spans="1:2">
      <c r="A15" s="125" t="s">
        <v>115</v>
      </c>
      <c r="B15" s="120"/>
    </row>
    <row r="16" spans="1:2">
      <c r="A16" s="125" t="s">
        <v>116</v>
      </c>
      <c r="B16" s="120"/>
    </row>
    <row r="17" spans="1:2">
      <c r="A17" s="119"/>
      <c r="B17" s="120"/>
    </row>
    <row r="18" spans="1:2">
      <c r="A18" s="2" t="s">
        <v>77</v>
      </c>
      <c r="B18" s="120"/>
    </row>
    <row r="19" spans="1:2">
      <c r="A19" s="123" t="s">
        <v>78</v>
      </c>
      <c r="B19" s="120"/>
    </row>
    <row r="20" spans="1:2">
      <c r="A20" s="119"/>
      <c r="B20" s="120"/>
    </row>
    <row r="21" spans="1:2">
      <c r="A21" s="125" t="s">
        <v>117</v>
      </c>
      <c r="B21" s="120"/>
    </row>
    <row r="22" spans="1:2">
      <c r="A22" s="125" t="s">
        <v>118</v>
      </c>
      <c r="B22" s="120"/>
    </row>
    <row r="23" spans="1:2">
      <c r="A23" s="125" t="s">
        <v>119</v>
      </c>
      <c r="B23" s="120"/>
    </row>
    <row r="24" spans="1:2">
      <c r="A24" s="125" t="s">
        <v>120</v>
      </c>
      <c r="B24" s="120"/>
    </row>
    <row r="25" spans="1:2">
      <c r="A25" s="125" t="s">
        <v>121</v>
      </c>
      <c r="B25" s="120"/>
    </row>
    <row r="26" spans="1:2">
      <c r="A26" s="125" t="s">
        <v>122</v>
      </c>
      <c r="B26" s="120"/>
    </row>
    <row r="27" spans="1:2">
      <c r="A27" s="125" t="s">
        <v>123</v>
      </c>
      <c r="B27" s="120"/>
    </row>
    <row r="28" spans="1:2">
      <c r="A28" s="119"/>
      <c r="B28" s="120"/>
    </row>
    <row r="29" spans="1:2">
      <c r="A29" s="123" t="s">
        <v>79</v>
      </c>
      <c r="B29" s="120"/>
    </row>
    <row r="30" spans="1:2">
      <c r="A30" s="119"/>
      <c r="B30" s="120"/>
    </row>
    <row r="31" spans="1:2">
      <c r="A31" s="125" t="s">
        <v>124</v>
      </c>
      <c r="B31" s="120"/>
    </row>
    <row r="32" spans="1:2">
      <c r="A32" s="125" t="s">
        <v>125</v>
      </c>
      <c r="B32" s="120"/>
    </row>
    <row r="33" spans="1:2">
      <c r="A33" s="119"/>
      <c r="B33" s="119"/>
    </row>
    <row r="34" spans="1:2">
      <c r="A34" s="123" t="s">
        <v>105</v>
      </c>
      <c r="B34" s="119"/>
    </row>
    <row r="35" spans="1:2">
      <c r="A35" s="119"/>
      <c r="B35" s="119"/>
    </row>
    <row r="36" spans="1:2">
      <c r="A36" s="119" t="s">
        <v>102</v>
      </c>
      <c r="B36" s="1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8"/>
  <dimension ref="B2:D27"/>
  <sheetViews>
    <sheetView workbookViewId="0">
      <selection activeCell="B28" sqref="B28"/>
    </sheetView>
  </sheetViews>
  <sheetFormatPr defaultRowHeight="15"/>
  <cols>
    <col min="2" max="2" width="61.7109375" bestFit="1" customWidth="1"/>
    <col min="3" max="3" width="48.7109375" bestFit="1" customWidth="1"/>
    <col min="4" max="4" width="26" bestFit="1" customWidth="1"/>
  </cols>
  <sheetData>
    <row r="2" spans="2:4">
      <c r="B2" s="39" t="s">
        <v>98</v>
      </c>
      <c r="C2" s="39" t="s">
        <v>67</v>
      </c>
      <c r="D2" s="39" t="s">
        <v>100</v>
      </c>
    </row>
    <row r="3" spans="2:4">
      <c r="B3" s="39" t="s">
        <v>97</v>
      </c>
      <c r="C3" s="118"/>
      <c r="D3" s="118"/>
    </row>
    <row r="4" spans="2:4">
      <c r="C4" s="118"/>
      <c r="D4" s="118"/>
    </row>
    <row r="5" spans="2:4">
      <c r="B5" s="118"/>
      <c r="C5" s="118"/>
      <c r="D5" s="118"/>
    </row>
    <row r="6" spans="2:4">
      <c r="C6" s="118"/>
      <c r="D6" s="118"/>
    </row>
    <row r="7" spans="2:4">
      <c r="B7" s="2" t="s">
        <v>99</v>
      </c>
      <c r="C7" s="118" t="s">
        <v>90</v>
      </c>
      <c r="D7" s="118" t="s">
        <v>101</v>
      </c>
    </row>
    <row r="8" spans="2:4">
      <c r="B8" s="2" t="s">
        <v>99</v>
      </c>
      <c r="C8" s="118" t="s">
        <v>91</v>
      </c>
      <c r="D8" s="118" t="s">
        <v>101</v>
      </c>
    </row>
    <row r="9" spans="2:4">
      <c r="B9" s="2" t="s">
        <v>99</v>
      </c>
      <c r="C9" s="118" t="s">
        <v>92</v>
      </c>
      <c r="D9" s="118" t="s">
        <v>101</v>
      </c>
    </row>
    <row r="10" spans="2:4">
      <c r="B10" s="2" t="s">
        <v>99</v>
      </c>
      <c r="C10" s="118" t="s">
        <v>93</v>
      </c>
      <c r="D10" s="118" t="s">
        <v>101</v>
      </c>
    </row>
    <row r="11" spans="2:4">
      <c r="B11" s="2" t="s">
        <v>99</v>
      </c>
      <c r="C11" s="118" t="s">
        <v>94</v>
      </c>
      <c r="D11" s="118" t="s">
        <v>101</v>
      </c>
    </row>
    <row r="12" spans="2:4">
      <c r="B12" s="2" t="s">
        <v>99</v>
      </c>
      <c r="C12" s="118" t="s">
        <v>95</v>
      </c>
      <c r="D12" s="118" t="s">
        <v>101</v>
      </c>
    </row>
    <row r="13" spans="2:4">
      <c r="B13" s="2" t="s">
        <v>99</v>
      </c>
      <c r="C13" s="118" t="s">
        <v>96</v>
      </c>
      <c r="D13" s="118" t="s">
        <v>101</v>
      </c>
    </row>
    <row r="25" spans="2:2">
      <c r="B25" s="126" t="s">
        <v>129</v>
      </c>
    </row>
    <row r="27" spans="2:2">
      <c r="B27" s="39" t="s">
        <v>130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zoomScale="70" zoomScaleNormal="70" workbookViewId="0">
      <selection activeCell="A13" sqref="A13"/>
    </sheetView>
  </sheetViews>
  <sheetFormatPr defaultRowHeight="15"/>
  <cols>
    <col min="1" max="1" width="96.42578125" customWidth="1"/>
    <col min="2" max="2" width="16.7109375" customWidth="1"/>
    <col min="3" max="3" width="28.85546875" customWidth="1"/>
    <col min="4" max="4" width="53.140625" bestFit="1" customWidth="1"/>
    <col min="5" max="5" width="7.85546875" bestFit="1" customWidth="1"/>
    <col min="6" max="6" width="17.42578125" bestFit="1" customWidth="1"/>
    <col min="7" max="7" width="16.7109375" customWidth="1"/>
    <col min="8" max="8" width="54.85546875" customWidth="1"/>
    <col min="9" max="9" width="23.28515625" customWidth="1"/>
    <col min="10" max="10" width="28.85546875" customWidth="1"/>
    <col min="11" max="11" width="7.140625" customWidth="1"/>
    <col min="12" max="12" width="24.28515625" customWidth="1"/>
    <col min="13" max="13" width="34" customWidth="1"/>
    <col min="14" max="14" width="10.42578125" customWidth="1"/>
    <col min="15" max="15" width="10.5703125" customWidth="1"/>
    <col min="16" max="16" width="54.85546875" customWidth="1"/>
    <col min="17" max="17" width="23.28515625" customWidth="1"/>
    <col min="18" max="18" width="21.85546875" customWidth="1"/>
    <col min="19" max="19" width="34" customWidth="1"/>
    <col min="20" max="20" width="15.42578125" customWidth="1"/>
    <col min="21" max="21" width="12.42578125" customWidth="1"/>
    <col min="22" max="23" width="8.140625" customWidth="1"/>
    <col min="24" max="24" width="12.7109375" customWidth="1"/>
    <col min="25" max="25" width="15.5703125" customWidth="1"/>
    <col min="26" max="26" width="56.7109375" customWidth="1"/>
    <col min="27" max="28" width="8.140625" customWidth="1"/>
    <col min="29" max="29" width="59.85546875" customWidth="1"/>
    <col min="30" max="30" width="26.140625" customWidth="1"/>
    <col min="31" max="32" width="8.140625" customWidth="1"/>
    <col min="33" max="33" width="29.28515625" customWidth="1"/>
    <col min="34" max="41" width="8.140625" customWidth="1"/>
    <col min="42" max="42" width="9.85546875" bestFit="1" customWidth="1"/>
    <col min="43" max="44" width="8.140625" customWidth="1"/>
    <col min="45" max="45" width="10" bestFit="1" customWidth="1"/>
    <col min="46" max="46" width="35.85546875" bestFit="1" customWidth="1"/>
    <col min="47" max="47" width="8.140625" customWidth="1"/>
    <col min="48" max="48" width="39" bestFit="1" customWidth="1"/>
    <col min="49" max="49" width="10.85546875" bestFit="1" customWidth="1"/>
  </cols>
  <sheetData>
    <row r="1" spans="1:6">
      <c r="A1" s="127" t="s">
        <v>65</v>
      </c>
      <c r="B1" s="530" t="s">
        <v>35</v>
      </c>
    </row>
    <row r="2" spans="1:6">
      <c r="A2" s="127" t="s">
        <v>178</v>
      </c>
      <c r="B2" s="530" t="s">
        <v>177</v>
      </c>
    </row>
    <row r="3" spans="1:6">
      <c r="A3" s="127" t="s">
        <v>217</v>
      </c>
      <c r="B3" s="530" t="s">
        <v>177</v>
      </c>
    </row>
    <row r="5" spans="1:6">
      <c r="A5" s="127" t="s">
        <v>199</v>
      </c>
      <c r="B5" s="127" t="s">
        <v>7</v>
      </c>
      <c r="C5" s="127" t="s">
        <v>6</v>
      </c>
      <c r="D5" s="127" t="s">
        <v>67</v>
      </c>
      <c r="E5" s="127" t="s">
        <v>200</v>
      </c>
      <c r="F5" t="s">
        <v>179</v>
      </c>
    </row>
    <row r="6" spans="1:6">
      <c r="A6" s="530" t="s">
        <v>189</v>
      </c>
      <c r="B6" s="24" t="s">
        <v>190</v>
      </c>
      <c r="C6" s="24" t="s">
        <v>224</v>
      </c>
      <c r="D6" s="530" t="s">
        <v>128</v>
      </c>
      <c r="E6" s="530" t="s">
        <v>189</v>
      </c>
      <c r="F6" s="424">
        <v>1.3</v>
      </c>
    </row>
    <row r="7" spans="1:6">
      <c r="D7" s="530" t="s">
        <v>203</v>
      </c>
      <c r="E7" s="530"/>
      <c r="F7" s="424">
        <v>1.3</v>
      </c>
    </row>
    <row r="8" spans="1:6">
      <c r="C8" s="24" t="s">
        <v>233</v>
      </c>
      <c r="D8" s="530"/>
      <c r="E8" s="530"/>
      <c r="F8" s="424">
        <v>1.3</v>
      </c>
    </row>
    <row r="9" spans="1:6">
      <c r="C9" s="24" t="s">
        <v>222</v>
      </c>
      <c r="D9" s="530" t="s">
        <v>131</v>
      </c>
      <c r="E9" s="530" t="s">
        <v>189</v>
      </c>
      <c r="F9" s="424">
        <v>0.5</v>
      </c>
    </row>
    <row r="10" spans="1:6">
      <c r="D10" s="530" t="s">
        <v>202</v>
      </c>
      <c r="E10" s="530"/>
      <c r="F10" s="424">
        <v>0.5</v>
      </c>
    </row>
    <row r="11" spans="1:6">
      <c r="C11" s="24" t="s">
        <v>234</v>
      </c>
      <c r="D11" s="530"/>
      <c r="E11" s="530"/>
      <c r="F11" s="424">
        <v>0.5</v>
      </c>
    </row>
    <row r="12" spans="1:6">
      <c r="C12" s="24" t="s">
        <v>221</v>
      </c>
      <c r="D12" s="530" t="s">
        <v>133</v>
      </c>
      <c r="E12" s="530" t="s">
        <v>189</v>
      </c>
      <c r="F12" s="424">
        <v>1.3</v>
      </c>
    </row>
    <row r="13" spans="1:6">
      <c r="D13" s="530" t="s">
        <v>201</v>
      </c>
      <c r="E13" s="530"/>
      <c r="F13" s="424">
        <v>1.3</v>
      </c>
    </row>
    <row r="14" spans="1:6">
      <c r="D14" s="530" t="s">
        <v>132</v>
      </c>
      <c r="E14" s="530" t="s">
        <v>189</v>
      </c>
      <c r="F14" s="424">
        <v>1.3</v>
      </c>
    </row>
    <row r="15" spans="1:6">
      <c r="D15" s="530" t="s">
        <v>204</v>
      </c>
      <c r="E15" s="530"/>
      <c r="F15" s="424">
        <v>1.3</v>
      </c>
    </row>
    <row r="16" spans="1:6">
      <c r="D16" s="530" t="s">
        <v>136</v>
      </c>
      <c r="E16" s="530" t="s">
        <v>189</v>
      </c>
      <c r="F16" s="424">
        <v>2</v>
      </c>
    </row>
    <row r="17" spans="2:6">
      <c r="D17" s="530" t="s">
        <v>205</v>
      </c>
      <c r="E17" s="530"/>
      <c r="F17" s="424">
        <v>2</v>
      </c>
    </row>
    <row r="18" spans="2:6">
      <c r="D18" s="530" t="s">
        <v>137</v>
      </c>
      <c r="E18" s="530" t="s">
        <v>189</v>
      </c>
      <c r="F18" s="424">
        <v>2.25</v>
      </c>
    </row>
    <row r="19" spans="2:6">
      <c r="D19" s="530" t="s">
        <v>206</v>
      </c>
      <c r="E19" s="530"/>
      <c r="F19" s="424">
        <v>2.25</v>
      </c>
    </row>
    <row r="20" spans="2:6">
      <c r="D20" s="530" t="s">
        <v>134</v>
      </c>
      <c r="E20" s="530" t="s">
        <v>189</v>
      </c>
      <c r="F20" s="424">
        <v>0.5</v>
      </c>
    </row>
    <row r="21" spans="2:6">
      <c r="D21" s="530" t="s">
        <v>208</v>
      </c>
      <c r="E21" s="530"/>
      <c r="F21" s="424">
        <v>0.5</v>
      </c>
    </row>
    <row r="22" spans="2:6">
      <c r="D22" s="530" t="s">
        <v>135</v>
      </c>
      <c r="E22" s="530" t="s">
        <v>189</v>
      </c>
      <c r="F22" s="424">
        <v>0.5</v>
      </c>
    </row>
    <row r="23" spans="2:6">
      <c r="D23" s="530" t="s">
        <v>209</v>
      </c>
      <c r="E23" s="530"/>
      <c r="F23" s="424">
        <v>0.5</v>
      </c>
    </row>
    <row r="24" spans="2:6">
      <c r="D24" s="530" t="s">
        <v>126</v>
      </c>
      <c r="E24" s="530" t="s">
        <v>189</v>
      </c>
      <c r="F24" s="424">
        <v>32</v>
      </c>
    </row>
    <row r="25" spans="2:6">
      <c r="D25" s="530" t="s">
        <v>210</v>
      </c>
      <c r="E25" s="530"/>
      <c r="F25" s="424">
        <v>32</v>
      </c>
    </row>
    <row r="26" spans="2:6">
      <c r="D26" s="530" t="s">
        <v>165</v>
      </c>
      <c r="E26" s="530" t="s">
        <v>189</v>
      </c>
      <c r="F26" s="424">
        <v>1.5</v>
      </c>
    </row>
    <row r="27" spans="2:6">
      <c r="D27" s="530" t="s">
        <v>211</v>
      </c>
      <c r="E27" s="530"/>
      <c r="F27" s="424">
        <v>1.5</v>
      </c>
    </row>
    <row r="28" spans="2:6">
      <c r="C28" s="24" t="s">
        <v>231</v>
      </c>
      <c r="D28" s="530"/>
      <c r="E28" s="530"/>
      <c r="F28" s="424">
        <v>41.35</v>
      </c>
    </row>
    <row r="29" spans="2:6">
      <c r="B29" s="24" t="s">
        <v>213</v>
      </c>
      <c r="C29" s="530"/>
      <c r="D29" s="530"/>
      <c r="E29" s="530"/>
      <c r="F29" s="424">
        <v>43.15</v>
      </c>
    </row>
    <row r="30" spans="2:6">
      <c r="B30" s="24" t="s">
        <v>194</v>
      </c>
      <c r="C30" s="24" t="s">
        <v>221</v>
      </c>
      <c r="D30" s="530" t="s">
        <v>128</v>
      </c>
      <c r="E30" s="530" t="s">
        <v>189</v>
      </c>
      <c r="F30" s="424">
        <v>1</v>
      </c>
    </row>
    <row r="31" spans="2:6">
      <c r="D31" s="530" t="s">
        <v>203</v>
      </c>
      <c r="E31" s="530"/>
      <c r="F31" s="424">
        <v>1</v>
      </c>
    </row>
    <row r="32" spans="2:6">
      <c r="C32" s="24" t="s">
        <v>231</v>
      </c>
      <c r="D32" s="530"/>
      <c r="E32" s="530"/>
      <c r="F32" s="424">
        <v>1</v>
      </c>
    </row>
    <row r="33" spans="1:6">
      <c r="B33" s="24" t="s">
        <v>214</v>
      </c>
      <c r="C33" s="530"/>
      <c r="D33" s="530"/>
      <c r="E33" s="530"/>
      <c r="F33" s="424">
        <v>1</v>
      </c>
    </row>
    <row r="34" spans="1:6">
      <c r="B34" s="24" t="s">
        <v>192</v>
      </c>
      <c r="C34" s="24" t="s">
        <v>221</v>
      </c>
      <c r="D34" s="530" t="s">
        <v>127</v>
      </c>
      <c r="E34" s="530" t="s">
        <v>189</v>
      </c>
      <c r="F34" s="424">
        <v>5</v>
      </c>
    </row>
    <row r="35" spans="1:6">
      <c r="D35" s="530" t="s">
        <v>207</v>
      </c>
      <c r="E35" s="530"/>
      <c r="F35" s="424">
        <v>5</v>
      </c>
    </row>
    <row r="36" spans="1:6">
      <c r="C36" s="24" t="s">
        <v>231</v>
      </c>
      <c r="D36" s="530"/>
      <c r="E36" s="530"/>
      <c r="F36" s="424">
        <v>5</v>
      </c>
    </row>
    <row r="37" spans="1:6">
      <c r="B37" s="24" t="s">
        <v>215</v>
      </c>
      <c r="C37" s="530"/>
      <c r="D37" s="530"/>
      <c r="E37" s="530"/>
      <c r="F37" s="424">
        <v>5</v>
      </c>
    </row>
    <row r="38" spans="1:6">
      <c r="A38" s="530" t="s">
        <v>141</v>
      </c>
      <c r="F38" s="424">
        <v>49.15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29"/>
  <sheetViews>
    <sheetView workbookViewId="0">
      <selection activeCell="B8" sqref="B8"/>
    </sheetView>
  </sheetViews>
  <sheetFormatPr defaultRowHeight="15"/>
  <cols>
    <col min="1" max="1" width="64.28515625" bestFit="1" customWidth="1"/>
    <col min="2" max="2" width="22.7109375" bestFit="1" customWidth="1"/>
    <col min="3" max="3" width="4.140625" customWidth="1"/>
    <col min="4" max="5" width="4.5703125" customWidth="1"/>
    <col min="6" max="7" width="5.5703125" bestFit="1" customWidth="1"/>
    <col min="8" max="8" width="6.85546875" bestFit="1" customWidth="1"/>
    <col min="9" max="9" width="10.85546875" bestFit="1" customWidth="1"/>
    <col min="10" max="10" width="64.28515625" customWidth="1"/>
    <col min="11" max="11" width="15.85546875" customWidth="1"/>
    <col min="12" max="12" width="64.28515625" customWidth="1"/>
    <col min="13" max="13" width="15.85546875" customWidth="1"/>
    <col min="14" max="14" width="64.28515625" customWidth="1"/>
    <col min="15" max="15" width="15.85546875" customWidth="1"/>
    <col min="16" max="16" width="69.28515625" customWidth="1"/>
    <col min="17" max="17" width="20.85546875" customWidth="1"/>
    <col min="18" max="19" width="8.140625" customWidth="1"/>
    <col min="20" max="20" width="7.140625" customWidth="1"/>
    <col min="21" max="21" width="6.85546875" customWidth="1"/>
    <col min="22" max="22" width="9" customWidth="1"/>
    <col min="23" max="24" width="8.140625" customWidth="1"/>
    <col min="25" max="25" width="9" customWidth="1"/>
    <col min="26" max="26" width="8.140625" customWidth="1"/>
    <col min="27" max="27" width="7.140625" customWidth="1"/>
    <col min="28" max="28" width="8.7109375" bestFit="1" customWidth="1"/>
    <col min="29" max="29" width="10.85546875" bestFit="1" customWidth="1"/>
  </cols>
  <sheetData>
    <row r="2" spans="1:4">
      <c r="A2" s="127" t="s">
        <v>65</v>
      </c>
      <c r="B2" s="530" t="s">
        <v>35</v>
      </c>
    </row>
    <row r="3" spans="1:4">
      <c r="A3" s="127" t="s">
        <v>70</v>
      </c>
      <c r="B3" s="530" t="s">
        <v>177</v>
      </c>
    </row>
    <row r="5" spans="1:4">
      <c r="A5" s="416" t="s">
        <v>220</v>
      </c>
      <c r="B5" s="127" t="s">
        <v>219</v>
      </c>
      <c r="C5" s="417"/>
    </row>
    <row r="6" spans="1:4">
      <c r="A6" s="416"/>
      <c r="B6" s="530" t="s">
        <v>189</v>
      </c>
    </row>
    <row r="7" spans="1:4">
      <c r="A7" s="127" t="s">
        <v>218</v>
      </c>
      <c r="B7" s="24" t="s">
        <v>190</v>
      </c>
      <c r="C7" s="24" t="s">
        <v>194</v>
      </c>
      <c r="D7" s="24" t="s">
        <v>192</v>
      </c>
    </row>
    <row r="8" spans="1:4">
      <c r="A8" s="128" t="s">
        <v>133</v>
      </c>
      <c r="B8" s="16">
        <v>3.5135135135135137E-2</v>
      </c>
      <c r="C8" s="16"/>
      <c r="D8" s="16"/>
    </row>
    <row r="9" spans="1:4">
      <c r="A9" s="415" t="s">
        <v>189</v>
      </c>
      <c r="B9" s="16">
        <v>3.5135135135135137E-2</v>
      </c>
      <c r="C9" s="16"/>
      <c r="D9" s="16"/>
    </row>
    <row r="10" spans="1:4">
      <c r="A10" s="128" t="s">
        <v>131</v>
      </c>
      <c r="B10" s="16">
        <v>1.3513513513513514E-2</v>
      </c>
      <c r="C10" s="16"/>
      <c r="D10" s="16"/>
    </row>
    <row r="11" spans="1:4">
      <c r="A11" s="415" t="s">
        <v>189</v>
      </c>
      <c r="B11" s="16">
        <v>1.3513513513513514E-2</v>
      </c>
      <c r="C11" s="16"/>
      <c r="D11" s="16"/>
    </row>
    <row r="12" spans="1:4">
      <c r="A12" s="128" t="s">
        <v>128</v>
      </c>
      <c r="B12" s="16">
        <v>3.5135135135135137E-2</v>
      </c>
      <c r="C12" s="16">
        <v>2.7027027027027029E-2</v>
      </c>
      <c r="D12" s="16"/>
    </row>
    <row r="13" spans="1:4">
      <c r="A13" s="415" t="s">
        <v>189</v>
      </c>
      <c r="B13" s="16">
        <v>3.5135135135135137E-2</v>
      </c>
      <c r="C13" s="16">
        <v>2.7027027027027029E-2</v>
      </c>
      <c r="D13" s="16"/>
    </row>
    <row r="14" spans="1:4">
      <c r="A14" s="128" t="s">
        <v>132</v>
      </c>
      <c r="B14" s="16">
        <v>3.5135135135135137E-2</v>
      </c>
      <c r="C14" s="16"/>
      <c r="D14" s="16"/>
    </row>
    <row r="15" spans="1:4">
      <c r="A15" s="415" t="s">
        <v>189</v>
      </c>
      <c r="B15" s="16">
        <v>3.5135135135135137E-2</v>
      </c>
      <c r="C15" s="16"/>
      <c r="D15" s="16"/>
    </row>
    <row r="16" spans="1:4">
      <c r="A16" s="128" t="s">
        <v>136</v>
      </c>
      <c r="B16" s="16">
        <v>5.4054054054054057E-2</v>
      </c>
      <c r="C16" s="16"/>
      <c r="D16" s="16"/>
    </row>
    <row r="17" spans="1:4">
      <c r="A17" s="415" t="s">
        <v>189</v>
      </c>
      <c r="B17" s="16">
        <v>5.4054054054054057E-2</v>
      </c>
      <c r="C17" s="16"/>
      <c r="D17" s="16"/>
    </row>
    <row r="18" spans="1:4">
      <c r="A18" s="128" t="s">
        <v>137</v>
      </c>
      <c r="B18" s="16">
        <v>6.0810810810810814E-2</v>
      </c>
      <c r="C18" s="16"/>
      <c r="D18" s="16"/>
    </row>
    <row r="19" spans="1:4">
      <c r="A19" s="415" t="s">
        <v>189</v>
      </c>
      <c r="B19" s="16">
        <v>6.0810810810810814E-2</v>
      </c>
      <c r="C19" s="16"/>
      <c r="D19" s="16"/>
    </row>
    <row r="20" spans="1:4">
      <c r="A20" s="128" t="s">
        <v>127</v>
      </c>
      <c r="B20" s="16"/>
      <c r="C20" s="16"/>
      <c r="D20" s="16">
        <v>0.13513513513513514</v>
      </c>
    </row>
    <row r="21" spans="1:4">
      <c r="A21" s="415" t="s">
        <v>189</v>
      </c>
      <c r="B21" s="16"/>
      <c r="C21" s="16"/>
      <c r="D21" s="16">
        <v>0.13513513513513514</v>
      </c>
    </row>
    <row r="22" spans="1:4">
      <c r="A22" s="128" t="s">
        <v>134</v>
      </c>
      <c r="B22" s="16">
        <v>1.3513513513513514E-2</v>
      </c>
      <c r="C22" s="16"/>
      <c r="D22" s="16"/>
    </row>
    <row r="23" spans="1:4">
      <c r="A23" s="415" t="s">
        <v>189</v>
      </c>
      <c r="B23" s="16">
        <v>1.3513513513513514E-2</v>
      </c>
      <c r="C23" s="16"/>
      <c r="D23" s="16"/>
    </row>
    <row r="24" spans="1:4">
      <c r="A24" s="128" t="s">
        <v>135</v>
      </c>
      <c r="B24" s="16">
        <v>1.3513513513513514E-2</v>
      </c>
      <c r="C24" s="16"/>
      <c r="D24" s="16"/>
    </row>
    <row r="25" spans="1:4">
      <c r="A25" s="415" t="s">
        <v>189</v>
      </c>
      <c r="B25" s="16">
        <v>1.3513513513513514E-2</v>
      </c>
      <c r="C25" s="16"/>
      <c r="D25" s="16"/>
    </row>
    <row r="26" spans="1:4">
      <c r="A26" s="128" t="s">
        <v>126</v>
      </c>
      <c r="B26" s="16">
        <v>1</v>
      </c>
      <c r="C26" s="16"/>
      <c r="D26" s="16"/>
    </row>
    <row r="27" spans="1:4">
      <c r="A27" s="415" t="s">
        <v>189</v>
      </c>
      <c r="B27" s="16">
        <v>1</v>
      </c>
      <c r="C27" s="16"/>
      <c r="D27" s="16"/>
    </row>
    <row r="28" spans="1:4">
      <c r="A28" s="128" t="s">
        <v>165</v>
      </c>
      <c r="B28" s="16">
        <v>4.0540540540540543E-2</v>
      </c>
      <c r="C28" s="16"/>
      <c r="D28" s="16"/>
    </row>
    <row r="29" spans="1:4">
      <c r="A29" s="415" t="s">
        <v>189</v>
      </c>
      <c r="B29" s="16">
        <v>4.0540540540540543E-2</v>
      </c>
      <c r="C29" s="16"/>
      <c r="D2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5"/>
  <dimension ref="A1:J76"/>
  <sheetViews>
    <sheetView zoomScale="80" zoomScaleNormal="80" workbookViewId="0">
      <selection activeCell="I2" sqref="I2"/>
    </sheetView>
  </sheetViews>
  <sheetFormatPr defaultRowHeight="15"/>
  <cols>
    <col min="1" max="1" width="53.85546875" bestFit="1" customWidth="1"/>
    <col min="2" max="2" width="97" bestFit="1" customWidth="1"/>
    <col min="3" max="3" width="11.42578125" style="179" bestFit="1" customWidth="1"/>
    <col min="4" max="4" width="11.28515625" style="179" bestFit="1" customWidth="1"/>
    <col min="5" max="5" width="12.42578125" bestFit="1" customWidth="1"/>
    <col min="6" max="6" width="12.85546875" bestFit="1" customWidth="1"/>
    <col min="7" max="7" width="24.5703125" style="269" hidden="1" customWidth="1"/>
    <col min="8" max="8" width="20" bestFit="1" customWidth="1"/>
  </cols>
  <sheetData>
    <row r="1" spans="1:9">
      <c r="A1" s="39" t="s">
        <v>65</v>
      </c>
      <c r="B1" s="39" t="s">
        <v>67</v>
      </c>
      <c r="C1" s="39" t="s">
        <v>7</v>
      </c>
      <c r="D1" s="39" t="s">
        <v>6</v>
      </c>
      <c r="E1" s="39" t="s">
        <v>69</v>
      </c>
      <c r="F1" s="39" t="s">
        <v>70</v>
      </c>
      <c r="G1" s="269" t="s">
        <v>178</v>
      </c>
      <c r="H1" s="39" t="s">
        <v>71</v>
      </c>
      <c r="I1" s="39" t="s">
        <v>66</v>
      </c>
    </row>
    <row r="2" spans="1:9">
      <c r="A2" s="309" t="s">
        <v>35</v>
      </c>
      <c r="B2" s="211" t="s">
        <v>133</v>
      </c>
      <c r="C2" s="24">
        <v>42917</v>
      </c>
      <c r="D2" s="24">
        <v>43100</v>
      </c>
      <c r="E2" s="109">
        <v>1.3</v>
      </c>
      <c r="F2" s="211">
        <v>37</v>
      </c>
      <c r="G2" s="3">
        <f t="shared" ref="G2:G35" si="0">E2/F2</f>
        <v>3.5135135135135137E-2</v>
      </c>
      <c r="H2" s="108">
        <f>Tabel1[[#This Row],[Allokering]]/Tabel1[[#This Row],[Normering]]</f>
        <v>3.5135135135135137E-2</v>
      </c>
      <c r="I2" s="3">
        <f>Tabel1[[#This Row],[Slutdato]]-Tabel1[[#This Row],[Startdato]]</f>
        <v>183</v>
      </c>
    </row>
    <row r="3" spans="1:9">
      <c r="A3" s="309" t="s">
        <v>35</v>
      </c>
      <c r="B3" s="211" t="s">
        <v>131</v>
      </c>
      <c r="C3" s="24">
        <v>42917</v>
      </c>
      <c r="D3" s="24">
        <v>42974</v>
      </c>
      <c r="E3" s="109">
        <v>0.5</v>
      </c>
      <c r="F3" s="211">
        <v>37</v>
      </c>
      <c r="G3" s="3">
        <f t="shared" si="0"/>
        <v>1.3513513513513514E-2</v>
      </c>
      <c r="H3" s="108">
        <f>Tabel1[[#This Row],[Allokering]]/Tabel1[[#This Row],[Normering]]</f>
        <v>1.3513513513513514E-2</v>
      </c>
      <c r="I3" s="3">
        <f>Tabel1[[#This Row],[Slutdato]]-Tabel1[[#This Row],[Startdato]]</f>
        <v>57</v>
      </c>
    </row>
    <row r="4" spans="1:9">
      <c r="A4" s="309" t="s">
        <v>35</v>
      </c>
      <c r="B4" s="211" t="s">
        <v>128</v>
      </c>
      <c r="C4" s="24">
        <v>42917</v>
      </c>
      <c r="D4" s="24">
        <v>42960</v>
      </c>
      <c r="E4" s="109">
        <v>1.3</v>
      </c>
      <c r="F4" s="211">
        <v>37</v>
      </c>
      <c r="G4" s="3">
        <f t="shared" si="0"/>
        <v>3.5135135135135137E-2</v>
      </c>
      <c r="H4" s="108">
        <f>Tabel1[[#This Row],[Allokering]]/Tabel1[[#This Row],[Normering]]</f>
        <v>3.5135135135135137E-2</v>
      </c>
      <c r="I4" s="3">
        <f>Tabel1[[#This Row],[Slutdato]]-Tabel1[[#This Row],[Startdato]]</f>
        <v>43</v>
      </c>
    </row>
    <row r="5" spans="1:9">
      <c r="A5" s="309" t="s">
        <v>35</v>
      </c>
      <c r="B5" s="211" t="s">
        <v>128</v>
      </c>
      <c r="C5" s="24">
        <v>42961</v>
      </c>
      <c r="D5" s="24">
        <v>43100</v>
      </c>
      <c r="E5" s="109">
        <v>1</v>
      </c>
      <c r="F5" s="211">
        <v>37</v>
      </c>
      <c r="G5" s="3">
        <f t="shared" si="0"/>
        <v>2.7027027027027029E-2</v>
      </c>
      <c r="H5" s="108">
        <f>Tabel1[[#This Row],[Allokering]]/Tabel1[[#This Row],[Normering]]</f>
        <v>2.7027027027027029E-2</v>
      </c>
      <c r="I5" s="3">
        <f>Tabel1[[#This Row],[Slutdato]]-Tabel1[[#This Row],[Startdato]]</f>
        <v>139</v>
      </c>
    </row>
    <row r="6" spans="1:9">
      <c r="A6" s="309" t="s">
        <v>35</v>
      </c>
      <c r="B6" s="211" t="s">
        <v>132</v>
      </c>
      <c r="C6" s="24">
        <v>42917</v>
      </c>
      <c r="D6" s="24">
        <v>43100</v>
      </c>
      <c r="E6" s="109">
        <v>1.3</v>
      </c>
      <c r="F6" s="211">
        <v>37</v>
      </c>
      <c r="G6" s="3">
        <f t="shared" si="0"/>
        <v>3.5135135135135137E-2</v>
      </c>
      <c r="H6" s="108">
        <f>Tabel1[[#This Row],[Allokering]]/Tabel1[[#This Row],[Normering]]</f>
        <v>3.5135135135135137E-2</v>
      </c>
      <c r="I6" s="3">
        <f>Tabel1[[#This Row],[Slutdato]]-Tabel1[[#This Row],[Startdato]]</f>
        <v>183</v>
      </c>
    </row>
    <row r="7" spans="1:9">
      <c r="A7" s="288" t="s">
        <v>35</v>
      </c>
      <c r="B7" s="147" t="s">
        <v>136</v>
      </c>
      <c r="C7" s="24">
        <v>42917</v>
      </c>
      <c r="D7" s="24">
        <v>43100</v>
      </c>
      <c r="E7" s="129">
        <v>2</v>
      </c>
      <c r="F7" s="79">
        <v>37</v>
      </c>
      <c r="G7" s="3">
        <f t="shared" si="0"/>
        <v>5.4054054054054057E-2</v>
      </c>
      <c r="H7" s="130">
        <f>Tabel1[[#This Row],[Allokering]]/Tabel1[[#This Row],[Normering]]</f>
        <v>5.4054054054054057E-2</v>
      </c>
      <c r="I7" s="3">
        <f>Tabel1[[#This Row],[Slutdato]]-Tabel1[[#This Row],[Startdato]]</f>
        <v>183</v>
      </c>
    </row>
    <row r="8" spans="1:9">
      <c r="A8" s="309" t="s">
        <v>35</v>
      </c>
      <c r="B8" s="79" t="s">
        <v>137</v>
      </c>
      <c r="C8" s="24">
        <v>42917</v>
      </c>
      <c r="D8" s="24">
        <v>43100</v>
      </c>
      <c r="E8" s="129">
        <v>2.25</v>
      </c>
      <c r="F8" s="79">
        <v>37</v>
      </c>
      <c r="G8" s="3">
        <f t="shared" si="0"/>
        <v>6.0810810810810814E-2</v>
      </c>
      <c r="H8" s="130">
        <f>Tabel1[[#This Row],[Allokering]]/Tabel1[[#This Row],[Normering]]</f>
        <v>6.0810810810810814E-2</v>
      </c>
      <c r="I8" s="3">
        <f>Tabel1[[#This Row],[Slutdato]]-Tabel1[[#This Row],[Startdato]]</f>
        <v>183</v>
      </c>
    </row>
    <row r="9" spans="1:9">
      <c r="A9" s="309" t="s">
        <v>35</v>
      </c>
      <c r="B9" s="79" t="s">
        <v>127</v>
      </c>
      <c r="C9" s="209">
        <v>42979</v>
      </c>
      <c r="D9" s="209">
        <v>43100</v>
      </c>
      <c r="E9" s="129">
        <v>5</v>
      </c>
      <c r="F9" s="79">
        <v>37</v>
      </c>
      <c r="G9" s="3">
        <f t="shared" si="0"/>
        <v>0.13513513513513514</v>
      </c>
      <c r="H9" s="130">
        <f>Tabel1[[#This Row],[Allokering]]/Tabel1[[#This Row],[Normering]]</f>
        <v>0.13513513513513514</v>
      </c>
      <c r="I9" s="3">
        <f>Tabel1[[#This Row],[Slutdato]]-Tabel1[[#This Row],[Startdato]]</f>
        <v>121</v>
      </c>
    </row>
    <row r="10" spans="1:9">
      <c r="A10" s="309" t="s">
        <v>35</v>
      </c>
      <c r="B10" s="211" t="s">
        <v>134</v>
      </c>
      <c r="C10" s="24">
        <v>42917</v>
      </c>
      <c r="D10" s="24">
        <v>43100</v>
      </c>
      <c r="E10" s="109">
        <v>0.5</v>
      </c>
      <c r="F10" s="211">
        <v>37</v>
      </c>
      <c r="G10" s="3">
        <f t="shared" si="0"/>
        <v>1.3513513513513514E-2</v>
      </c>
      <c r="H10" s="108">
        <f>Tabel1[[#This Row],[Allokering]]/Tabel1[[#This Row],[Normering]]</f>
        <v>1.3513513513513514E-2</v>
      </c>
      <c r="I10" s="3">
        <f>Tabel1[[#This Row],[Slutdato]]-Tabel1[[#This Row],[Startdato]]</f>
        <v>183</v>
      </c>
    </row>
    <row r="11" spans="1:9">
      <c r="A11" s="309" t="s">
        <v>35</v>
      </c>
      <c r="B11" s="79" t="s">
        <v>135</v>
      </c>
      <c r="C11" s="24">
        <v>42917</v>
      </c>
      <c r="D11" s="24">
        <v>43100</v>
      </c>
      <c r="E11" s="109">
        <v>0.5</v>
      </c>
      <c r="F11" s="211">
        <v>37</v>
      </c>
      <c r="G11" s="3">
        <f t="shared" si="0"/>
        <v>1.3513513513513514E-2</v>
      </c>
      <c r="H11" s="130">
        <f>Tabel1[[#This Row],[Allokering]]/Tabel1[[#This Row],[Normering]]</f>
        <v>1.3513513513513514E-2</v>
      </c>
      <c r="I11" s="3">
        <f>Tabel1[[#This Row],[Slutdato]]-Tabel1[[#This Row],[Startdato]]</f>
        <v>183</v>
      </c>
    </row>
    <row r="12" spans="1:9">
      <c r="A12" s="288" t="s">
        <v>35</v>
      </c>
      <c r="B12" s="79" t="s">
        <v>126</v>
      </c>
      <c r="C12" s="209">
        <v>42917</v>
      </c>
      <c r="D12" s="209">
        <v>43100</v>
      </c>
      <c r="E12" s="129">
        <v>32</v>
      </c>
      <c r="F12" s="79">
        <v>32</v>
      </c>
      <c r="G12" s="3">
        <f t="shared" si="0"/>
        <v>1</v>
      </c>
      <c r="H12" s="130">
        <f>Tabel1[[#This Row],[Allokering]]/Tabel1[[#This Row],[Normering]]</f>
        <v>1</v>
      </c>
      <c r="I12" s="3">
        <f>Tabel1[[#This Row],[Slutdato]]-Tabel1[[#This Row],[Startdato]]</f>
        <v>183</v>
      </c>
    </row>
    <row r="13" spans="1:9">
      <c r="A13" s="309" t="s">
        <v>35</v>
      </c>
      <c r="B13" s="211" t="s">
        <v>165</v>
      </c>
      <c r="C13" s="24">
        <v>42917</v>
      </c>
      <c r="D13" s="24">
        <v>43100</v>
      </c>
      <c r="E13" s="109">
        <v>1.5</v>
      </c>
      <c r="F13" s="211">
        <v>37</v>
      </c>
      <c r="G13" s="3">
        <f t="shared" si="0"/>
        <v>4.0540540540540543E-2</v>
      </c>
      <c r="H13" s="108">
        <f>Tabel1[[#This Row],[Allokering]]/Tabel1[[#This Row],[Normering]]</f>
        <v>4.0540540540540543E-2</v>
      </c>
      <c r="I13" s="3">
        <f>Tabel1[[#This Row],[Slutdato]]-Tabel1[[#This Row],[Startdato]]</f>
        <v>183</v>
      </c>
    </row>
    <row r="14" spans="1:9">
      <c r="A14" s="316" t="s">
        <v>43</v>
      </c>
      <c r="B14" s="79" t="s">
        <v>68</v>
      </c>
      <c r="C14" s="24">
        <v>42887</v>
      </c>
      <c r="D14" s="24">
        <v>43008</v>
      </c>
      <c r="E14" s="109">
        <v>25.9</v>
      </c>
      <c r="F14" s="144">
        <v>37</v>
      </c>
      <c r="G14" s="3">
        <f t="shared" si="0"/>
        <v>0.7</v>
      </c>
      <c r="H14" s="108">
        <f>Tabel1[[#This Row],[Allokering]]/Tabel1[[#This Row],[Normering]]</f>
        <v>0.7</v>
      </c>
      <c r="I14" s="3">
        <f>Tabel1[[#This Row],[Slutdato]]-Tabel1[[#This Row],[Startdato]]</f>
        <v>121</v>
      </c>
    </row>
    <row r="15" spans="1:9">
      <c r="A15" s="316" t="s">
        <v>43</v>
      </c>
      <c r="B15" s="211" t="s">
        <v>72</v>
      </c>
      <c r="C15" s="24">
        <v>42887</v>
      </c>
      <c r="D15" s="24">
        <v>43008</v>
      </c>
      <c r="E15" s="109">
        <f>Tabel1[[#This Row],[Normering]]*0.05</f>
        <v>1.85</v>
      </c>
      <c r="F15" s="211">
        <v>37</v>
      </c>
      <c r="G15" s="3">
        <f t="shared" si="0"/>
        <v>0.05</v>
      </c>
      <c r="H15" s="108">
        <f>Tabel1[[#This Row],[Allokering]]/Tabel1[[#This Row],[Normering]]</f>
        <v>0.05</v>
      </c>
      <c r="I15" s="3">
        <f>Tabel1[[#This Row],[Slutdato]]-Tabel1[[#This Row],[Startdato]]</f>
        <v>121</v>
      </c>
    </row>
    <row r="16" spans="1:9">
      <c r="A16" s="173" t="s">
        <v>104</v>
      </c>
      <c r="B16" s="79" t="s">
        <v>103</v>
      </c>
      <c r="C16" s="209">
        <v>42887</v>
      </c>
      <c r="D16" s="209">
        <v>42947</v>
      </c>
      <c r="E16" s="129">
        <v>20</v>
      </c>
      <c r="F16" s="79">
        <v>28</v>
      </c>
      <c r="G16" s="3">
        <f t="shared" si="0"/>
        <v>0.7142857142857143</v>
      </c>
      <c r="H16" s="130">
        <f>Tabel1[[#This Row],[Allokering]]/Tabel1[[#This Row],[Normering]]</f>
        <v>0.7142857142857143</v>
      </c>
      <c r="I16" s="3">
        <f>Tabel1[[#This Row],[Slutdato]]-Tabel1[[#This Row],[Startdato]]</f>
        <v>60</v>
      </c>
    </row>
    <row r="17" spans="1:9">
      <c r="A17" s="317" t="s">
        <v>104</v>
      </c>
      <c r="B17" s="79" t="s">
        <v>103</v>
      </c>
      <c r="C17" s="209">
        <v>42948</v>
      </c>
      <c r="D17" s="209">
        <v>42978</v>
      </c>
      <c r="E17" s="129">
        <v>24</v>
      </c>
      <c r="F17" s="79">
        <v>28</v>
      </c>
      <c r="G17" s="3">
        <f t="shared" si="0"/>
        <v>0.8571428571428571</v>
      </c>
      <c r="H17" s="130">
        <f>Tabel1[[#This Row],[Allokering]]/Tabel1[[#This Row],[Normering]]</f>
        <v>0.8571428571428571</v>
      </c>
      <c r="I17" s="3">
        <f>Tabel1[[#This Row],[Slutdato]]-Tabel1[[#This Row],[Startdato]]</f>
        <v>30</v>
      </c>
    </row>
    <row r="18" spans="1:9">
      <c r="A18" s="317" t="s">
        <v>104</v>
      </c>
      <c r="B18" s="79" t="s">
        <v>103</v>
      </c>
      <c r="C18" s="209">
        <v>42979</v>
      </c>
      <c r="D18" s="209">
        <v>43738</v>
      </c>
      <c r="E18" s="129">
        <v>28</v>
      </c>
      <c r="F18" s="79">
        <v>28</v>
      </c>
      <c r="G18" s="3">
        <f t="shared" si="0"/>
        <v>1</v>
      </c>
      <c r="H18" s="130">
        <f>Tabel1[[#This Row],[Allokering]]/Tabel1[[#This Row],[Normering]]</f>
        <v>1</v>
      </c>
      <c r="I18" s="3">
        <f>Tabel1[[#This Row],[Slutdato]]-Tabel1[[#This Row],[Startdato]]</f>
        <v>759</v>
      </c>
    </row>
    <row r="19" spans="1:9">
      <c r="A19" s="318" t="s">
        <v>3</v>
      </c>
      <c r="B19" s="79" t="s">
        <v>88</v>
      </c>
      <c r="C19" s="209">
        <v>42887</v>
      </c>
      <c r="D19" s="209">
        <v>43100</v>
      </c>
      <c r="E19" s="129">
        <v>7.4</v>
      </c>
      <c r="F19" s="79">
        <v>37</v>
      </c>
      <c r="G19" s="3">
        <f t="shared" si="0"/>
        <v>0.2</v>
      </c>
      <c r="H19" s="130">
        <f>Tabel1[[#This Row],[Allokering]]/Tabel1[[#This Row],[Normering]]</f>
        <v>0.2</v>
      </c>
      <c r="I19" s="3">
        <f>Tabel1[[#This Row],[Slutdato]]-Tabel1[[#This Row],[Startdato]]</f>
        <v>213</v>
      </c>
    </row>
    <row r="20" spans="1:9">
      <c r="A20" s="185" t="s">
        <v>3</v>
      </c>
      <c r="B20" s="79" t="s">
        <v>83</v>
      </c>
      <c r="C20" s="209">
        <v>42887</v>
      </c>
      <c r="D20" s="209">
        <v>42916</v>
      </c>
      <c r="E20" s="129">
        <v>11.1</v>
      </c>
      <c r="F20" s="79">
        <v>37</v>
      </c>
      <c r="G20" s="3">
        <f t="shared" si="0"/>
        <v>0.3</v>
      </c>
      <c r="H20" s="130">
        <f>Tabel1[[#This Row],[Allokering]]/Tabel1[[#This Row],[Normering]]</f>
        <v>0.3</v>
      </c>
      <c r="I20" s="3">
        <f>Tabel1[[#This Row],[Slutdato]]-Tabel1[[#This Row],[Startdato]]</f>
        <v>29</v>
      </c>
    </row>
    <row r="21" spans="1:9">
      <c r="A21" s="307" t="s">
        <v>73</v>
      </c>
      <c r="B21" s="79" t="s">
        <v>81</v>
      </c>
      <c r="C21" s="209">
        <v>42887</v>
      </c>
      <c r="D21" s="209">
        <v>42916</v>
      </c>
      <c r="E21" s="129">
        <v>7.4</v>
      </c>
      <c r="F21" s="79">
        <v>37</v>
      </c>
      <c r="G21" s="3">
        <f t="shared" si="0"/>
        <v>0.2</v>
      </c>
      <c r="H21" s="130">
        <v>0.2</v>
      </c>
      <c r="I21" s="3">
        <f>Tabel1[[#This Row],[Slutdato]]-Tabel1[[#This Row],[Startdato]]</f>
        <v>29</v>
      </c>
    </row>
    <row r="22" spans="1:9">
      <c r="A22" s="319" t="s">
        <v>73</v>
      </c>
      <c r="B22" s="121" t="s">
        <v>81</v>
      </c>
      <c r="C22" s="209">
        <v>42917</v>
      </c>
      <c r="D22" s="209">
        <v>43008</v>
      </c>
      <c r="E22" s="129">
        <v>14.8</v>
      </c>
      <c r="F22" s="79">
        <v>37</v>
      </c>
      <c r="G22" s="3">
        <f t="shared" si="0"/>
        <v>0.4</v>
      </c>
      <c r="H22" s="130">
        <f>Tabel1[[#This Row],[Allokering]]/Tabel1[[#This Row],[Normering]]</f>
        <v>0.4</v>
      </c>
      <c r="I22" s="3">
        <f>Tabel1[[#This Row],[Slutdato]]-Tabel1[[#This Row],[Startdato]]</f>
        <v>91</v>
      </c>
    </row>
    <row r="23" spans="1:9">
      <c r="A23" s="319" t="s">
        <v>73</v>
      </c>
      <c r="B23" s="121" t="s">
        <v>81</v>
      </c>
      <c r="C23" s="209">
        <v>43009</v>
      </c>
      <c r="D23" s="209">
        <v>43100</v>
      </c>
      <c r="E23" s="129">
        <v>9.25</v>
      </c>
      <c r="F23" s="79">
        <v>37</v>
      </c>
      <c r="G23" s="3">
        <f t="shared" si="0"/>
        <v>0.25</v>
      </c>
      <c r="H23" s="130">
        <f>Tabel1[[#This Row],[Allokering]]/Tabel1[[#This Row],[Normering]]</f>
        <v>0.25</v>
      </c>
      <c r="I23" s="3">
        <f>Tabel1[[#This Row],[Slutdato]]-Tabel1[[#This Row],[Startdato]]</f>
        <v>91</v>
      </c>
    </row>
    <row r="24" spans="1:9">
      <c r="A24" s="319" t="s">
        <v>73</v>
      </c>
      <c r="B24" s="79" t="s">
        <v>82</v>
      </c>
      <c r="C24" s="209">
        <v>42887</v>
      </c>
      <c r="D24" s="209">
        <v>42978</v>
      </c>
      <c r="E24" s="129">
        <v>3.7</v>
      </c>
      <c r="F24" s="79">
        <v>37</v>
      </c>
      <c r="G24" s="3">
        <f t="shared" si="0"/>
        <v>0.1</v>
      </c>
      <c r="H24" s="130">
        <f>Tabel1[[#This Row],[Allokering]]/Tabel1[[#This Row],[Normering]]</f>
        <v>0.1</v>
      </c>
      <c r="I24" s="3">
        <f>Tabel1[[#This Row],[Slutdato]]-Tabel1[[#This Row],[Startdato]]</f>
        <v>91</v>
      </c>
    </row>
    <row r="25" spans="1:9">
      <c r="A25" s="319" t="s">
        <v>73</v>
      </c>
      <c r="B25" s="79" t="s">
        <v>82</v>
      </c>
      <c r="C25" s="209">
        <v>42979</v>
      </c>
      <c r="D25" s="209">
        <v>43100</v>
      </c>
      <c r="E25" s="129">
        <v>11.1</v>
      </c>
      <c r="F25" s="79">
        <v>37</v>
      </c>
      <c r="G25" s="3">
        <f t="shared" si="0"/>
        <v>0.3</v>
      </c>
      <c r="H25" s="130">
        <f>Tabel1[[#This Row],[Allokering]]/Tabel1[[#This Row],[Normering]]</f>
        <v>0.3</v>
      </c>
      <c r="I25" s="3">
        <f>Tabel1[[#This Row],[Slutdato]]-Tabel1[[#This Row],[Startdato]]</f>
        <v>121</v>
      </c>
    </row>
    <row r="26" spans="1:9">
      <c r="A26" s="307" t="s">
        <v>73</v>
      </c>
      <c r="B26" s="79" t="s">
        <v>80</v>
      </c>
      <c r="C26" s="209">
        <v>42887</v>
      </c>
      <c r="D26" s="209">
        <v>42978</v>
      </c>
      <c r="E26" s="109">
        <v>25.9</v>
      </c>
      <c r="F26" s="211">
        <v>37</v>
      </c>
      <c r="G26" s="3">
        <f t="shared" si="0"/>
        <v>0.7</v>
      </c>
      <c r="H26" s="108">
        <f>Tabel1[[#This Row],[Allokering]]/Tabel1[[#This Row],[Normering]]</f>
        <v>0.7</v>
      </c>
      <c r="I26" s="3">
        <f>Tabel1[[#This Row],[Slutdato]]-Tabel1[[#This Row],[Startdato]]</f>
        <v>91</v>
      </c>
    </row>
    <row r="27" spans="1:9">
      <c r="A27" s="307" t="s">
        <v>73</v>
      </c>
      <c r="B27" s="79" t="s">
        <v>80</v>
      </c>
      <c r="C27" s="209">
        <v>42979</v>
      </c>
      <c r="D27" s="209">
        <v>43100</v>
      </c>
      <c r="E27" s="129">
        <v>18.5</v>
      </c>
      <c r="F27" s="79">
        <v>37</v>
      </c>
      <c r="G27" s="3">
        <f t="shared" si="0"/>
        <v>0.5</v>
      </c>
      <c r="H27" s="108">
        <f>Tabel1[[#This Row],[Allokering]]/Tabel1[[#This Row],[Normering]]</f>
        <v>0.5</v>
      </c>
      <c r="I27" s="3">
        <f>Tabel1[[#This Row],[Slutdato]]-Tabel1[[#This Row],[Startdato]]</f>
        <v>121</v>
      </c>
    </row>
    <row r="28" spans="1:9">
      <c r="A28" s="319" t="s">
        <v>73</v>
      </c>
      <c r="B28" s="211" t="s">
        <v>85</v>
      </c>
      <c r="C28" s="24">
        <v>42979</v>
      </c>
      <c r="D28" s="24">
        <v>43100</v>
      </c>
      <c r="E28" s="109">
        <v>11.1</v>
      </c>
      <c r="F28" s="211">
        <v>37</v>
      </c>
      <c r="G28" s="3">
        <f t="shared" si="0"/>
        <v>0.3</v>
      </c>
      <c r="H28" s="108">
        <f>Tabel1[[#This Row],[Allokering]]/Tabel1[[#This Row],[Normering]]</f>
        <v>0.3</v>
      </c>
      <c r="I28" s="3">
        <f>Tabel1[[#This Row],[Slutdato]]-Tabel1[[#This Row],[Startdato]]</f>
        <v>121</v>
      </c>
    </row>
    <row r="29" spans="1:9">
      <c r="A29" s="319" t="s">
        <v>73</v>
      </c>
      <c r="B29" s="211" t="s">
        <v>84</v>
      </c>
      <c r="C29" s="24">
        <v>42887</v>
      </c>
      <c r="D29" s="24">
        <v>42978</v>
      </c>
      <c r="E29" s="129">
        <v>3.7</v>
      </c>
      <c r="F29" s="79">
        <v>37</v>
      </c>
      <c r="G29" s="3">
        <f t="shared" si="0"/>
        <v>0.1</v>
      </c>
      <c r="H29" s="130">
        <f>Tabel1[[#This Row],[Allokering]]/Tabel1[[#This Row],[Normering]]</f>
        <v>0.1</v>
      </c>
      <c r="I29" s="3">
        <f>Tabel1[[#This Row],[Slutdato]]-Tabel1[[#This Row],[Startdato]]</f>
        <v>91</v>
      </c>
    </row>
    <row r="30" spans="1:9">
      <c r="A30" s="319" t="s">
        <v>73</v>
      </c>
      <c r="B30" s="211" t="s">
        <v>84</v>
      </c>
      <c r="C30" s="24">
        <v>42979</v>
      </c>
      <c r="D30" s="24">
        <v>43100</v>
      </c>
      <c r="E30" s="109">
        <v>14.8</v>
      </c>
      <c r="F30" s="211">
        <v>37</v>
      </c>
      <c r="G30" s="3">
        <f t="shared" si="0"/>
        <v>0.4</v>
      </c>
      <c r="H30" s="108">
        <f>Tabel1[[#This Row],[Allokering]]/Tabel1[[#This Row],[Normering]]</f>
        <v>0.4</v>
      </c>
      <c r="I30" s="3">
        <f>Tabel1[[#This Row],[Slutdato]]-Tabel1[[#This Row],[Startdato]]</f>
        <v>121</v>
      </c>
    </row>
    <row r="31" spans="1:9">
      <c r="A31" s="319" t="s">
        <v>73</v>
      </c>
      <c r="B31" s="179" t="s">
        <v>74</v>
      </c>
      <c r="C31" s="24">
        <v>42887</v>
      </c>
      <c r="D31" s="24">
        <v>42978</v>
      </c>
      <c r="E31" s="109">
        <v>25.9</v>
      </c>
      <c r="F31" s="211">
        <v>37</v>
      </c>
      <c r="G31" s="3">
        <f t="shared" si="0"/>
        <v>0.7</v>
      </c>
      <c r="H31" s="108">
        <f>Tabel1[[#This Row],[Allokering]]/Tabel1[[#This Row],[Normering]]</f>
        <v>0.7</v>
      </c>
      <c r="I31" s="3">
        <f>Tabel1[[#This Row],[Slutdato]]-Tabel1[[#This Row],[Startdato]]</f>
        <v>91</v>
      </c>
    </row>
    <row r="32" spans="1:9">
      <c r="A32" s="319" t="s">
        <v>73</v>
      </c>
      <c r="B32" s="211" t="s">
        <v>87</v>
      </c>
      <c r="C32" s="24">
        <v>42887</v>
      </c>
      <c r="D32" s="24">
        <v>43100</v>
      </c>
      <c r="E32" s="109">
        <v>5.55</v>
      </c>
      <c r="F32">
        <v>37</v>
      </c>
      <c r="G32" s="3">
        <f t="shared" si="0"/>
        <v>0.15</v>
      </c>
      <c r="H32" s="108">
        <f>Tabel1[[#This Row],[Allokering]]/Tabel1[[#This Row],[Normering]]</f>
        <v>0.15</v>
      </c>
      <c r="I32" s="3">
        <f>Tabel1[[#This Row],[Slutdato]]-Tabel1[[#This Row],[Startdato]]</f>
        <v>213</v>
      </c>
    </row>
    <row r="33" spans="1:10">
      <c r="A33" s="319" t="s">
        <v>73</v>
      </c>
      <c r="B33" s="39" t="s">
        <v>86</v>
      </c>
      <c r="C33" s="24">
        <v>42887</v>
      </c>
      <c r="D33" s="24">
        <v>43100</v>
      </c>
      <c r="E33" s="109">
        <v>3.7</v>
      </c>
      <c r="F33" s="39">
        <v>37</v>
      </c>
      <c r="G33" s="3">
        <f t="shared" si="0"/>
        <v>0.1</v>
      </c>
      <c r="H33" s="108">
        <f>Tabel1[[#This Row],[Allokering]]/Tabel1[[#This Row],[Normering]]</f>
        <v>0.1</v>
      </c>
      <c r="I33" s="3">
        <f>Tabel1[[#This Row],[Slutdato]]-Tabel1[[#This Row],[Startdato]]</f>
        <v>213</v>
      </c>
    </row>
    <row r="34" spans="1:10">
      <c r="A34" s="319" t="s">
        <v>73</v>
      </c>
      <c r="B34" s="79" t="s">
        <v>83</v>
      </c>
      <c r="C34" s="209">
        <v>42887</v>
      </c>
      <c r="D34" s="209">
        <v>42978</v>
      </c>
      <c r="E34" s="129">
        <v>3.7</v>
      </c>
      <c r="F34" s="79">
        <v>37</v>
      </c>
      <c r="G34" s="3">
        <f t="shared" si="0"/>
        <v>0.1</v>
      </c>
      <c r="H34" s="130">
        <f>Tabel1[[#This Row],[Allokering]]/Tabel1[[#This Row],[Normering]]</f>
        <v>0.1</v>
      </c>
      <c r="I34" s="3">
        <f>Tabel1[[#This Row],[Slutdato]]-Tabel1[[#This Row],[Startdato]]</f>
        <v>91</v>
      </c>
    </row>
    <row r="35" spans="1:10">
      <c r="A35" s="319" t="s">
        <v>73</v>
      </c>
      <c r="B35" s="79" t="s">
        <v>83</v>
      </c>
      <c r="C35" s="24">
        <v>42979</v>
      </c>
      <c r="D35" s="24">
        <v>43100</v>
      </c>
      <c r="E35" s="109">
        <v>7.4</v>
      </c>
      <c r="F35" s="211">
        <v>37</v>
      </c>
      <c r="G35" s="3">
        <f t="shared" si="0"/>
        <v>0.2</v>
      </c>
      <c r="H35" s="108">
        <f>Tabel1[[#This Row],[Allokering]]/Tabel1[[#This Row],[Normering]]</f>
        <v>0.2</v>
      </c>
      <c r="I35" s="3">
        <f>Tabel1[[#This Row],[Slutdato]]-Tabel1[[#This Row],[Startdato]]</f>
        <v>121</v>
      </c>
    </row>
    <row r="36" spans="1:10">
      <c r="A36" s="320" t="s">
        <v>40</v>
      </c>
      <c r="B36" s="116" t="s">
        <v>241</v>
      </c>
      <c r="C36" s="24">
        <v>42917</v>
      </c>
      <c r="D36" s="24">
        <v>43070</v>
      </c>
      <c r="E36" s="109"/>
      <c r="F36" s="39"/>
      <c r="G36" s="3"/>
      <c r="H36" s="108"/>
      <c r="I36" s="3">
        <f>Tabel1[[#This Row],[Slutdato]]-Tabel1[[#This Row],[Startdato]]</f>
        <v>153</v>
      </c>
    </row>
    <row r="37" spans="1:10">
      <c r="A37" s="320" t="s">
        <v>40</v>
      </c>
      <c r="B37" s="116" t="s">
        <v>242</v>
      </c>
      <c r="C37" s="24">
        <v>42917</v>
      </c>
      <c r="D37" s="24">
        <v>43070</v>
      </c>
      <c r="E37" s="109">
        <v>37</v>
      </c>
      <c r="F37" s="211">
        <v>37</v>
      </c>
      <c r="G37" s="3">
        <f>E37/F37</f>
        <v>1</v>
      </c>
      <c r="H37" s="108">
        <f>Tabel1[[#This Row],[Allokering]]/Tabel1[[#This Row],[Normering]]</f>
        <v>1</v>
      </c>
      <c r="I37" s="3">
        <f>Tabel1[[#This Row],[Slutdato]]-Tabel1[[#This Row],[Startdato]]</f>
        <v>153</v>
      </c>
    </row>
    <row r="38" spans="1:10">
      <c r="A38" s="320" t="s">
        <v>40</v>
      </c>
      <c r="B38" s="116" t="s">
        <v>169</v>
      </c>
      <c r="C38" s="24">
        <v>42917</v>
      </c>
      <c r="D38" s="24">
        <v>43070</v>
      </c>
      <c r="E38" s="109">
        <v>15</v>
      </c>
      <c r="F38" s="39">
        <v>37</v>
      </c>
      <c r="G38" s="3">
        <f>E38/F38</f>
        <v>0.40540540540540543</v>
      </c>
      <c r="H38" s="108">
        <f>Tabel1[[#This Row],[Allokering]]/Tabel1[[#This Row],[Normering]]</f>
        <v>0.40540540540540543</v>
      </c>
      <c r="I38" s="3">
        <f>Tabel1[[#This Row],[Slutdato]]-Tabel1[[#This Row],[Startdato]]</f>
        <v>153</v>
      </c>
    </row>
    <row r="39" spans="1:10">
      <c r="A39" s="320" t="s">
        <v>40</v>
      </c>
      <c r="B39" s="116" t="s">
        <v>140</v>
      </c>
      <c r="C39" s="24">
        <v>42917</v>
      </c>
      <c r="D39" s="24">
        <v>43070</v>
      </c>
      <c r="E39" s="109">
        <v>37</v>
      </c>
      <c r="F39">
        <v>37</v>
      </c>
      <c r="G39" s="3">
        <f>E39/F39</f>
        <v>1</v>
      </c>
      <c r="H39" s="108">
        <f>Tabel1[[#This Row],[Allokering]]/Tabel1[[#This Row],[Normering]]</f>
        <v>1</v>
      </c>
      <c r="I39" s="3">
        <f>Tabel1[[#This Row],[Slutdato]]-Tabel1[[#This Row],[Startdato]]</f>
        <v>153</v>
      </c>
    </row>
    <row r="40" spans="1:10">
      <c r="A40" s="320" t="s">
        <v>40</v>
      </c>
      <c r="B40" s="116" t="s">
        <v>138</v>
      </c>
      <c r="C40" s="24">
        <v>42917</v>
      </c>
      <c r="D40" s="24">
        <v>43070</v>
      </c>
      <c r="E40" s="109">
        <v>15</v>
      </c>
      <c r="F40" s="39">
        <v>37</v>
      </c>
      <c r="G40" s="3">
        <f>E40/F40</f>
        <v>0.40540540540540543</v>
      </c>
      <c r="H40" s="108">
        <f>Tabel1[[#This Row],[Allokering]]/Tabel1[[#This Row],[Normering]]</f>
        <v>0.40540540540540543</v>
      </c>
      <c r="I40" s="3">
        <f>Tabel1[[#This Row],[Slutdato]]-Tabel1[[#This Row],[Startdato]]</f>
        <v>153</v>
      </c>
    </row>
    <row r="41" spans="1:10">
      <c r="A41" s="320" t="s">
        <v>40</v>
      </c>
      <c r="B41" s="117" t="s">
        <v>243</v>
      </c>
      <c r="C41" s="24">
        <v>42917</v>
      </c>
      <c r="D41" s="24">
        <v>43070</v>
      </c>
      <c r="E41" s="109"/>
      <c r="F41" s="211"/>
      <c r="G41" s="3"/>
      <c r="H41" s="108"/>
      <c r="I41" s="3">
        <f>Tabel1[[#This Row],[Slutdato]]-Tabel1[[#This Row],[Startdato]]</f>
        <v>153</v>
      </c>
    </row>
    <row r="42" spans="1:10">
      <c r="A42" s="320" t="s">
        <v>40</v>
      </c>
      <c r="B42" s="116" t="s">
        <v>165</v>
      </c>
      <c r="C42" s="24">
        <v>42917</v>
      </c>
      <c r="D42" s="24">
        <v>43070</v>
      </c>
      <c r="E42" s="109">
        <v>20</v>
      </c>
      <c r="F42" s="211">
        <v>37</v>
      </c>
      <c r="G42" s="3">
        <f t="shared" ref="G42:G58" si="1">E42/F42</f>
        <v>0.54054054054054057</v>
      </c>
      <c r="H42" s="108">
        <f>Tabel1[[#This Row],[Allokering]]/Tabel1[[#This Row],[Normering]]</f>
        <v>0.54054054054054057</v>
      </c>
      <c r="I42" s="3">
        <f>Tabel1[[#This Row],[Slutdato]]-Tabel1[[#This Row],[Startdato]]</f>
        <v>153</v>
      </c>
      <c r="J42" s="39"/>
    </row>
    <row r="43" spans="1:10">
      <c r="A43" s="320" t="s">
        <v>40</v>
      </c>
      <c r="B43" s="116" t="s">
        <v>139</v>
      </c>
      <c r="C43" s="24">
        <v>42917</v>
      </c>
      <c r="D43" s="24">
        <v>43070</v>
      </c>
      <c r="E43" s="109">
        <v>20</v>
      </c>
      <c r="F43" s="211">
        <v>37</v>
      </c>
      <c r="G43" s="3">
        <f t="shared" si="1"/>
        <v>0.54054054054054057</v>
      </c>
      <c r="H43" s="108">
        <f>Tabel1[[#This Row],[Allokering]]/Tabel1[[#This Row],[Normering]]</f>
        <v>0.54054054054054057</v>
      </c>
      <c r="I43" s="3">
        <f>Tabel1[[#This Row],[Slutdato]]-Tabel1[[#This Row],[Startdato]]</f>
        <v>153</v>
      </c>
      <c r="J43" s="39"/>
    </row>
    <row r="44" spans="1:10">
      <c r="A44" s="322" t="s">
        <v>89</v>
      </c>
      <c r="B44" s="211" t="s">
        <v>81</v>
      </c>
      <c r="C44" s="24">
        <v>42887</v>
      </c>
      <c r="D44" s="24">
        <v>42947</v>
      </c>
      <c r="E44" s="109">
        <v>3.7</v>
      </c>
      <c r="F44" s="211">
        <v>37</v>
      </c>
      <c r="G44" s="3">
        <f t="shared" si="1"/>
        <v>0.1</v>
      </c>
      <c r="H44" s="108">
        <f>Tabel1[[#This Row],[Allokering]]/Tabel1[[#This Row],[Normering]]</f>
        <v>0.1</v>
      </c>
      <c r="I44" s="3">
        <f>Tabel1[[#This Row],[Slutdato]]-Tabel1[[#This Row],[Startdato]]</f>
        <v>60</v>
      </c>
      <c r="J44" s="39">
        <f>0.2*28</f>
        <v>5.6000000000000005</v>
      </c>
    </row>
    <row r="45" spans="1:10">
      <c r="A45" s="322" t="s">
        <v>89</v>
      </c>
      <c r="B45" s="211" t="s">
        <v>81</v>
      </c>
      <c r="C45" s="24">
        <v>42948</v>
      </c>
      <c r="D45" s="24">
        <v>42978</v>
      </c>
      <c r="E45" s="109">
        <v>9.25</v>
      </c>
      <c r="F45" s="211">
        <v>37</v>
      </c>
      <c r="G45" s="3">
        <f t="shared" si="1"/>
        <v>0.25</v>
      </c>
      <c r="H45" s="108">
        <f>Tabel1[[#This Row],[Allokering]]/Tabel1[[#This Row],[Normering]]</f>
        <v>0.25</v>
      </c>
      <c r="I45" s="3">
        <f>Tabel1[[#This Row],[Slutdato]]-Tabel1[[#This Row],[Startdato]]</f>
        <v>30</v>
      </c>
    </row>
    <row r="46" spans="1:10">
      <c r="A46" s="322" t="s">
        <v>89</v>
      </c>
      <c r="B46" s="211" t="s">
        <v>82</v>
      </c>
      <c r="C46" s="24">
        <v>42887</v>
      </c>
      <c r="D46" s="24">
        <v>42947</v>
      </c>
      <c r="E46" s="109">
        <v>3.7</v>
      </c>
      <c r="F46" s="144">
        <v>37</v>
      </c>
      <c r="G46" s="3">
        <f t="shared" si="1"/>
        <v>0.1</v>
      </c>
      <c r="H46" s="108">
        <f>Tabel1[[#This Row],[Allokering]]/Tabel1[[#This Row],[Normering]]</f>
        <v>0.1</v>
      </c>
      <c r="I46" s="3">
        <f>Tabel1[[#This Row],[Slutdato]]-Tabel1[[#This Row],[Startdato]]</f>
        <v>60</v>
      </c>
    </row>
    <row r="47" spans="1:10">
      <c r="A47" s="322" t="s">
        <v>89</v>
      </c>
      <c r="B47" s="79" t="s">
        <v>82</v>
      </c>
      <c r="C47" s="24">
        <v>42948</v>
      </c>
      <c r="D47" s="24">
        <v>42978</v>
      </c>
      <c r="E47" s="129">
        <v>9.25</v>
      </c>
      <c r="F47" s="79">
        <v>37</v>
      </c>
      <c r="G47" s="3">
        <f t="shared" si="1"/>
        <v>0.25</v>
      </c>
      <c r="H47" s="130">
        <f>Tabel1[[#This Row],[Allokering]]/Tabel1[[#This Row],[Normering]]</f>
        <v>0.25</v>
      </c>
      <c r="I47" s="3">
        <f>Tabel1[[#This Row],[Slutdato]]-Tabel1[[#This Row],[Startdato]]</f>
        <v>30</v>
      </c>
    </row>
    <row r="48" spans="1:10">
      <c r="A48" s="322" t="s">
        <v>89</v>
      </c>
      <c r="B48" s="211" t="s">
        <v>80</v>
      </c>
      <c r="C48" s="24">
        <v>42887</v>
      </c>
      <c r="D48" s="24">
        <v>42947</v>
      </c>
      <c r="E48" s="109">
        <v>3.7</v>
      </c>
      <c r="F48" s="211">
        <v>37</v>
      </c>
      <c r="G48" s="3">
        <f t="shared" si="1"/>
        <v>0.1</v>
      </c>
      <c r="H48" s="108">
        <f>Tabel1[[#This Row],[Allokering]]/Tabel1[[#This Row],[Normering]]</f>
        <v>0.1</v>
      </c>
      <c r="I48" s="3">
        <f>Tabel1[[#This Row],[Slutdato]]-Tabel1[[#This Row],[Startdato]]</f>
        <v>60</v>
      </c>
    </row>
    <row r="49" spans="1:9">
      <c r="A49" s="322" t="s">
        <v>89</v>
      </c>
      <c r="B49" s="211" t="s">
        <v>80</v>
      </c>
      <c r="C49" s="24">
        <v>42948</v>
      </c>
      <c r="D49" s="24">
        <v>42978</v>
      </c>
      <c r="E49" s="109">
        <v>9.25</v>
      </c>
      <c r="F49" s="211">
        <v>37</v>
      </c>
      <c r="G49" s="3">
        <f t="shared" si="1"/>
        <v>0.25</v>
      </c>
      <c r="H49" s="108">
        <f>Tabel1[[#This Row],[Allokering]]/Tabel1[[#This Row],[Normering]]</f>
        <v>0.25</v>
      </c>
      <c r="I49" s="3">
        <f>Tabel1[[#This Row],[Slutdato]]-Tabel1[[#This Row],[Startdato]]</f>
        <v>30</v>
      </c>
    </row>
    <row r="50" spans="1:9">
      <c r="A50" s="322" t="s">
        <v>89</v>
      </c>
      <c r="B50" s="211" t="s">
        <v>84</v>
      </c>
      <c r="C50" s="24">
        <v>42887</v>
      </c>
      <c r="D50" s="24">
        <v>42947</v>
      </c>
      <c r="E50" s="109">
        <v>3.7</v>
      </c>
      <c r="F50" s="211">
        <v>37</v>
      </c>
      <c r="G50" s="3">
        <f t="shared" si="1"/>
        <v>0.1</v>
      </c>
      <c r="H50" s="108">
        <f>Tabel1[[#This Row],[Allokering]]/Tabel1[[#This Row],[Normering]]</f>
        <v>0.1</v>
      </c>
      <c r="I50" s="3">
        <f>Tabel1[[#This Row],[Slutdato]]-Tabel1[[#This Row],[Startdato]]</f>
        <v>60</v>
      </c>
    </row>
    <row r="51" spans="1:9">
      <c r="A51" s="322" t="s">
        <v>89</v>
      </c>
      <c r="B51" s="211" t="s">
        <v>84</v>
      </c>
      <c r="C51" s="24">
        <v>42948</v>
      </c>
      <c r="D51" s="24">
        <v>42978</v>
      </c>
      <c r="E51" s="109">
        <v>9.25</v>
      </c>
      <c r="F51" s="211">
        <v>37</v>
      </c>
      <c r="G51" s="3">
        <f t="shared" si="1"/>
        <v>0.25</v>
      </c>
      <c r="H51" s="108">
        <f>Tabel1[[#This Row],[Allokering]]/Tabel1[[#This Row],[Normering]]</f>
        <v>0.25</v>
      </c>
      <c r="I51" s="3">
        <f>Tabel1[[#This Row],[Slutdato]]-Tabel1[[#This Row],[Startdato]]</f>
        <v>30</v>
      </c>
    </row>
    <row r="52" spans="1:9">
      <c r="A52" s="322" t="s">
        <v>89</v>
      </c>
      <c r="B52" s="121" t="s">
        <v>74</v>
      </c>
      <c r="C52" s="209">
        <v>42887</v>
      </c>
      <c r="D52" s="209">
        <v>42947</v>
      </c>
      <c r="E52" s="129">
        <v>3.7</v>
      </c>
      <c r="F52" s="79">
        <v>37</v>
      </c>
      <c r="G52" s="3">
        <f t="shared" si="1"/>
        <v>0.1</v>
      </c>
      <c r="H52" s="130">
        <f>Tabel1[[#This Row],[Allokering]]/Tabel1[[#This Row],[Normering]]</f>
        <v>0.1</v>
      </c>
      <c r="I52" s="3">
        <f>Tabel1[[#This Row],[Slutdato]]-Tabel1[[#This Row],[Startdato]]</f>
        <v>60</v>
      </c>
    </row>
    <row r="53" spans="1:9">
      <c r="A53" s="322" t="s">
        <v>89</v>
      </c>
      <c r="B53" s="121" t="s">
        <v>74</v>
      </c>
      <c r="C53" s="24">
        <v>42948</v>
      </c>
      <c r="D53" s="24">
        <v>43008</v>
      </c>
      <c r="E53" s="109">
        <v>9.25</v>
      </c>
      <c r="F53">
        <v>37</v>
      </c>
      <c r="G53" s="3">
        <f t="shared" si="1"/>
        <v>0.25</v>
      </c>
      <c r="H53" s="108">
        <f>Tabel1[[#This Row],[Allokering]]/Tabel1[[#This Row],[Normering]]</f>
        <v>0.25</v>
      </c>
      <c r="I53" s="3">
        <f>Tabel1[[#This Row],[Slutdato]]-Tabel1[[#This Row],[Startdato]]</f>
        <v>60</v>
      </c>
    </row>
    <row r="54" spans="1:9">
      <c r="A54" s="322" t="s">
        <v>89</v>
      </c>
      <c r="B54" s="211" t="s">
        <v>87</v>
      </c>
      <c r="C54" s="24">
        <v>42887</v>
      </c>
      <c r="D54" s="24">
        <v>42947</v>
      </c>
      <c r="E54" s="109">
        <v>5.55</v>
      </c>
      <c r="F54">
        <v>37</v>
      </c>
      <c r="G54" s="3">
        <f t="shared" si="1"/>
        <v>0.15</v>
      </c>
      <c r="H54" s="108">
        <f>Tabel1[[#This Row],[Allokering]]/Tabel1[[#This Row],[Normering]]</f>
        <v>0.15</v>
      </c>
      <c r="I54" s="3">
        <f>Tabel1[[#This Row],[Slutdato]]-Tabel1[[#This Row],[Startdato]]</f>
        <v>60</v>
      </c>
    </row>
    <row r="55" spans="1:9">
      <c r="A55" s="322" t="s">
        <v>89</v>
      </c>
      <c r="B55" s="211" t="s">
        <v>87</v>
      </c>
      <c r="C55" s="24">
        <v>42948</v>
      </c>
      <c r="D55" s="24">
        <v>42978</v>
      </c>
      <c r="E55" s="109">
        <v>9.25</v>
      </c>
      <c r="F55" s="211">
        <v>37</v>
      </c>
      <c r="G55" s="3">
        <f t="shared" si="1"/>
        <v>0.25</v>
      </c>
      <c r="H55" s="108">
        <f>Tabel1[[#This Row],[Allokering]]/Tabel1[[#This Row],[Normering]]</f>
        <v>0.25</v>
      </c>
      <c r="I55" s="3">
        <f>Tabel1[[#This Row],[Slutdato]]-Tabel1[[#This Row],[Startdato]]</f>
        <v>30</v>
      </c>
    </row>
    <row r="56" spans="1:9">
      <c r="A56" s="322" t="s">
        <v>89</v>
      </c>
      <c r="B56" s="211" t="s">
        <v>87</v>
      </c>
      <c r="C56" s="24">
        <v>42979</v>
      </c>
      <c r="D56" s="24">
        <v>43008</v>
      </c>
      <c r="E56" s="109">
        <v>9.25</v>
      </c>
      <c r="F56" s="211">
        <v>37</v>
      </c>
      <c r="G56" s="3">
        <f t="shared" si="1"/>
        <v>0.25</v>
      </c>
      <c r="H56" s="108">
        <f>Tabel1[[#This Row],[Allokering]]/Tabel1[[#This Row],[Normering]]</f>
        <v>0.25</v>
      </c>
      <c r="I56" s="3">
        <f>Tabel1[[#This Row],[Slutdato]]-Tabel1[[#This Row],[Startdato]]</f>
        <v>29</v>
      </c>
    </row>
    <row r="57" spans="1:9">
      <c r="A57" s="322" t="s">
        <v>89</v>
      </c>
      <c r="B57" s="211" t="s">
        <v>83</v>
      </c>
      <c r="C57" s="24">
        <v>42887</v>
      </c>
      <c r="D57" s="24">
        <v>42947</v>
      </c>
      <c r="E57" s="109">
        <v>3.7</v>
      </c>
      <c r="F57" s="211">
        <v>37</v>
      </c>
      <c r="G57" s="3">
        <f t="shared" si="1"/>
        <v>0.1</v>
      </c>
      <c r="H57" s="108">
        <f>Tabel1[[#This Row],[Allokering]]/Tabel1[[#This Row],[Normering]]</f>
        <v>0.1</v>
      </c>
      <c r="I57" s="3">
        <f>Tabel1[[#This Row],[Slutdato]]-Tabel1[[#This Row],[Startdato]]</f>
        <v>60</v>
      </c>
    </row>
    <row r="58" spans="1:9">
      <c r="A58" s="322" t="s">
        <v>89</v>
      </c>
      <c r="B58" s="211" t="s">
        <v>83</v>
      </c>
      <c r="C58" s="24">
        <v>42948</v>
      </c>
      <c r="D58" s="24">
        <v>42978</v>
      </c>
      <c r="E58" s="109">
        <v>9.25</v>
      </c>
      <c r="F58" s="211">
        <v>37</v>
      </c>
      <c r="G58" s="3">
        <f t="shared" si="1"/>
        <v>0.25</v>
      </c>
      <c r="H58" s="108">
        <f>Tabel1[[#This Row],[Allokering]]/Tabel1[[#This Row],[Normering]]</f>
        <v>0.25</v>
      </c>
      <c r="I58" s="3">
        <f>Tabel1[[#This Row],[Slutdato]]-Tabel1[[#This Row],[Startdato]]</f>
        <v>30</v>
      </c>
    </row>
    <row r="59" spans="1:9">
      <c r="A59" s="181" t="s">
        <v>145</v>
      </c>
      <c r="B59" s="131" t="s">
        <v>245</v>
      </c>
      <c r="C59" s="135">
        <v>42795</v>
      </c>
      <c r="D59" s="135">
        <v>43100</v>
      </c>
      <c r="E59" s="136">
        <v>5</v>
      </c>
      <c r="F59" s="124">
        <v>37</v>
      </c>
      <c r="G59" s="3"/>
      <c r="H59" s="108">
        <f>Tabel1[[#This Row],[Allokering]]/Tabel1[[#This Row],[Normering]]</f>
        <v>0.13513513513513514</v>
      </c>
      <c r="I59" s="3">
        <f>Tabel1[[#This Row],[Slutdato]]-Tabel1[[#This Row],[Startdato]]</f>
        <v>305</v>
      </c>
    </row>
    <row r="60" spans="1:9" s="39" customFormat="1">
      <c r="A60" s="181" t="s">
        <v>145</v>
      </c>
      <c r="B60" s="124" t="s">
        <v>245</v>
      </c>
      <c r="C60" s="135">
        <v>42979</v>
      </c>
      <c r="D60" s="135">
        <v>43830</v>
      </c>
      <c r="E60" s="132">
        <v>20</v>
      </c>
      <c r="F60" s="131">
        <v>37</v>
      </c>
      <c r="G60" s="3"/>
      <c r="H60" s="108">
        <f>Tabel1[[#This Row],[Allokering]]/Tabel1[[#This Row],[Normering]]</f>
        <v>0.54054054054054057</v>
      </c>
      <c r="I60" s="3">
        <f>Tabel1[[#This Row],[Slutdato]]-Tabel1[[#This Row],[Startdato]]</f>
        <v>851</v>
      </c>
    </row>
    <row r="61" spans="1:9" s="39" customFormat="1">
      <c r="A61" s="181" t="s">
        <v>145</v>
      </c>
      <c r="B61" s="131" t="s">
        <v>146</v>
      </c>
      <c r="C61" s="134">
        <v>42795</v>
      </c>
      <c r="D61" s="134">
        <v>43830</v>
      </c>
      <c r="E61" s="132">
        <v>37</v>
      </c>
      <c r="F61" s="131">
        <v>37</v>
      </c>
      <c r="G61" s="3">
        <f t="shared" ref="G61:G73" si="2">E61/F61</f>
        <v>1</v>
      </c>
      <c r="H61" s="133">
        <f>Tabel1[[#This Row],[Allokering]]/Tabel1[[#This Row],[Normering]]</f>
        <v>1</v>
      </c>
      <c r="I61" s="3">
        <f>Tabel1[[#This Row],[Slutdato]]-Tabel1[[#This Row],[Startdato]]</f>
        <v>1035</v>
      </c>
    </row>
    <row r="62" spans="1:9" s="39" customFormat="1">
      <c r="A62" s="181" t="s">
        <v>145</v>
      </c>
      <c r="B62" s="131" t="s">
        <v>137</v>
      </c>
      <c r="C62" s="135">
        <v>42795</v>
      </c>
      <c r="D62" s="135">
        <v>43100</v>
      </c>
      <c r="E62" s="132">
        <v>34.75</v>
      </c>
      <c r="F62" s="131">
        <v>37</v>
      </c>
      <c r="G62" s="3">
        <f t="shared" si="2"/>
        <v>0.93918918918918914</v>
      </c>
      <c r="H62" s="133">
        <f>Tabel1[[#This Row],[Allokering]]/Tabel1[[#This Row],[Normering]]</f>
        <v>0.93918918918918914</v>
      </c>
      <c r="I62" s="3">
        <f>Tabel1[[#This Row],[Slutdato]]-Tabel1[[#This Row],[Startdato]]</f>
        <v>305</v>
      </c>
    </row>
    <row r="63" spans="1:9" s="39" customFormat="1">
      <c r="A63" s="181" t="s">
        <v>145</v>
      </c>
      <c r="B63" s="131" t="s">
        <v>137</v>
      </c>
      <c r="C63" s="135">
        <v>43101</v>
      </c>
      <c r="D63" s="135">
        <v>43830</v>
      </c>
      <c r="E63" s="132">
        <v>37</v>
      </c>
      <c r="F63" s="131">
        <v>37</v>
      </c>
      <c r="G63" s="3">
        <f t="shared" si="2"/>
        <v>1</v>
      </c>
      <c r="H63" s="133">
        <f>Tabel1[[#This Row],[Allokering]]/Tabel1[[#This Row],[Normering]]</f>
        <v>1</v>
      </c>
      <c r="I63" s="3">
        <f>Tabel1[[#This Row],[Slutdato]]-Tabel1[[#This Row],[Startdato]]</f>
        <v>729</v>
      </c>
    </row>
    <row r="64" spans="1:9">
      <c r="A64" s="181" t="s">
        <v>145</v>
      </c>
      <c r="B64" s="131" t="s">
        <v>127</v>
      </c>
      <c r="C64" s="134">
        <v>42979</v>
      </c>
      <c r="D64" s="134">
        <v>43100</v>
      </c>
      <c r="E64" s="132">
        <v>15</v>
      </c>
      <c r="F64" s="131">
        <v>37</v>
      </c>
      <c r="G64" s="3">
        <f t="shared" si="2"/>
        <v>0.40540540540540543</v>
      </c>
      <c r="H64" s="133">
        <f>Tabel1[[#This Row],[Allokering]]/Tabel1[[#This Row],[Normering]]</f>
        <v>0.40540540540540543</v>
      </c>
      <c r="I64" s="3">
        <f>Tabel1[[#This Row],[Slutdato]]-Tabel1[[#This Row],[Startdato]]</f>
        <v>121</v>
      </c>
    </row>
    <row r="65" spans="1:9">
      <c r="A65" s="181" t="s">
        <v>145</v>
      </c>
      <c r="B65" s="131" t="s">
        <v>127</v>
      </c>
      <c r="C65" s="134">
        <v>43101</v>
      </c>
      <c r="D65" s="134">
        <v>43830</v>
      </c>
      <c r="E65" s="132">
        <v>30</v>
      </c>
      <c r="F65" s="131">
        <v>37</v>
      </c>
      <c r="G65" s="3">
        <f t="shared" si="2"/>
        <v>0.81081081081081086</v>
      </c>
      <c r="H65" s="133">
        <f>Tabel1[[#This Row],[Allokering]]/Tabel1[[#This Row],[Normering]]</f>
        <v>0.81081081081081086</v>
      </c>
      <c r="I65" s="3">
        <f>Tabel1[[#This Row],[Slutdato]]-Tabel1[[#This Row],[Startdato]]</f>
        <v>729</v>
      </c>
    </row>
    <row r="66" spans="1:9">
      <c r="A66" s="181" t="s">
        <v>145</v>
      </c>
      <c r="B66" s="124" t="s">
        <v>147</v>
      </c>
      <c r="C66" s="135">
        <v>42917</v>
      </c>
      <c r="D66" s="135">
        <v>43830</v>
      </c>
      <c r="E66" s="136">
        <v>37</v>
      </c>
      <c r="F66" s="124">
        <v>37</v>
      </c>
      <c r="G66" s="3">
        <f t="shared" si="2"/>
        <v>1</v>
      </c>
      <c r="H66" s="137">
        <f>Tabel1[[#This Row],[Allokering]]/Tabel1[[#This Row],[Normering]]</f>
        <v>1</v>
      </c>
      <c r="I66" s="3">
        <f>Tabel1[[#This Row],[Slutdato]]-Tabel1[[#This Row],[Startdato]]</f>
        <v>913</v>
      </c>
    </row>
    <row r="67" spans="1:9">
      <c r="A67" s="181" t="s">
        <v>145</v>
      </c>
      <c r="B67" s="131" t="s">
        <v>126</v>
      </c>
      <c r="C67" s="134">
        <v>42887</v>
      </c>
      <c r="D67" s="134">
        <v>42978</v>
      </c>
      <c r="E67" s="132">
        <v>2.5</v>
      </c>
      <c r="F67" s="131">
        <v>37</v>
      </c>
      <c r="G67" s="3">
        <f t="shared" si="2"/>
        <v>6.7567567567567571E-2</v>
      </c>
      <c r="H67" s="133">
        <f>Tabel1[[#This Row],[Allokering]]/Tabel1[[#This Row],[Normering]]</f>
        <v>6.7567567567567571E-2</v>
      </c>
      <c r="I67" s="3">
        <f>Tabel1[[#This Row],[Slutdato]]-Tabel1[[#This Row],[Startdato]]</f>
        <v>91</v>
      </c>
    </row>
    <row r="68" spans="1:9">
      <c r="A68" s="181" t="s">
        <v>145</v>
      </c>
      <c r="B68" s="131" t="s">
        <v>126</v>
      </c>
      <c r="C68" s="134">
        <v>42979</v>
      </c>
      <c r="D68" s="134">
        <v>43100</v>
      </c>
      <c r="E68" s="132">
        <v>15</v>
      </c>
      <c r="F68" s="131">
        <v>37</v>
      </c>
      <c r="G68" s="3">
        <f t="shared" si="2"/>
        <v>0.40540540540540543</v>
      </c>
      <c r="H68" s="133">
        <f>Tabel1[[#This Row],[Allokering]]/Tabel1[[#This Row],[Normering]]</f>
        <v>0.40540540540540543</v>
      </c>
      <c r="I68" s="3">
        <f>Tabel1[[#This Row],[Slutdato]]-Tabel1[[#This Row],[Startdato]]</f>
        <v>121</v>
      </c>
    </row>
    <row r="69" spans="1:9">
      <c r="A69" s="181" t="s">
        <v>145</v>
      </c>
      <c r="B69" s="131" t="s">
        <v>126</v>
      </c>
      <c r="C69" s="134">
        <v>43101</v>
      </c>
      <c r="D69" s="134">
        <v>43830</v>
      </c>
      <c r="E69" s="132">
        <v>30</v>
      </c>
      <c r="F69" s="131">
        <v>37</v>
      </c>
      <c r="G69" s="3">
        <f t="shared" si="2"/>
        <v>0.81081081081081086</v>
      </c>
      <c r="H69" s="133">
        <f>Tabel1[[#This Row],[Allokering]]/Tabel1[[#This Row],[Normering]]</f>
        <v>0.81081081081081086</v>
      </c>
      <c r="I69" s="3">
        <f>Tabel1[[#This Row],[Slutdato]]-Tabel1[[#This Row],[Startdato]]</f>
        <v>729</v>
      </c>
    </row>
    <row r="70" spans="1:9">
      <c r="A70" s="181" t="s">
        <v>145</v>
      </c>
      <c r="B70" s="124" t="s">
        <v>244</v>
      </c>
      <c r="C70" s="135">
        <v>42795</v>
      </c>
      <c r="D70" s="135">
        <v>43100</v>
      </c>
      <c r="E70" s="136">
        <v>1.5</v>
      </c>
      <c r="F70" s="124">
        <v>37</v>
      </c>
      <c r="G70" s="3">
        <f t="shared" si="2"/>
        <v>4.0540540540540543E-2</v>
      </c>
      <c r="H70" s="137">
        <f>Tabel1[[#This Row],[Allokering]]/Tabel1[[#This Row],[Normering]]</f>
        <v>4.0540540540540543E-2</v>
      </c>
      <c r="I70" s="3">
        <f>Tabel1[[#This Row],[Slutdato]]-Tabel1[[#This Row],[Startdato]]</f>
        <v>305</v>
      </c>
    </row>
    <row r="71" spans="1:9">
      <c r="A71" s="181" t="s">
        <v>145</v>
      </c>
      <c r="B71" s="124" t="s">
        <v>246</v>
      </c>
      <c r="C71" s="135">
        <v>42917</v>
      </c>
      <c r="D71" s="135">
        <v>43830</v>
      </c>
      <c r="E71" s="136">
        <v>8</v>
      </c>
      <c r="F71" s="124">
        <v>37</v>
      </c>
      <c r="G71" s="3">
        <f t="shared" si="2"/>
        <v>0.21621621621621623</v>
      </c>
      <c r="H71" s="137">
        <f>Tabel1[[#This Row],[Allokering]]/Tabel1[[#This Row],[Normering]]</f>
        <v>0.21621621621621623</v>
      </c>
      <c r="I71" s="3">
        <f>Tabel1[[#This Row],[Slutdato]]-Tabel1[[#This Row],[Startdato]]</f>
        <v>913</v>
      </c>
    </row>
    <row r="72" spans="1:9">
      <c r="A72" s="331" t="s">
        <v>145</v>
      </c>
      <c r="B72" s="124" t="s">
        <v>148</v>
      </c>
      <c r="C72" s="135">
        <v>42917</v>
      </c>
      <c r="D72" s="135">
        <v>42979</v>
      </c>
      <c r="E72" s="136">
        <v>20</v>
      </c>
      <c r="F72" s="124">
        <v>20</v>
      </c>
      <c r="G72" s="3">
        <f t="shared" si="2"/>
        <v>1</v>
      </c>
      <c r="H72" s="137">
        <f>Tabel1[[#This Row],[Allokering]]/Tabel1[[#This Row],[Normering]]</f>
        <v>1</v>
      </c>
      <c r="I72" s="3">
        <f>Tabel1[[#This Row],[Slutdato]]-Tabel1[[#This Row],[Startdato]]</f>
        <v>62</v>
      </c>
    </row>
    <row r="73" spans="1:9">
      <c r="A73" s="331" t="s">
        <v>145</v>
      </c>
      <c r="B73" s="124" t="s">
        <v>148</v>
      </c>
      <c r="C73" s="135">
        <v>43009</v>
      </c>
      <c r="D73" s="135">
        <v>43039</v>
      </c>
      <c r="E73" s="136">
        <v>20</v>
      </c>
      <c r="F73" s="124">
        <v>15</v>
      </c>
      <c r="G73" s="3">
        <f t="shared" si="2"/>
        <v>1.3333333333333333</v>
      </c>
      <c r="H73" s="137">
        <f>Tabel1[[#This Row],[Allokering]]/Tabel1[[#This Row],[Normering]]</f>
        <v>1.3333333333333333</v>
      </c>
      <c r="I73" s="3">
        <f>Tabel1[[#This Row],[Slutdato]]-Tabel1[[#This Row],[Startdato]]</f>
        <v>30</v>
      </c>
    </row>
    <row r="74" spans="1:9" s="39" customFormat="1">
      <c r="A74" s="79"/>
      <c r="C74" s="179"/>
      <c r="D74" s="179"/>
      <c r="G74" s="269"/>
    </row>
    <row r="76" spans="1:9">
      <c r="A76" s="2" t="s">
        <v>153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528"/>
  <sheetViews>
    <sheetView zoomScale="10" zoomScaleNormal="10" workbookViewId="0">
      <selection activeCell="G53" sqref="G53"/>
    </sheetView>
  </sheetViews>
  <sheetFormatPr defaultRowHeight="15"/>
  <cols>
    <col min="1" max="1" width="72.42578125" customWidth="1"/>
    <col min="2" max="2" width="63" customWidth="1"/>
    <col min="3" max="4" width="58.7109375" customWidth="1"/>
    <col min="5" max="5" width="38.7109375" customWidth="1"/>
    <col min="6" max="6" width="24.42578125" customWidth="1"/>
    <col min="7" max="7" width="38.7109375" customWidth="1"/>
    <col min="8" max="8" width="24.42578125" customWidth="1"/>
    <col min="9" max="9" width="35.85546875" customWidth="1"/>
    <col min="10" max="12" width="43" customWidth="1"/>
    <col min="13" max="13" width="32" customWidth="1"/>
    <col min="14" max="14" width="48.7109375" customWidth="1"/>
    <col min="15" max="15" width="35.85546875" customWidth="1"/>
    <col min="16" max="17" width="43" customWidth="1"/>
    <col min="18" max="18" width="24" customWidth="1"/>
    <col min="19" max="20" width="91.5703125" customWidth="1"/>
    <col min="21" max="21" width="85.85546875" customWidth="1"/>
    <col min="22" max="22" width="47.28515625" customWidth="1"/>
    <col min="23" max="23" width="33" customWidth="1"/>
    <col min="24" max="25" width="43" customWidth="1"/>
    <col min="26" max="26" width="22.85546875" customWidth="1"/>
    <col min="27" max="27" width="91.5703125" customWidth="1"/>
    <col min="28" max="28" width="85.85546875" customWidth="1"/>
    <col min="29" max="29" width="21.5703125" customWidth="1"/>
    <col min="30" max="30" width="24.85546875" customWidth="1"/>
    <col min="31" max="32" width="25.85546875" customWidth="1"/>
    <col min="33" max="33" width="43" customWidth="1"/>
    <col min="34" max="34" width="24.42578125" customWidth="1"/>
    <col min="35" max="35" width="35.85546875" customWidth="1"/>
    <col min="36" max="38" width="25.85546875" customWidth="1"/>
    <col min="39" max="40" width="43" customWidth="1"/>
    <col min="41" max="41" width="25.85546875" customWidth="1"/>
    <col min="42" max="42" width="35.85546875" customWidth="1"/>
    <col min="43" max="43" width="25.85546875" customWidth="1"/>
    <col min="44" max="44" width="35.85546875" customWidth="1"/>
    <col min="45" max="45" width="25.85546875" customWidth="1"/>
    <col min="46" max="46" width="35.85546875" customWidth="1"/>
    <col min="47" max="47" width="43" customWidth="1"/>
    <col min="48" max="48" width="27.28515625" customWidth="1"/>
    <col min="49" max="49" width="31.5703125" customWidth="1"/>
    <col min="50" max="50" width="38.7109375" customWidth="1"/>
    <col min="51" max="51" width="27.28515625" customWidth="1"/>
    <col min="52" max="52" width="31.5703125" customWidth="1"/>
    <col min="53" max="53" width="27.28515625" customWidth="1"/>
    <col min="54" max="54" width="31.5703125" customWidth="1"/>
    <col min="55" max="55" width="91.5703125" customWidth="1"/>
    <col min="56" max="56" width="85.85546875" customWidth="1"/>
    <col min="57" max="58" width="24.42578125" customWidth="1"/>
    <col min="59" max="59" width="35.85546875" customWidth="1"/>
    <col min="60" max="60" width="24.42578125" customWidth="1"/>
    <col min="61" max="61" width="33" customWidth="1"/>
    <col min="62" max="62" width="24.42578125" customWidth="1"/>
    <col min="63" max="63" width="35.85546875" customWidth="1"/>
    <col min="64" max="64" width="24.42578125" customWidth="1"/>
    <col min="65" max="65" width="35.85546875" customWidth="1"/>
    <col min="66" max="66" width="24.85546875" customWidth="1"/>
    <col min="67" max="67" width="24.42578125" customWidth="1"/>
    <col min="68" max="68" width="35.85546875" customWidth="1"/>
    <col min="69" max="69" width="25.85546875" customWidth="1"/>
    <col min="70" max="70" width="35.85546875" customWidth="1"/>
    <col min="71" max="71" width="32" customWidth="1"/>
    <col min="72" max="72" width="24.42578125" customWidth="1"/>
    <col min="73" max="73" width="48.7109375" customWidth="1"/>
    <col min="74" max="74" width="35.85546875" customWidth="1"/>
    <col min="75" max="75" width="29.140625" customWidth="1"/>
    <col min="76" max="76" width="45.85546875" customWidth="1"/>
    <col min="77" max="77" width="35.85546875" customWidth="1"/>
    <col min="78" max="78" width="35.85546875" bestFit="1" customWidth="1"/>
    <col min="79" max="79" width="38.85546875" bestFit="1" customWidth="1"/>
  </cols>
  <sheetData>
    <row r="1" spans="1:28">
      <c r="T1" s="127" t="s">
        <v>65</v>
      </c>
      <c r="U1" s="530" t="s">
        <v>43</v>
      </c>
    </row>
    <row r="2" spans="1:28">
      <c r="T2" s="127" t="s">
        <v>199</v>
      </c>
      <c r="U2" s="530" t="s">
        <v>177</v>
      </c>
    </row>
    <row r="3" spans="1:28">
      <c r="A3" s="127" t="s">
        <v>65</v>
      </c>
      <c r="B3" s="530" t="s">
        <v>35</v>
      </c>
      <c r="T3" s="127" t="s">
        <v>217</v>
      </c>
      <c r="U3" s="530" t="s">
        <v>177</v>
      </c>
    </row>
    <row r="4" spans="1:28">
      <c r="A4" s="127" t="s">
        <v>199</v>
      </c>
      <c r="B4" s="530" t="s">
        <v>177</v>
      </c>
    </row>
    <row r="5" spans="1:28">
      <c r="A5" s="127" t="s">
        <v>6</v>
      </c>
      <c r="B5" s="530" t="s">
        <v>177</v>
      </c>
      <c r="T5" s="127" t="s">
        <v>239</v>
      </c>
      <c r="U5" s="127" t="s">
        <v>237</v>
      </c>
    </row>
    <row r="6" spans="1:28">
      <c r="U6" s="24" t="s">
        <v>193</v>
      </c>
      <c r="W6" s="24" t="s">
        <v>212</v>
      </c>
      <c r="X6" s="24" t="s">
        <v>141</v>
      </c>
    </row>
    <row r="7" spans="1:28">
      <c r="A7" s="127" t="s">
        <v>236</v>
      </c>
      <c r="C7" s="127" t="s">
        <v>7</v>
      </c>
      <c r="D7" s="127" t="s">
        <v>217</v>
      </c>
      <c r="E7" s="127" t="s">
        <v>200</v>
      </c>
      <c r="U7" s="24" t="s">
        <v>223</v>
      </c>
      <c r="V7" s="24" t="s">
        <v>232</v>
      </c>
    </row>
    <row r="8" spans="1:28">
      <c r="C8" s="24" t="s">
        <v>190</v>
      </c>
      <c r="E8" s="24" t="s">
        <v>213</v>
      </c>
      <c r="F8" s="24" t="s">
        <v>194</v>
      </c>
      <c r="G8" s="24" t="s">
        <v>214</v>
      </c>
      <c r="H8" s="24" t="s">
        <v>192</v>
      </c>
      <c r="I8" s="24" t="s">
        <v>215</v>
      </c>
      <c r="J8" s="24" t="s">
        <v>141</v>
      </c>
      <c r="T8" s="127" t="s">
        <v>238</v>
      </c>
      <c r="U8" s="530" t="s">
        <v>189</v>
      </c>
    </row>
    <row r="9" spans="1:28">
      <c r="C9" s="530" t="s">
        <v>194</v>
      </c>
      <c r="D9" s="530" t="s">
        <v>252</v>
      </c>
      <c r="F9" s="530" t="s">
        <v>252</v>
      </c>
      <c r="H9" s="530" t="s">
        <v>252</v>
      </c>
      <c r="T9" s="128" t="s">
        <v>68</v>
      </c>
      <c r="U9" s="16">
        <v>0.7</v>
      </c>
      <c r="V9" s="16">
        <v>0.7</v>
      </c>
      <c r="W9" s="16">
        <v>0.7</v>
      </c>
      <c r="X9" s="16">
        <v>0.7</v>
      </c>
    </row>
    <row r="10" spans="1:28">
      <c r="A10" s="127" t="s">
        <v>67</v>
      </c>
      <c r="B10" s="127" t="s">
        <v>69</v>
      </c>
      <c r="C10" s="530" t="s">
        <v>189</v>
      </c>
      <c r="D10" s="530" t="s">
        <v>189</v>
      </c>
      <c r="F10" s="530" t="s">
        <v>189</v>
      </c>
      <c r="H10" s="530" t="s">
        <v>189</v>
      </c>
      <c r="T10" s="415">
        <v>25.9</v>
      </c>
      <c r="U10" s="16">
        <v>0.7</v>
      </c>
      <c r="V10" s="16">
        <v>0.7</v>
      </c>
      <c r="W10" s="16">
        <v>0.7</v>
      </c>
      <c r="X10" s="16">
        <v>0.7</v>
      </c>
    </row>
    <row r="11" spans="1:28">
      <c r="A11" s="530" t="s">
        <v>133</v>
      </c>
      <c r="B11" s="530">
        <v>1.3</v>
      </c>
      <c r="C11" s="16"/>
      <c r="D11" s="16">
        <v>3.5135135135135137E-2</v>
      </c>
      <c r="E11" s="16">
        <v>3.5135135135135137E-2</v>
      </c>
      <c r="F11" s="16"/>
      <c r="G11" s="16"/>
      <c r="H11" s="16"/>
      <c r="I11" s="16"/>
      <c r="J11" s="16">
        <v>3.5135135135135137E-2</v>
      </c>
      <c r="T11" s="128" t="s">
        <v>72</v>
      </c>
      <c r="U11" s="16">
        <v>0.05</v>
      </c>
      <c r="V11" s="16">
        <v>0.05</v>
      </c>
      <c r="W11" s="16">
        <v>0.05</v>
      </c>
      <c r="X11" s="16">
        <v>0.05</v>
      </c>
    </row>
    <row r="12" spans="1:28">
      <c r="A12" s="530" t="s">
        <v>201</v>
      </c>
      <c r="B12" s="530"/>
      <c r="C12" s="16"/>
      <c r="D12" s="16">
        <v>3.5135135135135137E-2</v>
      </c>
      <c r="E12" s="16">
        <v>3.5135135135135137E-2</v>
      </c>
      <c r="F12" s="16"/>
      <c r="G12" s="16"/>
      <c r="H12" s="16"/>
      <c r="I12" s="16"/>
      <c r="J12" s="16">
        <v>3.5135135135135137E-2</v>
      </c>
      <c r="T12" s="415">
        <v>1.85</v>
      </c>
      <c r="U12" s="16">
        <v>0.05</v>
      </c>
      <c r="V12" s="16">
        <v>0.05</v>
      </c>
      <c r="W12" s="16">
        <v>0.05</v>
      </c>
      <c r="X12" s="16">
        <v>0.05</v>
      </c>
    </row>
    <row r="13" spans="1:28">
      <c r="A13" s="530" t="s">
        <v>131</v>
      </c>
      <c r="B13" s="530">
        <v>0.5</v>
      </c>
      <c r="C13" s="16">
        <v>1.3513513513513514E-2</v>
      </c>
      <c r="D13" s="16"/>
      <c r="E13" s="16">
        <v>1.3513513513513514E-2</v>
      </c>
      <c r="F13" s="16"/>
      <c r="G13" s="16"/>
      <c r="H13" s="16"/>
      <c r="I13" s="16"/>
      <c r="J13" s="16">
        <v>1.3513513513513514E-2</v>
      </c>
      <c r="T13" s="128" t="s">
        <v>141</v>
      </c>
      <c r="U13" s="16">
        <v>0.75</v>
      </c>
      <c r="V13" s="16">
        <v>0.75</v>
      </c>
      <c r="W13" s="16">
        <v>0.75</v>
      </c>
      <c r="X13" s="16">
        <v>0.75</v>
      </c>
      <c r="AA13" s="127" t="s">
        <v>65</v>
      </c>
      <c r="AB13" s="530" t="s">
        <v>104</v>
      </c>
    </row>
    <row r="14" spans="1:28">
      <c r="A14" s="530" t="s">
        <v>202</v>
      </c>
      <c r="B14" s="530"/>
      <c r="C14" s="16">
        <v>1.3513513513513514E-2</v>
      </c>
      <c r="D14" s="16"/>
      <c r="E14" s="16">
        <v>1.3513513513513514E-2</v>
      </c>
      <c r="F14" s="16"/>
      <c r="G14" s="16"/>
      <c r="H14" s="16"/>
      <c r="I14" s="16"/>
      <c r="J14" s="16">
        <v>1.3513513513513514E-2</v>
      </c>
      <c r="AA14" s="127" t="s">
        <v>6</v>
      </c>
      <c r="AB14" s="530" t="s">
        <v>177</v>
      </c>
    </row>
    <row r="15" spans="1:28">
      <c r="A15" s="530" t="s">
        <v>128</v>
      </c>
      <c r="B15" s="530">
        <v>1</v>
      </c>
      <c r="C15" s="16"/>
      <c r="D15" s="16"/>
      <c r="E15" s="16"/>
      <c r="F15" s="16">
        <v>2.7027027027027029E-2</v>
      </c>
      <c r="G15" s="16">
        <v>2.7027027027027029E-2</v>
      </c>
      <c r="H15" s="16"/>
      <c r="I15" s="16"/>
      <c r="J15" s="16">
        <v>2.7027027027027029E-2</v>
      </c>
    </row>
    <row r="16" spans="1:28">
      <c r="B16" s="530">
        <v>1.3</v>
      </c>
      <c r="C16" s="16">
        <v>3.5135135135135137E-2</v>
      </c>
      <c r="D16" s="16"/>
      <c r="E16" s="16">
        <v>3.5135135135135137E-2</v>
      </c>
      <c r="F16" s="16"/>
      <c r="G16" s="16"/>
      <c r="H16" s="16"/>
      <c r="I16" s="16"/>
      <c r="J16" s="16">
        <v>3.5135135135135137E-2</v>
      </c>
      <c r="AA16" s="127" t="s">
        <v>239</v>
      </c>
      <c r="AB16" s="127" t="s">
        <v>237</v>
      </c>
    </row>
    <row r="17" spans="1:30">
      <c r="A17" s="530" t="s">
        <v>203</v>
      </c>
      <c r="B17" s="530"/>
      <c r="C17" s="16">
        <v>3.5135135135135137E-2</v>
      </c>
      <c r="D17" s="16"/>
      <c r="E17" s="16">
        <v>3.5135135135135137E-2</v>
      </c>
      <c r="F17" s="16">
        <v>2.7027027027027029E-2</v>
      </c>
      <c r="G17" s="16">
        <v>2.7027027027027029E-2</v>
      </c>
      <c r="H17" s="16"/>
      <c r="I17" s="16"/>
      <c r="J17" s="16">
        <v>6.2162162162162166E-2</v>
      </c>
      <c r="AB17" s="530" t="s">
        <v>189</v>
      </c>
      <c r="AD17" s="530" t="s">
        <v>198</v>
      </c>
    </row>
    <row r="18" spans="1:30">
      <c r="A18" s="530" t="s">
        <v>132</v>
      </c>
      <c r="B18" s="530">
        <v>1.3</v>
      </c>
      <c r="C18" s="16"/>
      <c r="D18" s="16">
        <v>3.5135135135135137E-2</v>
      </c>
      <c r="E18" s="16">
        <v>3.5135135135135137E-2</v>
      </c>
      <c r="F18" s="16"/>
      <c r="G18" s="16"/>
      <c r="H18" s="16"/>
      <c r="I18" s="16"/>
      <c r="J18" s="16">
        <v>3.5135135135135137E-2</v>
      </c>
      <c r="AA18" s="127" t="s">
        <v>238</v>
      </c>
      <c r="AB18" s="530" t="s">
        <v>190</v>
      </c>
      <c r="AC18" s="530" t="s">
        <v>194</v>
      </c>
      <c r="AD18" s="530" t="s">
        <v>192</v>
      </c>
    </row>
    <row r="19" spans="1:30">
      <c r="A19" s="530" t="s">
        <v>204</v>
      </c>
      <c r="B19" s="530"/>
      <c r="C19" s="16"/>
      <c r="D19" s="16">
        <v>3.5135135135135137E-2</v>
      </c>
      <c r="E19" s="16">
        <v>3.5135135135135137E-2</v>
      </c>
      <c r="F19" s="16"/>
      <c r="G19" s="16"/>
      <c r="H19" s="16"/>
      <c r="I19" s="16"/>
      <c r="J19" s="16">
        <v>3.5135135135135137E-2</v>
      </c>
      <c r="AA19" s="128" t="s">
        <v>103</v>
      </c>
      <c r="AB19" s="16">
        <v>0.7142857142857143</v>
      </c>
      <c r="AC19" s="16">
        <v>0.8571428571428571</v>
      </c>
      <c r="AD19" s="16">
        <v>1</v>
      </c>
    </row>
    <row r="20" spans="1:30">
      <c r="A20" s="530" t="s">
        <v>136</v>
      </c>
      <c r="B20" s="530">
        <v>2</v>
      </c>
      <c r="C20" s="16"/>
      <c r="D20" s="16">
        <v>5.4054054054054057E-2</v>
      </c>
      <c r="E20" s="16">
        <v>5.4054054054054057E-2</v>
      </c>
      <c r="F20" s="16"/>
      <c r="G20" s="16"/>
      <c r="H20" s="16"/>
      <c r="I20" s="16"/>
      <c r="J20" s="16">
        <v>5.4054054054054057E-2</v>
      </c>
      <c r="AA20" s="415">
        <v>20</v>
      </c>
      <c r="AB20" s="16">
        <v>0.7142857142857143</v>
      </c>
      <c r="AC20" s="16"/>
      <c r="AD20" s="16"/>
    </row>
    <row r="21" spans="1:30">
      <c r="A21" s="530" t="s">
        <v>205</v>
      </c>
      <c r="B21" s="530"/>
      <c r="C21" s="16"/>
      <c r="D21" s="16">
        <v>5.4054054054054057E-2</v>
      </c>
      <c r="E21" s="16">
        <v>5.4054054054054057E-2</v>
      </c>
      <c r="F21" s="16"/>
      <c r="G21" s="16"/>
      <c r="H21" s="16"/>
      <c r="I21" s="16"/>
      <c r="J21" s="16">
        <v>5.4054054054054057E-2</v>
      </c>
      <c r="AA21" s="526" t="s">
        <v>193</v>
      </c>
      <c r="AB21" s="16">
        <v>0.7142857142857143</v>
      </c>
      <c r="AC21" s="16"/>
      <c r="AD21" s="16"/>
    </row>
    <row r="22" spans="1:30">
      <c r="A22" s="530" t="s">
        <v>137</v>
      </c>
      <c r="B22" s="530">
        <v>2.25</v>
      </c>
      <c r="C22" s="16"/>
      <c r="D22" s="16">
        <v>6.0810810810810814E-2</v>
      </c>
      <c r="E22" s="16">
        <v>6.0810810810810814E-2</v>
      </c>
      <c r="F22" s="16"/>
      <c r="G22" s="16"/>
      <c r="H22" s="16"/>
      <c r="I22" s="16"/>
      <c r="J22" s="16">
        <v>6.0810810810810814E-2</v>
      </c>
      <c r="AA22" s="527" t="s">
        <v>189</v>
      </c>
      <c r="AB22" s="16">
        <v>0.7142857142857143</v>
      </c>
      <c r="AC22" s="16"/>
      <c r="AD22" s="16"/>
    </row>
    <row r="23" spans="1:30">
      <c r="A23" s="530" t="s">
        <v>206</v>
      </c>
      <c r="B23" s="530"/>
      <c r="C23" s="16"/>
      <c r="D23" s="16">
        <v>6.0810810810810814E-2</v>
      </c>
      <c r="E23" s="16">
        <v>6.0810810810810814E-2</v>
      </c>
      <c r="F23" s="16"/>
      <c r="G23" s="16"/>
      <c r="H23" s="16"/>
      <c r="I23" s="16"/>
      <c r="J23" s="16">
        <v>6.0810810810810814E-2</v>
      </c>
      <c r="AA23" s="415">
        <v>24</v>
      </c>
      <c r="AB23" s="16"/>
      <c r="AC23" s="16">
        <v>0.8571428571428571</v>
      </c>
      <c r="AD23" s="16"/>
    </row>
    <row r="24" spans="1:30">
      <c r="A24" s="530" t="s">
        <v>127</v>
      </c>
      <c r="B24" s="530">
        <v>5</v>
      </c>
      <c r="C24" s="16"/>
      <c r="D24" s="16"/>
      <c r="E24" s="16"/>
      <c r="F24" s="16"/>
      <c r="G24" s="16"/>
      <c r="H24" s="16">
        <v>0.13513513513513514</v>
      </c>
      <c r="I24" s="16">
        <v>0.13513513513513514</v>
      </c>
      <c r="J24" s="16">
        <v>0.13513513513513514</v>
      </c>
      <c r="AA24" s="526" t="s">
        <v>194</v>
      </c>
      <c r="AB24" s="16"/>
      <c r="AC24" s="16">
        <v>0.8571428571428571</v>
      </c>
      <c r="AD24" s="16"/>
    </row>
    <row r="25" spans="1:30">
      <c r="A25" s="530" t="s">
        <v>207</v>
      </c>
      <c r="B25" s="530"/>
      <c r="C25" s="16"/>
      <c r="D25" s="16"/>
      <c r="E25" s="16"/>
      <c r="F25" s="16"/>
      <c r="G25" s="16"/>
      <c r="H25" s="16">
        <v>0.13513513513513514</v>
      </c>
      <c r="I25" s="16">
        <v>0.13513513513513514</v>
      </c>
      <c r="J25" s="16">
        <v>0.13513513513513514</v>
      </c>
      <c r="AA25" s="527" t="s">
        <v>189</v>
      </c>
      <c r="AB25" s="16"/>
      <c r="AC25" s="16">
        <v>0.8571428571428571</v>
      </c>
      <c r="AD25" s="16"/>
    </row>
    <row r="26" spans="1:30">
      <c r="A26" s="530" t="s">
        <v>134</v>
      </c>
      <c r="B26" s="530">
        <v>0.5</v>
      </c>
      <c r="C26" s="16"/>
      <c r="D26" s="16">
        <v>1.3513513513513514E-2</v>
      </c>
      <c r="E26" s="16">
        <v>1.3513513513513514E-2</v>
      </c>
      <c r="F26" s="16"/>
      <c r="G26" s="16"/>
      <c r="H26" s="16"/>
      <c r="I26" s="16"/>
      <c r="J26" s="16">
        <v>1.3513513513513514E-2</v>
      </c>
      <c r="AA26" s="415">
        <v>28</v>
      </c>
      <c r="AB26" s="16"/>
      <c r="AC26" s="16"/>
      <c r="AD26" s="16">
        <v>1</v>
      </c>
    </row>
    <row r="27" spans="1:30">
      <c r="A27" s="530" t="s">
        <v>208</v>
      </c>
      <c r="B27" s="530"/>
      <c r="C27" s="16"/>
      <c r="D27" s="16">
        <v>1.3513513513513514E-2</v>
      </c>
      <c r="E27" s="16">
        <v>1.3513513513513514E-2</v>
      </c>
      <c r="F27" s="16"/>
      <c r="G27" s="16"/>
      <c r="H27" s="16"/>
      <c r="I27" s="16"/>
      <c r="J27" s="16">
        <v>1.3513513513513514E-2</v>
      </c>
      <c r="AA27" s="526" t="s">
        <v>192</v>
      </c>
      <c r="AB27" s="16"/>
      <c r="AC27" s="16"/>
      <c r="AD27" s="16">
        <v>1</v>
      </c>
    </row>
    <row r="28" spans="1:30">
      <c r="A28" s="530" t="s">
        <v>135</v>
      </c>
      <c r="B28" s="530">
        <v>0.5</v>
      </c>
      <c r="C28" s="16"/>
      <c r="D28" s="16">
        <v>1.3513513513513514E-2</v>
      </c>
      <c r="E28" s="16">
        <v>1.3513513513513514E-2</v>
      </c>
      <c r="F28" s="16"/>
      <c r="G28" s="16"/>
      <c r="H28" s="16"/>
      <c r="I28" s="16"/>
      <c r="J28" s="16">
        <v>1.3513513513513514E-2</v>
      </c>
      <c r="AA28" s="527" t="s">
        <v>189</v>
      </c>
      <c r="AB28" s="16"/>
      <c r="AC28" s="16"/>
      <c r="AD28" s="16">
        <v>1</v>
      </c>
    </row>
    <row r="29" spans="1:30">
      <c r="A29" s="530" t="s">
        <v>209</v>
      </c>
      <c r="B29" s="530"/>
      <c r="C29" s="16"/>
      <c r="D29" s="16">
        <v>1.3513513513513514E-2</v>
      </c>
      <c r="E29" s="16">
        <v>1.3513513513513514E-2</v>
      </c>
      <c r="F29" s="16"/>
      <c r="G29" s="16"/>
      <c r="H29" s="16"/>
      <c r="I29" s="16"/>
      <c r="J29" s="16">
        <v>1.3513513513513514E-2</v>
      </c>
    </row>
    <row r="30" spans="1:30">
      <c r="A30" s="530" t="s">
        <v>126</v>
      </c>
      <c r="B30" s="530">
        <v>32</v>
      </c>
      <c r="C30" s="16"/>
      <c r="D30" s="16">
        <v>1</v>
      </c>
      <c r="E30" s="16">
        <v>1</v>
      </c>
      <c r="F30" s="16"/>
      <c r="G30" s="16"/>
      <c r="H30" s="16"/>
      <c r="I30" s="16"/>
      <c r="J30" s="16">
        <v>1</v>
      </c>
    </row>
    <row r="31" spans="1:30">
      <c r="A31" s="530" t="s">
        <v>210</v>
      </c>
      <c r="B31" s="530"/>
      <c r="C31" s="16"/>
      <c r="D31" s="16">
        <v>1</v>
      </c>
      <c r="E31" s="16">
        <v>1</v>
      </c>
      <c r="F31" s="16"/>
      <c r="G31" s="16"/>
      <c r="H31" s="16"/>
      <c r="I31" s="16"/>
      <c r="J31" s="16">
        <v>1</v>
      </c>
    </row>
    <row r="32" spans="1:30">
      <c r="A32" s="530" t="s">
        <v>165</v>
      </c>
      <c r="B32" s="530">
        <v>1.5</v>
      </c>
      <c r="C32" s="16"/>
      <c r="D32" s="16">
        <v>4.0540540540540543E-2</v>
      </c>
      <c r="E32" s="16">
        <v>4.0540540540540543E-2</v>
      </c>
      <c r="F32" s="16"/>
      <c r="G32" s="16"/>
      <c r="H32" s="16"/>
      <c r="I32" s="16"/>
      <c r="J32" s="16">
        <v>4.0540540540540543E-2</v>
      </c>
    </row>
    <row r="33" spans="1:23">
      <c r="A33" s="530" t="s">
        <v>211</v>
      </c>
      <c r="B33" s="530"/>
      <c r="C33" s="16"/>
      <c r="D33" s="16">
        <v>4.0540540540540543E-2</v>
      </c>
      <c r="E33" s="16">
        <v>4.0540540540540543E-2</v>
      </c>
      <c r="F33" s="16"/>
      <c r="G33" s="16"/>
      <c r="H33" s="16"/>
      <c r="I33" s="16"/>
      <c r="J33" s="16">
        <v>4.0540540540540543E-2</v>
      </c>
    </row>
    <row r="42" spans="1:23">
      <c r="S42" s="127" t="s">
        <v>65</v>
      </c>
      <c r="T42" s="530" t="s">
        <v>3</v>
      </c>
    </row>
    <row r="43" spans="1:23">
      <c r="S43" s="127" t="s">
        <v>199</v>
      </c>
      <c r="T43" s="530" t="s">
        <v>177</v>
      </c>
    </row>
    <row r="45" spans="1:23">
      <c r="S45" s="127" t="s">
        <v>239</v>
      </c>
      <c r="T45" s="127" t="s">
        <v>237</v>
      </c>
    </row>
    <row r="46" spans="1:23">
      <c r="T46" s="24" t="s">
        <v>193</v>
      </c>
      <c r="V46" s="24" t="s">
        <v>212</v>
      </c>
      <c r="W46" s="24" t="s">
        <v>141</v>
      </c>
    </row>
    <row r="47" spans="1:23">
      <c r="T47" s="530" t="s">
        <v>193</v>
      </c>
      <c r="U47" s="530" t="s">
        <v>252</v>
      </c>
    </row>
    <row r="48" spans="1:23">
      <c r="S48" s="127" t="s">
        <v>238</v>
      </c>
      <c r="T48" s="530" t="s">
        <v>189</v>
      </c>
      <c r="U48" s="530" t="s">
        <v>189</v>
      </c>
    </row>
    <row r="49" spans="19:58">
      <c r="S49" s="128" t="s">
        <v>88</v>
      </c>
      <c r="T49" s="16"/>
      <c r="U49" s="16">
        <v>0.2</v>
      </c>
      <c r="V49" s="16">
        <v>0.2</v>
      </c>
      <c r="W49" s="16">
        <v>0.2</v>
      </c>
    </row>
    <row r="50" spans="19:58">
      <c r="S50" s="415">
        <v>7.4</v>
      </c>
      <c r="T50" s="16"/>
      <c r="U50" s="16">
        <v>0.2</v>
      </c>
      <c r="V50" s="16">
        <v>0.2</v>
      </c>
      <c r="W50" s="16">
        <v>0.2</v>
      </c>
    </row>
    <row r="51" spans="19:58">
      <c r="S51" s="526" t="s">
        <v>221</v>
      </c>
      <c r="T51" s="16"/>
      <c r="U51" s="16">
        <v>0.2</v>
      </c>
      <c r="V51" s="16">
        <v>0.2</v>
      </c>
      <c r="W51" s="16">
        <v>0.2</v>
      </c>
    </row>
    <row r="52" spans="19:58">
      <c r="S52" s="128" t="s">
        <v>83</v>
      </c>
      <c r="T52" s="16">
        <v>0.3</v>
      </c>
      <c r="U52" s="16"/>
      <c r="V52" s="16">
        <v>0.3</v>
      </c>
      <c r="W52" s="16">
        <v>0.3</v>
      </c>
    </row>
    <row r="53" spans="19:58">
      <c r="S53" s="415">
        <v>11.1</v>
      </c>
      <c r="T53" s="16">
        <v>0.3</v>
      </c>
      <c r="U53" s="16"/>
      <c r="V53" s="16">
        <v>0.3</v>
      </c>
      <c r="W53" s="16">
        <v>0.3</v>
      </c>
    </row>
    <row r="54" spans="19:58">
      <c r="S54" s="526" t="s">
        <v>225</v>
      </c>
      <c r="T54" s="16">
        <v>0.3</v>
      </c>
      <c r="U54" s="16"/>
      <c r="V54" s="16">
        <v>0.3</v>
      </c>
      <c r="W54" s="16">
        <v>0.3</v>
      </c>
    </row>
    <row r="55" spans="19:58">
      <c r="S55" s="128" t="s">
        <v>141</v>
      </c>
      <c r="T55" s="16">
        <v>0.3</v>
      </c>
      <c r="U55" s="16">
        <v>0.2</v>
      </c>
      <c r="V55" s="16">
        <v>0.5</v>
      </c>
      <c r="W55" s="16">
        <v>0.5</v>
      </c>
    </row>
    <row r="58" spans="19:58">
      <c r="BC58" s="127" t="s">
        <v>65</v>
      </c>
      <c r="BD58" s="530" t="s">
        <v>145</v>
      </c>
    </row>
    <row r="59" spans="19:58">
      <c r="BC59" s="127" t="s">
        <v>217</v>
      </c>
      <c r="BD59" s="530" t="s">
        <v>177</v>
      </c>
    </row>
    <row r="61" spans="19:58">
      <c r="BC61" s="127" t="s">
        <v>239</v>
      </c>
      <c r="BD61" s="127" t="s">
        <v>237</v>
      </c>
    </row>
    <row r="62" spans="19:58">
      <c r="BD62" s="530" t="s">
        <v>189</v>
      </c>
      <c r="BF62" s="530" t="s">
        <v>196</v>
      </c>
    </row>
    <row r="63" spans="19:58">
      <c r="BC63" s="127" t="s">
        <v>238</v>
      </c>
      <c r="BD63" s="530" t="s">
        <v>189</v>
      </c>
      <c r="BE63" s="530" t="s">
        <v>198</v>
      </c>
      <c r="BF63" s="530" t="s">
        <v>198</v>
      </c>
    </row>
    <row r="64" spans="19:58">
      <c r="BC64" s="128" t="s">
        <v>146</v>
      </c>
      <c r="BD64" s="16"/>
      <c r="BE64" s="16">
        <v>1</v>
      </c>
      <c r="BF64" s="16"/>
    </row>
    <row r="65" spans="55:58">
      <c r="BC65" s="529" t="s">
        <v>191</v>
      </c>
      <c r="BD65" s="16"/>
      <c r="BE65" s="16">
        <v>1</v>
      </c>
      <c r="BF65" s="16"/>
    </row>
    <row r="66" spans="55:58">
      <c r="BC66" s="526" t="s">
        <v>221</v>
      </c>
      <c r="BD66" s="16"/>
      <c r="BE66" s="16">
        <v>1</v>
      </c>
      <c r="BF66" s="16"/>
    </row>
    <row r="67" spans="55:58">
      <c r="BC67" s="527">
        <v>37</v>
      </c>
      <c r="BD67" s="16"/>
      <c r="BE67" s="16">
        <v>1</v>
      </c>
      <c r="BF67" s="16"/>
    </row>
    <row r="68" spans="55:58">
      <c r="BC68" s="128" t="s">
        <v>137</v>
      </c>
      <c r="BD68" s="16">
        <v>0.93918918918918914</v>
      </c>
      <c r="BE68" s="16"/>
      <c r="BF68" s="16">
        <v>1</v>
      </c>
    </row>
    <row r="69" spans="55:58">
      <c r="BC69" s="529" t="s">
        <v>197</v>
      </c>
      <c r="BD69" s="16"/>
      <c r="BE69" s="16"/>
      <c r="BF69" s="16">
        <v>1</v>
      </c>
    </row>
    <row r="70" spans="55:58">
      <c r="BC70" s="526" t="s">
        <v>221</v>
      </c>
      <c r="BD70" s="16"/>
      <c r="BE70" s="16"/>
      <c r="BF70" s="16">
        <v>1</v>
      </c>
    </row>
    <row r="71" spans="55:58">
      <c r="BC71" s="527">
        <v>37</v>
      </c>
      <c r="BD71" s="16"/>
      <c r="BE71" s="16"/>
      <c r="BF71" s="16">
        <v>1</v>
      </c>
    </row>
    <row r="72" spans="55:58">
      <c r="BC72" s="529" t="s">
        <v>191</v>
      </c>
      <c r="BD72" s="16">
        <v>0.93918918918918914</v>
      </c>
      <c r="BE72" s="16"/>
      <c r="BF72" s="16"/>
    </row>
    <row r="73" spans="55:58">
      <c r="BC73" s="526" t="s">
        <v>221</v>
      </c>
      <c r="BD73" s="16">
        <v>0.93918918918918914</v>
      </c>
      <c r="BE73" s="16"/>
      <c r="BF73" s="16"/>
    </row>
    <row r="74" spans="55:58">
      <c r="BC74" s="527">
        <v>34.75</v>
      </c>
      <c r="BD74" s="16">
        <v>0.93918918918918914</v>
      </c>
      <c r="BE74" s="16"/>
      <c r="BF74" s="16"/>
    </row>
    <row r="75" spans="55:58">
      <c r="BC75" s="128" t="s">
        <v>127</v>
      </c>
      <c r="BD75" s="16">
        <v>0.40540540540540543</v>
      </c>
      <c r="BE75" s="16"/>
      <c r="BF75" s="16">
        <v>0.81081081081081086</v>
      </c>
    </row>
    <row r="76" spans="55:58">
      <c r="BC76" s="529" t="s">
        <v>197</v>
      </c>
      <c r="BD76" s="16"/>
      <c r="BE76" s="16"/>
      <c r="BF76" s="16">
        <v>0.81081081081081086</v>
      </c>
    </row>
    <row r="77" spans="55:58">
      <c r="BC77" s="526" t="s">
        <v>221</v>
      </c>
      <c r="BD77" s="16"/>
      <c r="BE77" s="16"/>
      <c r="BF77" s="16">
        <v>0.81081081081081086</v>
      </c>
    </row>
    <row r="78" spans="55:58">
      <c r="BC78" s="527">
        <v>30</v>
      </c>
      <c r="BD78" s="16"/>
      <c r="BE78" s="16"/>
      <c r="BF78" s="16">
        <v>0.81081081081081086</v>
      </c>
    </row>
    <row r="79" spans="55:58">
      <c r="BC79" s="529" t="s">
        <v>192</v>
      </c>
      <c r="BD79" s="16">
        <v>0.40540540540540543</v>
      </c>
      <c r="BE79" s="16"/>
      <c r="BF79" s="16"/>
    </row>
    <row r="80" spans="55:58">
      <c r="BC80" s="526" t="s">
        <v>221</v>
      </c>
      <c r="BD80" s="16">
        <v>0.40540540540540543</v>
      </c>
      <c r="BE80" s="16"/>
      <c r="BF80" s="16"/>
    </row>
    <row r="81" spans="55:58">
      <c r="BC81" s="527">
        <v>15</v>
      </c>
      <c r="BD81" s="16">
        <v>0.40540540540540543</v>
      </c>
      <c r="BE81" s="16"/>
      <c r="BF81" s="16"/>
    </row>
    <row r="82" spans="55:58">
      <c r="BC82" s="128" t="s">
        <v>147</v>
      </c>
      <c r="BD82" s="16"/>
      <c r="BE82" s="16">
        <v>1</v>
      </c>
      <c r="BF82" s="16"/>
    </row>
    <row r="83" spans="55:58">
      <c r="BC83" s="529" t="s">
        <v>190</v>
      </c>
      <c r="BD83" s="16"/>
      <c r="BE83" s="16">
        <v>1</v>
      </c>
      <c r="BF83" s="16"/>
    </row>
    <row r="84" spans="55:58">
      <c r="BC84" s="526" t="s">
        <v>221</v>
      </c>
      <c r="BD84" s="16"/>
      <c r="BE84" s="16">
        <v>1</v>
      </c>
      <c r="BF84" s="16"/>
    </row>
    <row r="85" spans="55:58">
      <c r="BC85" s="527">
        <v>37</v>
      </c>
      <c r="BD85" s="16"/>
      <c r="BE85" s="16">
        <v>1</v>
      </c>
      <c r="BF85" s="16"/>
    </row>
    <row r="86" spans="55:58">
      <c r="BC86" s="128" t="s">
        <v>126</v>
      </c>
      <c r="BD86" s="16">
        <v>0.47297297297297303</v>
      </c>
      <c r="BE86" s="16"/>
      <c r="BF86" s="16">
        <v>0.81081081081081086</v>
      </c>
    </row>
    <row r="87" spans="55:58">
      <c r="BC87" s="529" t="s">
        <v>197</v>
      </c>
      <c r="BD87" s="16"/>
      <c r="BE87" s="16"/>
      <c r="BF87" s="16">
        <v>0.81081081081081086</v>
      </c>
    </row>
    <row r="88" spans="55:58">
      <c r="BC88" s="526" t="s">
        <v>221</v>
      </c>
      <c r="BD88" s="16"/>
      <c r="BE88" s="16"/>
      <c r="BF88" s="16">
        <v>0.81081081081081086</v>
      </c>
    </row>
    <row r="89" spans="55:58">
      <c r="BC89" s="527">
        <v>30</v>
      </c>
      <c r="BD89" s="16"/>
      <c r="BE89" s="16"/>
      <c r="BF89" s="16">
        <v>0.81081081081081086</v>
      </c>
    </row>
    <row r="90" spans="55:58">
      <c r="BC90" s="529" t="s">
        <v>193</v>
      </c>
      <c r="BD90" s="16">
        <v>6.7567567567567571E-2</v>
      </c>
      <c r="BE90" s="16"/>
      <c r="BF90" s="16"/>
    </row>
    <row r="91" spans="55:58">
      <c r="BC91" s="526" t="s">
        <v>227</v>
      </c>
      <c r="BD91" s="16">
        <v>6.7567567567567571E-2</v>
      </c>
      <c r="BE91" s="16"/>
      <c r="BF91" s="16"/>
    </row>
    <row r="92" spans="55:58">
      <c r="BC92" s="527">
        <v>2.5</v>
      </c>
      <c r="BD92" s="16">
        <v>6.7567567567567571E-2</v>
      </c>
      <c r="BE92" s="16"/>
      <c r="BF92" s="16"/>
    </row>
    <row r="93" spans="55:58">
      <c r="BC93" s="529" t="s">
        <v>192</v>
      </c>
      <c r="BD93" s="16">
        <v>0.40540540540540543</v>
      </c>
      <c r="BE93" s="16"/>
      <c r="BF93" s="16"/>
    </row>
    <row r="94" spans="55:58">
      <c r="BC94" s="526" t="s">
        <v>221</v>
      </c>
      <c r="BD94" s="16">
        <v>0.40540540540540543</v>
      </c>
      <c r="BE94" s="16"/>
      <c r="BF94" s="16"/>
    </row>
    <row r="95" spans="55:58">
      <c r="BC95" s="527">
        <v>15</v>
      </c>
      <c r="BD95" s="16">
        <v>0.40540540540540543</v>
      </c>
      <c r="BE95" s="16"/>
      <c r="BF95" s="16"/>
    </row>
    <row r="96" spans="55:58">
      <c r="BC96" s="128" t="s">
        <v>148</v>
      </c>
      <c r="BD96" s="16">
        <v>2.333333333333333</v>
      </c>
      <c r="BE96" s="16"/>
      <c r="BF96" s="16"/>
    </row>
    <row r="97" spans="20:58">
      <c r="BC97" s="529" t="s">
        <v>190</v>
      </c>
      <c r="BD97" s="16">
        <v>1</v>
      </c>
      <c r="BE97" s="16"/>
      <c r="BF97" s="16"/>
    </row>
    <row r="98" spans="20:58">
      <c r="BC98" s="526" t="s">
        <v>229</v>
      </c>
      <c r="BD98" s="16">
        <v>1</v>
      </c>
      <c r="BE98" s="16"/>
      <c r="BF98" s="16"/>
    </row>
    <row r="99" spans="20:58">
      <c r="BC99" s="527">
        <v>20</v>
      </c>
      <c r="BD99" s="16">
        <v>1</v>
      </c>
      <c r="BE99" s="16"/>
      <c r="BF99" s="16"/>
    </row>
    <row r="100" spans="20:58">
      <c r="BC100" s="529" t="s">
        <v>195</v>
      </c>
      <c r="BD100" s="16">
        <v>1.3333333333333333</v>
      </c>
      <c r="BE100" s="16"/>
      <c r="BF100" s="16"/>
    </row>
    <row r="101" spans="20:58">
      <c r="BC101" s="526" t="s">
        <v>230</v>
      </c>
      <c r="BD101" s="16">
        <v>1.3333333333333333</v>
      </c>
      <c r="BE101" s="16"/>
      <c r="BF101" s="16"/>
    </row>
    <row r="102" spans="20:58">
      <c r="BC102" s="527">
        <v>20</v>
      </c>
      <c r="BD102" s="16">
        <v>1.3333333333333333</v>
      </c>
      <c r="BE102" s="16"/>
      <c r="BF102" s="16"/>
    </row>
    <row r="103" spans="20:58">
      <c r="BC103" s="128" t="s">
        <v>245</v>
      </c>
      <c r="BD103" s="16">
        <v>0.13513513513513514</v>
      </c>
      <c r="BE103" s="16">
        <v>0.54054054054054057</v>
      </c>
      <c r="BF103" s="16"/>
    </row>
    <row r="104" spans="20:58">
      <c r="BC104" s="529" t="s">
        <v>191</v>
      </c>
      <c r="BD104" s="16">
        <v>0.13513513513513514</v>
      </c>
      <c r="BE104" s="16"/>
      <c r="BF104" s="16"/>
    </row>
    <row r="105" spans="20:58">
      <c r="T105" s="127" t="s">
        <v>65</v>
      </c>
      <c r="U105" s="530" t="s">
        <v>40</v>
      </c>
      <c r="BC105" s="526" t="s">
        <v>221</v>
      </c>
      <c r="BD105" s="16">
        <v>0.13513513513513514</v>
      </c>
      <c r="BE105" s="16"/>
      <c r="BF105" s="16"/>
    </row>
    <row r="106" spans="20:58">
      <c r="T106" s="127" t="s">
        <v>217</v>
      </c>
      <c r="U106" s="530" t="s">
        <v>177</v>
      </c>
      <c r="BC106" s="527">
        <v>5</v>
      </c>
      <c r="BD106" s="16">
        <v>0.13513513513513514</v>
      </c>
      <c r="BE106" s="16"/>
      <c r="BF106" s="16"/>
    </row>
    <row r="107" spans="20:58">
      <c r="BC107" s="529" t="s">
        <v>192</v>
      </c>
      <c r="BD107" s="16"/>
      <c r="BE107" s="16">
        <v>0.54054054054054057</v>
      </c>
      <c r="BF107" s="16"/>
    </row>
    <row r="108" spans="20:58">
      <c r="T108" s="127" t="s">
        <v>239</v>
      </c>
      <c r="U108" s="127" t="s">
        <v>237</v>
      </c>
      <c r="BC108" s="526" t="s">
        <v>221</v>
      </c>
      <c r="BD108" s="16"/>
      <c r="BE108" s="16">
        <v>0.54054054054054057</v>
      </c>
      <c r="BF108" s="16"/>
    </row>
    <row r="109" spans="20:58">
      <c r="U109" s="24" t="s">
        <v>190</v>
      </c>
      <c r="W109" s="24" t="s">
        <v>213</v>
      </c>
      <c r="X109" s="24" t="s">
        <v>141</v>
      </c>
      <c r="BC109" s="527">
        <v>20</v>
      </c>
      <c r="BD109" s="16"/>
      <c r="BE109" s="16">
        <v>0.54054054054054057</v>
      </c>
      <c r="BF109" s="16"/>
    </row>
    <row r="110" spans="20:58">
      <c r="U110" s="530" t="s">
        <v>189</v>
      </c>
      <c r="BC110" s="128" t="s">
        <v>244</v>
      </c>
      <c r="BD110" s="16">
        <v>4.0540540540540543E-2</v>
      </c>
      <c r="BE110" s="16"/>
      <c r="BF110" s="16"/>
    </row>
    <row r="111" spans="20:58">
      <c r="U111" s="24" t="s">
        <v>228</v>
      </c>
      <c r="V111" s="24" t="s">
        <v>235</v>
      </c>
      <c r="BC111" s="529" t="s">
        <v>191</v>
      </c>
      <c r="BD111" s="16">
        <v>4.0540540540540543E-2</v>
      </c>
      <c r="BE111" s="16"/>
      <c r="BF111" s="16"/>
    </row>
    <row r="112" spans="20:58">
      <c r="T112" s="127" t="s">
        <v>238</v>
      </c>
      <c r="U112" s="530" t="s">
        <v>189</v>
      </c>
      <c r="BC112" s="526" t="s">
        <v>221</v>
      </c>
      <c r="BD112" s="16">
        <v>4.0540540540540543E-2</v>
      </c>
      <c r="BE112" s="16"/>
      <c r="BF112" s="16"/>
    </row>
    <row r="113" spans="20:58">
      <c r="T113" s="128" t="s">
        <v>140</v>
      </c>
      <c r="U113" s="16">
        <v>1</v>
      </c>
      <c r="V113" s="16">
        <v>1</v>
      </c>
      <c r="W113" s="16">
        <v>1</v>
      </c>
      <c r="X113" s="16">
        <v>1</v>
      </c>
      <c r="BC113" s="527">
        <v>1.5</v>
      </c>
      <c r="BD113" s="16">
        <v>4.0540540540540543E-2</v>
      </c>
      <c r="BE113" s="16"/>
      <c r="BF113" s="16"/>
    </row>
    <row r="114" spans="20:58">
      <c r="T114" s="415">
        <v>37</v>
      </c>
      <c r="U114" s="16">
        <v>1</v>
      </c>
      <c r="V114" s="16">
        <v>1</v>
      </c>
      <c r="W114" s="16">
        <v>1</v>
      </c>
      <c r="X114" s="16">
        <v>1</v>
      </c>
      <c r="BC114" s="128" t="s">
        <v>246</v>
      </c>
      <c r="BD114" s="16"/>
      <c r="BE114" s="16">
        <v>0.21621621621621623</v>
      </c>
      <c r="BF114" s="16"/>
    </row>
    <row r="115" spans="20:58">
      <c r="T115" s="128" t="s">
        <v>138</v>
      </c>
      <c r="U115" s="16">
        <v>0.40540540540540543</v>
      </c>
      <c r="V115" s="16">
        <v>0.40540540540540543</v>
      </c>
      <c r="W115" s="16">
        <v>0.40540540540540543</v>
      </c>
      <c r="X115" s="16">
        <v>0.40540540540540543</v>
      </c>
      <c r="BC115" s="529" t="s">
        <v>190</v>
      </c>
      <c r="BD115" s="16"/>
      <c r="BE115" s="16">
        <v>0.21621621621621623</v>
      </c>
      <c r="BF115" s="16"/>
    </row>
    <row r="116" spans="20:58">
      <c r="T116" s="415">
        <v>15</v>
      </c>
      <c r="U116" s="16">
        <v>0.40540540540540543</v>
      </c>
      <c r="V116" s="16">
        <v>0.40540540540540543</v>
      </c>
      <c r="W116" s="16">
        <v>0.40540540540540543</v>
      </c>
      <c r="X116" s="16">
        <v>0.40540540540540543</v>
      </c>
      <c r="BC116" s="526" t="s">
        <v>221</v>
      </c>
      <c r="BD116" s="16"/>
      <c r="BE116" s="16">
        <v>0.21621621621621623</v>
      </c>
      <c r="BF116" s="16"/>
    </row>
    <row r="117" spans="20:58">
      <c r="T117" s="128" t="s">
        <v>165</v>
      </c>
      <c r="U117" s="16">
        <v>0.54054054054054057</v>
      </c>
      <c r="V117" s="16">
        <v>0.54054054054054057</v>
      </c>
      <c r="W117" s="16">
        <v>0.54054054054054057</v>
      </c>
      <c r="X117" s="16">
        <v>0.54054054054054057</v>
      </c>
      <c r="BC117" s="527">
        <v>8</v>
      </c>
      <c r="BD117" s="16"/>
      <c r="BE117" s="16">
        <v>0.21621621621621623</v>
      </c>
      <c r="BF117" s="16"/>
    </row>
    <row r="118" spans="20:58">
      <c r="T118" s="415">
        <v>20</v>
      </c>
      <c r="U118" s="16">
        <v>0.54054054054054057</v>
      </c>
      <c r="V118" s="16">
        <v>0.54054054054054057</v>
      </c>
      <c r="W118" s="16">
        <v>0.54054054054054057</v>
      </c>
      <c r="X118" s="16">
        <v>0.54054054054054057</v>
      </c>
    </row>
    <row r="119" spans="20:58">
      <c r="T119" s="128" t="s">
        <v>139</v>
      </c>
      <c r="U119" s="16">
        <v>0.54054054054054057</v>
      </c>
      <c r="V119" s="16">
        <v>0.54054054054054057</v>
      </c>
      <c r="W119" s="16">
        <v>0.54054054054054057</v>
      </c>
      <c r="X119" s="16">
        <v>0.54054054054054057</v>
      </c>
    </row>
    <row r="120" spans="20:58">
      <c r="T120" s="415">
        <v>20</v>
      </c>
      <c r="U120" s="16">
        <v>0.54054054054054057</v>
      </c>
      <c r="V120" s="16">
        <v>0.54054054054054057</v>
      </c>
      <c r="W120" s="16">
        <v>0.54054054054054057</v>
      </c>
      <c r="X120" s="16">
        <v>0.54054054054054057</v>
      </c>
    </row>
    <row r="121" spans="20:58">
      <c r="T121" s="128" t="s">
        <v>241</v>
      </c>
      <c r="U121" s="16"/>
      <c r="V121" s="16"/>
      <c r="W121" s="16"/>
      <c r="X121" s="16"/>
    </row>
    <row r="122" spans="20:58">
      <c r="T122" s="415" t="s">
        <v>240</v>
      </c>
      <c r="U122" s="16"/>
      <c r="V122" s="16"/>
      <c r="W122" s="16"/>
      <c r="X122" s="16"/>
    </row>
    <row r="123" spans="20:58">
      <c r="T123" s="128" t="s">
        <v>242</v>
      </c>
      <c r="U123" s="16">
        <v>1</v>
      </c>
      <c r="V123" s="16">
        <v>1</v>
      </c>
      <c r="W123" s="16">
        <v>1</v>
      </c>
      <c r="X123" s="16">
        <v>1</v>
      </c>
    </row>
    <row r="124" spans="20:58">
      <c r="T124" s="415">
        <v>37</v>
      </c>
      <c r="U124" s="16">
        <v>1</v>
      </c>
      <c r="V124" s="16">
        <v>1</v>
      </c>
      <c r="W124" s="16">
        <v>1</v>
      </c>
      <c r="X124" s="16">
        <v>1</v>
      </c>
    </row>
    <row r="125" spans="20:58">
      <c r="T125" s="128" t="s">
        <v>169</v>
      </c>
      <c r="U125" s="16">
        <v>0.40540540540540543</v>
      </c>
      <c r="V125" s="16">
        <v>0.40540540540540543</v>
      </c>
      <c r="W125" s="16">
        <v>0.40540540540540543</v>
      </c>
      <c r="X125" s="16">
        <v>0.40540540540540543</v>
      </c>
    </row>
    <row r="126" spans="20:58">
      <c r="T126" s="415">
        <v>15</v>
      </c>
      <c r="U126" s="16">
        <v>0.40540540540540543</v>
      </c>
      <c r="V126" s="16">
        <v>0.40540540540540543</v>
      </c>
      <c r="W126" s="16">
        <v>0.40540540540540543</v>
      </c>
      <c r="X126" s="16">
        <v>0.40540540540540543</v>
      </c>
    </row>
    <row r="127" spans="20:58">
      <c r="T127" s="128" t="s">
        <v>243</v>
      </c>
      <c r="U127" s="16"/>
      <c r="V127" s="16"/>
      <c r="W127" s="16"/>
      <c r="X127" s="16"/>
    </row>
    <row r="128" spans="20:58">
      <c r="T128" s="415" t="s">
        <v>240</v>
      </c>
      <c r="U128" s="16"/>
      <c r="V128" s="16"/>
      <c r="W128" s="16"/>
      <c r="X128" s="16"/>
    </row>
    <row r="129" spans="20:29">
      <c r="T129" s="128" t="s">
        <v>141</v>
      </c>
      <c r="U129" s="16">
        <v>3.8918918918918921</v>
      </c>
      <c r="V129" s="16">
        <v>3.8918918918918921</v>
      </c>
      <c r="W129" s="16">
        <v>3.8918918918918921</v>
      </c>
      <c r="X129" s="16">
        <v>3.8918918918918921</v>
      </c>
    </row>
    <row r="144" spans="20:29">
      <c r="AB144" s="127" t="s">
        <v>65</v>
      </c>
      <c r="AC144" s="530" t="s">
        <v>89</v>
      </c>
    </row>
    <row r="145" spans="28:35">
      <c r="AB145" s="127" t="s">
        <v>71</v>
      </c>
      <c r="AC145" s="530" t="s">
        <v>177</v>
      </c>
    </row>
    <row r="146" spans="28:35">
      <c r="AB146" s="127" t="s">
        <v>199</v>
      </c>
      <c r="AC146" s="530" t="s">
        <v>177</v>
      </c>
    </row>
    <row r="147" spans="28:35">
      <c r="AB147" s="127" t="s">
        <v>6</v>
      </c>
      <c r="AC147" s="530" t="s">
        <v>177</v>
      </c>
    </row>
    <row r="149" spans="28:35">
      <c r="AB149" s="127" t="s">
        <v>239</v>
      </c>
      <c r="AC149" s="127" t="s">
        <v>237</v>
      </c>
    </row>
    <row r="150" spans="28:35">
      <c r="AC150" s="24" t="s">
        <v>193</v>
      </c>
      <c r="AD150" s="24" t="s">
        <v>212</v>
      </c>
      <c r="AE150" s="24" t="s">
        <v>194</v>
      </c>
      <c r="AG150" s="24" t="s">
        <v>214</v>
      </c>
      <c r="AH150" s="24" t="s">
        <v>192</v>
      </c>
      <c r="AI150" s="24" t="s">
        <v>215</v>
      </c>
    </row>
    <row r="151" spans="28:35">
      <c r="AC151" s="530" t="s">
        <v>190</v>
      </c>
      <c r="AE151" s="530" t="s">
        <v>194</v>
      </c>
      <c r="AF151" s="530" t="s">
        <v>192</v>
      </c>
      <c r="AH151" s="530" t="s">
        <v>192</v>
      </c>
    </row>
    <row r="152" spans="28:35">
      <c r="AB152" s="127" t="s">
        <v>238</v>
      </c>
      <c r="AC152" s="530" t="s">
        <v>189</v>
      </c>
      <c r="AE152" s="530" t="s">
        <v>189</v>
      </c>
      <c r="AF152" s="530" t="s">
        <v>189</v>
      </c>
      <c r="AH152" s="530" t="s">
        <v>189</v>
      </c>
    </row>
    <row r="153" spans="28:35">
      <c r="AB153" s="128" t="s">
        <v>81</v>
      </c>
      <c r="AC153" s="16">
        <v>0.1</v>
      </c>
      <c r="AD153" s="16">
        <v>0.1</v>
      </c>
      <c r="AE153" s="16">
        <v>0.25</v>
      </c>
      <c r="AF153" s="16"/>
      <c r="AG153" s="16">
        <v>0.25</v>
      </c>
      <c r="AH153" s="16"/>
      <c r="AI153" s="16"/>
    </row>
    <row r="154" spans="28:35">
      <c r="AB154" s="415">
        <v>3.7</v>
      </c>
      <c r="AC154" s="16">
        <v>0.1</v>
      </c>
      <c r="AD154" s="16">
        <v>0.1</v>
      </c>
      <c r="AE154" s="16"/>
      <c r="AF154" s="16"/>
      <c r="AG154" s="16"/>
      <c r="AH154" s="16"/>
      <c r="AI154" s="16"/>
    </row>
    <row r="155" spans="28:35">
      <c r="AB155" s="415">
        <v>9.25</v>
      </c>
      <c r="AC155" s="16"/>
      <c r="AD155" s="16"/>
      <c r="AE155" s="16">
        <v>0.25</v>
      </c>
      <c r="AF155" s="16"/>
      <c r="AG155" s="16">
        <v>0.25</v>
      </c>
      <c r="AH155" s="16"/>
      <c r="AI155" s="16"/>
    </row>
    <row r="156" spans="28:35">
      <c r="AB156" s="128" t="s">
        <v>82</v>
      </c>
      <c r="AC156" s="16">
        <v>0.1</v>
      </c>
      <c r="AD156" s="16">
        <v>0.1</v>
      </c>
      <c r="AE156" s="16">
        <v>0.25</v>
      </c>
      <c r="AF156" s="16"/>
      <c r="AG156" s="16">
        <v>0.25</v>
      </c>
      <c r="AH156" s="16"/>
      <c r="AI156" s="16"/>
    </row>
    <row r="157" spans="28:35">
      <c r="AB157" s="415">
        <v>3.7</v>
      </c>
      <c r="AC157" s="16">
        <v>0.1</v>
      </c>
      <c r="AD157" s="16">
        <v>0.1</v>
      </c>
      <c r="AE157" s="16"/>
      <c r="AF157" s="16"/>
      <c r="AG157" s="16"/>
      <c r="AH157" s="16"/>
      <c r="AI157" s="16"/>
    </row>
    <row r="158" spans="28:35">
      <c r="AB158" s="415">
        <v>9.25</v>
      </c>
      <c r="AC158" s="16"/>
      <c r="AD158" s="16"/>
      <c r="AE158" s="16">
        <v>0.25</v>
      </c>
      <c r="AF158" s="16"/>
      <c r="AG158" s="16">
        <v>0.25</v>
      </c>
      <c r="AH158" s="16"/>
      <c r="AI158" s="16"/>
    </row>
    <row r="159" spans="28:35">
      <c r="AB159" s="128" t="s">
        <v>80</v>
      </c>
      <c r="AC159" s="16">
        <v>0.1</v>
      </c>
      <c r="AD159" s="16">
        <v>0.1</v>
      </c>
      <c r="AE159" s="16">
        <v>0.25</v>
      </c>
      <c r="AF159" s="16"/>
      <c r="AG159" s="16">
        <v>0.25</v>
      </c>
      <c r="AH159" s="16"/>
      <c r="AI159" s="16"/>
    </row>
    <row r="160" spans="28:35">
      <c r="AB160" s="415">
        <v>3.7</v>
      </c>
      <c r="AC160" s="16">
        <v>0.1</v>
      </c>
      <c r="AD160" s="16">
        <v>0.1</v>
      </c>
      <c r="AE160" s="16"/>
      <c r="AF160" s="16"/>
      <c r="AG160" s="16"/>
      <c r="AH160" s="16"/>
      <c r="AI160" s="16"/>
    </row>
    <row r="161" spans="28:35">
      <c r="AB161" s="415">
        <v>9.25</v>
      </c>
      <c r="AC161" s="16"/>
      <c r="AD161" s="16"/>
      <c r="AE161" s="16">
        <v>0.25</v>
      </c>
      <c r="AF161" s="16"/>
      <c r="AG161" s="16">
        <v>0.25</v>
      </c>
      <c r="AH161" s="16"/>
      <c r="AI161" s="16"/>
    </row>
    <row r="162" spans="28:35">
      <c r="AB162" s="128" t="s">
        <v>84</v>
      </c>
      <c r="AC162" s="16">
        <v>0.1</v>
      </c>
      <c r="AD162" s="16">
        <v>0.1</v>
      </c>
      <c r="AE162" s="16">
        <v>0.25</v>
      </c>
      <c r="AF162" s="16"/>
      <c r="AG162" s="16">
        <v>0.25</v>
      </c>
      <c r="AH162" s="16"/>
      <c r="AI162" s="16"/>
    </row>
    <row r="163" spans="28:35">
      <c r="AB163" s="415">
        <v>3.7</v>
      </c>
      <c r="AC163" s="16">
        <v>0.1</v>
      </c>
      <c r="AD163" s="16">
        <v>0.1</v>
      </c>
      <c r="AE163" s="16"/>
      <c r="AF163" s="16"/>
      <c r="AG163" s="16"/>
      <c r="AH163" s="16"/>
      <c r="AI163" s="16"/>
    </row>
    <row r="164" spans="28:35">
      <c r="AB164" s="415">
        <v>9.25</v>
      </c>
      <c r="AC164" s="16"/>
      <c r="AD164" s="16"/>
      <c r="AE164" s="16">
        <v>0.25</v>
      </c>
      <c r="AF164" s="16"/>
      <c r="AG164" s="16">
        <v>0.25</v>
      </c>
      <c r="AH164" s="16"/>
      <c r="AI164" s="16"/>
    </row>
    <row r="165" spans="28:35">
      <c r="AB165" s="128" t="s">
        <v>74</v>
      </c>
      <c r="AC165" s="16">
        <v>0.1</v>
      </c>
      <c r="AD165" s="16">
        <v>0.1</v>
      </c>
      <c r="AE165" s="16"/>
      <c r="AF165" s="16">
        <v>0.25</v>
      </c>
      <c r="AG165" s="16">
        <v>0.25</v>
      </c>
      <c r="AH165" s="16"/>
      <c r="AI165" s="16"/>
    </row>
    <row r="166" spans="28:35">
      <c r="AB166" s="415">
        <v>3.7</v>
      </c>
      <c r="AC166" s="16">
        <v>0.1</v>
      </c>
      <c r="AD166" s="16">
        <v>0.1</v>
      </c>
      <c r="AE166" s="16"/>
      <c r="AF166" s="16"/>
      <c r="AG166" s="16"/>
      <c r="AH166" s="16"/>
      <c r="AI166" s="16"/>
    </row>
    <row r="167" spans="28:35">
      <c r="AB167" s="415">
        <v>9.25</v>
      </c>
      <c r="AC167" s="16"/>
      <c r="AD167" s="16"/>
      <c r="AE167" s="16"/>
      <c r="AF167" s="16">
        <v>0.25</v>
      </c>
      <c r="AG167" s="16">
        <v>0.25</v>
      </c>
      <c r="AH167" s="16"/>
      <c r="AI167" s="16"/>
    </row>
    <row r="168" spans="28:35">
      <c r="AB168" s="128" t="s">
        <v>87</v>
      </c>
      <c r="AC168" s="16">
        <v>0.15</v>
      </c>
      <c r="AD168" s="16">
        <v>0.15</v>
      </c>
      <c r="AE168" s="16">
        <v>0.25</v>
      </c>
      <c r="AF168" s="16"/>
      <c r="AG168" s="16">
        <v>0.25</v>
      </c>
      <c r="AH168" s="16">
        <v>0.25</v>
      </c>
      <c r="AI168" s="16">
        <v>0.25</v>
      </c>
    </row>
    <row r="169" spans="28:35">
      <c r="AB169" s="415">
        <v>5.55</v>
      </c>
      <c r="AC169" s="16">
        <v>0.15</v>
      </c>
      <c r="AD169" s="16">
        <v>0.15</v>
      </c>
      <c r="AE169" s="16"/>
      <c r="AF169" s="16"/>
      <c r="AG169" s="16"/>
      <c r="AH169" s="16"/>
      <c r="AI169" s="16"/>
    </row>
    <row r="170" spans="28:35">
      <c r="AB170" s="415">
        <v>9.25</v>
      </c>
      <c r="AC170" s="16"/>
      <c r="AD170" s="16"/>
      <c r="AE170" s="16">
        <v>0.25</v>
      </c>
      <c r="AF170" s="16"/>
      <c r="AG170" s="16">
        <v>0.25</v>
      </c>
      <c r="AH170" s="16">
        <v>0.25</v>
      </c>
      <c r="AI170" s="16">
        <v>0.25</v>
      </c>
    </row>
    <row r="171" spans="28:35">
      <c r="AB171" s="128" t="s">
        <v>83</v>
      </c>
      <c r="AC171" s="16">
        <v>0.1</v>
      </c>
      <c r="AD171" s="16">
        <v>0.1</v>
      </c>
      <c r="AE171" s="16">
        <v>0.25</v>
      </c>
      <c r="AF171" s="16"/>
      <c r="AG171" s="16">
        <v>0.25</v>
      </c>
      <c r="AH171" s="16"/>
      <c r="AI171" s="16"/>
    </row>
    <row r="172" spans="28:35">
      <c r="AB172" s="415">
        <v>3.7</v>
      </c>
      <c r="AC172" s="16">
        <v>0.1</v>
      </c>
      <c r="AD172" s="16">
        <v>0.1</v>
      </c>
      <c r="AE172" s="16"/>
      <c r="AF172" s="16"/>
      <c r="AG172" s="16"/>
      <c r="AH172" s="16"/>
      <c r="AI172" s="16"/>
    </row>
    <row r="173" spans="28:35">
      <c r="AB173" s="415">
        <v>9.25</v>
      </c>
      <c r="AC173" s="16"/>
      <c r="AD173" s="16"/>
      <c r="AE173" s="16">
        <v>0.25</v>
      </c>
      <c r="AF173" s="16"/>
      <c r="AG173" s="16">
        <v>0.25</v>
      </c>
      <c r="AH173" s="16"/>
      <c r="AI173" s="16"/>
    </row>
    <row r="188" spans="55:56">
      <c r="BC188" s="127" t="s">
        <v>65</v>
      </c>
      <c r="BD188" s="530" t="s">
        <v>73</v>
      </c>
    </row>
    <row r="189" spans="55:56">
      <c r="BC189" s="127" t="s">
        <v>6</v>
      </c>
      <c r="BD189" s="530" t="s">
        <v>177</v>
      </c>
    </row>
    <row r="190" spans="55:56">
      <c r="BC190" s="127" t="s">
        <v>199</v>
      </c>
      <c r="BD190" s="530" t="s">
        <v>177</v>
      </c>
    </row>
    <row r="192" spans="55:56">
      <c r="BC192" s="127" t="s">
        <v>239</v>
      </c>
      <c r="BD192" s="127" t="s">
        <v>237</v>
      </c>
    </row>
    <row r="193" spans="55:65">
      <c r="BD193" s="24" t="s">
        <v>193</v>
      </c>
      <c r="BG193" s="24" t="s">
        <v>212</v>
      </c>
      <c r="BH193" s="24" t="s">
        <v>190</v>
      </c>
      <c r="BI193" s="24" t="s">
        <v>213</v>
      </c>
      <c r="BJ193" s="24" t="s">
        <v>192</v>
      </c>
      <c r="BK193" s="24" t="s">
        <v>215</v>
      </c>
      <c r="BL193" s="24" t="s">
        <v>195</v>
      </c>
      <c r="BM193" s="24" t="s">
        <v>216</v>
      </c>
    </row>
    <row r="194" spans="55:65">
      <c r="BD194" s="530" t="s">
        <v>193</v>
      </c>
      <c r="BE194" s="530" t="s">
        <v>194</v>
      </c>
      <c r="BF194" s="530" t="s">
        <v>252</v>
      </c>
      <c r="BH194" s="530" t="s">
        <v>192</v>
      </c>
      <c r="BJ194" s="530" t="s">
        <v>252</v>
      </c>
      <c r="BL194" s="530" t="s">
        <v>252</v>
      </c>
    </row>
    <row r="195" spans="55:65">
      <c r="BC195" s="127" t="s">
        <v>238</v>
      </c>
      <c r="BD195" s="530" t="s">
        <v>189</v>
      </c>
      <c r="BE195" s="530" t="s">
        <v>189</v>
      </c>
      <c r="BF195" s="530" t="s">
        <v>189</v>
      </c>
      <c r="BH195" s="530" t="s">
        <v>189</v>
      </c>
      <c r="BJ195" s="530" t="s">
        <v>189</v>
      </c>
      <c r="BL195" s="530" t="s">
        <v>189</v>
      </c>
    </row>
    <row r="196" spans="55:65">
      <c r="BC196" s="128" t="s">
        <v>81</v>
      </c>
      <c r="BD196" s="16">
        <v>0.2</v>
      </c>
      <c r="BE196" s="16"/>
      <c r="BF196" s="16"/>
      <c r="BG196" s="16">
        <v>0.2</v>
      </c>
      <c r="BH196" s="16">
        <v>0.4</v>
      </c>
      <c r="BI196" s="16">
        <v>0.4</v>
      </c>
      <c r="BJ196" s="16"/>
      <c r="BK196" s="16"/>
      <c r="BL196" s="16">
        <v>0.25</v>
      </c>
      <c r="BM196" s="16">
        <v>0.25</v>
      </c>
    </row>
    <row r="197" spans="55:65">
      <c r="BC197" s="415">
        <v>7.4</v>
      </c>
      <c r="BD197" s="16">
        <v>0.2</v>
      </c>
      <c r="BE197" s="16"/>
      <c r="BF197" s="16"/>
      <c r="BG197" s="16">
        <v>0.2</v>
      </c>
      <c r="BH197" s="16"/>
      <c r="BI197" s="16"/>
      <c r="BJ197" s="16"/>
      <c r="BK197" s="16"/>
      <c r="BL197" s="16"/>
      <c r="BM197" s="16"/>
    </row>
    <row r="198" spans="55:65">
      <c r="BC198" s="415">
        <v>9.25</v>
      </c>
      <c r="BD198" s="16"/>
      <c r="BE198" s="16"/>
      <c r="BF198" s="16"/>
      <c r="BG198" s="16"/>
      <c r="BH198" s="16"/>
      <c r="BI198" s="16"/>
      <c r="BJ198" s="16"/>
      <c r="BK198" s="16"/>
      <c r="BL198" s="16">
        <v>0.25</v>
      </c>
      <c r="BM198" s="16">
        <v>0.25</v>
      </c>
    </row>
    <row r="199" spans="55:65">
      <c r="BC199" s="415">
        <v>14.8</v>
      </c>
      <c r="BD199" s="16"/>
      <c r="BE199" s="16"/>
      <c r="BF199" s="16"/>
      <c r="BG199" s="16"/>
      <c r="BH199" s="16">
        <v>0.4</v>
      </c>
      <c r="BI199" s="16">
        <v>0.4</v>
      </c>
      <c r="BJ199" s="16"/>
      <c r="BK199" s="16"/>
      <c r="BL199" s="16"/>
      <c r="BM199" s="16"/>
    </row>
    <row r="200" spans="55:65">
      <c r="BC200" s="128" t="s">
        <v>82</v>
      </c>
      <c r="BD200" s="16"/>
      <c r="BE200" s="16">
        <v>0.1</v>
      </c>
      <c r="BF200" s="16"/>
      <c r="BG200" s="16">
        <v>0.1</v>
      </c>
      <c r="BH200" s="16"/>
      <c r="BI200" s="16"/>
      <c r="BJ200" s="16">
        <v>0.3</v>
      </c>
      <c r="BK200" s="16">
        <v>0.3</v>
      </c>
      <c r="BL200" s="16"/>
      <c r="BM200" s="16"/>
    </row>
    <row r="201" spans="55:65">
      <c r="BC201" s="415">
        <v>3.7</v>
      </c>
      <c r="BD201" s="16"/>
      <c r="BE201" s="16">
        <v>0.1</v>
      </c>
      <c r="BF201" s="16"/>
      <c r="BG201" s="16">
        <v>0.1</v>
      </c>
      <c r="BH201" s="16"/>
      <c r="BI201" s="16"/>
      <c r="BJ201" s="16"/>
      <c r="BK201" s="16"/>
      <c r="BL201" s="16"/>
      <c r="BM201" s="16"/>
    </row>
    <row r="202" spans="55:65">
      <c r="BC202" s="415">
        <v>11.1</v>
      </c>
      <c r="BD202" s="16"/>
      <c r="BE202" s="16"/>
      <c r="BF202" s="16"/>
      <c r="BG202" s="16"/>
      <c r="BH202" s="16"/>
      <c r="BI202" s="16"/>
      <c r="BJ202" s="16">
        <v>0.3</v>
      </c>
      <c r="BK202" s="16">
        <v>0.3</v>
      </c>
      <c r="BL202" s="16"/>
      <c r="BM202" s="16"/>
    </row>
    <row r="203" spans="55:65">
      <c r="BC203" s="128" t="s">
        <v>80</v>
      </c>
      <c r="BD203" s="16"/>
      <c r="BE203" s="16">
        <v>0.7</v>
      </c>
      <c r="BF203" s="16"/>
      <c r="BG203" s="16">
        <v>0.7</v>
      </c>
      <c r="BH203" s="16"/>
      <c r="BI203" s="16"/>
      <c r="BJ203" s="16">
        <v>0.5</v>
      </c>
      <c r="BK203" s="16">
        <v>0.5</v>
      </c>
      <c r="BL203" s="16"/>
      <c r="BM203" s="16"/>
    </row>
    <row r="204" spans="55:65">
      <c r="BC204" s="415">
        <v>18.5</v>
      </c>
      <c r="BD204" s="16"/>
      <c r="BE204" s="16"/>
      <c r="BF204" s="16"/>
      <c r="BG204" s="16"/>
      <c r="BH204" s="16"/>
      <c r="BI204" s="16"/>
      <c r="BJ204" s="16">
        <v>0.5</v>
      </c>
      <c r="BK204" s="16">
        <v>0.5</v>
      </c>
      <c r="BL204" s="16"/>
      <c r="BM204" s="16"/>
    </row>
    <row r="205" spans="55:65">
      <c r="BC205" s="415">
        <v>25.9</v>
      </c>
      <c r="BD205" s="16"/>
      <c r="BE205" s="16">
        <v>0.7</v>
      </c>
      <c r="BF205" s="16"/>
      <c r="BG205" s="16">
        <v>0.7</v>
      </c>
      <c r="BH205" s="16"/>
      <c r="BI205" s="16"/>
      <c r="BJ205" s="16"/>
      <c r="BK205" s="16"/>
      <c r="BL205" s="16"/>
      <c r="BM205" s="16"/>
    </row>
    <row r="206" spans="55:65">
      <c r="BC206" s="128" t="s">
        <v>85</v>
      </c>
      <c r="BD206" s="16"/>
      <c r="BE206" s="16"/>
      <c r="BF206" s="16"/>
      <c r="BG206" s="16"/>
      <c r="BH206" s="16"/>
      <c r="BI206" s="16"/>
      <c r="BJ206" s="16">
        <v>0.3</v>
      </c>
      <c r="BK206" s="16">
        <v>0.3</v>
      </c>
      <c r="BL206" s="16"/>
      <c r="BM206" s="16"/>
    </row>
    <row r="207" spans="55:65">
      <c r="BC207" s="415">
        <v>11.1</v>
      </c>
      <c r="BD207" s="16"/>
      <c r="BE207" s="16"/>
      <c r="BF207" s="16"/>
      <c r="BG207" s="16"/>
      <c r="BH207" s="16"/>
      <c r="BI207" s="16"/>
      <c r="BJ207" s="16">
        <v>0.3</v>
      </c>
      <c r="BK207" s="16">
        <v>0.3</v>
      </c>
      <c r="BL207" s="16"/>
      <c r="BM207" s="16"/>
    </row>
    <row r="208" spans="55:65">
      <c r="BC208" s="128" t="s">
        <v>84</v>
      </c>
      <c r="BD208" s="16"/>
      <c r="BE208" s="16">
        <v>0.1</v>
      </c>
      <c r="BF208" s="16"/>
      <c r="BG208" s="16">
        <v>0.1</v>
      </c>
      <c r="BH208" s="16"/>
      <c r="BI208" s="16"/>
      <c r="BJ208" s="16">
        <v>0.4</v>
      </c>
      <c r="BK208" s="16">
        <v>0.4</v>
      </c>
      <c r="BL208" s="16"/>
      <c r="BM208" s="16"/>
    </row>
    <row r="209" spans="55:65">
      <c r="BC209" s="415">
        <v>3.7</v>
      </c>
      <c r="BD209" s="16"/>
      <c r="BE209" s="16">
        <v>0.1</v>
      </c>
      <c r="BF209" s="16"/>
      <c r="BG209" s="16">
        <v>0.1</v>
      </c>
      <c r="BH209" s="16"/>
      <c r="BI209" s="16"/>
      <c r="BJ209" s="16"/>
      <c r="BK209" s="16"/>
      <c r="BL209" s="16"/>
      <c r="BM209" s="16"/>
    </row>
    <row r="210" spans="55:65">
      <c r="BC210" s="415">
        <v>14.8</v>
      </c>
      <c r="BD210" s="16"/>
      <c r="BE210" s="16"/>
      <c r="BF210" s="16"/>
      <c r="BG210" s="16"/>
      <c r="BH210" s="16"/>
      <c r="BI210" s="16"/>
      <c r="BJ210" s="16">
        <v>0.4</v>
      </c>
      <c r="BK210" s="16">
        <v>0.4</v>
      </c>
      <c r="BL210" s="16"/>
      <c r="BM210" s="16"/>
    </row>
    <row r="211" spans="55:65">
      <c r="BC211" s="128" t="s">
        <v>74</v>
      </c>
      <c r="BD211" s="16"/>
      <c r="BE211" s="16">
        <v>0.7</v>
      </c>
      <c r="BF211" s="16"/>
      <c r="BG211" s="16">
        <v>0.7</v>
      </c>
      <c r="BH211" s="16"/>
      <c r="BI211" s="16"/>
      <c r="BJ211" s="16"/>
      <c r="BK211" s="16"/>
      <c r="BL211" s="16"/>
      <c r="BM211" s="16"/>
    </row>
    <row r="212" spans="55:65">
      <c r="BC212" s="415">
        <v>25.9</v>
      </c>
      <c r="BD212" s="16"/>
      <c r="BE212" s="16">
        <v>0.7</v>
      </c>
      <c r="BF212" s="16"/>
      <c r="BG212" s="16">
        <v>0.7</v>
      </c>
      <c r="BH212" s="16"/>
      <c r="BI212" s="16"/>
      <c r="BJ212" s="16"/>
      <c r="BK212" s="16"/>
      <c r="BL212" s="16"/>
      <c r="BM212" s="16"/>
    </row>
    <row r="213" spans="55:65">
      <c r="BC213" s="128" t="s">
        <v>87</v>
      </c>
      <c r="BD213" s="16"/>
      <c r="BE213" s="16"/>
      <c r="BF213" s="16">
        <v>0.15</v>
      </c>
      <c r="BG213" s="16">
        <v>0.15</v>
      </c>
      <c r="BH213" s="16"/>
      <c r="BI213" s="16"/>
      <c r="BJ213" s="16"/>
      <c r="BK213" s="16"/>
      <c r="BL213" s="16"/>
      <c r="BM213" s="16"/>
    </row>
    <row r="214" spans="55:65">
      <c r="BC214" s="415">
        <v>5.55</v>
      </c>
      <c r="BD214" s="16"/>
      <c r="BE214" s="16"/>
      <c r="BF214" s="16">
        <v>0.15</v>
      </c>
      <c r="BG214" s="16">
        <v>0.15</v>
      </c>
      <c r="BH214" s="16"/>
      <c r="BI214" s="16"/>
      <c r="BJ214" s="16"/>
      <c r="BK214" s="16"/>
      <c r="BL214" s="16"/>
      <c r="BM214" s="16"/>
    </row>
    <row r="215" spans="55:65">
      <c r="BC215" s="128" t="s">
        <v>86</v>
      </c>
      <c r="BD215" s="16"/>
      <c r="BE215" s="16"/>
      <c r="BF215" s="16">
        <v>0.1</v>
      </c>
      <c r="BG215" s="16">
        <v>0.1</v>
      </c>
      <c r="BH215" s="16"/>
      <c r="BI215" s="16"/>
      <c r="BJ215" s="16"/>
      <c r="BK215" s="16"/>
      <c r="BL215" s="16"/>
      <c r="BM215" s="16"/>
    </row>
    <row r="216" spans="55:65">
      <c r="BC216" s="415">
        <v>3.7</v>
      </c>
      <c r="BD216" s="16"/>
      <c r="BE216" s="16"/>
      <c r="BF216" s="16">
        <v>0.1</v>
      </c>
      <c r="BG216" s="16">
        <v>0.1</v>
      </c>
      <c r="BH216" s="16"/>
      <c r="BI216" s="16"/>
      <c r="BJ216" s="16"/>
      <c r="BK216" s="16"/>
      <c r="BL216" s="16"/>
      <c r="BM216" s="16"/>
    </row>
    <row r="217" spans="55:65">
      <c r="BC217" s="128" t="s">
        <v>83</v>
      </c>
      <c r="BD217" s="16"/>
      <c r="BE217" s="16">
        <v>0.1</v>
      </c>
      <c r="BF217" s="16"/>
      <c r="BG217" s="16">
        <v>0.1</v>
      </c>
      <c r="BH217" s="16"/>
      <c r="BI217" s="16"/>
      <c r="BJ217" s="16">
        <v>0.2</v>
      </c>
      <c r="BK217" s="16">
        <v>0.2</v>
      </c>
      <c r="BL217" s="16"/>
      <c r="BM217" s="16"/>
    </row>
    <row r="218" spans="55:65">
      <c r="BC218" s="415">
        <v>3.7</v>
      </c>
      <c r="BD218" s="16"/>
      <c r="BE218" s="16">
        <v>0.1</v>
      </c>
      <c r="BF218" s="16"/>
      <c r="BG218" s="16">
        <v>0.1</v>
      </c>
      <c r="BH218" s="16"/>
      <c r="BI218" s="16"/>
      <c r="BJ218" s="16"/>
      <c r="BK218" s="16"/>
      <c r="BL218" s="16"/>
      <c r="BM218" s="16"/>
    </row>
    <row r="219" spans="55:65">
      <c r="BC219" s="415">
        <v>7.4</v>
      </c>
      <c r="BD219" s="16"/>
      <c r="BE219" s="16"/>
      <c r="BF219" s="16"/>
      <c r="BG219" s="16"/>
      <c r="BH219" s="16"/>
      <c r="BI219" s="16"/>
      <c r="BJ219" s="16">
        <v>0.2</v>
      </c>
      <c r="BK219" s="16">
        <v>0.2</v>
      </c>
      <c r="BL219" s="16"/>
      <c r="BM219" s="16"/>
    </row>
    <row r="252" spans="29:33">
      <c r="AC252" s="127" t="s">
        <v>217</v>
      </c>
      <c r="AD252" s="530" t="s">
        <v>177</v>
      </c>
    </row>
    <row r="254" spans="29:33">
      <c r="AC254" s="127" t="s">
        <v>239</v>
      </c>
      <c r="AD254" s="127" t="s">
        <v>237</v>
      </c>
    </row>
    <row r="255" spans="29:33">
      <c r="AD255" s="530" t="s">
        <v>189</v>
      </c>
      <c r="AF255" s="530" t="s">
        <v>196</v>
      </c>
      <c r="AG255" s="530" t="s">
        <v>141</v>
      </c>
    </row>
    <row r="256" spans="29:33">
      <c r="AC256" s="127" t="s">
        <v>238</v>
      </c>
      <c r="AD256" s="530" t="s">
        <v>189</v>
      </c>
      <c r="AE256" s="530" t="s">
        <v>198</v>
      </c>
      <c r="AF256" s="530" t="s">
        <v>198</v>
      </c>
    </row>
    <row r="257" spans="29:33">
      <c r="AC257" s="128" t="s">
        <v>35</v>
      </c>
      <c r="AD257" s="16">
        <v>1.4635135135135136</v>
      </c>
      <c r="AE257" s="16"/>
      <c r="AF257" s="16"/>
      <c r="AG257" s="16">
        <v>1.4635135135135136</v>
      </c>
    </row>
    <row r="258" spans="29:33">
      <c r="AC258" s="415" t="s">
        <v>133</v>
      </c>
      <c r="AD258" s="16">
        <v>3.5135135135135137E-2</v>
      </c>
      <c r="AE258" s="16"/>
      <c r="AF258" s="16"/>
      <c r="AG258" s="16">
        <v>3.5135135135135137E-2</v>
      </c>
    </row>
    <row r="259" spans="29:33">
      <c r="AC259" s="425">
        <v>1.3</v>
      </c>
      <c r="AD259" s="16">
        <v>3.5135135135135137E-2</v>
      </c>
      <c r="AE259" s="16"/>
      <c r="AF259" s="16"/>
      <c r="AG259" s="16">
        <v>3.5135135135135137E-2</v>
      </c>
    </row>
    <row r="260" spans="29:33">
      <c r="AC260" s="472" t="s">
        <v>190</v>
      </c>
      <c r="AD260" s="16">
        <v>3.5135135135135137E-2</v>
      </c>
      <c r="AE260" s="16"/>
      <c r="AF260" s="16"/>
      <c r="AG260" s="16">
        <v>3.5135135135135137E-2</v>
      </c>
    </row>
    <row r="261" spans="29:33">
      <c r="AC261" s="528" t="s">
        <v>221</v>
      </c>
      <c r="AD261" s="16">
        <v>3.5135135135135137E-2</v>
      </c>
      <c r="AE261" s="16"/>
      <c r="AF261" s="16"/>
      <c r="AG261" s="16">
        <v>3.5135135135135137E-2</v>
      </c>
    </row>
    <row r="262" spans="29:33">
      <c r="AC262" s="415" t="s">
        <v>131</v>
      </c>
      <c r="AD262" s="16">
        <v>1.3513513513513514E-2</v>
      </c>
      <c r="AE262" s="16"/>
      <c r="AF262" s="16"/>
      <c r="AG262" s="16">
        <v>1.3513513513513514E-2</v>
      </c>
    </row>
    <row r="263" spans="29:33">
      <c r="AC263" s="425">
        <v>0.5</v>
      </c>
      <c r="AD263" s="16">
        <v>1.3513513513513514E-2</v>
      </c>
      <c r="AE263" s="16"/>
      <c r="AF263" s="16"/>
      <c r="AG263" s="16">
        <v>1.3513513513513514E-2</v>
      </c>
    </row>
    <row r="264" spans="29:33">
      <c r="AC264" s="472" t="s">
        <v>190</v>
      </c>
      <c r="AD264" s="16">
        <v>1.3513513513513514E-2</v>
      </c>
      <c r="AE264" s="16"/>
      <c r="AF264" s="16"/>
      <c r="AG264" s="16">
        <v>1.3513513513513514E-2</v>
      </c>
    </row>
    <row r="265" spans="29:33">
      <c r="AC265" s="528" t="s">
        <v>222</v>
      </c>
      <c r="AD265" s="16">
        <v>1.3513513513513514E-2</v>
      </c>
      <c r="AE265" s="16"/>
      <c r="AF265" s="16"/>
      <c r="AG265" s="16">
        <v>1.3513513513513514E-2</v>
      </c>
    </row>
    <row r="266" spans="29:33">
      <c r="AC266" s="415" t="s">
        <v>128</v>
      </c>
      <c r="AD266" s="16">
        <v>6.2162162162162166E-2</v>
      </c>
      <c r="AE266" s="16"/>
      <c r="AF266" s="16"/>
      <c r="AG266" s="16">
        <v>6.2162162162162166E-2</v>
      </c>
    </row>
    <row r="267" spans="29:33">
      <c r="AC267" s="425">
        <v>1</v>
      </c>
      <c r="AD267" s="16">
        <v>2.7027027027027029E-2</v>
      </c>
      <c r="AE267" s="16"/>
      <c r="AF267" s="16"/>
      <c r="AG267" s="16">
        <v>2.7027027027027029E-2</v>
      </c>
    </row>
    <row r="268" spans="29:33">
      <c r="AC268" s="472" t="s">
        <v>194</v>
      </c>
      <c r="AD268" s="16">
        <v>2.7027027027027029E-2</v>
      </c>
      <c r="AE268" s="16"/>
      <c r="AF268" s="16"/>
      <c r="AG268" s="16">
        <v>2.7027027027027029E-2</v>
      </c>
    </row>
    <row r="269" spans="29:33">
      <c r="AC269" s="528" t="s">
        <v>221</v>
      </c>
      <c r="AD269" s="16">
        <v>2.7027027027027029E-2</v>
      </c>
      <c r="AE269" s="16"/>
      <c r="AF269" s="16"/>
      <c r="AG269" s="16">
        <v>2.7027027027027029E-2</v>
      </c>
    </row>
    <row r="270" spans="29:33">
      <c r="AC270" s="425">
        <v>1.3</v>
      </c>
      <c r="AD270" s="16">
        <v>3.5135135135135137E-2</v>
      </c>
      <c r="AE270" s="16"/>
      <c r="AF270" s="16"/>
      <c r="AG270" s="16">
        <v>3.5135135135135137E-2</v>
      </c>
    </row>
    <row r="271" spans="29:33">
      <c r="AC271" s="472" t="s">
        <v>190</v>
      </c>
      <c r="AD271" s="16">
        <v>3.5135135135135137E-2</v>
      </c>
      <c r="AE271" s="16"/>
      <c r="AF271" s="16"/>
      <c r="AG271" s="16">
        <v>3.5135135135135137E-2</v>
      </c>
    </row>
    <row r="272" spans="29:33">
      <c r="AC272" s="528" t="s">
        <v>224</v>
      </c>
      <c r="AD272" s="16">
        <v>3.5135135135135137E-2</v>
      </c>
      <c r="AE272" s="16"/>
      <c r="AF272" s="16"/>
      <c r="AG272" s="16">
        <v>3.5135135135135137E-2</v>
      </c>
    </row>
    <row r="273" spans="29:33">
      <c r="AC273" s="415" t="s">
        <v>132</v>
      </c>
      <c r="AD273" s="16">
        <v>3.5135135135135137E-2</v>
      </c>
      <c r="AE273" s="16"/>
      <c r="AF273" s="16"/>
      <c r="AG273" s="16">
        <v>3.5135135135135137E-2</v>
      </c>
    </row>
    <row r="274" spans="29:33">
      <c r="AC274" s="425">
        <v>1.3</v>
      </c>
      <c r="AD274" s="16">
        <v>3.5135135135135137E-2</v>
      </c>
      <c r="AE274" s="16"/>
      <c r="AF274" s="16"/>
      <c r="AG274" s="16">
        <v>3.5135135135135137E-2</v>
      </c>
    </row>
    <row r="275" spans="29:33">
      <c r="AC275" s="472" t="s">
        <v>190</v>
      </c>
      <c r="AD275" s="16">
        <v>3.5135135135135137E-2</v>
      </c>
      <c r="AE275" s="16"/>
      <c r="AF275" s="16"/>
      <c r="AG275" s="16">
        <v>3.5135135135135137E-2</v>
      </c>
    </row>
    <row r="276" spans="29:33">
      <c r="AC276" s="528" t="s">
        <v>221</v>
      </c>
      <c r="AD276" s="16">
        <v>3.5135135135135137E-2</v>
      </c>
      <c r="AE276" s="16"/>
      <c r="AF276" s="16"/>
      <c r="AG276" s="16">
        <v>3.5135135135135137E-2</v>
      </c>
    </row>
    <row r="277" spans="29:33">
      <c r="AC277" s="415" t="s">
        <v>136</v>
      </c>
      <c r="AD277" s="16">
        <v>5.4054054054054057E-2</v>
      </c>
      <c r="AE277" s="16"/>
      <c r="AF277" s="16"/>
      <c r="AG277" s="16">
        <v>5.4054054054054057E-2</v>
      </c>
    </row>
    <row r="278" spans="29:33">
      <c r="AC278" s="425">
        <v>2</v>
      </c>
      <c r="AD278" s="16">
        <v>5.4054054054054057E-2</v>
      </c>
      <c r="AE278" s="16"/>
      <c r="AF278" s="16"/>
      <c r="AG278" s="16">
        <v>5.4054054054054057E-2</v>
      </c>
    </row>
    <row r="279" spans="29:33">
      <c r="AC279" s="472" t="s">
        <v>190</v>
      </c>
      <c r="AD279" s="16">
        <v>5.4054054054054057E-2</v>
      </c>
      <c r="AE279" s="16"/>
      <c r="AF279" s="16"/>
      <c r="AG279" s="16">
        <v>5.4054054054054057E-2</v>
      </c>
    </row>
    <row r="280" spans="29:33">
      <c r="AC280" s="528" t="s">
        <v>221</v>
      </c>
      <c r="AD280" s="16">
        <v>5.4054054054054057E-2</v>
      </c>
      <c r="AE280" s="16"/>
      <c r="AF280" s="16"/>
      <c r="AG280" s="16">
        <v>5.4054054054054057E-2</v>
      </c>
    </row>
    <row r="281" spans="29:33">
      <c r="AC281" s="415" t="s">
        <v>137</v>
      </c>
      <c r="AD281" s="16">
        <v>6.0810810810810814E-2</v>
      </c>
      <c r="AE281" s="16"/>
      <c r="AF281" s="16"/>
      <c r="AG281" s="16">
        <v>6.0810810810810814E-2</v>
      </c>
    </row>
    <row r="282" spans="29:33">
      <c r="AC282" s="425">
        <v>2.25</v>
      </c>
      <c r="AD282" s="16">
        <v>6.0810810810810814E-2</v>
      </c>
      <c r="AE282" s="16"/>
      <c r="AF282" s="16"/>
      <c r="AG282" s="16">
        <v>6.0810810810810814E-2</v>
      </c>
    </row>
    <row r="283" spans="29:33">
      <c r="AC283" s="472" t="s">
        <v>190</v>
      </c>
      <c r="AD283" s="16">
        <v>6.0810810810810814E-2</v>
      </c>
      <c r="AE283" s="16"/>
      <c r="AF283" s="16"/>
      <c r="AG283" s="16">
        <v>6.0810810810810814E-2</v>
      </c>
    </row>
    <row r="284" spans="29:33">
      <c r="AC284" s="528" t="s">
        <v>221</v>
      </c>
      <c r="AD284" s="16">
        <v>6.0810810810810814E-2</v>
      </c>
      <c r="AE284" s="16"/>
      <c r="AF284" s="16"/>
      <c r="AG284" s="16">
        <v>6.0810810810810814E-2</v>
      </c>
    </row>
    <row r="285" spans="29:33">
      <c r="AC285" s="415" t="s">
        <v>127</v>
      </c>
      <c r="AD285" s="16">
        <v>0.13513513513513514</v>
      </c>
      <c r="AE285" s="16"/>
      <c r="AF285" s="16"/>
      <c r="AG285" s="16">
        <v>0.13513513513513514</v>
      </c>
    </row>
    <row r="286" spans="29:33">
      <c r="AC286" s="425">
        <v>5</v>
      </c>
      <c r="AD286" s="16">
        <v>0.13513513513513514</v>
      </c>
      <c r="AE286" s="16"/>
      <c r="AF286" s="16"/>
      <c r="AG286" s="16">
        <v>0.13513513513513514</v>
      </c>
    </row>
    <row r="287" spans="29:33">
      <c r="AC287" s="472" t="s">
        <v>192</v>
      </c>
      <c r="AD287" s="16">
        <v>0.13513513513513514</v>
      </c>
      <c r="AE287" s="16"/>
      <c r="AF287" s="16"/>
      <c r="AG287" s="16">
        <v>0.13513513513513514</v>
      </c>
    </row>
    <row r="288" spans="29:33">
      <c r="AC288" s="528" t="s">
        <v>221</v>
      </c>
      <c r="AD288" s="16">
        <v>0.13513513513513514</v>
      </c>
      <c r="AE288" s="16"/>
      <c r="AF288" s="16"/>
      <c r="AG288" s="16">
        <v>0.13513513513513514</v>
      </c>
    </row>
    <row r="289" spans="29:33">
      <c r="AC289" s="415" t="s">
        <v>134</v>
      </c>
      <c r="AD289" s="16">
        <v>1.3513513513513514E-2</v>
      </c>
      <c r="AE289" s="16"/>
      <c r="AF289" s="16"/>
      <c r="AG289" s="16">
        <v>1.3513513513513514E-2</v>
      </c>
    </row>
    <row r="290" spans="29:33">
      <c r="AC290" s="425">
        <v>0.5</v>
      </c>
      <c r="AD290" s="16">
        <v>1.3513513513513514E-2</v>
      </c>
      <c r="AE290" s="16"/>
      <c r="AF290" s="16"/>
      <c r="AG290" s="16">
        <v>1.3513513513513514E-2</v>
      </c>
    </row>
    <row r="291" spans="29:33">
      <c r="AC291" s="472" t="s">
        <v>190</v>
      </c>
      <c r="AD291" s="16">
        <v>1.3513513513513514E-2</v>
      </c>
      <c r="AE291" s="16"/>
      <c r="AF291" s="16"/>
      <c r="AG291" s="16">
        <v>1.3513513513513514E-2</v>
      </c>
    </row>
    <row r="292" spans="29:33">
      <c r="AC292" s="528" t="s">
        <v>221</v>
      </c>
      <c r="AD292" s="16">
        <v>1.3513513513513514E-2</v>
      </c>
      <c r="AE292" s="16"/>
      <c r="AF292" s="16"/>
      <c r="AG292" s="16">
        <v>1.3513513513513514E-2</v>
      </c>
    </row>
    <row r="293" spans="29:33">
      <c r="AC293" s="415" t="s">
        <v>135</v>
      </c>
      <c r="AD293" s="16">
        <v>1.3513513513513514E-2</v>
      </c>
      <c r="AE293" s="16"/>
      <c r="AF293" s="16"/>
      <c r="AG293" s="16">
        <v>1.3513513513513514E-2</v>
      </c>
    </row>
    <row r="294" spans="29:33">
      <c r="AC294" s="425">
        <v>0.5</v>
      </c>
      <c r="AD294" s="16">
        <v>1.3513513513513514E-2</v>
      </c>
      <c r="AE294" s="16"/>
      <c r="AF294" s="16"/>
      <c r="AG294" s="16">
        <v>1.3513513513513514E-2</v>
      </c>
    </row>
    <row r="295" spans="29:33">
      <c r="AC295" s="472" t="s">
        <v>190</v>
      </c>
      <c r="AD295" s="16">
        <v>1.3513513513513514E-2</v>
      </c>
      <c r="AE295" s="16"/>
      <c r="AF295" s="16"/>
      <c r="AG295" s="16">
        <v>1.3513513513513514E-2</v>
      </c>
    </row>
    <row r="296" spans="29:33">
      <c r="AC296" s="528" t="s">
        <v>221</v>
      </c>
      <c r="AD296" s="16">
        <v>1.3513513513513514E-2</v>
      </c>
      <c r="AE296" s="16"/>
      <c r="AF296" s="16"/>
      <c r="AG296" s="16">
        <v>1.3513513513513514E-2</v>
      </c>
    </row>
    <row r="297" spans="29:33">
      <c r="AC297" s="415" t="s">
        <v>126</v>
      </c>
      <c r="AD297" s="16">
        <v>1</v>
      </c>
      <c r="AE297" s="16"/>
      <c r="AF297" s="16"/>
      <c r="AG297" s="16">
        <v>1</v>
      </c>
    </row>
    <row r="298" spans="29:33">
      <c r="AC298" s="425">
        <v>32</v>
      </c>
      <c r="AD298" s="16">
        <v>1</v>
      </c>
      <c r="AE298" s="16"/>
      <c r="AF298" s="16"/>
      <c r="AG298" s="16">
        <v>1</v>
      </c>
    </row>
    <row r="299" spans="29:33">
      <c r="AC299" s="472" t="s">
        <v>190</v>
      </c>
      <c r="AD299" s="16">
        <v>1</v>
      </c>
      <c r="AE299" s="16"/>
      <c r="AF299" s="16"/>
      <c r="AG299" s="16">
        <v>1</v>
      </c>
    </row>
    <row r="300" spans="29:33">
      <c r="AC300" s="528" t="s">
        <v>221</v>
      </c>
      <c r="AD300" s="16">
        <v>1</v>
      </c>
      <c r="AE300" s="16"/>
      <c r="AF300" s="16"/>
      <c r="AG300" s="16">
        <v>1</v>
      </c>
    </row>
    <row r="301" spans="29:33">
      <c r="AC301" s="415" t="s">
        <v>165</v>
      </c>
      <c r="AD301" s="16">
        <v>4.0540540540540543E-2</v>
      </c>
      <c r="AE301" s="16"/>
      <c r="AF301" s="16"/>
      <c r="AG301" s="16">
        <v>4.0540540540540543E-2</v>
      </c>
    </row>
    <row r="302" spans="29:33">
      <c r="AC302" s="425">
        <v>1.5</v>
      </c>
      <c r="AD302" s="16">
        <v>4.0540540540540543E-2</v>
      </c>
      <c r="AE302" s="16"/>
      <c r="AF302" s="16"/>
      <c r="AG302" s="16">
        <v>4.0540540540540543E-2</v>
      </c>
    </row>
    <row r="303" spans="29:33">
      <c r="AC303" s="472" t="s">
        <v>190</v>
      </c>
      <c r="AD303" s="16">
        <v>4.0540540540540543E-2</v>
      </c>
      <c r="AE303" s="16"/>
      <c r="AF303" s="16"/>
      <c r="AG303" s="16">
        <v>4.0540540540540543E-2</v>
      </c>
    </row>
    <row r="304" spans="29:33">
      <c r="AC304" s="528" t="s">
        <v>221</v>
      </c>
      <c r="AD304" s="16">
        <v>4.0540540540540543E-2</v>
      </c>
      <c r="AE304" s="16"/>
      <c r="AF304" s="16"/>
      <c r="AG304" s="16">
        <v>4.0540540540540543E-2</v>
      </c>
    </row>
    <row r="305" spans="29:33">
      <c r="AC305" s="128" t="s">
        <v>43</v>
      </c>
      <c r="AD305" s="16">
        <v>0.75</v>
      </c>
      <c r="AE305" s="16"/>
      <c r="AF305" s="16"/>
      <c r="AG305" s="16">
        <v>0.75</v>
      </c>
    </row>
    <row r="306" spans="29:33">
      <c r="AC306" s="415" t="s">
        <v>68</v>
      </c>
      <c r="AD306" s="16">
        <v>0.7</v>
      </c>
      <c r="AE306" s="16"/>
      <c r="AF306" s="16"/>
      <c r="AG306" s="16">
        <v>0.7</v>
      </c>
    </row>
    <row r="307" spans="29:33">
      <c r="AC307" s="425">
        <v>25.9</v>
      </c>
      <c r="AD307" s="16">
        <v>0.7</v>
      </c>
      <c r="AE307" s="16"/>
      <c r="AF307" s="16"/>
      <c r="AG307" s="16">
        <v>0.7</v>
      </c>
    </row>
    <row r="308" spans="29:33">
      <c r="AC308" s="472" t="s">
        <v>193</v>
      </c>
      <c r="AD308" s="16">
        <v>0.7</v>
      </c>
      <c r="AE308" s="16"/>
      <c r="AF308" s="16"/>
      <c r="AG308" s="16">
        <v>0.7</v>
      </c>
    </row>
    <row r="309" spans="29:33">
      <c r="AC309" s="528" t="s">
        <v>223</v>
      </c>
      <c r="AD309" s="16">
        <v>0.7</v>
      </c>
      <c r="AE309" s="16"/>
      <c r="AF309" s="16"/>
      <c r="AG309" s="16">
        <v>0.7</v>
      </c>
    </row>
    <row r="310" spans="29:33">
      <c r="AC310" s="415" t="s">
        <v>72</v>
      </c>
      <c r="AD310" s="16">
        <v>0.05</v>
      </c>
      <c r="AE310" s="16"/>
      <c r="AF310" s="16"/>
      <c r="AG310" s="16">
        <v>0.05</v>
      </c>
    </row>
    <row r="311" spans="29:33">
      <c r="AC311" s="425">
        <v>1.85</v>
      </c>
      <c r="AD311" s="16">
        <v>0.05</v>
      </c>
      <c r="AE311" s="16"/>
      <c r="AF311" s="16"/>
      <c r="AG311" s="16">
        <v>0.05</v>
      </c>
    </row>
    <row r="312" spans="29:33">
      <c r="AC312" s="472" t="s">
        <v>193</v>
      </c>
      <c r="AD312" s="16">
        <v>0.05</v>
      </c>
      <c r="AE312" s="16"/>
      <c r="AF312" s="16"/>
      <c r="AG312" s="16">
        <v>0.05</v>
      </c>
    </row>
    <row r="313" spans="29:33">
      <c r="AC313" s="528" t="s">
        <v>223</v>
      </c>
      <c r="AD313" s="16">
        <v>0.05</v>
      </c>
      <c r="AE313" s="16"/>
      <c r="AF313" s="16"/>
      <c r="AG313" s="16">
        <v>0.05</v>
      </c>
    </row>
    <row r="314" spans="29:33">
      <c r="AC314" s="128" t="s">
        <v>104</v>
      </c>
      <c r="AD314" s="16">
        <v>1.5714285714285714</v>
      </c>
      <c r="AE314" s="16">
        <v>1</v>
      </c>
      <c r="AF314" s="16"/>
      <c r="AG314" s="16">
        <v>2.5714285714285712</v>
      </c>
    </row>
    <row r="315" spans="29:33">
      <c r="AC315" s="415" t="s">
        <v>103</v>
      </c>
      <c r="AD315" s="16">
        <v>1.5714285714285714</v>
      </c>
      <c r="AE315" s="16">
        <v>1</v>
      </c>
      <c r="AF315" s="16"/>
      <c r="AG315" s="16">
        <v>2.5714285714285712</v>
      </c>
    </row>
    <row r="316" spans="29:33">
      <c r="AC316" s="425">
        <v>20</v>
      </c>
      <c r="AD316" s="16">
        <v>0.7142857142857143</v>
      </c>
      <c r="AE316" s="16"/>
      <c r="AF316" s="16"/>
      <c r="AG316" s="16">
        <v>0.7142857142857143</v>
      </c>
    </row>
    <row r="317" spans="29:33">
      <c r="AC317" s="472" t="s">
        <v>193</v>
      </c>
      <c r="AD317" s="16">
        <v>0.7142857142857143</v>
      </c>
      <c r="AE317" s="16"/>
      <c r="AF317" s="16"/>
      <c r="AG317" s="16">
        <v>0.7142857142857143</v>
      </c>
    </row>
    <row r="318" spans="29:33">
      <c r="AC318" s="528" t="s">
        <v>226</v>
      </c>
      <c r="AD318" s="16">
        <v>0.7142857142857143</v>
      </c>
      <c r="AE318" s="16"/>
      <c r="AF318" s="16"/>
      <c r="AG318" s="16">
        <v>0.7142857142857143</v>
      </c>
    </row>
    <row r="319" spans="29:33">
      <c r="AC319" s="425">
        <v>24</v>
      </c>
      <c r="AD319" s="16">
        <v>0.8571428571428571</v>
      </c>
      <c r="AE319" s="16"/>
      <c r="AF319" s="16"/>
      <c r="AG319" s="16">
        <v>0.8571428571428571</v>
      </c>
    </row>
    <row r="320" spans="29:33">
      <c r="AC320" s="472" t="s">
        <v>194</v>
      </c>
      <c r="AD320" s="16">
        <v>0.8571428571428571</v>
      </c>
      <c r="AE320" s="16"/>
      <c r="AF320" s="16"/>
      <c r="AG320" s="16">
        <v>0.8571428571428571</v>
      </c>
    </row>
    <row r="321" spans="29:33">
      <c r="AC321" s="528" t="s">
        <v>227</v>
      </c>
      <c r="AD321" s="16">
        <v>0.8571428571428571</v>
      </c>
      <c r="AE321" s="16"/>
      <c r="AF321" s="16"/>
      <c r="AG321" s="16">
        <v>0.8571428571428571</v>
      </c>
    </row>
    <row r="322" spans="29:33">
      <c r="AC322" s="425">
        <v>28</v>
      </c>
      <c r="AD322" s="16"/>
      <c r="AE322" s="16">
        <v>1</v>
      </c>
      <c r="AF322" s="16"/>
      <c r="AG322" s="16">
        <v>1</v>
      </c>
    </row>
    <row r="323" spans="29:33">
      <c r="AC323" s="472" t="s">
        <v>192</v>
      </c>
      <c r="AD323" s="16"/>
      <c r="AE323" s="16">
        <v>1</v>
      </c>
      <c r="AF323" s="16"/>
      <c r="AG323" s="16">
        <v>1</v>
      </c>
    </row>
    <row r="324" spans="29:33">
      <c r="AC324" s="528" t="s">
        <v>223</v>
      </c>
      <c r="AD324" s="16"/>
      <c r="AE324" s="16">
        <v>1</v>
      </c>
      <c r="AF324" s="16"/>
      <c r="AG324" s="16">
        <v>1</v>
      </c>
    </row>
    <row r="325" spans="29:33">
      <c r="AC325" s="128" t="s">
        <v>3</v>
      </c>
      <c r="AD325" s="16">
        <v>0.5</v>
      </c>
      <c r="AE325" s="16"/>
      <c r="AF325" s="16"/>
      <c r="AG325" s="16">
        <v>0.5</v>
      </c>
    </row>
    <row r="326" spans="29:33">
      <c r="AC326" s="415" t="s">
        <v>88</v>
      </c>
      <c r="AD326" s="16">
        <v>0.2</v>
      </c>
      <c r="AE326" s="16"/>
      <c r="AF326" s="16"/>
      <c r="AG326" s="16">
        <v>0.2</v>
      </c>
    </row>
    <row r="327" spans="29:33">
      <c r="AC327" s="425">
        <v>7.4</v>
      </c>
      <c r="AD327" s="16">
        <v>0.2</v>
      </c>
      <c r="AE327" s="16"/>
      <c r="AF327" s="16"/>
      <c r="AG327" s="16">
        <v>0.2</v>
      </c>
    </row>
    <row r="328" spans="29:33">
      <c r="AC328" s="472" t="s">
        <v>193</v>
      </c>
      <c r="AD328" s="16">
        <v>0.2</v>
      </c>
      <c r="AE328" s="16"/>
      <c r="AF328" s="16"/>
      <c r="AG328" s="16">
        <v>0.2</v>
      </c>
    </row>
    <row r="329" spans="29:33">
      <c r="AC329" s="528" t="s">
        <v>221</v>
      </c>
      <c r="AD329" s="16">
        <v>0.2</v>
      </c>
      <c r="AE329" s="16"/>
      <c r="AF329" s="16"/>
      <c r="AG329" s="16">
        <v>0.2</v>
      </c>
    </row>
    <row r="330" spans="29:33">
      <c r="AC330" s="415" t="s">
        <v>83</v>
      </c>
      <c r="AD330" s="16">
        <v>0.3</v>
      </c>
      <c r="AE330" s="16"/>
      <c r="AF330" s="16"/>
      <c r="AG330" s="16">
        <v>0.3</v>
      </c>
    </row>
    <row r="331" spans="29:33">
      <c r="AC331" s="425">
        <v>11.1</v>
      </c>
      <c r="AD331" s="16">
        <v>0.3</v>
      </c>
      <c r="AE331" s="16"/>
      <c r="AF331" s="16"/>
      <c r="AG331" s="16">
        <v>0.3</v>
      </c>
    </row>
    <row r="332" spans="29:33">
      <c r="AC332" s="472" t="s">
        <v>193</v>
      </c>
      <c r="AD332" s="16">
        <v>0.3</v>
      </c>
      <c r="AE332" s="16"/>
      <c r="AF332" s="16"/>
      <c r="AG332" s="16">
        <v>0.3</v>
      </c>
    </row>
    <row r="333" spans="29:33">
      <c r="AC333" s="528" t="s">
        <v>225</v>
      </c>
      <c r="AD333" s="16">
        <v>0.3</v>
      </c>
      <c r="AE333" s="16"/>
      <c r="AF333" s="16"/>
      <c r="AG333" s="16">
        <v>0.3</v>
      </c>
    </row>
    <row r="334" spans="29:33">
      <c r="AC334" s="128" t="s">
        <v>73</v>
      </c>
      <c r="AD334" s="16">
        <v>4.5</v>
      </c>
      <c r="AE334" s="16"/>
      <c r="AF334" s="16"/>
      <c r="AG334" s="16">
        <v>4.5</v>
      </c>
    </row>
    <row r="335" spans="29:33">
      <c r="AC335" s="415" t="s">
        <v>81</v>
      </c>
      <c r="AD335" s="16">
        <v>0.85000000000000009</v>
      </c>
      <c r="AE335" s="16"/>
      <c r="AF335" s="16"/>
      <c r="AG335" s="16">
        <v>0.85000000000000009</v>
      </c>
    </row>
    <row r="336" spans="29:33">
      <c r="AC336" s="425">
        <v>7.4</v>
      </c>
      <c r="AD336" s="16">
        <v>0.2</v>
      </c>
      <c r="AE336" s="16"/>
      <c r="AF336" s="16"/>
      <c r="AG336" s="16">
        <v>0.2</v>
      </c>
    </row>
    <row r="337" spans="29:33">
      <c r="AC337" s="472" t="s">
        <v>193</v>
      </c>
      <c r="AD337" s="16">
        <v>0.2</v>
      </c>
      <c r="AE337" s="16"/>
      <c r="AF337" s="16"/>
      <c r="AG337" s="16">
        <v>0.2</v>
      </c>
    </row>
    <row r="338" spans="29:33">
      <c r="AC338" s="528" t="s">
        <v>225</v>
      </c>
      <c r="AD338" s="16">
        <v>0.2</v>
      </c>
      <c r="AE338" s="16"/>
      <c r="AF338" s="16"/>
      <c r="AG338" s="16">
        <v>0.2</v>
      </c>
    </row>
    <row r="339" spans="29:33">
      <c r="AC339" s="425">
        <v>9.25</v>
      </c>
      <c r="AD339" s="16">
        <v>0.25</v>
      </c>
      <c r="AE339" s="16"/>
      <c r="AF339" s="16"/>
      <c r="AG339" s="16">
        <v>0.25</v>
      </c>
    </row>
    <row r="340" spans="29:33">
      <c r="AC340" s="472" t="s">
        <v>195</v>
      </c>
      <c r="AD340" s="16">
        <v>0.25</v>
      </c>
      <c r="AE340" s="16"/>
      <c r="AF340" s="16"/>
      <c r="AG340" s="16">
        <v>0.25</v>
      </c>
    </row>
    <row r="341" spans="29:33">
      <c r="AC341" s="528" t="s">
        <v>221</v>
      </c>
      <c r="AD341" s="16">
        <v>0.25</v>
      </c>
      <c r="AE341" s="16"/>
      <c r="AF341" s="16"/>
      <c r="AG341" s="16">
        <v>0.25</v>
      </c>
    </row>
    <row r="342" spans="29:33">
      <c r="AC342" s="425">
        <v>14.8</v>
      </c>
      <c r="AD342" s="16">
        <v>0.4</v>
      </c>
      <c r="AE342" s="16"/>
      <c r="AF342" s="16"/>
      <c r="AG342" s="16">
        <v>0.4</v>
      </c>
    </row>
    <row r="343" spans="29:33">
      <c r="AC343" s="472" t="s">
        <v>190</v>
      </c>
      <c r="AD343" s="16">
        <v>0.4</v>
      </c>
      <c r="AE343" s="16"/>
      <c r="AF343" s="16"/>
      <c r="AG343" s="16">
        <v>0.4</v>
      </c>
    </row>
    <row r="344" spans="29:33">
      <c r="AC344" s="528" t="s">
        <v>223</v>
      </c>
      <c r="AD344" s="16">
        <v>0.4</v>
      </c>
      <c r="AE344" s="16"/>
      <c r="AF344" s="16"/>
      <c r="AG344" s="16">
        <v>0.4</v>
      </c>
    </row>
    <row r="345" spans="29:33">
      <c r="AC345" s="415" t="s">
        <v>82</v>
      </c>
      <c r="AD345" s="16">
        <v>0.4</v>
      </c>
      <c r="AE345" s="16"/>
      <c r="AF345" s="16"/>
      <c r="AG345" s="16">
        <v>0.4</v>
      </c>
    </row>
    <row r="346" spans="29:33">
      <c r="AC346" s="425">
        <v>3.7</v>
      </c>
      <c r="AD346" s="16">
        <v>0.1</v>
      </c>
      <c r="AE346" s="16"/>
      <c r="AF346" s="16"/>
      <c r="AG346" s="16">
        <v>0.1</v>
      </c>
    </row>
    <row r="347" spans="29:33">
      <c r="AC347" s="472" t="s">
        <v>193</v>
      </c>
      <c r="AD347" s="16">
        <v>0.1</v>
      </c>
      <c r="AE347" s="16"/>
      <c r="AF347" s="16"/>
      <c r="AG347" s="16">
        <v>0.1</v>
      </c>
    </row>
    <row r="348" spans="29:33">
      <c r="AC348" s="528" t="s">
        <v>227</v>
      </c>
      <c r="AD348" s="16">
        <v>0.1</v>
      </c>
      <c r="AE348" s="16"/>
      <c r="AF348" s="16"/>
      <c r="AG348" s="16">
        <v>0.1</v>
      </c>
    </row>
    <row r="349" spans="29:33">
      <c r="AC349" s="425">
        <v>11.1</v>
      </c>
      <c r="AD349" s="16">
        <v>0.3</v>
      </c>
      <c r="AE349" s="16"/>
      <c r="AF349" s="16"/>
      <c r="AG349" s="16">
        <v>0.3</v>
      </c>
    </row>
    <row r="350" spans="29:33">
      <c r="AC350" s="472" t="s">
        <v>192</v>
      </c>
      <c r="AD350" s="16">
        <v>0.3</v>
      </c>
      <c r="AE350" s="16"/>
      <c r="AF350" s="16"/>
      <c r="AG350" s="16">
        <v>0.3</v>
      </c>
    </row>
    <row r="351" spans="29:33">
      <c r="AC351" s="528" t="s">
        <v>221</v>
      </c>
      <c r="AD351" s="16">
        <v>0.3</v>
      </c>
      <c r="AE351" s="16"/>
      <c r="AF351" s="16"/>
      <c r="AG351" s="16">
        <v>0.3</v>
      </c>
    </row>
    <row r="352" spans="29:33">
      <c r="AC352" s="415" t="s">
        <v>80</v>
      </c>
      <c r="AD352" s="16">
        <v>1.2</v>
      </c>
      <c r="AE352" s="16"/>
      <c r="AF352" s="16"/>
      <c r="AG352" s="16">
        <v>1.2</v>
      </c>
    </row>
    <row r="353" spans="29:33">
      <c r="AC353" s="425">
        <v>18.5</v>
      </c>
      <c r="AD353" s="16">
        <v>0.5</v>
      </c>
      <c r="AE353" s="16"/>
      <c r="AF353" s="16"/>
      <c r="AG353" s="16">
        <v>0.5</v>
      </c>
    </row>
    <row r="354" spans="29:33">
      <c r="AC354" s="472" t="s">
        <v>192</v>
      </c>
      <c r="AD354" s="16">
        <v>0.5</v>
      </c>
      <c r="AE354" s="16"/>
      <c r="AF354" s="16"/>
      <c r="AG354" s="16">
        <v>0.5</v>
      </c>
    </row>
    <row r="355" spans="29:33">
      <c r="AC355" s="528" t="s">
        <v>221</v>
      </c>
      <c r="AD355" s="16">
        <v>0.5</v>
      </c>
      <c r="AE355" s="16"/>
      <c r="AF355" s="16"/>
      <c r="AG355" s="16">
        <v>0.5</v>
      </c>
    </row>
    <row r="356" spans="29:33">
      <c r="AC356" s="425">
        <v>25.9</v>
      </c>
      <c r="AD356" s="16">
        <v>0.7</v>
      </c>
      <c r="AE356" s="16"/>
      <c r="AF356" s="16"/>
      <c r="AG356" s="16">
        <v>0.7</v>
      </c>
    </row>
    <row r="357" spans="29:33">
      <c r="AC357" s="472" t="s">
        <v>193</v>
      </c>
      <c r="AD357" s="16">
        <v>0.7</v>
      </c>
      <c r="AE357" s="16"/>
      <c r="AF357" s="16"/>
      <c r="AG357" s="16">
        <v>0.7</v>
      </c>
    </row>
    <row r="358" spans="29:33">
      <c r="AC358" s="528" t="s">
        <v>227</v>
      </c>
      <c r="AD358" s="16">
        <v>0.7</v>
      </c>
      <c r="AE358" s="16"/>
      <c r="AF358" s="16"/>
      <c r="AG358" s="16">
        <v>0.7</v>
      </c>
    </row>
    <row r="359" spans="29:33">
      <c r="AC359" s="415" t="s">
        <v>85</v>
      </c>
      <c r="AD359" s="16">
        <v>0.3</v>
      </c>
      <c r="AE359" s="16"/>
      <c r="AF359" s="16"/>
      <c r="AG359" s="16">
        <v>0.3</v>
      </c>
    </row>
    <row r="360" spans="29:33">
      <c r="AC360" s="425">
        <v>11.1</v>
      </c>
      <c r="AD360" s="16">
        <v>0.3</v>
      </c>
      <c r="AE360" s="16"/>
      <c r="AF360" s="16"/>
      <c r="AG360" s="16">
        <v>0.3</v>
      </c>
    </row>
    <row r="361" spans="29:33">
      <c r="AC361" s="472" t="s">
        <v>192</v>
      </c>
      <c r="AD361" s="16">
        <v>0.3</v>
      </c>
      <c r="AE361" s="16"/>
      <c r="AF361" s="16"/>
      <c r="AG361" s="16">
        <v>0.3</v>
      </c>
    </row>
    <row r="362" spans="29:33">
      <c r="AC362" s="528" t="s">
        <v>221</v>
      </c>
      <c r="AD362" s="16">
        <v>0.3</v>
      </c>
      <c r="AE362" s="16"/>
      <c r="AF362" s="16"/>
      <c r="AG362" s="16">
        <v>0.3</v>
      </c>
    </row>
    <row r="363" spans="29:33">
      <c r="AC363" s="415" t="s">
        <v>84</v>
      </c>
      <c r="AD363" s="16">
        <v>0.5</v>
      </c>
      <c r="AE363" s="16"/>
      <c r="AF363" s="16"/>
      <c r="AG363" s="16">
        <v>0.5</v>
      </c>
    </row>
    <row r="364" spans="29:33">
      <c r="AC364" s="425">
        <v>3.7</v>
      </c>
      <c r="AD364" s="16">
        <v>0.1</v>
      </c>
      <c r="AE364" s="16"/>
      <c r="AF364" s="16"/>
      <c r="AG364" s="16">
        <v>0.1</v>
      </c>
    </row>
    <row r="365" spans="29:33">
      <c r="AC365" s="472" t="s">
        <v>193</v>
      </c>
      <c r="AD365" s="16">
        <v>0.1</v>
      </c>
      <c r="AE365" s="16"/>
      <c r="AF365" s="16"/>
      <c r="AG365" s="16">
        <v>0.1</v>
      </c>
    </row>
    <row r="366" spans="29:33">
      <c r="AC366" s="528" t="s">
        <v>227</v>
      </c>
      <c r="AD366" s="16">
        <v>0.1</v>
      </c>
      <c r="AE366" s="16"/>
      <c r="AF366" s="16"/>
      <c r="AG366" s="16">
        <v>0.1</v>
      </c>
    </row>
    <row r="367" spans="29:33">
      <c r="AC367" s="425">
        <v>14.8</v>
      </c>
      <c r="AD367" s="16">
        <v>0.4</v>
      </c>
      <c r="AE367" s="16"/>
      <c r="AF367" s="16"/>
      <c r="AG367" s="16">
        <v>0.4</v>
      </c>
    </row>
    <row r="368" spans="29:33">
      <c r="AC368" s="472" t="s">
        <v>192</v>
      </c>
      <c r="AD368" s="16">
        <v>0.4</v>
      </c>
      <c r="AE368" s="16"/>
      <c r="AF368" s="16"/>
      <c r="AG368" s="16">
        <v>0.4</v>
      </c>
    </row>
    <row r="369" spans="29:33">
      <c r="AC369" s="528" t="s">
        <v>221</v>
      </c>
      <c r="AD369" s="16">
        <v>0.4</v>
      </c>
      <c r="AE369" s="16"/>
      <c r="AF369" s="16"/>
      <c r="AG369" s="16">
        <v>0.4</v>
      </c>
    </row>
    <row r="370" spans="29:33">
      <c r="AC370" s="415" t="s">
        <v>74</v>
      </c>
      <c r="AD370" s="16">
        <v>0.7</v>
      </c>
      <c r="AE370" s="16"/>
      <c r="AF370" s="16"/>
      <c r="AG370" s="16">
        <v>0.7</v>
      </c>
    </row>
    <row r="371" spans="29:33">
      <c r="AC371" s="425">
        <v>25.9</v>
      </c>
      <c r="AD371" s="16">
        <v>0.7</v>
      </c>
      <c r="AE371" s="16"/>
      <c r="AF371" s="16"/>
      <c r="AG371" s="16">
        <v>0.7</v>
      </c>
    </row>
    <row r="372" spans="29:33">
      <c r="AC372" s="472" t="s">
        <v>193</v>
      </c>
      <c r="AD372" s="16">
        <v>0.7</v>
      </c>
      <c r="AE372" s="16"/>
      <c r="AF372" s="16"/>
      <c r="AG372" s="16">
        <v>0.7</v>
      </c>
    </row>
    <row r="373" spans="29:33">
      <c r="AC373" s="528" t="s">
        <v>227</v>
      </c>
      <c r="AD373" s="16">
        <v>0.7</v>
      </c>
      <c r="AE373" s="16"/>
      <c r="AF373" s="16"/>
      <c r="AG373" s="16">
        <v>0.7</v>
      </c>
    </row>
    <row r="374" spans="29:33">
      <c r="AC374" s="415" t="s">
        <v>87</v>
      </c>
      <c r="AD374" s="16">
        <v>0.15</v>
      </c>
      <c r="AE374" s="16"/>
      <c r="AF374" s="16"/>
      <c r="AG374" s="16">
        <v>0.15</v>
      </c>
    </row>
    <row r="375" spans="29:33">
      <c r="AC375" s="425">
        <v>5.55</v>
      </c>
      <c r="AD375" s="16">
        <v>0.15</v>
      </c>
      <c r="AE375" s="16"/>
      <c r="AF375" s="16"/>
      <c r="AG375" s="16">
        <v>0.15</v>
      </c>
    </row>
    <row r="376" spans="29:33">
      <c r="AC376" s="472" t="s">
        <v>193</v>
      </c>
      <c r="AD376" s="16">
        <v>0.15</v>
      </c>
      <c r="AE376" s="16"/>
      <c r="AF376" s="16"/>
      <c r="AG376" s="16">
        <v>0.15</v>
      </c>
    </row>
    <row r="377" spans="29:33">
      <c r="AC377" s="528" t="s">
        <v>221</v>
      </c>
      <c r="AD377" s="16">
        <v>0.15</v>
      </c>
      <c r="AE377" s="16"/>
      <c r="AF377" s="16"/>
      <c r="AG377" s="16">
        <v>0.15</v>
      </c>
    </row>
    <row r="378" spans="29:33">
      <c r="AC378" s="415" t="s">
        <v>86</v>
      </c>
      <c r="AD378" s="16">
        <v>0.1</v>
      </c>
      <c r="AE378" s="16"/>
      <c r="AF378" s="16"/>
      <c r="AG378" s="16">
        <v>0.1</v>
      </c>
    </row>
    <row r="379" spans="29:33">
      <c r="AC379" s="425">
        <v>3.7</v>
      </c>
      <c r="AD379" s="16">
        <v>0.1</v>
      </c>
      <c r="AE379" s="16"/>
      <c r="AF379" s="16"/>
      <c r="AG379" s="16">
        <v>0.1</v>
      </c>
    </row>
    <row r="380" spans="29:33">
      <c r="AC380" s="472" t="s">
        <v>193</v>
      </c>
      <c r="AD380" s="16">
        <v>0.1</v>
      </c>
      <c r="AE380" s="16"/>
      <c r="AF380" s="16"/>
      <c r="AG380" s="16">
        <v>0.1</v>
      </c>
    </row>
    <row r="381" spans="29:33">
      <c r="AC381" s="528" t="s">
        <v>221</v>
      </c>
      <c r="AD381" s="16">
        <v>0.1</v>
      </c>
      <c r="AE381" s="16"/>
      <c r="AF381" s="16"/>
      <c r="AG381" s="16">
        <v>0.1</v>
      </c>
    </row>
    <row r="382" spans="29:33">
      <c r="AC382" s="415" t="s">
        <v>83</v>
      </c>
      <c r="AD382" s="16">
        <v>0.30000000000000004</v>
      </c>
      <c r="AE382" s="16"/>
      <c r="AF382" s="16"/>
      <c r="AG382" s="16">
        <v>0.30000000000000004</v>
      </c>
    </row>
    <row r="383" spans="29:33">
      <c r="AC383" s="425">
        <v>3.7</v>
      </c>
      <c r="AD383" s="16">
        <v>0.1</v>
      </c>
      <c r="AE383" s="16"/>
      <c r="AF383" s="16"/>
      <c r="AG383" s="16">
        <v>0.1</v>
      </c>
    </row>
    <row r="384" spans="29:33">
      <c r="AC384" s="472" t="s">
        <v>193</v>
      </c>
      <c r="AD384" s="16">
        <v>0.1</v>
      </c>
      <c r="AE384" s="16"/>
      <c r="AF384" s="16"/>
      <c r="AG384" s="16">
        <v>0.1</v>
      </c>
    </row>
    <row r="385" spans="29:33">
      <c r="AC385" s="528" t="s">
        <v>227</v>
      </c>
      <c r="AD385" s="16">
        <v>0.1</v>
      </c>
      <c r="AE385" s="16"/>
      <c r="AF385" s="16"/>
      <c r="AG385" s="16">
        <v>0.1</v>
      </c>
    </row>
    <row r="386" spans="29:33">
      <c r="AC386" s="425">
        <v>7.4</v>
      </c>
      <c r="AD386" s="16">
        <v>0.2</v>
      </c>
      <c r="AE386" s="16"/>
      <c r="AF386" s="16"/>
      <c r="AG386" s="16">
        <v>0.2</v>
      </c>
    </row>
    <row r="387" spans="29:33">
      <c r="AC387" s="472" t="s">
        <v>192</v>
      </c>
      <c r="AD387" s="16">
        <v>0.2</v>
      </c>
      <c r="AE387" s="16"/>
      <c r="AF387" s="16"/>
      <c r="AG387" s="16">
        <v>0.2</v>
      </c>
    </row>
    <row r="388" spans="29:33">
      <c r="AC388" s="528" t="s">
        <v>221</v>
      </c>
      <c r="AD388" s="16">
        <v>0.2</v>
      </c>
      <c r="AE388" s="16"/>
      <c r="AF388" s="16"/>
      <c r="AG388" s="16">
        <v>0.2</v>
      </c>
    </row>
    <row r="389" spans="29:33">
      <c r="AC389" s="128" t="s">
        <v>40</v>
      </c>
      <c r="AD389" s="16">
        <v>3.8918918918918912</v>
      </c>
      <c r="AE389" s="16"/>
      <c r="AF389" s="16"/>
      <c r="AG389" s="16">
        <v>3.8918918918918912</v>
      </c>
    </row>
    <row r="390" spans="29:33">
      <c r="AC390" s="415" t="s">
        <v>241</v>
      </c>
      <c r="AD390" s="16"/>
      <c r="AE390" s="16"/>
      <c r="AF390" s="16"/>
      <c r="AG390" s="16"/>
    </row>
    <row r="391" spans="29:33">
      <c r="AC391" s="425" t="s">
        <v>240</v>
      </c>
      <c r="AD391" s="16"/>
      <c r="AE391" s="16"/>
      <c r="AF391" s="16"/>
      <c r="AG391" s="16"/>
    </row>
    <row r="392" spans="29:33">
      <c r="AC392" s="472" t="s">
        <v>190</v>
      </c>
      <c r="AD392" s="16"/>
      <c r="AE392" s="16"/>
      <c r="AF392" s="16"/>
      <c r="AG392" s="16"/>
    </row>
    <row r="393" spans="29:33">
      <c r="AC393" s="528" t="s">
        <v>228</v>
      </c>
      <c r="AD393" s="16"/>
      <c r="AE393" s="16"/>
      <c r="AF393" s="16"/>
      <c r="AG393" s="16"/>
    </row>
    <row r="394" spans="29:33">
      <c r="AC394" s="415" t="s">
        <v>242</v>
      </c>
      <c r="AD394" s="16">
        <v>1</v>
      </c>
      <c r="AE394" s="16"/>
      <c r="AF394" s="16"/>
      <c r="AG394" s="16">
        <v>1</v>
      </c>
    </row>
    <row r="395" spans="29:33">
      <c r="AC395" s="425">
        <v>37</v>
      </c>
      <c r="AD395" s="16">
        <v>1</v>
      </c>
      <c r="AE395" s="16"/>
      <c r="AF395" s="16"/>
      <c r="AG395" s="16">
        <v>1</v>
      </c>
    </row>
    <row r="396" spans="29:33">
      <c r="AC396" s="472" t="s">
        <v>190</v>
      </c>
      <c r="AD396" s="16">
        <v>1</v>
      </c>
      <c r="AE396" s="16"/>
      <c r="AF396" s="16"/>
      <c r="AG396" s="16">
        <v>1</v>
      </c>
    </row>
    <row r="397" spans="29:33">
      <c r="AC397" s="528" t="s">
        <v>228</v>
      </c>
      <c r="AD397" s="16">
        <v>1</v>
      </c>
      <c r="AE397" s="16"/>
      <c r="AF397" s="16"/>
      <c r="AG397" s="16">
        <v>1</v>
      </c>
    </row>
    <row r="398" spans="29:33">
      <c r="AC398" s="415" t="s">
        <v>169</v>
      </c>
      <c r="AD398" s="16">
        <v>0.40540540540540543</v>
      </c>
      <c r="AE398" s="16"/>
      <c r="AF398" s="16"/>
      <c r="AG398" s="16">
        <v>0.40540540540540543</v>
      </c>
    </row>
    <row r="399" spans="29:33">
      <c r="AC399" s="425">
        <v>15</v>
      </c>
      <c r="AD399" s="16">
        <v>0.40540540540540543</v>
      </c>
      <c r="AE399" s="16"/>
      <c r="AF399" s="16"/>
      <c r="AG399" s="16">
        <v>0.40540540540540543</v>
      </c>
    </row>
    <row r="400" spans="29:33">
      <c r="AC400" s="472" t="s">
        <v>190</v>
      </c>
      <c r="AD400" s="16">
        <v>0.40540540540540543</v>
      </c>
      <c r="AE400" s="16"/>
      <c r="AF400" s="16"/>
      <c r="AG400" s="16">
        <v>0.40540540540540543</v>
      </c>
    </row>
    <row r="401" spans="29:33">
      <c r="AC401" s="528" t="s">
        <v>228</v>
      </c>
      <c r="AD401" s="16">
        <v>0.40540540540540543</v>
      </c>
      <c r="AE401" s="16"/>
      <c r="AF401" s="16"/>
      <c r="AG401" s="16">
        <v>0.40540540540540543</v>
      </c>
    </row>
    <row r="402" spans="29:33">
      <c r="AC402" s="415" t="s">
        <v>140</v>
      </c>
      <c r="AD402" s="16">
        <v>1</v>
      </c>
      <c r="AE402" s="16"/>
      <c r="AF402" s="16"/>
      <c r="AG402" s="16">
        <v>1</v>
      </c>
    </row>
    <row r="403" spans="29:33">
      <c r="AC403" s="425">
        <v>37</v>
      </c>
      <c r="AD403" s="16">
        <v>1</v>
      </c>
      <c r="AE403" s="16"/>
      <c r="AF403" s="16"/>
      <c r="AG403" s="16">
        <v>1</v>
      </c>
    </row>
    <row r="404" spans="29:33">
      <c r="AC404" s="472" t="s">
        <v>190</v>
      </c>
      <c r="AD404" s="16">
        <v>1</v>
      </c>
      <c r="AE404" s="16"/>
      <c r="AF404" s="16"/>
      <c r="AG404" s="16">
        <v>1</v>
      </c>
    </row>
    <row r="405" spans="29:33">
      <c r="AC405" s="528" t="s">
        <v>228</v>
      </c>
      <c r="AD405" s="16">
        <v>1</v>
      </c>
      <c r="AE405" s="16"/>
      <c r="AF405" s="16"/>
      <c r="AG405" s="16">
        <v>1</v>
      </c>
    </row>
    <row r="406" spans="29:33">
      <c r="AC406" s="415" t="s">
        <v>138</v>
      </c>
      <c r="AD406" s="16">
        <v>0.40540540540540543</v>
      </c>
      <c r="AE406" s="16"/>
      <c r="AF406" s="16"/>
      <c r="AG406" s="16">
        <v>0.40540540540540543</v>
      </c>
    </row>
    <row r="407" spans="29:33">
      <c r="AC407" s="425">
        <v>15</v>
      </c>
      <c r="AD407" s="16">
        <v>0.40540540540540543</v>
      </c>
      <c r="AE407" s="16"/>
      <c r="AF407" s="16"/>
      <c r="AG407" s="16">
        <v>0.40540540540540543</v>
      </c>
    </row>
    <row r="408" spans="29:33">
      <c r="AC408" s="472" t="s">
        <v>190</v>
      </c>
      <c r="AD408" s="16">
        <v>0.40540540540540543</v>
      </c>
      <c r="AE408" s="16"/>
      <c r="AF408" s="16"/>
      <c r="AG408" s="16">
        <v>0.40540540540540543</v>
      </c>
    </row>
    <row r="409" spans="29:33">
      <c r="AC409" s="528" t="s">
        <v>228</v>
      </c>
      <c r="AD409" s="16">
        <v>0.40540540540540543</v>
      </c>
      <c r="AE409" s="16"/>
      <c r="AF409" s="16"/>
      <c r="AG409" s="16">
        <v>0.40540540540540543</v>
      </c>
    </row>
    <row r="410" spans="29:33">
      <c r="AC410" s="415" t="s">
        <v>243</v>
      </c>
      <c r="AD410" s="16"/>
      <c r="AE410" s="16"/>
      <c r="AF410" s="16"/>
      <c r="AG410" s="16"/>
    </row>
    <row r="411" spans="29:33">
      <c r="AC411" s="425" t="s">
        <v>240</v>
      </c>
      <c r="AD411" s="16"/>
      <c r="AE411" s="16"/>
      <c r="AF411" s="16"/>
      <c r="AG411" s="16"/>
    </row>
    <row r="412" spans="29:33">
      <c r="AC412" s="472" t="s">
        <v>190</v>
      </c>
      <c r="AD412" s="16"/>
      <c r="AE412" s="16"/>
      <c r="AF412" s="16"/>
      <c r="AG412" s="16"/>
    </row>
    <row r="413" spans="29:33">
      <c r="AC413" s="528" t="s">
        <v>228</v>
      </c>
      <c r="AD413" s="16"/>
      <c r="AE413" s="16"/>
      <c r="AF413" s="16"/>
      <c r="AG413" s="16"/>
    </row>
    <row r="414" spans="29:33">
      <c r="AC414" s="415" t="s">
        <v>165</v>
      </c>
      <c r="AD414" s="16">
        <v>0.54054054054054057</v>
      </c>
      <c r="AE414" s="16"/>
      <c r="AF414" s="16"/>
      <c r="AG414" s="16">
        <v>0.54054054054054057</v>
      </c>
    </row>
    <row r="415" spans="29:33">
      <c r="AC415" s="425">
        <v>20</v>
      </c>
      <c r="AD415" s="16">
        <v>0.54054054054054057</v>
      </c>
      <c r="AE415" s="16"/>
      <c r="AF415" s="16"/>
      <c r="AG415" s="16">
        <v>0.54054054054054057</v>
      </c>
    </row>
    <row r="416" spans="29:33">
      <c r="AC416" s="472" t="s">
        <v>190</v>
      </c>
      <c r="AD416" s="16">
        <v>0.54054054054054057</v>
      </c>
      <c r="AE416" s="16"/>
      <c r="AF416" s="16"/>
      <c r="AG416" s="16">
        <v>0.54054054054054057</v>
      </c>
    </row>
    <row r="417" spans="29:33">
      <c r="AC417" s="528" t="s">
        <v>228</v>
      </c>
      <c r="AD417" s="16">
        <v>0.54054054054054057</v>
      </c>
      <c r="AE417" s="16"/>
      <c r="AF417" s="16"/>
      <c r="AG417" s="16">
        <v>0.54054054054054057</v>
      </c>
    </row>
    <row r="418" spans="29:33">
      <c r="AC418" s="415" t="s">
        <v>139</v>
      </c>
      <c r="AD418" s="16">
        <v>0.54054054054054057</v>
      </c>
      <c r="AE418" s="16"/>
      <c r="AF418" s="16"/>
      <c r="AG418" s="16">
        <v>0.54054054054054057</v>
      </c>
    </row>
    <row r="419" spans="29:33">
      <c r="AC419" s="425">
        <v>20</v>
      </c>
      <c r="AD419" s="16">
        <v>0.54054054054054057</v>
      </c>
      <c r="AE419" s="16"/>
      <c r="AF419" s="16"/>
      <c r="AG419" s="16">
        <v>0.54054054054054057</v>
      </c>
    </row>
    <row r="420" spans="29:33">
      <c r="AC420" s="472" t="s">
        <v>190</v>
      </c>
      <c r="AD420" s="16">
        <v>0.54054054054054057</v>
      </c>
      <c r="AE420" s="16"/>
      <c r="AF420" s="16"/>
      <c r="AG420" s="16">
        <v>0.54054054054054057</v>
      </c>
    </row>
    <row r="421" spans="29:33">
      <c r="AC421" s="528" t="s">
        <v>228</v>
      </c>
      <c r="AD421" s="16">
        <v>0.54054054054054057</v>
      </c>
      <c r="AE421" s="16"/>
      <c r="AF421" s="16"/>
      <c r="AG421" s="16">
        <v>0.54054054054054057</v>
      </c>
    </row>
    <row r="422" spans="29:33">
      <c r="AC422" s="128" t="s">
        <v>89</v>
      </c>
      <c r="AD422" s="16">
        <v>2.75</v>
      </c>
      <c r="AE422" s="16"/>
      <c r="AF422" s="16"/>
      <c r="AG422" s="16">
        <v>2.75</v>
      </c>
    </row>
    <row r="423" spans="29:33">
      <c r="AC423" s="415" t="s">
        <v>81</v>
      </c>
      <c r="AD423" s="16">
        <v>0.35</v>
      </c>
      <c r="AE423" s="16"/>
      <c r="AF423" s="16"/>
      <c r="AG423" s="16">
        <v>0.35</v>
      </c>
    </row>
    <row r="424" spans="29:33">
      <c r="AC424" s="425">
        <v>3.7</v>
      </c>
      <c r="AD424" s="16">
        <v>0.1</v>
      </c>
      <c r="AE424" s="16"/>
      <c r="AF424" s="16"/>
      <c r="AG424" s="16">
        <v>0.1</v>
      </c>
    </row>
    <row r="425" spans="29:33">
      <c r="AC425" s="472" t="s">
        <v>193</v>
      </c>
      <c r="AD425" s="16">
        <v>0.1</v>
      </c>
      <c r="AE425" s="16"/>
      <c r="AF425" s="16"/>
      <c r="AG425" s="16">
        <v>0.1</v>
      </c>
    </row>
    <row r="426" spans="29:33">
      <c r="AC426" s="528" t="s">
        <v>226</v>
      </c>
      <c r="AD426" s="16">
        <v>0.1</v>
      </c>
      <c r="AE426" s="16"/>
      <c r="AF426" s="16"/>
      <c r="AG426" s="16">
        <v>0.1</v>
      </c>
    </row>
    <row r="427" spans="29:33">
      <c r="AC427" s="425">
        <v>9.25</v>
      </c>
      <c r="AD427" s="16">
        <v>0.25</v>
      </c>
      <c r="AE427" s="16"/>
      <c r="AF427" s="16"/>
      <c r="AG427" s="16">
        <v>0.25</v>
      </c>
    </row>
    <row r="428" spans="29:33">
      <c r="AC428" s="472" t="s">
        <v>194</v>
      </c>
      <c r="AD428" s="16">
        <v>0.25</v>
      </c>
      <c r="AE428" s="16"/>
      <c r="AF428" s="16"/>
      <c r="AG428" s="16">
        <v>0.25</v>
      </c>
    </row>
    <row r="429" spans="29:33">
      <c r="AC429" s="528" t="s">
        <v>227</v>
      </c>
      <c r="AD429" s="16">
        <v>0.25</v>
      </c>
      <c r="AE429" s="16"/>
      <c r="AF429" s="16"/>
      <c r="AG429" s="16">
        <v>0.25</v>
      </c>
    </row>
    <row r="430" spans="29:33">
      <c r="AC430" s="415" t="s">
        <v>82</v>
      </c>
      <c r="AD430" s="16">
        <v>0.35</v>
      </c>
      <c r="AE430" s="16"/>
      <c r="AF430" s="16"/>
      <c r="AG430" s="16">
        <v>0.35</v>
      </c>
    </row>
    <row r="431" spans="29:33">
      <c r="AC431" s="425">
        <v>3.7</v>
      </c>
      <c r="AD431" s="16">
        <v>0.1</v>
      </c>
      <c r="AE431" s="16"/>
      <c r="AF431" s="16"/>
      <c r="AG431" s="16">
        <v>0.1</v>
      </c>
    </row>
    <row r="432" spans="29:33">
      <c r="AC432" s="472" t="s">
        <v>193</v>
      </c>
      <c r="AD432" s="16">
        <v>0.1</v>
      </c>
      <c r="AE432" s="16"/>
      <c r="AF432" s="16"/>
      <c r="AG432" s="16">
        <v>0.1</v>
      </c>
    </row>
    <row r="433" spans="29:33">
      <c r="AC433" s="528" t="s">
        <v>226</v>
      </c>
      <c r="AD433" s="16">
        <v>0.1</v>
      </c>
      <c r="AE433" s="16"/>
      <c r="AF433" s="16"/>
      <c r="AG433" s="16">
        <v>0.1</v>
      </c>
    </row>
    <row r="434" spans="29:33">
      <c r="AC434" s="425">
        <v>9.25</v>
      </c>
      <c r="AD434" s="16">
        <v>0.25</v>
      </c>
      <c r="AE434" s="16"/>
      <c r="AF434" s="16"/>
      <c r="AG434" s="16">
        <v>0.25</v>
      </c>
    </row>
    <row r="435" spans="29:33">
      <c r="AC435" s="472" t="s">
        <v>194</v>
      </c>
      <c r="AD435" s="16">
        <v>0.25</v>
      </c>
      <c r="AE435" s="16"/>
      <c r="AF435" s="16"/>
      <c r="AG435" s="16">
        <v>0.25</v>
      </c>
    </row>
    <row r="436" spans="29:33">
      <c r="AC436" s="528" t="s">
        <v>227</v>
      </c>
      <c r="AD436" s="16">
        <v>0.25</v>
      </c>
      <c r="AE436" s="16"/>
      <c r="AF436" s="16"/>
      <c r="AG436" s="16">
        <v>0.25</v>
      </c>
    </row>
    <row r="437" spans="29:33">
      <c r="AC437" s="415" t="s">
        <v>80</v>
      </c>
      <c r="AD437" s="16">
        <v>0.35</v>
      </c>
      <c r="AE437" s="16"/>
      <c r="AF437" s="16"/>
      <c r="AG437" s="16">
        <v>0.35</v>
      </c>
    </row>
    <row r="438" spans="29:33">
      <c r="AC438" s="425">
        <v>3.7</v>
      </c>
      <c r="AD438" s="16">
        <v>0.1</v>
      </c>
      <c r="AE438" s="16"/>
      <c r="AF438" s="16"/>
      <c r="AG438" s="16">
        <v>0.1</v>
      </c>
    </row>
    <row r="439" spans="29:33">
      <c r="AC439" s="472" t="s">
        <v>193</v>
      </c>
      <c r="AD439" s="16">
        <v>0.1</v>
      </c>
      <c r="AE439" s="16"/>
      <c r="AF439" s="16"/>
      <c r="AG439" s="16">
        <v>0.1</v>
      </c>
    </row>
    <row r="440" spans="29:33">
      <c r="AC440" s="528" t="s">
        <v>226</v>
      </c>
      <c r="AD440" s="16">
        <v>0.1</v>
      </c>
      <c r="AE440" s="16"/>
      <c r="AF440" s="16"/>
      <c r="AG440" s="16">
        <v>0.1</v>
      </c>
    </row>
    <row r="441" spans="29:33">
      <c r="AC441" s="425">
        <v>9.25</v>
      </c>
      <c r="AD441" s="16">
        <v>0.25</v>
      </c>
      <c r="AE441" s="16"/>
      <c r="AF441" s="16"/>
      <c r="AG441" s="16">
        <v>0.25</v>
      </c>
    </row>
    <row r="442" spans="29:33">
      <c r="AC442" s="472" t="s">
        <v>194</v>
      </c>
      <c r="AD442" s="16">
        <v>0.25</v>
      </c>
      <c r="AE442" s="16"/>
      <c r="AF442" s="16"/>
      <c r="AG442" s="16">
        <v>0.25</v>
      </c>
    </row>
    <row r="443" spans="29:33">
      <c r="AC443" s="528" t="s">
        <v>227</v>
      </c>
      <c r="AD443" s="16">
        <v>0.25</v>
      </c>
      <c r="AE443" s="16"/>
      <c r="AF443" s="16"/>
      <c r="AG443" s="16">
        <v>0.25</v>
      </c>
    </row>
    <row r="444" spans="29:33">
      <c r="AC444" s="415" t="s">
        <v>84</v>
      </c>
      <c r="AD444" s="16">
        <v>0.35</v>
      </c>
      <c r="AE444" s="16"/>
      <c r="AF444" s="16"/>
      <c r="AG444" s="16">
        <v>0.35</v>
      </c>
    </row>
    <row r="445" spans="29:33">
      <c r="AC445" s="425">
        <v>3.7</v>
      </c>
      <c r="AD445" s="16">
        <v>0.1</v>
      </c>
      <c r="AE445" s="16"/>
      <c r="AF445" s="16"/>
      <c r="AG445" s="16">
        <v>0.1</v>
      </c>
    </row>
    <row r="446" spans="29:33">
      <c r="AC446" s="472" t="s">
        <v>193</v>
      </c>
      <c r="AD446" s="16">
        <v>0.1</v>
      </c>
      <c r="AE446" s="16"/>
      <c r="AF446" s="16"/>
      <c r="AG446" s="16">
        <v>0.1</v>
      </c>
    </row>
    <row r="447" spans="29:33">
      <c r="AC447" s="528" t="s">
        <v>226</v>
      </c>
      <c r="AD447" s="16">
        <v>0.1</v>
      </c>
      <c r="AE447" s="16"/>
      <c r="AF447" s="16"/>
      <c r="AG447" s="16">
        <v>0.1</v>
      </c>
    </row>
    <row r="448" spans="29:33">
      <c r="AC448" s="425">
        <v>9.25</v>
      </c>
      <c r="AD448" s="16">
        <v>0.25</v>
      </c>
      <c r="AE448" s="16"/>
      <c r="AF448" s="16"/>
      <c r="AG448" s="16">
        <v>0.25</v>
      </c>
    </row>
    <row r="449" spans="29:33">
      <c r="AC449" s="472" t="s">
        <v>194</v>
      </c>
      <c r="AD449" s="16">
        <v>0.25</v>
      </c>
      <c r="AE449" s="16"/>
      <c r="AF449" s="16"/>
      <c r="AG449" s="16">
        <v>0.25</v>
      </c>
    </row>
    <row r="450" spans="29:33">
      <c r="AC450" s="528" t="s">
        <v>227</v>
      </c>
      <c r="AD450" s="16">
        <v>0.25</v>
      </c>
      <c r="AE450" s="16"/>
      <c r="AF450" s="16"/>
      <c r="AG450" s="16">
        <v>0.25</v>
      </c>
    </row>
    <row r="451" spans="29:33">
      <c r="AC451" s="415" t="s">
        <v>74</v>
      </c>
      <c r="AD451" s="16">
        <v>0.35</v>
      </c>
      <c r="AE451" s="16"/>
      <c r="AF451" s="16"/>
      <c r="AG451" s="16">
        <v>0.35</v>
      </c>
    </row>
    <row r="452" spans="29:33">
      <c r="AC452" s="425">
        <v>3.7</v>
      </c>
      <c r="AD452" s="16">
        <v>0.1</v>
      </c>
      <c r="AE452" s="16"/>
      <c r="AF452" s="16"/>
      <c r="AG452" s="16">
        <v>0.1</v>
      </c>
    </row>
    <row r="453" spans="29:33">
      <c r="AC453" s="472" t="s">
        <v>193</v>
      </c>
      <c r="AD453" s="16">
        <v>0.1</v>
      </c>
      <c r="AE453" s="16"/>
      <c r="AF453" s="16"/>
      <c r="AG453" s="16">
        <v>0.1</v>
      </c>
    </row>
    <row r="454" spans="29:33">
      <c r="AC454" s="528" t="s">
        <v>226</v>
      </c>
      <c r="AD454" s="16">
        <v>0.1</v>
      </c>
      <c r="AE454" s="16"/>
      <c r="AF454" s="16"/>
      <c r="AG454" s="16">
        <v>0.1</v>
      </c>
    </row>
    <row r="455" spans="29:33">
      <c r="AC455" s="425">
        <v>9.25</v>
      </c>
      <c r="AD455" s="16">
        <v>0.25</v>
      </c>
      <c r="AE455" s="16"/>
      <c r="AF455" s="16"/>
      <c r="AG455" s="16">
        <v>0.25</v>
      </c>
    </row>
    <row r="456" spans="29:33">
      <c r="AC456" s="472" t="s">
        <v>194</v>
      </c>
      <c r="AD456" s="16">
        <v>0.25</v>
      </c>
      <c r="AE456" s="16"/>
      <c r="AF456" s="16"/>
      <c r="AG456" s="16">
        <v>0.25</v>
      </c>
    </row>
    <row r="457" spans="29:33">
      <c r="AC457" s="528" t="s">
        <v>223</v>
      </c>
      <c r="AD457" s="16">
        <v>0.25</v>
      </c>
      <c r="AE457" s="16"/>
      <c r="AF457" s="16"/>
      <c r="AG457" s="16">
        <v>0.25</v>
      </c>
    </row>
    <row r="458" spans="29:33">
      <c r="AC458" s="415" t="s">
        <v>87</v>
      </c>
      <c r="AD458" s="16">
        <v>0.65</v>
      </c>
      <c r="AE458" s="16"/>
      <c r="AF458" s="16"/>
      <c r="AG458" s="16">
        <v>0.65</v>
      </c>
    </row>
    <row r="459" spans="29:33">
      <c r="AC459" s="425">
        <v>5.55</v>
      </c>
      <c r="AD459" s="16">
        <v>0.15</v>
      </c>
      <c r="AE459" s="16"/>
      <c r="AF459" s="16"/>
      <c r="AG459" s="16">
        <v>0.15</v>
      </c>
    </row>
    <row r="460" spans="29:33">
      <c r="AC460" s="472" t="s">
        <v>193</v>
      </c>
      <c r="AD460" s="16">
        <v>0.15</v>
      </c>
      <c r="AE460" s="16"/>
      <c r="AF460" s="16"/>
      <c r="AG460" s="16">
        <v>0.15</v>
      </c>
    </row>
    <row r="461" spans="29:33">
      <c r="AC461" s="528" t="s">
        <v>226</v>
      </c>
      <c r="AD461" s="16">
        <v>0.15</v>
      </c>
      <c r="AE461" s="16"/>
      <c r="AF461" s="16"/>
      <c r="AG461" s="16">
        <v>0.15</v>
      </c>
    </row>
    <row r="462" spans="29:33">
      <c r="AC462" s="425">
        <v>9.25</v>
      </c>
      <c r="AD462" s="16">
        <v>0.5</v>
      </c>
      <c r="AE462" s="16"/>
      <c r="AF462" s="16"/>
      <c r="AG462" s="16">
        <v>0.5</v>
      </c>
    </row>
    <row r="463" spans="29:33">
      <c r="AC463" s="472" t="s">
        <v>194</v>
      </c>
      <c r="AD463" s="16">
        <v>0.25</v>
      </c>
      <c r="AE463" s="16"/>
      <c r="AF463" s="16"/>
      <c r="AG463" s="16">
        <v>0.25</v>
      </c>
    </row>
    <row r="464" spans="29:33">
      <c r="AC464" s="528" t="s">
        <v>227</v>
      </c>
      <c r="AD464" s="16">
        <v>0.25</v>
      </c>
      <c r="AE464" s="16"/>
      <c r="AF464" s="16"/>
      <c r="AG464" s="16">
        <v>0.25</v>
      </c>
    </row>
    <row r="465" spans="29:33">
      <c r="AC465" s="472" t="s">
        <v>192</v>
      </c>
      <c r="AD465" s="16">
        <v>0.25</v>
      </c>
      <c r="AE465" s="16"/>
      <c r="AF465" s="16"/>
      <c r="AG465" s="16">
        <v>0.25</v>
      </c>
    </row>
    <row r="466" spans="29:33">
      <c r="AC466" s="528" t="s">
        <v>223</v>
      </c>
      <c r="AD466" s="16">
        <v>0.25</v>
      </c>
      <c r="AE466" s="16"/>
      <c r="AF466" s="16"/>
      <c r="AG466" s="16">
        <v>0.25</v>
      </c>
    </row>
    <row r="467" spans="29:33">
      <c r="AC467" s="415" t="s">
        <v>83</v>
      </c>
      <c r="AD467" s="16">
        <v>0.35</v>
      </c>
      <c r="AE467" s="16"/>
      <c r="AF467" s="16"/>
      <c r="AG467" s="16">
        <v>0.35</v>
      </c>
    </row>
    <row r="468" spans="29:33">
      <c r="AC468" s="425">
        <v>3.7</v>
      </c>
      <c r="AD468" s="16">
        <v>0.1</v>
      </c>
      <c r="AE468" s="16"/>
      <c r="AF468" s="16"/>
      <c r="AG468" s="16">
        <v>0.1</v>
      </c>
    </row>
    <row r="469" spans="29:33">
      <c r="AC469" s="472" t="s">
        <v>193</v>
      </c>
      <c r="AD469" s="16">
        <v>0.1</v>
      </c>
      <c r="AE469" s="16"/>
      <c r="AF469" s="16"/>
      <c r="AG469" s="16">
        <v>0.1</v>
      </c>
    </row>
    <row r="470" spans="29:33">
      <c r="AC470" s="528" t="s">
        <v>226</v>
      </c>
      <c r="AD470" s="16">
        <v>0.1</v>
      </c>
      <c r="AE470" s="16"/>
      <c r="AF470" s="16"/>
      <c r="AG470" s="16">
        <v>0.1</v>
      </c>
    </row>
    <row r="471" spans="29:33">
      <c r="AC471" s="425">
        <v>9.25</v>
      </c>
      <c r="AD471" s="16">
        <v>0.25</v>
      </c>
      <c r="AE471" s="16"/>
      <c r="AF471" s="16"/>
      <c r="AG471" s="16">
        <v>0.25</v>
      </c>
    </row>
    <row r="472" spans="29:33">
      <c r="AC472" s="472" t="s">
        <v>194</v>
      </c>
      <c r="AD472" s="16">
        <v>0.25</v>
      </c>
      <c r="AE472" s="16"/>
      <c r="AF472" s="16"/>
      <c r="AG472" s="16">
        <v>0.25</v>
      </c>
    </row>
    <row r="473" spans="29:33">
      <c r="AC473" s="528" t="s">
        <v>227</v>
      </c>
      <c r="AD473" s="16">
        <v>0.25</v>
      </c>
      <c r="AE473" s="16"/>
      <c r="AF473" s="16"/>
      <c r="AG473" s="16">
        <v>0.25</v>
      </c>
    </row>
    <row r="474" spans="29:33">
      <c r="AC474" s="128" t="s">
        <v>145</v>
      </c>
      <c r="AD474" s="16">
        <v>4.3265765765765769</v>
      </c>
      <c r="AE474" s="16">
        <v>2.7567567567567566</v>
      </c>
      <c r="AF474" s="16">
        <v>2.6216216216216219</v>
      </c>
      <c r="AG474" s="16">
        <v>9.704954954954955</v>
      </c>
    </row>
    <row r="475" spans="29:33">
      <c r="AC475" s="415" t="s">
        <v>245</v>
      </c>
      <c r="AD475" s="16">
        <v>0.13513513513513514</v>
      </c>
      <c r="AE475" s="16">
        <v>0.54054054054054057</v>
      </c>
      <c r="AF475" s="16"/>
      <c r="AG475" s="16">
        <v>0.67567567567567566</v>
      </c>
    </row>
    <row r="476" spans="29:33">
      <c r="AC476" s="425">
        <v>5</v>
      </c>
      <c r="AD476" s="16">
        <v>0.13513513513513514</v>
      </c>
      <c r="AE476" s="16"/>
      <c r="AF476" s="16"/>
      <c r="AG476" s="16">
        <v>0.13513513513513514</v>
      </c>
    </row>
    <row r="477" spans="29:33">
      <c r="AC477" s="472" t="s">
        <v>191</v>
      </c>
      <c r="AD477" s="16">
        <v>0.13513513513513514</v>
      </c>
      <c r="AE477" s="16"/>
      <c r="AF477" s="16"/>
      <c r="AG477" s="16">
        <v>0.13513513513513514</v>
      </c>
    </row>
    <row r="478" spans="29:33">
      <c r="AC478" s="528" t="s">
        <v>221</v>
      </c>
      <c r="AD478" s="16">
        <v>0.13513513513513514</v>
      </c>
      <c r="AE478" s="16"/>
      <c r="AF478" s="16"/>
      <c r="AG478" s="16">
        <v>0.13513513513513514</v>
      </c>
    </row>
    <row r="479" spans="29:33">
      <c r="AC479" s="425">
        <v>20</v>
      </c>
      <c r="AD479" s="16"/>
      <c r="AE479" s="16">
        <v>0.54054054054054057</v>
      </c>
      <c r="AF479" s="16"/>
      <c r="AG479" s="16">
        <v>0.54054054054054057</v>
      </c>
    </row>
    <row r="480" spans="29:33">
      <c r="AC480" s="472" t="s">
        <v>192</v>
      </c>
      <c r="AD480" s="16"/>
      <c r="AE480" s="16">
        <v>0.54054054054054057</v>
      </c>
      <c r="AF480" s="16"/>
      <c r="AG480" s="16">
        <v>0.54054054054054057</v>
      </c>
    </row>
    <row r="481" spans="29:33">
      <c r="AC481" s="528" t="s">
        <v>221</v>
      </c>
      <c r="AD481" s="16"/>
      <c r="AE481" s="16">
        <v>0.54054054054054057</v>
      </c>
      <c r="AF481" s="16"/>
      <c r="AG481" s="16">
        <v>0.54054054054054057</v>
      </c>
    </row>
    <row r="482" spans="29:33">
      <c r="AC482" s="415" t="s">
        <v>146</v>
      </c>
      <c r="AD482" s="16"/>
      <c r="AE482" s="16">
        <v>1</v>
      </c>
      <c r="AF482" s="16"/>
      <c r="AG482" s="16">
        <v>1</v>
      </c>
    </row>
    <row r="483" spans="29:33">
      <c r="AC483" s="425">
        <v>37</v>
      </c>
      <c r="AD483" s="16"/>
      <c r="AE483" s="16">
        <v>1</v>
      </c>
      <c r="AF483" s="16"/>
      <c r="AG483" s="16">
        <v>1</v>
      </c>
    </row>
    <row r="484" spans="29:33">
      <c r="AC484" s="472" t="s">
        <v>191</v>
      </c>
      <c r="AD484" s="16"/>
      <c r="AE484" s="16">
        <v>1</v>
      </c>
      <c r="AF484" s="16"/>
      <c r="AG484" s="16">
        <v>1</v>
      </c>
    </row>
    <row r="485" spans="29:33">
      <c r="AC485" s="528" t="s">
        <v>221</v>
      </c>
      <c r="AD485" s="16"/>
      <c r="AE485" s="16">
        <v>1</v>
      </c>
      <c r="AF485" s="16"/>
      <c r="AG485" s="16">
        <v>1</v>
      </c>
    </row>
    <row r="486" spans="29:33">
      <c r="AC486" s="415" t="s">
        <v>137</v>
      </c>
      <c r="AD486" s="16">
        <v>0.93918918918918914</v>
      </c>
      <c r="AE486" s="16"/>
      <c r="AF486" s="16">
        <v>1</v>
      </c>
      <c r="AG486" s="16">
        <v>1.939189189189189</v>
      </c>
    </row>
    <row r="487" spans="29:33">
      <c r="AC487" s="425">
        <v>34.75</v>
      </c>
      <c r="AD487" s="16">
        <v>0.93918918918918914</v>
      </c>
      <c r="AE487" s="16"/>
      <c r="AF487" s="16"/>
      <c r="AG487" s="16">
        <v>0.93918918918918914</v>
      </c>
    </row>
    <row r="488" spans="29:33">
      <c r="AC488" s="472" t="s">
        <v>191</v>
      </c>
      <c r="AD488" s="16">
        <v>0.93918918918918914</v>
      </c>
      <c r="AE488" s="16"/>
      <c r="AF488" s="16"/>
      <c r="AG488" s="16">
        <v>0.93918918918918914</v>
      </c>
    </row>
    <row r="489" spans="29:33">
      <c r="AC489" s="528" t="s">
        <v>221</v>
      </c>
      <c r="AD489" s="16">
        <v>0.93918918918918914</v>
      </c>
      <c r="AE489" s="16"/>
      <c r="AF489" s="16"/>
      <c r="AG489" s="16">
        <v>0.93918918918918914</v>
      </c>
    </row>
    <row r="490" spans="29:33">
      <c r="AC490" s="425">
        <v>37</v>
      </c>
      <c r="AD490" s="16"/>
      <c r="AE490" s="16"/>
      <c r="AF490" s="16">
        <v>1</v>
      </c>
      <c r="AG490" s="16">
        <v>1</v>
      </c>
    </row>
    <row r="491" spans="29:33">
      <c r="AC491" s="472" t="s">
        <v>197</v>
      </c>
      <c r="AD491" s="16"/>
      <c r="AE491" s="16"/>
      <c r="AF491" s="16">
        <v>1</v>
      </c>
      <c r="AG491" s="16">
        <v>1</v>
      </c>
    </row>
    <row r="492" spans="29:33">
      <c r="AC492" s="528" t="s">
        <v>221</v>
      </c>
      <c r="AD492" s="16"/>
      <c r="AE492" s="16"/>
      <c r="AF492" s="16">
        <v>1</v>
      </c>
      <c r="AG492" s="16">
        <v>1</v>
      </c>
    </row>
    <row r="493" spans="29:33">
      <c r="AC493" s="415" t="s">
        <v>127</v>
      </c>
      <c r="AD493" s="16">
        <v>0.40540540540540543</v>
      </c>
      <c r="AE493" s="16"/>
      <c r="AF493" s="16">
        <v>0.81081081081081086</v>
      </c>
      <c r="AG493" s="16">
        <v>1.2162162162162162</v>
      </c>
    </row>
    <row r="494" spans="29:33">
      <c r="AC494" s="425">
        <v>15</v>
      </c>
      <c r="AD494" s="16">
        <v>0.40540540540540543</v>
      </c>
      <c r="AE494" s="16"/>
      <c r="AF494" s="16"/>
      <c r="AG494" s="16">
        <v>0.40540540540540543</v>
      </c>
    </row>
    <row r="495" spans="29:33">
      <c r="AC495" s="472" t="s">
        <v>192</v>
      </c>
      <c r="AD495" s="16">
        <v>0.40540540540540543</v>
      </c>
      <c r="AE495" s="16"/>
      <c r="AF495" s="16"/>
      <c r="AG495" s="16">
        <v>0.40540540540540543</v>
      </c>
    </row>
    <row r="496" spans="29:33">
      <c r="AC496" s="528" t="s">
        <v>221</v>
      </c>
      <c r="AD496" s="16">
        <v>0.40540540540540543</v>
      </c>
      <c r="AE496" s="16"/>
      <c r="AF496" s="16"/>
      <c r="AG496" s="16">
        <v>0.40540540540540543</v>
      </c>
    </row>
    <row r="497" spans="29:33">
      <c r="AC497" s="425">
        <v>30</v>
      </c>
      <c r="AD497" s="16"/>
      <c r="AE497" s="16"/>
      <c r="AF497" s="16">
        <v>0.81081081081081086</v>
      </c>
      <c r="AG497" s="16">
        <v>0.81081081081081086</v>
      </c>
    </row>
    <row r="498" spans="29:33">
      <c r="AC498" s="472" t="s">
        <v>197</v>
      </c>
      <c r="AD498" s="16"/>
      <c r="AE498" s="16"/>
      <c r="AF498" s="16">
        <v>0.81081081081081086</v>
      </c>
      <c r="AG498" s="16">
        <v>0.81081081081081086</v>
      </c>
    </row>
    <row r="499" spans="29:33">
      <c r="AC499" s="528" t="s">
        <v>221</v>
      </c>
      <c r="AD499" s="16"/>
      <c r="AE499" s="16"/>
      <c r="AF499" s="16">
        <v>0.81081081081081086</v>
      </c>
      <c r="AG499" s="16">
        <v>0.81081081081081086</v>
      </c>
    </row>
    <row r="500" spans="29:33">
      <c r="AC500" s="415" t="s">
        <v>147</v>
      </c>
      <c r="AD500" s="16"/>
      <c r="AE500" s="16">
        <v>1</v>
      </c>
      <c r="AF500" s="16"/>
      <c r="AG500" s="16">
        <v>1</v>
      </c>
    </row>
    <row r="501" spans="29:33">
      <c r="AC501" s="425">
        <v>37</v>
      </c>
      <c r="AD501" s="16"/>
      <c r="AE501" s="16">
        <v>1</v>
      </c>
      <c r="AF501" s="16"/>
      <c r="AG501" s="16">
        <v>1</v>
      </c>
    </row>
    <row r="502" spans="29:33">
      <c r="AC502" s="472" t="s">
        <v>190</v>
      </c>
      <c r="AD502" s="16"/>
      <c r="AE502" s="16">
        <v>1</v>
      </c>
      <c r="AF502" s="16"/>
      <c r="AG502" s="16">
        <v>1</v>
      </c>
    </row>
    <row r="503" spans="29:33">
      <c r="AC503" s="528" t="s">
        <v>221</v>
      </c>
      <c r="AD503" s="16"/>
      <c r="AE503" s="16">
        <v>1</v>
      </c>
      <c r="AF503" s="16"/>
      <c r="AG503" s="16">
        <v>1</v>
      </c>
    </row>
    <row r="504" spans="29:33">
      <c r="AC504" s="415" t="s">
        <v>126</v>
      </c>
      <c r="AD504" s="16">
        <v>0.47297297297297303</v>
      </c>
      <c r="AE504" s="16"/>
      <c r="AF504" s="16">
        <v>0.81081081081081086</v>
      </c>
      <c r="AG504" s="16">
        <v>1.2837837837837838</v>
      </c>
    </row>
    <row r="505" spans="29:33">
      <c r="AC505" s="425">
        <v>2.5</v>
      </c>
      <c r="AD505" s="16">
        <v>6.7567567567567571E-2</v>
      </c>
      <c r="AE505" s="16"/>
      <c r="AF505" s="16"/>
      <c r="AG505" s="16">
        <v>6.7567567567567571E-2</v>
      </c>
    </row>
    <row r="506" spans="29:33">
      <c r="AC506" s="472" t="s">
        <v>193</v>
      </c>
      <c r="AD506" s="16">
        <v>6.7567567567567571E-2</v>
      </c>
      <c r="AE506" s="16"/>
      <c r="AF506" s="16"/>
      <c r="AG506" s="16">
        <v>6.7567567567567571E-2</v>
      </c>
    </row>
    <row r="507" spans="29:33">
      <c r="AC507" s="528" t="s">
        <v>227</v>
      </c>
      <c r="AD507" s="16">
        <v>6.7567567567567571E-2</v>
      </c>
      <c r="AE507" s="16"/>
      <c r="AF507" s="16"/>
      <c r="AG507" s="16">
        <v>6.7567567567567571E-2</v>
      </c>
    </row>
    <row r="508" spans="29:33">
      <c r="AC508" s="425">
        <v>15</v>
      </c>
      <c r="AD508" s="16">
        <v>0.40540540540540543</v>
      </c>
      <c r="AE508" s="16"/>
      <c r="AF508" s="16"/>
      <c r="AG508" s="16">
        <v>0.40540540540540543</v>
      </c>
    </row>
    <row r="509" spans="29:33">
      <c r="AC509" s="472" t="s">
        <v>192</v>
      </c>
      <c r="AD509" s="16">
        <v>0.40540540540540543</v>
      </c>
      <c r="AE509" s="16"/>
      <c r="AF509" s="16"/>
      <c r="AG509" s="16">
        <v>0.40540540540540543</v>
      </c>
    </row>
    <row r="510" spans="29:33">
      <c r="AC510" s="528" t="s">
        <v>221</v>
      </c>
      <c r="AD510" s="16">
        <v>0.40540540540540543</v>
      </c>
      <c r="AE510" s="16"/>
      <c r="AF510" s="16"/>
      <c r="AG510" s="16">
        <v>0.40540540540540543</v>
      </c>
    </row>
    <row r="511" spans="29:33">
      <c r="AC511" s="425">
        <v>30</v>
      </c>
      <c r="AD511" s="16"/>
      <c r="AE511" s="16"/>
      <c r="AF511" s="16">
        <v>0.81081081081081086</v>
      </c>
      <c r="AG511" s="16">
        <v>0.81081081081081086</v>
      </c>
    </row>
    <row r="512" spans="29:33">
      <c r="AC512" s="472" t="s">
        <v>197</v>
      </c>
      <c r="AD512" s="16"/>
      <c r="AE512" s="16"/>
      <c r="AF512" s="16">
        <v>0.81081081081081086</v>
      </c>
      <c r="AG512" s="16">
        <v>0.81081081081081086</v>
      </c>
    </row>
    <row r="513" spans="29:33">
      <c r="AC513" s="528" t="s">
        <v>221</v>
      </c>
      <c r="AD513" s="16"/>
      <c r="AE513" s="16"/>
      <c r="AF513" s="16">
        <v>0.81081081081081086</v>
      </c>
      <c r="AG513" s="16">
        <v>0.81081081081081086</v>
      </c>
    </row>
    <row r="514" spans="29:33">
      <c r="AC514" s="415" t="s">
        <v>246</v>
      </c>
      <c r="AD514" s="16"/>
      <c r="AE514" s="16">
        <v>0.21621621621621623</v>
      </c>
      <c r="AF514" s="16"/>
      <c r="AG514" s="16">
        <v>0.21621621621621623</v>
      </c>
    </row>
    <row r="515" spans="29:33">
      <c r="AC515" s="425">
        <v>8</v>
      </c>
      <c r="AD515" s="16"/>
      <c r="AE515" s="16">
        <v>0.21621621621621623</v>
      </c>
      <c r="AF515" s="16"/>
      <c r="AG515" s="16">
        <v>0.21621621621621623</v>
      </c>
    </row>
    <row r="516" spans="29:33">
      <c r="AC516" s="472" t="s">
        <v>190</v>
      </c>
      <c r="AD516" s="16"/>
      <c r="AE516" s="16">
        <v>0.21621621621621623</v>
      </c>
      <c r="AF516" s="16"/>
      <c r="AG516" s="16">
        <v>0.21621621621621623</v>
      </c>
    </row>
    <row r="517" spans="29:33">
      <c r="AC517" s="528" t="s">
        <v>221</v>
      </c>
      <c r="AD517" s="16"/>
      <c r="AE517" s="16">
        <v>0.21621621621621623</v>
      </c>
      <c r="AF517" s="16"/>
      <c r="AG517" s="16">
        <v>0.21621621621621623</v>
      </c>
    </row>
    <row r="518" spans="29:33">
      <c r="AC518" s="415" t="s">
        <v>244</v>
      </c>
      <c r="AD518" s="16">
        <v>4.0540540540540543E-2</v>
      </c>
      <c r="AE518" s="16"/>
      <c r="AF518" s="16"/>
      <c r="AG518" s="16">
        <v>4.0540540540540543E-2</v>
      </c>
    </row>
    <row r="519" spans="29:33">
      <c r="AC519" s="425">
        <v>1.5</v>
      </c>
      <c r="AD519" s="16">
        <v>4.0540540540540543E-2</v>
      </c>
      <c r="AE519" s="16"/>
      <c r="AF519" s="16"/>
      <c r="AG519" s="16">
        <v>4.0540540540540543E-2</v>
      </c>
    </row>
    <row r="520" spans="29:33">
      <c r="AC520" s="472" t="s">
        <v>191</v>
      </c>
      <c r="AD520" s="16">
        <v>4.0540540540540543E-2</v>
      </c>
      <c r="AE520" s="16"/>
      <c r="AF520" s="16"/>
      <c r="AG520" s="16">
        <v>4.0540540540540543E-2</v>
      </c>
    </row>
    <row r="521" spans="29:33">
      <c r="AC521" s="528" t="s">
        <v>221</v>
      </c>
      <c r="AD521" s="16">
        <v>4.0540540540540543E-2</v>
      </c>
      <c r="AE521" s="16"/>
      <c r="AF521" s="16"/>
      <c r="AG521" s="16">
        <v>4.0540540540540543E-2</v>
      </c>
    </row>
    <row r="522" spans="29:33">
      <c r="AC522" s="415" t="s">
        <v>148</v>
      </c>
      <c r="AD522" s="16">
        <v>2.333333333333333</v>
      </c>
      <c r="AE522" s="16"/>
      <c r="AF522" s="16"/>
      <c r="AG522" s="16">
        <v>2.333333333333333</v>
      </c>
    </row>
    <row r="523" spans="29:33">
      <c r="AC523" s="425">
        <v>20</v>
      </c>
      <c r="AD523" s="16">
        <v>2.333333333333333</v>
      </c>
      <c r="AE523" s="16"/>
      <c r="AF523" s="16"/>
      <c r="AG523" s="16">
        <v>2.333333333333333</v>
      </c>
    </row>
    <row r="524" spans="29:33">
      <c r="AC524" s="472" t="s">
        <v>190</v>
      </c>
      <c r="AD524" s="16">
        <v>1</v>
      </c>
      <c r="AE524" s="16"/>
      <c r="AF524" s="16"/>
      <c r="AG524" s="16">
        <v>1</v>
      </c>
    </row>
    <row r="525" spans="29:33">
      <c r="AC525" s="528" t="s">
        <v>229</v>
      </c>
      <c r="AD525" s="16">
        <v>1</v>
      </c>
      <c r="AE525" s="16"/>
      <c r="AF525" s="16"/>
      <c r="AG525" s="16">
        <v>1</v>
      </c>
    </row>
    <row r="526" spans="29:33">
      <c r="AC526" s="472" t="s">
        <v>195</v>
      </c>
      <c r="AD526" s="16">
        <v>1.3333333333333333</v>
      </c>
      <c r="AE526" s="16"/>
      <c r="AF526" s="16"/>
      <c r="AG526" s="16">
        <v>1.3333333333333333</v>
      </c>
    </row>
    <row r="527" spans="29:33">
      <c r="AC527" s="528" t="s">
        <v>230</v>
      </c>
      <c r="AD527" s="16">
        <v>1.3333333333333333</v>
      </c>
      <c r="AE527" s="16"/>
      <c r="AF527" s="16"/>
      <c r="AG527" s="16">
        <v>1.3333333333333333</v>
      </c>
    </row>
    <row r="528" spans="29:33">
      <c r="AC528" s="128" t="s">
        <v>141</v>
      </c>
      <c r="AD528" s="16">
        <v>19.753410553410554</v>
      </c>
      <c r="AE528" s="16">
        <v>3.7567567567567566</v>
      </c>
      <c r="AF528" s="16">
        <v>2.6216216216216219</v>
      </c>
      <c r="AG528" s="16">
        <v>26.131788931788936</v>
      </c>
    </row>
  </sheetData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Dashboard samlet overblik</vt:lpstr>
      <vt:lpstr>Projektportefølje-overblik</vt:lpstr>
      <vt:lpstr>Ressourceoverblik</vt:lpstr>
      <vt:lpstr>Ark3</vt:lpstr>
      <vt:lpstr>Kommende oplysninger + info</vt:lpstr>
      <vt:lpstr>Allokering fordelt på projekter</vt:lpstr>
      <vt:lpstr>Allokering af medarbejdere</vt:lpstr>
      <vt:lpstr>Ressourcedata</vt:lpstr>
      <vt:lpstr>Pivottabeller til Dashboard</vt:lpstr>
      <vt:lpstr>Medarbejdere</vt:lpstr>
      <vt:lpstr>'Projektportefølje-overblik'!Print_Area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2018-05-25T06:13:46Z</dcterms:modified>
</cp:coreProperties>
</file>