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Variablen\Classification\"/>
    </mc:Choice>
  </mc:AlternateContent>
  <xr:revisionPtr revIDLastSave="0" documentId="13_ncr:1_{E93F7575-97EF-4466-8128-A93E483F095F}" xr6:coauthVersionLast="47" xr6:coauthVersionMax="47" xr10:uidLastSave="{00000000-0000-0000-0000-000000000000}"/>
  <bookViews>
    <workbookView xWindow="30" yWindow="750" windowWidth="28770" windowHeight="15450" xr2:uid="{CF114273-B684-4FF3-A60F-31A85B5C4E7E}"/>
  </bookViews>
  <sheets>
    <sheet name="Tabelle1" sheetId="1" r:id="rId1"/>
  </sheets>
  <definedNames>
    <definedName name="_xlnm._FilterDatabase" localSheetId="0" hidden="1">Tabelle1!$A$1:$E$1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N2" i="1"/>
  <c r="K3" i="1"/>
  <c r="K4" i="1"/>
  <c r="K6" i="1"/>
  <c r="K11" i="1"/>
  <c r="K16" i="1"/>
  <c r="K19" i="1"/>
  <c r="K24" i="1"/>
  <c r="K27" i="1"/>
  <c r="K30" i="1"/>
  <c r="K32" i="1"/>
  <c r="K33" i="1"/>
  <c r="K36" i="1"/>
  <c r="K38" i="1"/>
  <c r="J3" i="1"/>
  <c r="J7" i="1"/>
  <c r="J8" i="1"/>
  <c r="J9" i="1"/>
  <c r="J11" i="1"/>
  <c r="J15" i="1"/>
  <c r="J16" i="1"/>
  <c r="J17" i="1"/>
  <c r="J19" i="1"/>
  <c r="J23" i="1"/>
  <c r="J24" i="1"/>
  <c r="J25" i="1"/>
  <c r="J27" i="1"/>
  <c r="J31" i="1"/>
  <c r="J32" i="1"/>
  <c r="J33" i="1"/>
  <c r="J36" i="1"/>
  <c r="J2" i="1"/>
  <c r="I38" i="1"/>
  <c r="J38" i="1" s="1"/>
  <c r="I37" i="1"/>
  <c r="J37" i="1" s="1"/>
  <c r="I36" i="1"/>
  <c r="I35" i="1"/>
  <c r="K35" i="1" s="1"/>
  <c r="I34" i="1"/>
  <c r="K34" i="1" s="1"/>
  <c r="I33" i="1"/>
  <c r="I31" i="1"/>
  <c r="K31" i="1" s="1"/>
  <c r="I30" i="1"/>
  <c r="J30" i="1" s="1"/>
  <c r="I28" i="1"/>
  <c r="J28" i="1" s="1"/>
  <c r="I27" i="1"/>
  <c r="I26" i="1"/>
  <c r="K26" i="1" s="1"/>
  <c r="I25" i="1"/>
  <c r="K25" i="1" s="1"/>
  <c r="I24" i="1"/>
  <c r="I23" i="1"/>
  <c r="K23" i="1" s="1"/>
  <c r="I22" i="1"/>
  <c r="J22" i="1" s="1"/>
  <c r="I21" i="1"/>
  <c r="J21" i="1" s="1"/>
  <c r="I20" i="1"/>
  <c r="K20" i="1" s="1"/>
  <c r="I19" i="1"/>
  <c r="I18" i="1"/>
  <c r="K18" i="1" s="1"/>
  <c r="I17" i="1"/>
  <c r="K17" i="1" s="1"/>
  <c r="I16" i="1"/>
  <c r="I15" i="1"/>
  <c r="K15" i="1" s="1"/>
  <c r="I14" i="1"/>
  <c r="J14" i="1" s="1"/>
  <c r="I13" i="1"/>
  <c r="J13" i="1" s="1"/>
  <c r="I12" i="1"/>
  <c r="J12" i="1" s="1"/>
  <c r="I11" i="1"/>
  <c r="I10" i="1"/>
  <c r="K10" i="1" s="1"/>
  <c r="I9" i="1"/>
  <c r="K9" i="1" s="1"/>
  <c r="I8" i="1"/>
  <c r="K8" i="1" s="1"/>
  <c r="I7" i="1"/>
  <c r="K7" i="1" s="1"/>
  <c r="I6" i="1"/>
  <c r="J6" i="1" s="1"/>
  <c r="I5" i="1"/>
  <c r="J5" i="1" s="1"/>
  <c r="I4" i="1"/>
  <c r="J4" i="1" s="1"/>
  <c r="I3" i="1"/>
  <c r="I2" i="1"/>
  <c r="K2" i="1" s="1"/>
  <c r="K28" i="1" l="1"/>
  <c r="J20" i="1"/>
  <c r="J35" i="1"/>
  <c r="J34" i="1"/>
  <c r="J26" i="1"/>
  <c r="J18" i="1"/>
  <c r="J10" i="1"/>
  <c r="K22" i="1"/>
  <c r="K14" i="1"/>
  <c r="I29" i="1"/>
  <c r="K37" i="1"/>
  <c r="K21" i="1"/>
  <c r="K13" i="1"/>
  <c r="K5" i="1"/>
  <c r="K12" i="1"/>
  <c r="J29" i="1" l="1"/>
  <c r="K29" i="1"/>
</calcChain>
</file>

<file path=xl/sharedStrings.xml><?xml version="1.0" encoding="utf-8"?>
<sst xmlns="http://schemas.openxmlformats.org/spreadsheetml/2006/main" count="89" uniqueCount="63">
  <si>
    <t>Regierungsbezirk</t>
  </si>
  <si>
    <t>Königsberg</t>
  </si>
  <si>
    <t>Gumbinnen?</t>
  </si>
  <si>
    <t>Allenstein</t>
  </si>
  <si>
    <t>Danzig</t>
  </si>
  <si>
    <t>Marienwerder</t>
  </si>
  <si>
    <t>Stadt Berlin</t>
  </si>
  <si>
    <t>Portsdam</t>
  </si>
  <si>
    <t>Frankfurt</t>
  </si>
  <si>
    <t>Stettin</t>
  </si>
  <si>
    <t>Köslin</t>
  </si>
  <si>
    <t>Stralsund</t>
  </si>
  <si>
    <t>Posen</t>
  </si>
  <si>
    <t>Bromberg</t>
  </si>
  <si>
    <t>Breslau</t>
  </si>
  <si>
    <t>Liegnitz</t>
  </si>
  <si>
    <t>Oppeln</t>
  </si>
  <si>
    <t>Magdeburg</t>
  </si>
  <si>
    <t>Merseburg</t>
  </si>
  <si>
    <t>Erfurt</t>
  </si>
  <si>
    <t>Schleswig</t>
  </si>
  <si>
    <t>Hannover</t>
  </si>
  <si>
    <t>Hildesheim</t>
  </si>
  <si>
    <t>Lüneburg</t>
  </si>
  <si>
    <t>Stade</t>
  </si>
  <si>
    <t>Osnabrück</t>
  </si>
  <si>
    <t>Aurich</t>
  </si>
  <si>
    <t>Münster</t>
  </si>
  <si>
    <t>Minden</t>
  </si>
  <si>
    <t>Arnsberg</t>
  </si>
  <si>
    <t>Kassel</t>
  </si>
  <si>
    <t>Wiesbaden</t>
  </si>
  <si>
    <t>Koblenz</t>
  </si>
  <si>
    <t>Düsseldorf</t>
  </si>
  <si>
    <t>Köln</t>
  </si>
  <si>
    <t>Trier</t>
  </si>
  <si>
    <t>Aachen</t>
  </si>
  <si>
    <t>Sigmaringen</t>
  </si>
  <si>
    <t>b</t>
  </si>
  <si>
    <t>c</t>
  </si>
  <si>
    <t>id</t>
  </si>
  <si>
    <t>province</t>
  </si>
  <si>
    <t>province_name</t>
  </si>
  <si>
    <t>Rheinprovinz</t>
  </si>
  <si>
    <t>Ostpreußen</t>
  </si>
  <si>
    <t>Westfalen</t>
  </si>
  <si>
    <t>Schlesien</t>
  </si>
  <si>
    <t>Westpreußen</t>
  </si>
  <si>
    <t>Sachsen</t>
  </si>
  <si>
    <t>Brandenburg</t>
  </si>
  <si>
    <t>Hessen-Nassau</t>
  </si>
  <si>
    <t>Rheinproviz</t>
  </si>
  <si>
    <t>Pommern</t>
  </si>
  <si>
    <t>Hohenzollerische Lande</t>
  </si>
  <si>
    <t>Ärzte + Zahnärzte (2012)</t>
  </si>
  <si>
    <t>a_204</t>
  </si>
  <si>
    <t>b_204</t>
  </si>
  <si>
    <t>c_204</t>
  </si>
  <si>
    <t>d_204</t>
  </si>
  <si>
    <t>a1</t>
  </si>
  <si>
    <t>a2</t>
  </si>
  <si>
    <t>Summe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</si>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</sst>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00AC-5276-46B5-8F17-F231D15F3D36}">
  <dimension ref="A1:O38"/>
  <sheetViews>
    <sheetView tabSelected="1" workbookViewId="0">
      <selection activeCell="O2" sqref="O2"/>
    </sheetView>
  </sheetViews>
  <sheetFormatPr baseColWidth="10" defaultRowHeight="15" x14ac:dyDescent="0.25"/>
  <sheetData>
    <row r="1" spans="1:15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40</v>
      </c>
      <c r="G1" t="s">
        <v>41</v>
      </c>
      <c r="H1" t="s">
        <v>42</v>
      </c>
      <c r="I1" t="s">
        <v>54</v>
      </c>
      <c r="J1" t="s">
        <v>59</v>
      </c>
      <c r="K1" t="s">
        <v>60</v>
      </c>
      <c r="L1" t="s">
        <v>38</v>
      </c>
      <c r="M1" t="s">
        <v>39</v>
      </c>
      <c r="N1" t="s">
        <v>62</v>
      </c>
      <c r="O1" t="s">
        <v>61</v>
      </c>
    </row>
    <row r="2" spans="1:15" x14ac:dyDescent="0.25">
      <c r="A2" t="s">
        <v>36</v>
      </c>
      <c r="B2">
        <v>654</v>
      </c>
      <c r="C2">
        <v>107</v>
      </c>
      <c r="D2">
        <v>1316</v>
      </c>
      <c r="E2">
        <v>281</v>
      </c>
      <c r="F2">
        <v>1</v>
      </c>
      <c r="G2">
        <v>12</v>
      </c>
      <c r="H2" t="s">
        <v>43</v>
      </c>
      <c r="I2">
        <f>292+26</f>
        <v>318</v>
      </c>
      <c r="J2">
        <f>I2</f>
        <v>318</v>
      </c>
      <c r="K2">
        <f>B2-I2</f>
        <v>336</v>
      </c>
      <c r="L2">
        <f>C2</f>
        <v>107</v>
      </c>
      <c r="M2">
        <f>D2</f>
        <v>1316</v>
      </c>
      <c r="N2">
        <f>E2</f>
        <v>281</v>
      </c>
      <c r="O2">
        <f>SUM(J2:N2)</f>
        <v>2358</v>
      </c>
    </row>
    <row r="3" spans="1:15" x14ac:dyDescent="0.25">
      <c r="A3" t="s">
        <v>3</v>
      </c>
      <c r="B3">
        <v>323</v>
      </c>
      <c r="C3">
        <v>97</v>
      </c>
      <c r="D3">
        <v>275</v>
      </c>
      <c r="E3">
        <v>47</v>
      </c>
      <c r="F3">
        <v>37</v>
      </c>
      <c r="G3">
        <v>1</v>
      </c>
      <c r="H3" t="s">
        <v>44</v>
      </c>
      <c r="I3">
        <f>127+9</f>
        <v>136</v>
      </c>
      <c r="J3">
        <f t="shared" ref="J3:J38" si="0">I3</f>
        <v>136</v>
      </c>
      <c r="K3">
        <f t="shared" ref="K3:K38" si="1">B3-I3</f>
        <v>187</v>
      </c>
      <c r="L3">
        <f t="shared" ref="L3:L38" si="2">C3</f>
        <v>97</v>
      </c>
      <c r="M3">
        <f t="shared" ref="M3:M38" si="3">D3</f>
        <v>275</v>
      </c>
      <c r="N3">
        <f t="shared" ref="N3:N38" si="4">E3</f>
        <v>47</v>
      </c>
      <c r="O3">
        <f t="shared" ref="O3:O38" si="5">SUM(J3:N3)</f>
        <v>742</v>
      </c>
    </row>
    <row r="4" spans="1:15" x14ac:dyDescent="0.25">
      <c r="A4" t="s">
        <v>29</v>
      </c>
      <c r="B4">
        <v>2182</v>
      </c>
      <c r="C4">
        <v>363</v>
      </c>
      <c r="D4">
        <v>2588</v>
      </c>
      <c r="E4">
        <v>645</v>
      </c>
      <c r="F4">
        <v>2</v>
      </c>
      <c r="G4">
        <v>10</v>
      </c>
      <c r="H4" t="s">
        <v>45</v>
      </c>
      <c r="I4">
        <f>879+99</f>
        <v>978</v>
      </c>
      <c r="J4">
        <f t="shared" si="0"/>
        <v>978</v>
      </c>
      <c r="K4">
        <f t="shared" si="1"/>
        <v>1204</v>
      </c>
      <c r="L4">
        <f t="shared" si="2"/>
        <v>363</v>
      </c>
      <c r="M4">
        <f t="shared" si="3"/>
        <v>2588</v>
      </c>
      <c r="N4">
        <f t="shared" si="4"/>
        <v>645</v>
      </c>
      <c r="O4">
        <f t="shared" si="5"/>
        <v>5778</v>
      </c>
    </row>
    <row r="5" spans="1:15" x14ac:dyDescent="0.25">
      <c r="A5" t="s">
        <v>26</v>
      </c>
      <c r="B5">
        <v>288</v>
      </c>
      <c r="C5">
        <v>19</v>
      </c>
      <c r="D5">
        <v>200</v>
      </c>
      <c r="E5">
        <v>86</v>
      </c>
      <c r="F5">
        <v>3</v>
      </c>
      <c r="G5">
        <v>9</v>
      </c>
      <c r="H5" t="s">
        <v>21</v>
      </c>
      <c r="I5">
        <f>220+17</f>
        <v>237</v>
      </c>
      <c r="J5">
        <f t="shared" si="0"/>
        <v>237</v>
      </c>
      <c r="K5">
        <f t="shared" si="1"/>
        <v>51</v>
      </c>
      <c r="L5">
        <f t="shared" si="2"/>
        <v>19</v>
      </c>
      <c r="M5">
        <f t="shared" si="3"/>
        <v>200</v>
      </c>
      <c r="N5">
        <f t="shared" si="4"/>
        <v>86</v>
      </c>
      <c r="O5">
        <f t="shared" si="5"/>
        <v>593</v>
      </c>
    </row>
    <row r="6" spans="1:15" x14ac:dyDescent="0.25">
      <c r="A6" t="s">
        <v>14</v>
      </c>
      <c r="B6">
        <v>2574</v>
      </c>
      <c r="C6">
        <v>477</v>
      </c>
      <c r="D6">
        <v>3549</v>
      </c>
      <c r="E6">
        <v>1323</v>
      </c>
      <c r="F6">
        <v>5</v>
      </c>
      <c r="G6">
        <v>6</v>
      </c>
      <c r="H6" t="s">
        <v>46</v>
      </c>
      <c r="I6">
        <f>1058+116</f>
        <v>1174</v>
      </c>
      <c r="J6">
        <f t="shared" si="0"/>
        <v>1174</v>
      </c>
      <c r="K6">
        <f t="shared" si="1"/>
        <v>1400</v>
      </c>
      <c r="L6">
        <f t="shared" si="2"/>
        <v>477</v>
      </c>
      <c r="M6">
        <f t="shared" si="3"/>
        <v>3549</v>
      </c>
      <c r="N6">
        <f t="shared" si="4"/>
        <v>1323</v>
      </c>
      <c r="O6">
        <f t="shared" si="5"/>
        <v>7923</v>
      </c>
    </row>
    <row r="7" spans="1:15" x14ac:dyDescent="0.25">
      <c r="A7" t="s">
        <v>13</v>
      </c>
      <c r="B7">
        <v>575</v>
      </c>
      <c r="C7">
        <v>132</v>
      </c>
      <c r="D7">
        <v>407</v>
      </c>
      <c r="E7">
        <v>116</v>
      </c>
      <c r="F7">
        <v>6</v>
      </c>
      <c r="G7">
        <v>5</v>
      </c>
      <c r="H7" t="s">
        <v>12</v>
      </c>
      <c r="I7">
        <f>209+26</f>
        <v>235</v>
      </c>
      <c r="J7">
        <f t="shared" si="0"/>
        <v>235</v>
      </c>
      <c r="K7">
        <f t="shared" si="1"/>
        <v>340</v>
      </c>
      <c r="L7">
        <f t="shared" si="2"/>
        <v>132</v>
      </c>
      <c r="M7">
        <f t="shared" si="3"/>
        <v>407</v>
      </c>
      <c r="N7">
        <f t="shared" si="4"/>
        <v>116</v>
      </c>
      <c r="O7">
        <f t="shared" si="5"/>
        <v>1230</v>
      </c>
    </row>
    <row r="8" spans="1:15" x14ac:dyDescent="0.25">
      <c r="A8" t="s">
        <v>4</v>
      </c>
      <c r="B8">
        <v>736</v>
      </c>
      <c r="C8">
        <v>145</v>
      </c>
      <c r="D8">
        <v>801</v>
      </c>
      <c r="E8">
        <v>224</v>
      </c>
      <c r="F8">
        <v>7</v>
      </c>
      <c r="G8">
        <v>2</v>
      </c>
      <c r="H8" t="s">
        <v>47</v>
      </c>
      <c r="I8">
        <f>301+35</f>
        <v>336</v>
      </c>
      <c r="J8">
        <f t="shared" si="0"/>
        <v>336</v>
      </c>
      <c r="K8">
        <f t="shared" si="1"/>
        <v>400</v>
      </c>
      <c r="L8">
        <f t="shared" si="2"/>
        <v>145</v>
      </c>
      <c r="M8">
        <f t="shared" si="3"/>
        <v>801</v>
      </c>
      <c r="N8">
        <f t="shared" si="4"/>
        <v>224</v>
      </c>
      <c r="O8">
        <f t="shared" si="5"/>
        <v>1906</v>
      </c>
    </row>
    <row r="9" spans="1:15" x14ac:dyDescent="0.25">
      <c r="A9" t="s">
        <v>33</v>
      </c>
      <c r="B9">
        <v>3098</v>
      </c>
      <c r="C9">
        <v>784</v>
      </c>
      <c r="D9">
        <v>4038</v>
      </c>
      <c r="E9">
        <v>1101</v>
      </c>
      <c r="F9">
        <v>8</v>
      </c>
      <c r="G9">
        <v>12</v>
      </c>
      <c r="H9" t="s">
        <v>43</v>
      </c>
      <c r="I9">
        <f>1592+198</f>
        <v>1790</v>
      </c>
      <c r="J9">
        <f t="shared" si="0"/>
        <v>1790</v>
      </c>
      <c r="K9">
        <f t="shared" si="1"/>
        <v>1308</v>
      </c>
      <c r="L9">
        <f t="shared" si="2"/>
        <v>784</v>
      </c>
      <c r="M9">
        <f t="shared" si="3"/>
        <v>4038</v>
      </c>
      <c r="N9">
        <f t="shared" si="4"/>
        <v>1101</v>
      </c>
      <c r="O9">
        <f t="shared" si="5"/>
        <v>9021</v>
      </c>
    </row>
    <row r="10" spans="1:15" x14ac:dyDescent="0.25">
      <c r="A10" t="s">
        <v>19</v>
      </c>
      <c r="B10">
        <v>610</v>
      </c>
      <c r="C10">
        <v>128</v>
      </c>
      <c r="D10">
        <v>310</v>
      </c>
      <c r="E10">
        <v>82</v>
      </c>
      <c r="F10">
        <v>9</v>
      </c>
      <c r="G10">
        <v>7</v>
      </c>
      <c r="H10" t="s">
        <v>48</v>
      </c>
      <c r="I10">
        <f>222+31</f>
        <v>253</v>
      </c>
      <c r="J10">
        <f t="shared" si="0"/>
        <v>253</v>
      </c>
      <c r="K10">
        <f t="shared" si="1"/>
        <v>357</v>
      </c>
      <c r="L10">
        <f t="shared" si="2"/>
        <v>128</v>
      </c>
      <c r="M10">
        <f t="shared" si="3"/>
        <v>310</v>
      </c>
      <c r="N10">
        <f t="shared" si="4"/>
        <v>82</v>
      </c>
      <c r="O10">
        <f t="shared" si="5"/>
        <v>1130</v>
      </c>
    </row>
    <row r="11" spans="1:15" x14ac:dyDescent="0.25">
      <c r="A11" t="s">
        <v>8</v>
      </c>
      <c r="B11">
        <v>1226</v>
      </c>
      <c r="C11">
        <v>295</v>
      </c>
      <c r="D11">
        <v>1053</v>
      </c>
      <c r="E11">
        <v>243</v>
      </c>
      <c r="F11">
        <v>10</v>
      </c>
      <c r="G11">
        <v>3</v>
      </c>
      <c r="H11" t="s">
        <v>49</v>
      </c>
      <c r="I11">
        <f>398+41</f>
        <v>439</v>
      </c>
      <c r="J11">
        <f t="shared" si="0"/>
        <v>439</v>
      </c>
      <c r="K11">
        <f t="shared" si="1"/>
        <v>787</v>
      </c>
      <c r="L11">
        <f t="shared" si="2"/>
        <v>295</v>
      </c>
      <c r="M11">
        <f t="shared" si="3"/>
        <v>1053</v>
      </c>
      <c r="N11">
        <f t="shared" si="4"/>
        <v>243</v>
      </c>
      <c r="O11">
        <f t="shared" si="5"/>
        <v>2817</v>
      </c>
    </row>
    <row r="12" spans="1:15" x14ac:dyDescent="0.25">
      <c r="A12" t="s">
        <v>2</v>
      </c>
      <c r="B12">
        <v>460</v>
      </c>
      <c r="C12">
        <v>97</v>
      </c>
      <c r="D12">
        <v>249</v>
      </c>
      <c r="E12">
        <v>50</v>
      </c>
      <c r="F12">
        <v>11</v>
      </c>
      <c r="G12">
        <v>1</v>
      </c>
      <c r="H12" t="s">
        <v>44</v>
      </c>
      <c r="I12">
        <f>150+14</f>
        <v>164</v>
      </c>
      <c r="J12">
        <f t="shared" si="0"/>
        <v>164</v>
      </c>
      <c r="K12">
        <f t="shared" si="1"/>
        <v>296</v>
      </c>
      <c r="L12">
        <f t="shared" si="2"/>
        <v>97</v>
      </c>
      <c r="M12">
        <f t="shared" si="3"/>
        <v>249</v>
      </c>
      <c r="N12">
        <f t="shared" si="4"/>
        <v>50</v>
      </c>
      <c r="O12">
        <f t="shared" si="5"/>
        <v>856</v>
      </c>
    </row>
    <row r="13" spans="1:15" x14ac:dyDescent="0.25">
      <c r="A13" t="s">
        <v>21</v>
      </c>
      <c r="B13">
        <v>1146</v>
      </c>
      <c r="C13">
        <v>188</v>
      </c>
      <c r="D13">
        <v>768</v>
      </c>
      <c r="E13">
        <v>244</v>
      </c>
      <c r="F13">
        <v>12</v>
      </c>
      <c r="G13">
        <v>9</v>
      </c>
      <c r="H13" t="s">
        <v>21</v>
      </c>
      <c r="I13">
        <f>459+55</f>
        <v>514</v>
      </c>
      <c r="J13">
        <f t="shared" si="0"/>
        <v>514</v>
      </c>
      <c r="K13">
        <f t="shared" si="1"/>
        <v>632</v>
      </c>
      <c r="L13">
        <f t="shared" si="2"/>
        <v>188</v>
      </c>
      <c r="M13">
        <f t="shared" si="3"/>
        <v>768</v>
      </c>
      <c r="N13">
        <f t="shared" si="4"/>
        <v>244</v>
      </c>
      <c r="O13">
        <f t="shared" si="5"/>
        <v>2346</v>
      </c>
    </row>
    <row r="14" spans="1:15" x14ac:dyDescent="0.25">
      <c r="A14" t="s">
        <v>22</v>
      </c>
      <c r="B14">
        <v>814</v>
      </c>
      <c r="C14">
        <v>98</v>
      </c>
      <c r="D14">
        <v>901</v>
      </c>
      <c r="E14">
        <v>362</v>
      </c>
      <c r="F14">
        <v>13</v>
      </c>
      <c r="G14">
        <v>9</v>
      </c>
      <c r="H14" t="s">
        <v>21</v>
      </c>
      <c r="I14">
        <f>320+28</f>
        <v>348</v>
      </c>
      <c r="J14">
        <f t="shared" si="0"/>
        <v>348</v>
      </c>
      <c r="K14">
        <f t="shared" si="1"/>
        <v>466</v>
      </c>
      <c r="L14">
        <f t="shared" si="2"/>
        <v>98</v>
      </c>
      <c r="M14">
        <f t="shared" si="3"/>
        <v>901</v>
      </c>
      <c r="N14">
        <f t="shared" si="4"/>
        <v>362</v>
      </c>
      <c r="O14">
        <f t="shared" si="5"/>
        <v>2175</v>
      </c>
    </row>
    <row r="15" spans="1:15" x14ac:dyDescent="0.25">
      <c r="A15" t="s">
        <v>30</v>
      </c>
      <c r="B15">
        <v>1349</v>
      </c>
      <c r="C15">
        <v>172</v>
      </c>
      <c r="D15">
        <v>1221</v>
      </c>
      <c r="E15">
        <v>418</v>
      </c>
      <c r="F15">
        <v>14</v>
      </c>
      <c r="G15">
        <v>11</v>
      </c>
      <c r="H15" t="s">
        <v>50</v>
      </c>
      <c r="I15">
        <f>522+59</f>
        <v>581</v>
      </c>
      <c r="J15">
        <f t="shared" si="0"/>
        <v>581</v>
      </c>
      <c r="K15">
        <f t="shared" si="1"/>
        <v>768</v>
      </c>
      <c r="L15">
        <f t="shared" si="2"/>
        <v>172</v>
      </c>
      <c r="M15">
        <f t="shared" si="3"/>
        <v>1221</v>
      </c>
      <c r="N15">
        <f t="shared" si="4"/>
        <v>418</v>
      </c>
      <c r="O15">
        <f t="shared" si="5"/>
        <v>3160</v>
      </c>
    </row>
    <row r="16" spans="1:15" x14ac:dyDescent="0.25">
      <c r="A16" t="s">
        <v>32</v>
      </c>
      <c r="B16">
        <v>909</v>
      </c>
      <c r="C16">
        <v>159</v>
      </c>
      <c r="D16">
        <v>1611</v>
      </c>
      <c r="E16">
        <v>351</v>
      </c>
      <c r="F16">
        <v>15</v>
      </c>
      <c r="G16">
        <v>12</v>
      </c>
      <c r="H16" t="s">
        <v>43</v>
      </c>
      <c r="I16">
        <f>378+27</f>
        <v>405</v>
      </c>
      <c r="J16">
        <f t="shared" si="0"/>
        <v>405</v>
      </c>
      <c r="K16">
        <f t="shared" si="1"/>
        <v>504</v>
      </c>
      <c r="L16">
        <f t="shared" si="2"/>
        <v>159</v>
      </c>
      <c r="M16">
        <f t="shared" si="3"/>
        <v>1611</v>
      </c>
      <c r="N16">
        <f t="shared" si="4"/>
        <v>351</v>
      </c>
      <c r="O16">
        <f t="shared" si="5"/>
        <v>3030</v>
      </c>
    </row>
    <row r="17" spans="1:15" x14ac:dyDescent="0.25">
      <c r="A17" t="s">
        <v>34</v>
      </c>
      <c r="B17">
        <v>1733</v>
      </c>
      <c r="C17">
        <v>184</v>
      </c>
      <c r="D17">
        <v>2962</v>
      </c>
      <c r="E17">
        <v>925</v>
      </c>
      <c r="F17">
        <v>16</v>
      </c>
      <c r="G17">
        <v>12</v>
      </c>
      <c r="H17" t="s">
        <v>51</v>
      </c>
      <c r="I17">
        <f>1053+88</f>
        <v>1141</v>
      </c>
      <c r="J17">
        <f t="shared" si="0"/>
        <v>1141</v>
      </c>
      <c r="K17">
        <f t="shared" si="1"/>
        <v>592</v>
      </c>
      <c r="L17">
        <f t="shared" si="2"/>
        <v>184</v>
      </c>
      <c r="M17">
        <f t="shared" si="3"/>
        <v>2962</v>
      </c>
      <c r="N17">
        <f t="shared" si="4"/>
        <v>925</v>
      </c>
      <c r="O17">
        <f t="shared" si="5"/>
        <v>5804</v>
      </c>
    </row>
    <row r="18" spans="1:15" x14ac:dyDescent="0.25">
      <c r="A18" t="s">
        <v>1</v>
      </c>
      <c r="B18">
        <v>963</v>
      </c>
      <c r="C18">
        <v>157</v>
      </c>
      <c r="D18">
        <v>1551</v>
      </c>
      <c r="E18">
        <v>365</v>
      </c>
      <c r="F18">
        <v>17</v>
      </c>
      <c r="G18">
        <v>1</v>
      </c>
      <c r="H18" t="s">
        <v>44</v>
      </c>
      <c r="I18">
        <f>441+38</f>
        <v>479</v>
      </c>
      <c r="J18">
        <f t="shared" si="0"/>
        <v>479</v>
      </c>
      <c r="K18">
        <f t="shared" si="1"/>
        <v>484</v>
      </c>
      <c r="L18">
        <f t="shared" si="2"/>
        <v>157</v>
      </c>
      <c r="M18">
        <f t="shared" si="3"/>
        <v>1551</v>
      </c>
      <c r="N18">
        <f t="shared" si="4"/>
        <v>365</v>
      </c>
      <c r="O18">
        <f t="shared" si="5"/>
        <v>3036</v>
      </c>
    </row>
    <row r="19" spans="1:15" x14ac:dyDescent="0.25">
      <c r="A19" t="s">
        <v>10</v>
      </c>
      <c r="B19">
        <v>482</v>
      </c>
      <c r="C19">
        <v>102</v>
      </c>
      <c r="D19">
        <v>438</v>
      </c>
      <c r="E19">
        <v>99</v>
      </c>
      <c r="F19">
        <v>18</v>
      </c>
      <c r="G19">
        <v>4</v>
      </c>
      <c r="H19" t="s">
        <v>52</v>
      </c>
      <c r="I19">
        <f>144+17</f>
        <v>161</v>
      </c>
      <c r="J19">
        <f t="shared" si="0"/>
        <v>161</v>
      </c>
      <c r="K19">
        <f t="shared" si="1"/>
        <v>321</v>
      </c>
      <c r="L19">
        <f t="shared" si="2"/>
        <v>102</v>
      </c>
      <c r="M19">
        <f t="shared" si="3"/>
        <v>438</v>
      </c>
      <c r="N19">
        <f t="shared" si="4"/>
        <v>99</v>
      </c>
      <c r="O19">
        <f t="shared" si="5"/>
        <v>1121</v>
      </c>
    </row>
    <row r="20" spans="1:15" x14ac:dyDescent="0.25">
      <c r="A20" t="s">
        <v>15</v>
      </c>
      <c r="B20">
        <v>1263</v>
      </c>
      <c r="C20">
        <v>419</v>
      </c>
      <c r="D20">
        <v>1645</v>
      </c>
      <c r="E20">
        <v>483</v>
      </c>
      <c r="F20">
        <v>19</v>
      </c>
      <c r="G20">
        <v>6</v>
      </c>
      <c r="H20" t="s">
        <v>46</v>
      </c>
      <c r="I20">
        <f>486+34</f>
        <v>520</v>
      </c>
      <c r="J20">
        <f t="shared" si="0"/>
        <v>520</v>
      </c>
      <c r="K20">
        <f t="shared" si="1"/>
        <v>743</v>
      </c>
      <c r="L20">
        <f t="shared" si="2"/>
        <v>419</v>
      </c>
      <c r="M20">
        <f t="shared" si="3"/>
        <v>1645</v>
      </c>
      <c r="N20">
        <f t="shared" si="4"/>
        <v>483</v>
      </c>
      <c r="O20">
        <f t="shared" si="5"/>
        <v>3810</v>
      </c>
    </row>
    <row r="21" spans="1:15" x14ac:dyDescent="0.25">
      <c r="A21" t="s">
        <v>23</v>
      </c>
      <c r="B21">
        <v>596</v>
      </c>
      <c r="C21">
        <v>101</v>
      </c>
      <c r="D21">
        <v>486</v>
      </c>
      <c r="E21">
        <v>157</v>
      </c>
      <c r="F21">
        <v>20</v>
      </c>
      <c r="G21">
        <v>9</v>
      </c>
      <c r="H21" t="s">
        <v>21</v>
      </c>
      <c r="I21">
        <f>196+16</f>
        <v>212</v>
      </c>
      <c r="J21">
        <f t="shared" si="0"/>
        <v>212</v>
      </c>
      <c r="K21">
        <f t="shared" si="1"/>
        <v>384</v>
      </c>
      <c r="L21">
        <f t="shared" si="2"/>
        <v>101</v>
      </c>
      <c r="M21">
        <f t="shared" si="3"/>
        <v>486</v>
      </c>
      <c r="N21">
        <f t="shared" si="4"/>
        <v>157</v>
      </c>
      <c r="O21">
        <f t="shared" si="5"/>
        <v>1340</v>
      </c>
    </row>
    <row r="22" spans="1:15" x14ac:dyDescent="0.25">
      <c r="A22" t="s">
        <v>17</v>
      </c>
      <c r="B22">
        <v>1482</v>
      </c>
      <c r="C22">
        <v>229</v>
      </c>
      <c r="D22">
        <v>1340</v>
      </c>
      <c r="E22">
        <v>487</v>
      </c>
      <c r="F22">
        <v>21</v>
      </c>
      <c r="G22">
        <v>7</v>
      </c>
      <c r="H22" t="s">
        <v>48</v>
      </c>
      <c r="I22">
        <f>606+54</f>
        <v>660</v>
      </c>
      <c r="J22">
        <f t="shared" si="0"/>
        <v>660</v>
      </c>
      <c r="K22">
        <f t="shared" si="1"/>
        <v>822</v>
      </c>
      <c r="L22">
        <f t="shared" si="2"/>
        <v>229</v>
      </c>
      <c r="M22">
        <f t="shared" si="3"/>
        <v>1340</v>
      </c>
      <c r="N22">
        <f t="shared" si="4"/>
        <v>487</v>
      </c>
      <c r="O22">
        <f t="shared" si="5"/>
        <v>3538</v>
      </c>
    </row>
    <row r="23" spans="1:15" x14ac:dyDescent="0.25">
      <c r="A23" t="s">
        <v>5</v>
      </c>
      <c r="B23">
        <v>712</v>
      </c>
      <c r="C23">
        <v>155</v>
      </c>
      <c r="D23">
        <v>426</v>
      </c>
      <c r="E23">
        <v>88</v>
      </c>
      <c r="F23">
        <v>22</v>
      </c>
      <c r="G23">
        <v>2</v>
      </c>
      <c r="H23" t="s">
        <v>47</v>
      </c>
      <c r="I23">
        <f>248+22</f>
        <v>270</v>
      </c>
      <c r="J23">
        <f t="shared" si="0"/>
        <v>270</v>
      </c>
      <c r="K23">
        <f t="shared" si="1"/>
        <v>442</v>
      </c>
      <c r="L23">
        <f t="shared" si="2"/>
        <v>155</v>
      </c>
      <c r="M23">
        <f t="shared" si="3"/>
        <v>426</v>
      </c>
      <c r="N23">
        <f t="shared" si="4"/>
        <v>88</v>
      </c>
      <c r="O23">
        <f t="shared" si="5"/>
        <v>1381</v>
      </c>
    </row>
    <row r="24" spans="1:15" x14ac:dyDescent="0.25">
      <c r="A24" t="s">
        <v>18</v>
      </c>
      <c r="B24">
        <v>1432</v>
      </c>
      <c r="C24">
        <v>221</v>
      </c>
      <c r="D24">
        <v>1101</v>
      </c>
      <c r="E24">
        <v>357</v>
      </c>
      <c r="F24">
        <v>23</v>
      </c>
      <c r="G24">
        <v>7</v>
      </c>
      <c r="H24" t="s">
        <v>48</v>
      </c>
      <c r="I24">
        <f>597+50</f>
        <v>647</v>
      </c>
      <c r="J24">
        <f t="shared" si="0"/>
        <v>647</v>
      </c>
      <c r="K24">
        <f t="shared" si="1"/>
        <v>785</v>
      </c>
      <c r="L24">
        <f t="shared" si="2"/>
        <v>221</v>
      </c>
      <c r="M24">
        <f t="shared" si="3"/>
        <v>1101</v>
      </c>
      <c r="N24">
        <f t="shared" si="4"/>
        <v>357</v>
      </c>
      <c r="O24">
        <f t="shared" si="5"/>
        <v>3111</v>
      </c>
    </row>
    <row r="25" spans="1:15" x14ac:dyDescent="0.25">
      <c r="A25" t="s">
        <v>28</v>
      </c>
      <c r="B25">
        <v>755</v>
      </c>
      <c r="C25">
        <v>170</v>
      </c>
      <c r="D25">
        <v>1351</v>
      </c>
      <c r="E25">
        <v>449</v>
      </c>
      <c r="F25">
        <v>24</v>
      </c>
      <c r="G25">
        <v>10</v>
      </c>
      <c r="H25" t="s">
        <v>45</v>
      </c>
      <c r="I25">
        <f>311+29</f>
        <v>340</v>
      </c>
      <c r="J25">
        <f t="shared" si="0"/>
        <v>340</v>
      </c>
      <c r="K25">
        <f t="shared" si="1"/>
        <v>415</v>
      </c>
      <c r="L25">
        <f t="shared" si="2"/>
        <v>170</v>
      </c>
      <c r="M25">
        <f t="shared" si="3"/>
        <v>1351</v>
      </c>
      <c r="N25">
        <f t="shared" si="4"/>
        <v>449</v>
      </c>
      <c r="O25">
        <f t="shared" si="5"/>
        <v>2725</v>
      </c>
    </row>
    <row r="26" spans="1:15" x14ac:dyDescent="0.25">
      <c r="A26" t="s">
        <v>27</v>
      </c>
      <c r="B26">
        <v>876</v>
      </c>
      <c r="C26">
        <v>54</v>
      </c>
      <c r="D26">
        <v>1984</v>
      </c>
      <c r="E26">
        <v>219</v>
      </c>
      <c r="F26">
        <v>25</v>
      </c>
      <c r="G26">
        <v>10</v>
      </c>
      <c r="H26" t="s">
        <v>45</v>
      </c>
      <c r="I26">
        <f>370+33</f>
        <v>403</v>
      </c>
      <c r="J26">
        <f t="shared" si="0"/>
        <v>403</v>
      </c>
      <c r="K26">
        <f t="shared" si="1"/>
        <v>473</v>
      </c>
      <c r="L26">
        <f t="shared" si="2"/>
        <v>54</v>
      </c>
      <c r="M26">
        <f t="shared" si="3"/>
        <v>1984</v>
      </c>
      <c r="N26">
        <f t="shared" si="4"/>
        <v>219</v>
      </c>
      <c r="O26">
        <f t="shared" si="5"/>
        <v>3133</v>
      </c>
    </row>
    <row r="27" spans="1:15" x14ac:dyDescent="0.25">
      <c r="A27" t="s">
        <v>16</v>
      </c>
      <c r="B27">
        <v>1478</v>
      </c>
      <c r="C27">
        <v>368</v>
      </c>
      <c r="D27">
        <v>2286</v>
      </c>
      <c r="E27">
        <v>552</v>
      </c>
      <c r="F27">
        <v>26</v>
      </c>
      <c r="G27">
        <v>6</v>
      </c>
      <c r="H27" t="s">
        <v>46</v>
      </c>
      <c r="I27">
        <f>548+52</f>
        <v>600</v>
      </c>
      <c r="J27">
        <f t="shared" si="0"/>
        <v>600</v>
      </c>
      <c r="K27">
        <f t="shared" si="1"/>
        <v>878</v>
      </c>
      <c r="L27">
        <f t="shared" si="2"/>
        <v>368</v>
      </c>
      <c r="M27">
        <f t="shared" si="3"/>
        <v>2286</v>
      </c>
      <c r="N27">
        <f t="shared" si="4"/>
        <v>552</v>
      </c>
      <c r="O27">
        <f t="shared" si="5"/>
        <v>4684</v>
      </c>
    </row>
    <row r="28" spans="1:15" x14ac:dyDescent="0.25">
      <c r="A28" t="s">
        <v>25</v>
      </c>
      <c r="B28">
        <v>344</v>
      </c>
      <c r="C28">
        <v>33</v>
      </c>
      <c r="D28">
        <v>417</v>
      </c>
      <c r="E28">
        <v>123</v>
      </c>
      <c r="F28">
        <v>27</v>
      </c>
      <c r="G28">
        <v>9</v>
      </c>
      <c r="H28" t="s">
        <v>21</v>
      </c>
      <c r="I28">
        <f>133+12</f>
        <v>145</v>
      </c>
      <c r="J28">
        <f t="shared" si="0"/>
        <v>145</v>
      </c>
      <c r="K28">
        <f t="shared" si="1"/>
        <v>199</v>
      </c>
      <c r="L28">
        <f t="shared" si="2"/>
        <v>33</v>
      </c>
      <c r="M28">
        <f t="shared" si="3"/>
        <v>417</v>
      </c>
      <c r="N28">
        <f t="shared" si="4"/>
        <v>123</v>
      </c>
      <c r="O28">
        <f t="shared" si="5"/>
        <v>917</v>
      </c>
    </row>
    <row r="29" spans="1:15" x14ac:dyDescent="0.25">
      <c r="A29" t="s">
        <v>7</v>
      </c>
      <c r="B29">
        <v>4235</v>
      </c>
      <c r="C29">
        <v>617</v>
      </c>
      <c r="D29">
        <v>5295</v>
      </c>
      <c r="E29">
        <v>1738</v>
      </c>
      <c r="F29">
        <v>29</v>
      </c>
      <c r="G29">
        <v>3</v>
      </c>
      <c r="H29" t="s">
        <v>49</v>
      </c>
      <c r="I29">
        <f>((3516+653)-I28)+1212+113</f>
        <v>5349</v>
      </c>
      <c r="J29">
        <f t="shared" si="0"/>
        <v>5349</v>
      </c>
      <c r="K29">
        <f t="shared" si="1"/>
        <v>-1114</v>
      </c>
      <c r="L29">
        <f t="shared" si="2"/>
        <v>617</v>
      </c>
      <c r="M29">
        <f t="shared" si="3"/>
        <v>5295</v>
      </c>
      <c r="N29">
        <f t="shared" si="4"/>
        <v>1738</v>
      </c>
      <c r="O29">
        <f t="shared" si="5"/>
        <v>11885</v>
      </c>
    </row>
    <row r="30" spans="1:15" x14ac:dyDescent="0.25">
      <c r="A30" t="s">
        <v>12</v>
      </c>
      <c r="B30">
        <v>972</v>
      </c>
      <c r="C30">
        <v>172</v>
      </c>
      <c r="D30">
        <v>1143</v>
      </c>
      <c r="E30">
        <v>323</v>
      </c>
      <c r="F30">
        <v>28</v>
      </c>
      <c r="G30">
        <v>5</v>
      </c>
      <c r="H30" t="s">
        <v>12</v>
      </c>
      <c r="I30">
        <f>427+47</f>
        <v>474</v>
      </c>
      <c r="J30">
        <f t="shared" si="0"/>
        <v>474</v>
      </c>
      <c r="K30">
        <f t="shared" si="1"/>
        <v>498</v>
      </c>
      <c r="L30">
        <f t="shared" si="2"/>
        <v>172</v>
      </c>
      <c r="M30">
        <f t="shared" si="3"/>
        <v>1143</v>
      </c>
      <c r="N30">
        <f t="shared" si="4"/>
        <v>323</v>
      </c>
      <c r="O30">
        <f t="shared" si="5"/>
        <v>2610</v>
      </c>
    </row>
    <row r="31" spans="1:15" x14ac:dyDescent="0.25">
      <c r="A31" t="s">
        <v>20</v>
      </c>
      <c r="B31">
        <v>1965</v>
      </c>
      <c r="C31">
        <v>401</v>
      </c>
      <c r="D31">
        <v>779</v>
      </c>
      <c r="E31">
        <v>565</v>
      </c>
      <c r="F31">
        <v>30</v>
      </c>
      <c r="G31">
        <v>8</v>
      </c>
      <c r="H31" t="s">
        <v>20</v>
      </c>
      <c r="I31">
        <f>890+84</f>
        <v>974</v>
      </c>
      <c r="J31">
        <f t="shared" si="0"/>
        <v>974</v>
      </c>
      <c r="K31">
        <f t="shared" si="1"/>
        <v>991</v>
      </c>
      <c r="L31">
        <f t="shared" si="2"/>
        <v>401</v>
      </c>
      <c r="M31">
        <f t="shared" si="3"/>
        <v>779</v>
      </c>
      <c r="N31">
        <f t="shared" si="4"/>
        <v>565</v>
      </c>
      <c r="O31">
        <f t="shared" si="5"/>
        <v>3710</v>
      </c>
    </row>
    <row r="32" spans="1:15" x14ac:dyDescent="0.25">
      <c r="A32" t="s">
        <v>37</v>
      </c>
      <c r="B32">
        <v>91</v>
      </c>
      <c r="C32">
        <v>22</v>
      </c>
      <c r="D32">
        <v>45</v>
      </c>
      <c r="E32">
        <v>7</v>
      </c>
      <c r="F32">
        <v>31</v>
      </c>
      <c r="G32">
        <v>14</v>
      </c>
      <c r="H32" t="s">
        <v>53</v>
      </c>
      <c r="I32">
        <v>24</v>
      </c>
      <c r="J32">
        <f t="shared" si="0"/>
        <v>24</v>
      </c>
      <c r="K32">
        <f t="shared" si="1"/>
        <v>67</v>
      </c>
      <c r="L32">
        <f t="shared" si="2"/>
        <v>22</v>
      </c>
      <c r="M32">
        <f t="shared" si="3"/>
        <v>45</v>
      </c>
      <c r="N32">
        <f t="shared" si="4"/>
        <v>7</v>
      </c>
      <c r="O32">
        <f t="shared" si="5"/>
        <v>165</v>
      </c>
    </row>
    <row r="33" spans="1:15" x14ac:dyDescent="0.25">
      <c r="A33" t="s">
        <v>24</v>
      </c>
      <c r="B33">
        <v>397</v>
      </c>
      <c r="C33">
        <v>74</v>
      </c>
      <c r="D33">
        <v>172</v>
      </c>
      <c r="E33">
        <v>48</v>
      </c>
      <c r="F33">
        <v>32</v>
      </c>
      <c r="G33">
        <v>9</v>
      </c>
      <c r="H33" t="s">
        <v>21</v>
      </c>
      <c r="I33">
        <f>141+7</f>
        <v>148</v>
      </c>
      <c r="J33">
        <f t="shared" si="0"/>
        <v>148</v>
      </c>
      <c r="K33">
        <f t="shared" si="1"/>
        <v>249</v>
      </c>
      <c r="L33">
        <f t="shared" si="2"/>
        <v>74</v>
      </c>
      <c r="M33">
        <f t="shared" si="3"/>
        <v>172</v>
      </c>
      <c r="N33">
        <f t="shared" si="4"/>
        <v>48</v>
      </c>
      <c r="O33">
        <f t="shared" si="5"/>
        <v>691</v>
      </c>
    </row>
    <row r="34" spans="1:15" x14ac:dyDescent="0.25">
      <c r="A34" t="s">
        <v>6</v>
      </c>
      <c r="B34">
        <v>4758</v>
      </c>
      <c r="C34">
        <v>635</v>
      </c>
      <c r="D34">
        <v>4294</v>
      </c>
      <c r="E34">
        <v>1560</v>
      </c>
      <c r="F34">
        <v>4</v>
      </c>
      <c r="G34">
        <v>13</v>
      </c>
      <c r="H34" t="s">
        <v>49</v>
      </c>
      <c r="I34">
        <f>1928+350</f>
        <v>2278</v>
      </c>
      <c r="J34">
        <f t="shared" si="0"/>
        <v>2278</v>
      </c>
      <c r="K34">
        <f t="shared" si="1"/>
        <v>2480</v>
      </c>
      <c r="L34">
        <f t="shared" si="2"/>
        <v>635</v>
      </c>
      <c r="M34">
        <f t="shared" si="3"/>
        <v>4294</v>
      </c>
      <c r="N34">
        <f t="shared" si="4"/>
        <v>1560</v>
      </c>
      <c r="O34">
        <f t="shared" si="5"/>
        <v>11247</v>
      </c>
    </row>
    <row r="35" spans="1:15" x14ac:dyDescent="0.25">
      <c r="A35" t="s">
        <v>9</v>
      </c>
      <c r="B35">
        <v>980</v>
      </c>
      <c r="C35">
        <v>284</v>
      </c>
      <c r="D35">
        <v>1025</v>
      </c>
      <c r="E35">
        <v>287</v>
      </c>
      <c r="F35">
        <v>33</v>
      </c>
      <c r="G35">
        <v>4</v>
      </c>
      <c r="H35" t="s">
        <v>52</v>
      </c>
      <c r="I35">
        <f>396+44</f>
        <v>440</v>
      </c>
      <c r="J35">
        <f t="shared" si="0"/>
        <v>440</v>
      </c>
      <c r="K35">
        <f t="shared" si="1"/>
        <v>540</v>
      </c>
      <c r="L35">
        <f t="shared" si="2"/>
        <v>284</v>
      </c>
      <c r="M35">
        <f t="shared" si="3"/>
        <v>1025</v>
      </c>
      <c r="N35">
        <f t="shared" si="4"/>
        <v>287</v>
      </c>
      <c r="O35">
        <f t="shared" si="5"/>
        <v>2576</v>
      </c>
    </row>
    <row r="36" spans="1:15" x14ac:dyDescent="0.25">
      <c r="A36" t="s">
        <v>11</v>
      </c>
      <c r="B36">
        <v>336</v>
      </c>
      <c r="C36">
        <v>68</v>
      </c>
      <c r="D36">
        <v>275</v>
      </c>
      <c r="E36">
        <v>22</v>
      </c>
      <c r="F36">
        <v>34</v>
      </c>
      <c r="G36">
        <v>4</v>
      </c>
      <c r="H36" t="s">
        <v>52</v>
      </c>
      <c r="I36">
        <f>133+14</f>
        <v>147</v>
      </c>
      <c r="J36">
        <f t="shared" si="0"/>
        <v>147</v>
      </c>
      <c r="K36">
        <f t="shared" si="1"/>
        <v>189</v>
      </c>
      <c r="L36">
        <f t="shared" si="2"/>
        <v>68</v>
      </c>
      <c r="M36">
        <f t="shared" si="3"/>
        <v>275</v>
      </c>
      <c r="N36">
        <f t="shared" si="4"/>
        <v>22</v>
      </c>
      <c r="O36">
        <f t="shared" si="5"/>
        <v>701</v>
      </c>
    </row>
    <row r="37" spans="1:15" x14ac:dyDescent="0.25">
      <c r="A37" t="s">
        <v>35</v>
      </c>
      <c r="B37">
        <v>912</v>
      </c>
      <c r="C37">
        <v>111</v>
      </c>
      <c r="D37">
        <v>1339</v>
      </c>
      <c r="E37">
        <v>249</v>
      </c>
      <c r="F37">
        <v>35</v>
      </c>
      <c r="G37">
        <v>12</v>
      </c>
      <c r="H37" t="s">
        <v>43</v>
      </c>
      <c r="I37">
        <f>322+31</f>
        <v>353</v>
      </c>
      <c r="J37">
        <f t="shared" si="0"/>
        <v>353</v>
      </c>
      <c r="K37">
        <f t="shared" si="1"/>
        <v>559</v>
      </c>
      <c r="L37">
        <f t="shared" si="2"/>
        <v>111</v>
      </c>
      <c r="M37">
        <f t="shared" si="3"/>
        <v>1339</v>
      </c>
      <c r="N37">
        <f t="shared" si="4"/>
        <v>249</v>
      </c>
      <c r="O37">
        <f t="shared" si="5"/>
        <v>2611</v>
      </c>
    </row>
    <row r="38" spans="1:15" x14ac:dyDescent="0.25">
      <c r="A38" t="s">
        <v>31</v>
      </c>
      <c r="B38">
        <v>2337</v>
      </c>
      <c r="C38">
        <v>263</v>
      </c>
      <c r="D38">
        <v>2724</v>
      </c>
      <c r="E38">
        <v>805</v>
      </c>
      <c r="F38">
        <v>36</v>
      </c>
      <c r="G38">
        <v>11</v>
      </c>
      <c r="H38" t="s">
        <v>50</v>
      </c>
      <c r="I38">
        <f>1103+121</f>
        <v>1224</v>
      </c>
      <c r="J38">
        <f t="shared" si="0"/>
        <v>1224</v>
      </c>
      <c r="K38">
        <f t="shared" si="1"/>
        <v>1113</v>
      </c>
      <c r="L38">
        <f t="shared" si="2"/>
        <v>263</v>
      </c>
      <c r="M38">
        <f t="shared" si="3"/>
        <v>2724</v>
      </c>
      <c r="N38">
        <f t="shared" si="4"/>
        <v>805</v>
      </c>
      <c r="O38">
        <f t="shared" si="5"/>
        <v>6129</v>
      </c>
    </row>
  </sheetData>
  <autoFilter ref="A1:E1" xr:uid="{9EB500AC-5276-46B5-8F17-F231D15F3D36}">
    <sortState xmlns:xlrd2="http://schemas.microsoft.com/office/spreadsheetml/2017/richdata2" ref="A2:E38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söri sont</dc:creator>
  <cp:lastModifiedBy>söri sont</cp:lastModifiedBy>
  <dcterms:created xsi:type="dcterms:W3CDTF">2023-11-11T13:01:04Z</dcterms:created>
  <dcterms:modified xsi:type="dcterms:W3CDTF">2023-11-11T13:14:19Z</dcterms:modified>
</cp:coreProperties>
</file>