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2_семестр ВЕСНА\ИНФМенеджмент\"/>
    </mc:Choice>
  </mc:AlternateContent>
  <bookViews>
    <workbookView xWindow="0" yWindow="0" windowWidth="20490" windowHeight="8340" activeTab="2"/>
  </bookViews>
  <sheets>
    <sheet name="Методика 1" sheetId="1" r:id="rId1"/>
    <sheet name="Методика 2" sheetId="2" r:id="rId2"/>
    <sheet name="Сетевое оборудование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3" l="1"/>
  <c r="J31" i="3"/>
  <c r="H20" i="2"/>
  <c r="H22" i="2"/>
  <c r="J32" i="3"/>
  <c r="H21" i="2"/>
  <c r="H15" i="2"/>
  <c r="H14" i="2"/>
  <c r="J29" i="3"/>
  <c r="J25" i="3"/>
  <c r="J26" i="3"/>
  <c r="J27" i="3"/>
  <c r="J24" i="3"/>
  <c r="H29" i="3"/>
  <c r="H27" i="3"/>
  <c r="H26" i="3"/>
  <c r="H25" i="3"/>
  <c r="H24" i="3"/>
  <c r="F7" i="2"/>
  <c r="C15" i="3" l="1"/>
  <c r="C14" i="3"/>
  <c r="K15" i="3"/>
  <c r="K16" i="3"/>
  <c r="K17" i="3"/>
  <c r="K18" i="3"/>
  <c r="K14" i="3"/>
  <c r="I15" i="3"/>
  <c r="I16" i="3"/>
  <c r="I17" i="3"/>
  <c r="I18" i="3"/>
  <c r="I14" i="3"/>
  <c r="G15" i="3"/>
  <c r="G16" i="3"/>
  <c r="G17" i="3"/>
  <c r="G18" i="3"/>
  <c r="G14" i="3"/>
  <c r="E15" i="3"/>
  <c r="E16" i="3"/>
  <c r="E17" i="3"/>
  <c r="E18" i="3"/>
  <c r="E14" i="3"/>
  <c r="C16" i="3"/>
  <c r="C17" i="3"/>
  <c r="C18" i="3"/>
  <c r="M15" i="3" l="1"/>
  <c r="M16" i="3"/>
  <c r="M17" i="3"/>
  <c r="M18" i="3"/>
  <c r="I20" i="2"/>
  <c r="H17" i="2"/>
  <c r="F15" i="2"/>
  <c r="H8" i="2"/>
  <c r="H9" i="2"/>
  <c r="H10" i="2"/>
  <c r="H7" i="2"/>
  <c r="F9" i="2"/>
  <c r="F8" i="2"/>
  <c r="F10" i="2"/>
  <c r="C12" i="1"/>
  <c r="C13" i="1"/>
  <c r="C14" i="1"/>
  <c r="C15" i="1"/>
  <c r="C11" i="1"/>
  <c r="L12" i="1"/>
  <c r="L13" i="1"/>
  <c r="L14" i="1"/>
  <c r="L15" i="1"/>
  <c r="L11" i="1"/>
  <c r="J12" i="1"/>
  <c r="J13" i="1"/>
  <c r="J14" i="1"/>
  <c r="J15" i="1"/>
  <c r="J11" i="1"/>
  <c r="H12" i="1"/>
  <c r="H13" i="1"/>
  <c r="H14" i="1"/>
  <c r="H15" i="1"/>
  <c r="H11" i="1"/>
  <c r="F12" i="1"/>
  <c r="F13" i="1"/>
  <c r="F14" i="1"/>
  <c r="F15" i="1"/>
  <c r="F11" i="1"/>
  <c r="D15" i="1"/>
  <c r="D13" i="1"/>
  <c r="D14" i="1"/>
  <c r="D12" i="1"/>
  <c r="D11" i="1"/>
  <c r="M14" i="3" l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С листа 1. Как лучших и худший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Коэфф конкурентоспособности
</t>
        </r>
      </text>
    </comment>
  </commentList>
</comments>
</file>

<file path=xl/sharedStrings.xml><?xml version="1.0" encoding="utf-8"?>
<sst xmlns="http://schemas.openxmlformats.org/spreadsheetml/2006/main" count="145" uniqueCount="93">
  <si>
    <t>Параметр</t>
  </si>
  <si>
    <t>Модель</t>
  </si>
  <si>
    <t>Вес</t>
  </si>
  <si>
    <t>Скорость</t>
  </si>
  <si>
    <t>Цена</t>
  </si>
  <si>
    <t>Epson</t>
  </si>
  <si>
    <t>HP</t>
  </si>
  <si>
    <t>Canon</t>
  </si>
  <si>
    <t>Xerox</t>
  </si>
  <si>
    <t>Качество печати</t>
  </si>
  <si>
    <t>Samsung</t>
  </si>
  <si>
    <t>точка|дюйм</t>
  </si>
  <si>
    <t>a, балл</t>
  </si>
  <si>
    <t>кг</t>
  </si>
  <si>
    <t>балл</t>
  </si>
  <si>
    <t>мг/м^2</t>
  </si>
  <si>
    <t>1/мин</t>
  </si>
  <si>
    <t xml:space="preserve">Расход на </t>
  </si>
  <si>
    <t>a,балл</t>
  </si>
  <si>
    <t>р</t>
  </si>
  <si>
    <t>вверх</t>
  </si>
  <si>
    <t>вниз</t>
  </si>
  <si>
    <t>верх</t>
  </si>
  <si>
    <t>вес (beta)</t>
  </si>
  <si>
    <t>a*beta</t>
  </si>
  <si>
    <t>Выбрать образец с которым будем сравнивать модель</t>
  </si>
  <si>
    <t xml:space="preserve">Лист конкурентноспособности </t>
  </si>
  <si>
    <t>вверх/вниз</t>
  </si>
  <si>
    <t>Значение</t>
  </si>
  <si>
    <t>Потребительские</t>
  </si>
  <si>
    <t>Параметрический индекс</t>
  </si>
  <si>
    <t>Сводный индекс</t>
  </si>
  <si>
    <t>Экономические</t>
  </si>
  <si>
    <t>yt</t>
  </si>
  <si>
    <t>y0</t>
  </si>
  <si>
    <t>ai</t>
  </si>
  <si>
    <t>b</t>
  </si>
  <si>
    <t>yt/y0</t>
  </si>
  <si>
    <t>если вверх</t>
  </si>
  <si>
    <t>y0/yt</t>
  </si>
  <si>
    <t>если вниз</t>
  </si>
  <si>
    <t>по 5-бальной шкале</t>
  </si>
  <si>
    <t>aj</t>
  </si>
  <si>
    <t>всегда</t>
  </si>
  <si>
    <t>Jn=СУММ(Ji)</t>
  </si>
  <si>
    <t>Ji=aibi</t>
  </si>
  <si>
    <t>Jэ=СУММJi</t>
  </si>
  <si>
    <t>Kk=Jn/Jэк</t>
  </si>
  <si>
    <t>если n=m</t>
  </si>
  <si>
    <t>иначе</t>
  </si>
  <si>
    <t>Kk=&lt;Jn&gt;/&lt;Jэк&gt;</t>
  </si>
  <si>
    <t>&lt;Jn&gt;=Jn/n</t>
  </si>
  <si>
    <t>&lt;Jэк&gt;=Jэк/m</t>
  </si>
  <si>
    <t>Расход чернил</t>
  </si>
  <si>
    <t>Скорость печати</t>
  </si>
  <si>
    <t>Jэ</t>
  </si>
  <si>
    <t>Kk</t>
  </si>
  <si>
    <t>Jn</t>
  </si>
  <si>
    <t>Jэк</t>
  </si>
  <si>
    <t>ДЗ: Рассчитать при какой цене товар будет конкурентоспособен</t>
  </si>
  <si>
    <t>№ п/п</t>
  </si>
  <si>
    <t>Индивидуальное домашнее задание</t>
  </si>
  <si>
    <t>Лист конкурентоспобности (покупатель)</t>
  </si>
  <si>
    <t>S</t>
  </si>
  <si>
    <t>a*b</t>
  </si>
  <si>
    <t>б</t>
  </si>
  <si>
    <t>¯­</t>
  </si>
  <si>
    <t>"Оценка конкурентоспособности товара: Сетевое оборудование Wi-Fi роутер"</t>
  </si>
  <si>
    <t>TP-LINK TL-WR842N</t>
  </si>
  <si>
    <t>MIKROTIK RB951G-2HND</t>
  </si>
  <si>
    <t>MIKROTIK hAP ac2</t>
  </si>
  <si>
    <t>MIKROTIK hAP ac lite TC</t>
  </si>
  <si>
    <t>TP-LINK Archer C64</t>
  </si>
  <si>
    <t>Ядра</t>
  </si>
  <si>
    <t>Класс Wi-Fi</t>
  </si>
  <si>
    <t>Класс</t>
  </si>
  <si>
    <t>N300</t>
  </si>
  <si>
    <t>AC1200</t>
  </si>
  <si>
    <t>AC750</t>
  </si>
  <si>
    <t>Гарантия</t>
  </si>
  <si>
    <t>мес</t>
  </si>
  <si>
    <t>¯</t>
  </si>
  <si>
    <t>­</t>
  </si>
  <si>
    <t>к-во</t>
  </si>
  <si>
    <t>руб</t>
  </si>
  <si>
    <t>Лист конкурентоспобности (производитель)</t>
  </si>
  <si>
    <t xml:space="preserve">Частота процессора </t>
  </si>
  <si>
    <t>Мгц</t>
  </si>
  <si>
    <t>a</t>
  </si>
  <si>
    <t>Сводный индекс Ji</t>
  </si>
  <si>
    <t>Частота процессора</t>
  </si>
  <si>
    <t xml:space="preserve">                Следовательно необходимо выбрать второй Wi-Fi роутер</t>
  </si>
  <si>
    <t>Вывод:  Так как Kk&lt;1, то выбранный товар MIKROTIK не конкурентоспобен.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</si>
</sst>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b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5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left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right" vertical="top"/>
    </xf>
    <xf numFmtId="0" fontId="3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top" wrapText="1"/>
    </xf>
    <xf numFmtId="0" fontId="3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right" vertical="top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righ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top" wrapText="1"/>
    </xf>
    <xf numFmtId="3" fontId="3" fillId="7" borderId="0" xfId="0" applyNumberFormat="1" applyFont="1" applyFill="1" applyAlignment="1">
      <alignment horizontal="center" vertical="top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L10" sqref="L10:M10"/>
    </sheetView>
  </sheetViews>
  <sheetFormatPr defaultRowHeight="15" x14ac:dyDescent="0.25"/>
  <cols>
    <col min="3" max="3" width="15.42578125" customWidth="1"/>
    <col min="4" max="4" width="13.42578125" customWidth="1"/>
  </cols>
  <sheetData>
    <row r="1" spans="1:13" x14ac:dyDescent="0.25">
      <c r="C1" t="s">
        <v>0</v>
      </c>
      <c r="D1" s="17" t="s">
        <v>9</v>
      </c>
      <c r="E1" s="17"/>
      <c r="F1" s="17" t="s">
        <v>2</v>
      </c>
      <c r="G1" s="17"/>
      <c r="H1" s="17" t="s">
        <v>17</v>
      </c>
      <c r="I1" s="17"/>
      <c r="J1" s="17" t="s">
        <v>3</v>
      </c>
      <c r="K1" s="17"/>
      <c r="L1" s="17" t="s">
        <v>4</v>
      </c>
      <c r="M1" s="17"/>
    </row>
    <row r="2" spans="1:13" x14ac:dyDescent="0.2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14</v>
      </c>
      <c r="J2" t="s">
        <v>16</v>
      </c>
      <c r="K2" t="s">
        <v>18</v>
      </c>
      <c r="L2" t="s">
        <v>19</v>
      </c>
      <c r="M2" t="s">
        <v>14</v>
      </c>
    </row>
    <row r="3" spans="1:13" x14ac:dyDescent="0.25">
      <c r="C3" t="s">
        <v>1</v>
      </c>
    </row>
    <row r="4" spans="1:13" x14ac:dyDescent="0.25">
      <c r="B4">
        <v>1</v>
      </c>
      <c r="C4" t="s">
        <v>5</v>
      </c>
      <c r="D4">
        <v>300</v>
      </c>
      <c r="E4">
        <v>3</v>
      </c>
      <c r="F4">
        <v>3.5</v>
      </c>
      <c r="G4">
        <v>10</v>
      </c>
      <c r="H4">
        <v>4</v>
      </c>
      <c r="I4">
        <v>10</v>
      </c>
      <c r="J4">
        <v>30</v>
      </c>
      <c r="K4">
        <v>6</v>
      </c>
      <c r="L4">
        <v>5000</v>
      </c>
      <c r="M4">
        <v>10</v>
      </c>
    </row>
    <row r="5" spans="1:13" x14ac:dyDescent="0.25">
      <c r="B5">
        <v>2</v>
      </c>
      <c r="C5" t="s">
        <v>6</v>
      </c>
      <c r="D5">
        <v>1200</v>
      </c>
      <c r="E5">
        <v>9</v>
      </c>
      <c r="F5">
        <v>4</v>
      </c>
      <c r="G5">
        <v>6</v>
      </c>
      <c r="H5">
        <v>5</v>
      </c>
      <c r="I5">
        <v>8</v>
      </c>
      <c r="J5">
        <v>60</v>
      </c>
      <c r="K5">
        <v>10</v>
      </c>
      <c r="L5">
        <v>10000</v>
      </c>
      <c r="M5">
        <v>4</v>
      </c>
    </row>
    <row r="6" spans="1:13" x14ac:dyDescent="0.25">
      <c r="B6">
        <v>3</v>
      </c>
      <c r="C6" t="s">
        <v>7</v>
      </c>
      <c r="D6">
        <v>600</v>
      </c>
      <c r="E6">
        <v>5</v>
      </c>
      <c r="F6">
        <v>4.0999999999999996</v>
      </c>
      <c r="G6">
        <v>5</v>
      </c>
      <c r="H6">
        <v>7</v>
      </c>
      <c r="I6">
        <v>6</v>
      </c>
      <c r="J6">
        <v>40</v>
      </c>
      <c r="K6">
        <v>7</v>
      </c>
      <c r="L6">
        <v>8000</v>
      </c>
      <c r="M6">
        <v>6</v>
      </c>
    </row>
    <row r="7" spans="1:13" x14ac:dyDescent="0.25">
      <c r="B7">
        <v>4</v>
      </c>
      <c r="C7" t="s">
        <v>8</v>
      </c>
      <c r="D7">
        <v>1300</v>
      </c>
      <c r="E7">
        <v>10</v>
      </c>
      <c r="F7">
        <v>4.0999999999999996</v>
      </c>
      <c r="G7">
        <v>4</v>
      </c>
      <c r="H7">
        <v>4</v>
      </c>
      <c r="I7">
        <v>10</v>
      </c>
      <c r="J7">
        <v>18</v>
      </c>
      <c r="K7">
        <v>3</v>
      </c>
      <c r="L7">
        <v>12000</v>
      </c>
      <c r="M7">
        <v>2</v>
      </c>
    </row>
    <row r="8" spans="1:13" x14ac:dyDescent="0.25">
      <c r="B8">
        <v>5</v>
      </c>
      <c r="C8" t="s">
        <v>10</v>
      </c>
      <c r="D8">
        <v>500</v>
      </c>
      <c r="E8">
        <v>4</v>
      </c>
      <c r="F8">
        <v>3.8</v>
      </c>
      <c r="G8">
        <v>8</v>
      </c>
      <c r="H8">
        <v>8</v>
      </c>
      <c r="I8">
        <v>4</v>
      </c>
      <c r="J8">
        <v>22</v>
      </c>
      <c r="K8">
        <v>4</v>
      </c>
      <c r="L8">
        <v>6000</v>
      </c>
      <c r="M8">
        <v>8</v>
      </c>
    </row>
    <row r="9" spans="1:13" x14ac:dyDescent="0.25">
      <c r="D9" s="17" t="s">
        <v>20</v>
      </c>
      <c r="E9" s="17"/>
      <c r="F9" s="17" t="s">
        <v>21</v>
      </c>
      <c r="G9" s="17"/>
      <c r="H9" s="17" t="s">
        <v>21</v>
      </c>
      <c r="I9" s="17"/>
      <c r="J9" s="17" t="s">
        <v>22</v>
      </c>
      <c r="K9" s="17"/>
      <c r="L9" s="17" t="s">
        <v>21</v>
      </c>
      <c r="M9" s="17"/>
    </row>
    <row r="10" spans="1:13" x14ac:dyDescent="0.25">
      <c r="C10" t="s">
        <v>23</v>
      </c>
      <c r="D10" s="17">
        <v>5</v>
      </c>
      <c r="E10" s="17"/>
      <c r="F10" s="17">
        <v>2</v>
      </c>
      <c r="G10" s="17"/>
      <c r="H10" s="17">
        <v>4</v>
      </c>
      <c r="I10" s="17"/>
      <c r="J10" s="17">
        <v>3</v>
      </c>
      <c r="K10" s="17"/>
      <c r="L10" s="17">
        <v>2</v>
      </c>
      <c r="M10" s="17"/>
    </row>
    <row r="11" spans="1:13" x14ac:dyDescent="0.25">
      <c r="A11" t="s">
        <v>24</v>
      </c>
      <c r="B11">
        <v>1</v>
      </c>
      <c r="C11">
        <f>SUM(D11:L11)</f>
        <v>113</v>
      </c>
      <c r="D11">
        <f>$D10*E4</f>
        <v>15</v>
      </c>
      <c r="F11">
        <f>$F$10*G4</f>
        <v>20</v>
      </c>
      <c r="H11">
        <f>$H$10*I4</f>
        <v>40</v>
      </c>
      <c r="J11">
        <f>$J$10*K4</f>
        <v>18</v>
      </c>
      <c r="L11">
        <f>$L$10*M4</f>
        <v>20</v>
      </c>
    </row>
    <row r="12" spans="1:13" x14ac:dyDescent="0.25">
      <c r="B12" s="2">
        <v>2</v>
      </c>
      <c r="C12" s="2">
        <f t="shared" ref="C12:C15" si="0">SUM(D12:L12)</f>
        <v>127</v>
      </c>
      <c r="D12">
        <f>$D$10*E5</f>
        <v>45</v>
      </c>
      <c r="F12">
        <f t="shared" ref="F12:F15" si="1">$F$10*G5</f>
        <v>12</v>
      </c>
      <c r="H12">
        <f t="shared" ref="H12:H15" si="2">$H$10*I5</f>
        <v>32</v>
      </c>
      <c r="J12">
        <f t="shared" ref="J12:J15" si="3">$J$10*K5</f>
        <v>30</v>
      </c>
      <c r="L12">
        <f t="shared" ref="L12:L15" si="4">$L$10*M5</f>
        <v>8</v>
      </c>
    </row>
    <row r="13" spans="1:13" x14ac:dyDescent="0.25">
      <c r="B13">
        <v>3</v>
      </c>
      <c r="C13">
        <f t="shared" si="0"/>
        <v>92</v>
      </c>
      <c r="D13">
        <f t="shared" ref="D13:D14" si="5">$D$10*E6</f>
        <v>25</v>
      </c>
      <c r="F13">
        <f t="shared" si="1"/>
        <v>10</v>
      </c>
      <c r="H13">
        <f t="shared" si="2"/>
        <v>24</v>
      </c>
      <c r="J13">
        <f t="shared" si="3"/>
        <v>21</v>
      </c>
      <c r="L13">
        <f t="shared" si="4"/>
        <v>12</v>
      </c>
    </row>
    <row r="14" spans="1:13" x14ac:dyDescent="0.25">
      <c r="B14">
        <v>4</v>
      </c>
      <c r="C14">
        <f t="shared" si="0"/>
        <v>111</v>
      </c>
      <c r="D14">
        <f t="shared" si="5"/>
        <v>50</v>
      </c>
      <c r="F14">
        <f t="shared" si="1"/>
        <v>8</v>
      </c>
      <c r="H14">
        <f t="shared" si="2"/>
        <v>40</v>
      </c>
      <c r="J14">
        <f t="shared" si="3"/>
        <v>9</v>
      </c>
      <c r="L14">
        <f t="shared" si="4"/>
        <v>4</v>
      </c>
    </row>
    <row r="15" spans="1:13" x14ac:dyDescent="0.25">
      <c r="B15" s="3">
        <v>5</v>
      </c>
      <c r="C15" s="3">
        <f t="shared" si="0"/>
        <v>80</v>
      </c>
      <c r="D15">
        <f>$D$10*E8</f>
        <v>20</v>
      </c>
      <c r="F15">
        <f t="shared" si="1"/>
        <v>16</v>
      </c>
      <c r="H15">
        <f t="shared" si="2"/>
        <v>16</v>
      </c>
      <c r="J15">
        <f t="shared" si="3"/>
        <v>12</v>
      </c>
      <c r="L15">
        <f t="shared" si="4"/>
        <v>16</v>
      </c>
    </row>
  </sheetData>
  <mergeCells count="15">
    <mergeCell ref="L9:M9"/>
    <mergeCell ref="J9:K9"/>
    <mergeCell ref="H9:I9"/>
    <mergeCell ref="F9:G9"/>
    <mergeCell ref="D9:E9"/>
    <mergeCell ref="D10:E10"/>
    <mergeCell ref="F10:G10"/>
    <mergeCell ref="H10:I10"/>
    <mergeCell ref="J10:K10"/>
    <mergeCell ref="L10:M10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workbookViewId="0">
      <selection activeCell="F15" sqref="F15"/>
    </sheetView>
  </sheetViews>
  <sheetFormatPr defaultRowHeight="15" x14ac:dyDescent="0.25"/>
  <cols>
    <col min="2" max="2" width="19.140625" customWidth="1"/>
    <col min="3" max="3" width="17.140625" customWidth="1"/>
  </cols>
  <sheetData>
    <row r="1" spans="1:13" x14ac:dyDescent="0.25">
      <c r="A1" s="17" t="s">
        <v>25</v>
      </c>
      <c r="B1" s="17"/>
      <c r="C1" s="17"/>
      <c r="D1" s="17"/>
      <c r="E1" s="17"/>
      <c r="F1" s="17"/>
      <c r="G1" s="17"/>
      <c r="H1" s="17"/>
    </row>
    <row r="2" spans="1:13" x14ac:dyDescent="0.25">
      <c r="A2" s="17" t="s">
        <v>26</v>
      </c>
      <c r="B2" s="17"/>
      <c r="C2" s="17"/>
      <c r="D2" s="17"/>
      <c r="E2" s="17"/>
      <c r="F2" s="17"/>
      <c r="G2" s="17"/>
    </row>
    <row r="3" spans="1:13" x14ac:dyDescent="0.25">
      <c r="D3" s="17" t="s">
        <v>28</v>
      </c>
      <c r="E3" s="17"/>
      <c r="F3" s="18" t="s">
        <v>30</v>
      </c>
      <c r="G3" s="17" t="s">
        <v>2</v>
      </c>
      <c r="H3" s="18" t="s">
        <v>31</v>
      </c>
    </row>
    <row r="4" spans="1:13" x14ac:dyDescent="0.25">
      <c r="B4" t="s">
        <v>0</v>
      </c>
      <c r="C4" t="s">
        <v>27</v>
      </c>
      <c r="D4" t="s">
        <v>10</v>
      </c>
      <c r="E4" t="s">
        <v>6</v>
      </c>
      <c r="F4" s="18"/>
      <c r="G4" s="17"/>
      <c r="H4" s="18"/>
    </row>
    <row r="5" spans="1:13" x14ac:dyDescent="0.25">
      <c r="D5" t="s">
        <v>33</v>
      </c>
      <c r="E5" t="s">
        <v>34</v>
      </c>
      <c r="F5" s="5" t="s">
        <v>35</v>
      </c>
      <c r="G5" s="1" t="s">
        <v>36</v>
      </c>
      <c r="H5" s="5" t="s">
        <v>45</v>
      </c>
      <c r="J5" t="s">
        <v>35</v>
      </c>
      <c r="K5" t="s">
        <v>37</v>
      </c>
      <c r="L5" t="s">
        <v>38</v>
      </c>
    </row>
    <row r="6" spans="1:13" x14ac:dyDescent="0.25">
      <c r="B6" t="s">
        <v>29</v>
      </c>
      <c r="J6" t="s">
        <v>35</v>
      </c>
      <c r="K6" t="s">
        <v>39</v>
      </c>
      <c r="L6" t="s">
        <v>40</v>
      </c>
    </row>
    <row r="7" spans="1:13" x14ac:dyDescent="0.25">
      <c r="A7">
        <v>1</v>
      </c>
      <c r="B7" t="s">
        <v>9</v>
      </c>
      <c r="C7" t="s">
        <v>20</v>
      </c>
      <c r="D7" s="6">
        <v>500</v>
      </c>
      <c r="E7">
        <v>1200</v>
      </c>
      <c r="F7">
        <f>D7/E7</f>
        <v>0.41666666666666669</v>
      </c>
      <c r="G7">
        <v>5</v>
      </c>
      <c r="H7">
        <f>F7*G7</f>
        <v>2.0833333333333335</v>
      </c>
      <c r="J7" t="s">
        <v>36</v>
      </c>
      <c r="K7" t="s">
        <v>41</v>
      </c>
    </row>
    <row r="8" spans="1:13" x14ac:dyDescent="0.25">
      <c r="A8">
        <v>2</v>
      </c>
      <c r="B8" t="s">
        <v>2</v>
      </c>
      <c r="C8" t="s">
        <v>21</v>
      </c>
      <c r="D8" s="6">
        <v>3.8</v>
      </c>
      <c r="E8">
        <v>4</v>
      </c>
      <c r="F8">
        <f>E8/D8</f>
        <v>1.0526315789473684</v>
      </c>
      <c r="G8">
        <v>2</v>
      </c>
      <c r="H8">
        <f t="shared" ref="H8:H10" si="0">F8*G8</f>
        <v>2.1052631578947367</v>
      </c>
      <c r="J8" t="s">
        <v>42</v>
      </c>
      <c r="K8" t="s">
        <v>37</v>
      </c>
      <c r="L8" t="s">
        <v>43</v>
      </c>
    </row>
    <row r="9" spans="1:13" x14ac:dyDescent="0.25">
      <c r="A9">
        <v>3</v>
      </c>
      <c r="B9" t="s">
        <v>53</v>
      </c>
      <c r="C9" t="s">
        <v>21</v>
      </c>
      <c r="D9" s="6">
        <v>8</v>
      </c>
      <c r="E9">
        <v>5</v>
      </c>
      <c r="F9">
        <f>E9/D9</f>
        <v>0.625</v>
      </c>
      <c r="G9">
        <v>4</v>
      </c>
      <c r="H9">
        <f t="shared" si="0"/>
        <v>2.5</v>
      </c>
    </row>
    <row r="10" spans="1:13" x14ac:dyDescent="0.25">
      <c r="A10">
        <v>4</v>
      </c>
      <c r="B10" t="s">
        <v>54</v>
      </c>
      <c r="C10" t="s">
        <v>20</v>
      </c>
      <c r="D10" s="6">
        <v>22</v>
      </c>
      <c r="E10">
        <v>60</v>
      </c>
      <c r="F10">
        <f>D10/E10</f>
        <v>0.36666666666666664</v>
      </c>
      <c r="G10">
        <v>3</v>
      </c>
      <c r="H10">
        <f t="shared" si="0"/>
        <v>1.0999999999999999</v>
      </c>
    </row>
    <row r="13" spans="1:13" x14ac:dyDescent="0.25">
      <c r="B13" s="4" t="s">
        <v>32</v>
      </c>
      <c r="C13" s="4"/>
      <c r="F13" t="s">
        <v>42</v>
      </c>
      <c r="H13" t="s">
        <v>44</v>
      </c>
    </row>
    <row r="14" spans="1:13" x14ac:dyDescent="0.25">
      <c r="B14" s="4"/>
      <c r="C14" s="4"/>
      <c r="H14">
        <f>SUM(H7:H11)</f>
        <v>7.7885964912280699</v>
      </c>
    </row>
    <row r="15" spans="1:13" x14ac:dyDescent="0.25">
      <c r="B15" t="s">
        <v>4</v>
      </c>
      <c r="D15">
        <v>6000</v>
      </c>
      <c r="E15">
        <v>10000</v>
      </c>
      <c r="F15">
        <f>D15/E15</f>
        <v>0.6</v>
      </c>
      <c r="G15">
        <v>2</v>
      </c>
      <c r="H15">
        <f>F15*G15</f>
        <v>1.2</v>
      </c>
      <c r="J15" t="s">
        <v>47</v>
      </c>
      <c r="K15" t="s">
        <v>48</v>
      </c>
      <c r="L15" t="s">
        <v>49</v>
      </c>
      <c r="M15" t="s">
        <v>50</v>
      </c>
    </row>
    <row r="17" spans="7:16" x14ac:dyDescent="0.25">
      <c r="G17" t="s">
        <v>55</v>
      </c>
      <c r="H17">
        <f>SUM(H15)</f>
        <v>1.2</v>
      </c>
      <c r="L17" t="s">
        <v>51</v>
      </c>
    </row>
    <row r="18" spans="7:16" x14ac:dyDescent="0.25">
      <c r="L18" t="s">
        <v>52</v>
      </c>
    </row>
    <row r="19" spans="7:16" x14ac:dyDescent="0.25">
      <c r="H19" t="s">
        <v>46</v>
      </c>
    </row>
    <row r="20" spans="7:16" x14ac:dyDescent="0.25">
      <c r="G20" t="s">
        <v>56</v>
      </c>
      <c r="H20">
        <f>H21/H22</f>
        <v>1.6226242690058479</v>
      </c>
      <c r="I20" t="str">
        <f>IF(H20&gt;1,"Конкурентоспособен","Не конкурентоспособен или равные возможности")</f>
        <v>Конкурентоспособен</v>
      </c>
    </row>
    <row r="21" spans="7:16" x14ac:dyDescent="0.25">
      <c r="G21" t="s">
        <v>57</v>
      </c>
      <c r="H21">
        <f>H14/4</f>
        <v>1.9471491228070175</v>
      </c>
    </row>
    <row r="22" spans="7:16" x14ac:dyDescent="0.25">
      <c r="G22" t="s">
        <v>58</v>
      </c>
      <c r="H22">
        <f>H15/1</f>
        <v>1.2</v>
      </c>
    </row>
    <row r="23" spans="7:16" x14ac:dyDescent="0.25">
      <c r="K23" s="18" t="s">
        <v>59</v>
      </c>
      <c r="L23" s="18"/>
      <c r="M23" s="18"/>
      <c r="N23" s="18"/>
      <c r="O23" s="18"/>
      <c r="P23" s="18"/>
    </row>
    <row r="24" spans="7:16" x14ac:dyDescent="0.25">
      <c r="K24" s="18"/>
      <c r="L24" s="18"/>
      <c r="M24" s="18"/>
      <c r="N24" s="18"/>
      <c r="O24" s="18"/>
      <c r="P24" s="18"/>
    </row>
    <row r="25" spans="7:16" x14ac:dyDescent="0.25">
      <c r="K25" s="18"/>
      <c r="L25" s="18"/>
      <c r="M25" s="18"/>
      <c r="N25" s="18"/>
      <c r="O25" s="18"/>
      <c r="P25" s="18"/>
    </row>
  </sheetData>
  <mergeCells count="7">
    <mergeCell ref="K23:P25"/>
    <mergeCell ref="A1:H1"/>
    <mergeCell ref="A2:G2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="90" zoomScaleNormal="90" workbookViewId="0">
      <selection activeCell="A20" sqref="A20:M20"/>
    </sheetView>
  </sheetViews>
  <sheetFormatPr defaultRowHeight="15" x14ac:dyDescent="0.25"/>
  <cols>
    <col min="1" max="1" width="6" style="9" customWidth="1"/>
    <col min="2" max="2" width="25.42578125" style="9" customWidth="1"/>
    <col min="3" max="3" width="7" style="9" customWidth="1"/>
    <col min="4" max="4" width="7.7109375" style="9" customWidth="1"/>
    <col min="5" max="5" width="8.42578125" style="9" customWidth="1"/>
    <col min="6" max="6" width="6.140625" style="9" customWidth="1"/>
    <col min="7" max="7" width="7.85546875" style="9" customWidth="1"/>
    <col min="8" max="8" width="5.140625" style="9" customWidth="1"/>
    <col min="9" max="9" width="6.7109375" style="9" customWidth="1"/>
    <col min="10" max="10" width="4.5703125" style="9" customWidth="1"/>
    <col min="11" max="11" width="9.140625" style="9"/>
    <col min="12" max="12" width="10.140625" style="9" customWidth="1"/>
    <col min="13" max="16384" width="9.140625" style="9"/>
  </cols>
  <sheetData>
    <row r="1" spans="1:13" ht="15" customHeight="1" x14ac:dyDescent="0.25">
      <c r="A1" s="20" t="s">
        <v>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5" customHeight="1" x14ac:dyDescent="0.25">
      <c r="A2" s="20" t="s">
        <v>67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" customHeight="1" x14ac:dyDescent="0.25">
      <c r="A4" s="21" t="s">
        <v>62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35.25" customHeight="1" x14ac:dyDescent="0.25">
      <c r="A5" s="24" t="s">
        <v>60</v>
      </c>
      <c r="B5" s="12" t="s">
        <v>0</v>
      </c>
      <c r="C5" s="22" t="s">
        <v>86</v>
      </c>
      <c r="D5" s="23"/>
      <c r="E5" s="22" t="s">
        <v>73</v>
      </c>
      <c r="F5" s="23"/>
      <c r="G5" s="22" t="s">
        <v>74</v>
      </c>
      <c r="H5" s="23"/>
      <c r="I5" s="22" t="s">
        <v>79</v>
      </c>
      <c r="J5" s="23"/>
      <c r="K5" s="22" t="s">
        <v>4</v>
      </c>
      <c r="L5" s="23"/>
      <c r="M5" s="11"/>
    </row>
    <row r="6" spans="1:13" ht="18.75" customHeight="1" x14ac:dyDescent="0.25">
      <c r="A6" s="24"/>
      <c r="B6" s="13" t="s">
        <v>1</v>
      </c>
      <c r="C6" s="16" t="s">
        <v>87</v>
      </c>
      <c r="D6" s="32" t="s">
        <v>65</v>
      </c>
      <c r="E6" s="32" t="s">
        <v>83</v>
      </c>
      <c r="F6" s="32" t="s">
        <v>65</v>
      </c>
      <c r="G6" s="32" t="s">
        <v>75</v>
      </c>
      <c r="H6" s="32" t="s">
        <v>65</v>
      </c>
      <c r="I6" s="32" t="s">
        <v>80</v>
      </c>
      <c r="J6" s="32" t="s">
        <v>65</v>
      </c>
      <c r="K6" s="32" t="s">
        <v>84</v>
      </c>
      <c r="L6" s="32" t="s">
        <v>65</v>
      </c>
      <c r="M6" s="11"/>
    </row>
    <row r="7" spans="1:13" ht="15" customHeight="1" x14ac:dyDescent="0.25">
      <c r="A7" s="25">
        <v>1</v>
      </c>
      <c r="B7" s="13" t="s">
        <v>68</v>
      </c>
      <c r="C7" s="15">
        <v>580</v>
      </c>
      <c r="D7" s="15">
        <v>3</v>
      </c>
      <c r="E7" s="15">
        <v>1</v>
      </c>
      <c r="F7" s="15">
        <v>4</v>
      </c>
      <c r="G7" s="15" t="s">
        <v>76</v>
      </c>
      <c r="H7" s="15">
        <v>5</v>
      </c>
      <c r="I7" s="15">
        <v>36</v>
      </c>
      <c r="J7" s="15">
        <v>10</v>
      </c>
      <c r="K7" s="15">
        <v>3950</v>
      </c>
      <c r="L7" s="15">
        <v>8</v>
      </c>
      <c r="M7" s="11"/>
    </row>
    <row r="8" spans="1:13" ht="15.75" customHeight="1" x14ac:dyDescent="0.25">
      <c r="A8" s="38">
        <v>2</v>
      </c>
      <c r="B8" s="39" t="s">
        <v>69</v>
      </c>
      <c r="C8" s="40">
        <v>600</v>
      </c>
      <c r="D8" s="41">
        <v>4</v>
      </c>
      <c r="E8" s="41">
        <v>1</v>
      </c>
      <c r="F8" s="41">
        <v>4</v>
      </c>
      <c r="G8" s="41" t="s">
        <v>76</v>
      </c>
      <c r="H8" s="41">
        <v>5</v>
      </c>
      <c r="I8" s="41">
        <v>6</v>
      </c>
      <c r="J8" s="41">
        <v>7</v>
      </c>
      <c r="K8" s="42">
        <v>15150</v>
      </c>
      <c r="L8" s="41">
        <v>6</v>
      </c>
      <c r="M8" s="11"/>
    </row>
    <row r="9" spans="1:13" x14ac:dyDescent="0.25">
      <c r="A9" s="25">
        <v>3</v>
      </c>
      <c r="B9" s="13" t="s">
        <v>70</v>
      </c>
      <c r="C9" s="15">
        <v>716</v>
      </c>
      <c r="D9" s="15">
        <v>7</v>
      </c>
      <c r="E9" s="15">
        <v>4</v>
      </c>
      <c r="F9" s="15">
        <v>9</v>
      </c>
      <c r="G9" s="15" t="s">
        <v>77</v>
      </c>
      <c r="H9" s="15">
        <v>10</v>
      </c>
      <c r="I9" s="15">
        <v>6</v>
      </c>
      <c r="J9" s="15">
        <v>7</v>
      </c>
      <c r="K9" s="15">
        <v>21790</v>
      </c>
      <c r="L9" s="15">
        <v>4</v>
      </c>
      <c r="M9" s="11"/>
    </row>
    <row r="10" spans="1:13" x14ac:dyDescent="0.25">
      <c r="A10" s="25">
        <v>4</v>
      </c>
      <c r="B10" s="13" t="s">
        <v>71</v>
      </c>
      <c r="C10" s="15">
        <v>650</v>
      </c>
      <c r="D10" s="15">
        <v>9</v>
      </c>
      <c r="E10" s="15">
        <v>1</v>
      </c>
      <c r="F10" s="15">
        <v>4</v>
      </c>
      <c r="G10" s="15" t="s">
        <v>78</v>
      </c>
      <c r="H10" s="15">
        <v>8</v>
      </c>
      <c r="I10" s="15">
        <v>6</v>
      </c>
      <c r="J10" s="15">
        <v>7</v>
      </c>
      <c r="K10" s="15">
        <v>9990</v>
      </c>
      <c r="L10" s="15">
        <v>9</v>
      </c>
      <c r="M10" s="11"/>
    </row>
    <row r="11" spans="1:13" x14ac:dyDescent="0.25">
      <c r="A11" s="38">
        <v>5</v>
      </c>
      <c r="B11" s="39" t="s">
        <v>72</v>
      </c>
      <c r="C11" s="41">
        <v>1200</v>
      </c>
      <c r="D11" s="41">
        <v>10</v>
      </c>
      <c r="E11" s="41">
        <v>2</v>
      </c>
      <c r="F11" s="41">
        <v>8</v>
      </c>
      <c r="G11" s="41" t="s">
        <v>77</v>
      </c>
      <c r="H11" s="41">
        <v>9</v>
      </c>
      <c r="I11" s="41">
        <v>36</v>
      </c>
      <c r="J11" s="41">
        <v>10</v>
      </c>
      <c r="K11" s="41">
        <v>5440</v>
      </c>
      <c r="L11" s="41">
        <v>8</v>
      </c>
      <c r="M11" s="11"/>
    </row>
    <row r="12" spans="1:13" ht="21" customHeight="1" x14ac:dyDescent="0.25">
      <c r="A12" s="25"/>
      <c r="B12" s="29" t="s">
        <v>66</v>
      </c>
      <c r="C12" s="30" t="s">
        <v>82</v>
      </c>
      <c r="D12" s="20"/>
      <c r="E12" s="30" t="s">
        <v>81</v>
      </c>
      <c r="F12" s="20"/>
      <c r="G12" s="30" t="s">
        <v>81</v>
      </c>
      <c r="H12" s="20"/>
      <c r="I12" s="30" t="s">
        <v>82</v>
      </c>
      <c r="J12" s="20"/>
      <c r="K12" s="30" t="s">
        <v>82</v>
      </c>
      <c r="L12" s="20"/>
      <c r="M12" s="11"/>
    </row>
    <row r="13" spans="1:13" x14ac:dyDescent="0.25">
      <c r="A13" s="26"/>
      <c r="B13" s="33" t="s">
        <v>36</v>
      </c>
      <c r="C13" s="19">
        <v>4</v>
      </c>
      <c r="D13" s="19"/>
      <c r="E13" s="19">
        <v>2</v>
      </c>
      <c r="F13" s="19"/>
      <c r="G13" s="19">
        <v>5</v>
      </c>
      <c r="H13" s="19"/>
      <c r="I13" s="19">
        <v>3</v>
      </c>
      <c r="J13" s="19"/>
      <c r="K13" s="19">
        <v>5</v>
      </c>
      <c r="L13" s="19"/>
      <c r="M13" s="14" t="s">
        <v>63</v>
      </c>
    </row>
    <row r="14" spans="1:13" x14ac:dyDescent="0.25">
      <c r="A14" s="31">
        <v>1</v>
      </c>
      <c r="B14" s="27" t="s">
        <v>64</v>
      </c>
      <c r="C14" s="19">
        <f>$C$13*D7</f>
        <v>12</v>
      </c>
      <c r="D14" s="19"/>
      <c r="E14" s="19">
        <f>$E$13*F7</f>
        <v>8</v>
      </c>
      <c r="F14" s="19"/>
      <c r="G14" s="19">
        <f>$G$13*H7</f>
        <v>25</v>
      </c>
      <c r="H14" s="19"/>
      <c r="I14" s="19">
        <f>$I$13*J7</f>
        <v>30</v>
      </c>
      <c r="J14" s="19"/>
      <c r="K14" s="19">
        <f>$K$13*L7</f>
        <v>40</v>
      </c>
      <c r="L14" s="19"/>
      <c r="M14" s="11">
        <f>SUM(C14:K14)</f>
        <v>115</v>
      </c>
    </row>
    <row r="15" spans="1:13" x14ac:dyDescent="0.25">
      <c r="A15" s="36">
        <v>2</v>
      </c>
      <c r="B15" s="28"/>
      <c r="C15" s="34">
        <f>$C$13*D8</f>
        <v>16</v>
      </c>
      <c r="D15" s="34"/>
      <c r="E15" s="34">
        <f>$E$13*F8</f>
        <v>8</v>
      </c>
      <c r="F15" s="34"/>
      <c r="G15" s="34">
        <f>$G$13*H8</f>
        <v>25</v>
      </c>
      <c r="H15" s="34"/>
      <c r="I15" s="34">
        <f>$I$13*J8</f>
        <v>21</v>
      </c>
      <c r="J15" s="34"/>
      <c r="K15" s="34">
        <f>$K$13*L8</f>
        <v>30</v>
      </c>
      <c r="L15" s="34"/>
      <c r="M15" s="35">
        <f t="shared" ref="M15:M18" si="0">SUM(C15:K15)</f>
        <v>100</v>
      </c>
    </row>
    <row r="16" spans="1:13" x14ac:dyDescent="0.25">
      <c r="A16" s="31">
        <v>3</v>
      </c>
      <c r="B16" s="28"/>
      <c r="C16" s="19">
        <f>$C$13*D9</f>
        <v>28</v>
      </c>
      <c r="D16" s="19"/>
      <c r="E16" s="19">
        <f>$E$13*F9</f>
        <v>18</v>
      </c>
      <c r="F16" s="19"/>
      <c r="G16" s="19">
        <f>$G$13*H9</f>
        <v>50</v>
      </c>
      <c r="H16" s="19"/>
      <c r="I16" s="19">
        <f>$I$13*J9</f>
        <v>21</v>
      </c>
      <c r="J16" s="19"/>
      <c r="K16" s="19">
        <f>$K$13*L9</f>
        <v>20</v>
      </c>
      <c r="L16" s="19"/>
      <c r="M16" s="11">
        <f t="shared" si="0"/>
        <v>137</v>
      </c>
    </row>
    <row r="17" spans="1:13" x14ac:dyDescent="0.25">
      <c r="A17" s="31">
        <v>4</v>
      </c>
      <c r="B17" s="28"/>
      <c r="C17" s="19">
        <f>$C$13*D10</f>
        <v>36</v>
      </c>
      <c r="D17" s="19"/>
      <c r="E17" s="19">
        <f>$E$13*F10</f>
        <v>8</v>
      </c>
      <c r="F17" s="19"/>
      <c r="G17" s="19">
        <f>$G$13*H10</f>
        <v>40</v>
      </c>
      <c r="H17" s="19"/>
      <c r="I17" s="19">
        <f>$I$13*J10</f>
        <v>21</v>
      </c>
      <c r="J17" s="19"/>
      <c r="K17" s="19">
        <f>$K$13*L10</f>
        <v>45</v>
      </c>
      <c r="L17" s="19"/>
      <c r="M17" s="11">
        <f t="shared" si="0"/>
        <v>150</v>
      </c>
    </row>
    <row r="18" spans="1:13" x14ac:dyDescent="0.25">
      <c r="A18" s="36">
        <v>5</v>
      </c>
      <c r="B18" s="28"/>
      <c r="C18" s="34">
        <f>$C$13*D11</f>
        <v>40</v>
      </c>
      <c r="D18" s="34"/>
      <c r="E18" s="34">
        <f>$E$13*F11</f>
        <v>16</v>
      </c>
      <c r="F18" s="34"/>
      <c r="G18" s="34">
        <f>$G$13*H11</f>
        <v>45</v>
      </c>
      <c r="H18" s="34"/>
      <c r="I18" s="34">
        <f>$I$13*J11</f>
        <v>30</v>
      </c>
      <c r="J18" s="34"/>
      <c r="K18" s="34">
        <f>$K$13*L11</f>
        <v>40</v>
      </c>
      <c r="L18" s="34"/>
      <c r="M18" s="35">
        <f t="shared" si="0"/>
        <v>171</v>
      </c>
    </row>
    <row r="20" spans="1:13" x14ac:dyDescent="0.25">
      <c r="A20" s="21" t="s">
        <v>85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2" spans="1:13" ht="28.5" customHeight="1" x14ac:dyDescent="0.25">
      <c r="B22" s="9" t="s">
        <v>0</v>
      </c>
      <c r="C22" s="29" t="s">
        <v>66</v>
      </c>
      <c r="D22" s="20" t="s">
        <v>69</v>
      </c>
      <c r="E22" s="20"/>
      <c r="F22" s="20" t="s">
        <v>72</v>
      </c>
      <c r="G22" s="20"/>
      <c r="H22" s="29" t="s">
        <v>88</v>
      </c>
      <c r="I22" s="29" t="s">
        <v>36</v>
      </c>
      <c r="J22" s="20" t="s">
        <v>89</v>
      </c>
      <c r="K22" s="20"/>
    </row>
    <row r="23" spans="1:13" x14ac:dyDescent="0.25">
      <c r="B23" s="37" t="s">
        <v>29</v>
      </c>
      <c r="C23" s="37"/>
      <c r="D23" s="37"/>
      <c r="E23" s="37"/>
      <c r="F23" s="37"/>
      <c r="G23" s="37"/>
      <c r="H23" s="37"/>
      <c r="I23" s="37"/>
      <c r="J23" s="37"/>
      <c r="K23" s="37"/>
    </row>
    <row r="24" spans="1:13" x14ac:dyDescent="0.25">
      <c r="B24" s="9" t="s">
        <v>90</v>
      </c>
      <c r="C24" s="29" t="s">
        <v>82</v>
      </c>
      <c r="D24" s="20">
        <v>600</v>
      </c>
      <c r="E24" s="20"/>
      <c r="F24" s="20">
        <v>1200</v>
      </c>
      <c r="G24" s="20"/>
      <c r="H24" s="9">
        <f>D24/F24</f>
        <v>0.5</v>
      </c>
      <c r="I24" s="9">
        <v>4</v>
      </c>
      <c r="J24" s="20">
        <f>H24*I24</f>
        <v>2</v>
      </c>
      <c r="K24" s="20"/>
    </row>
    <row r="25" spans="1:13" x14ac:dyDescent="0.25">
      <c r="B25" s="9" t="s">
        <v>73</v>
      </c>
      <c r="C25" s="29" t="s">
        <v>81</v>
      </c>
      <c r="D25" s="20">
        <v>1</v>
      </c>
      <c r="E25" s="20"/>
      <c r="F25" s="20">
        <v>2</v>
      </c>
      <c r="G25" s="20"/>
      <c r="H25" s="9">
        <f>F25/D25</f>
        <v>2</v>
      </c>
      <c r="I25" s="9">
        <v>2</v>
      </c>
      <c r="J25" s="20">
        <f t="shared" ref="J25:J27" si="1">H25*I25</f>
        <v>4</v>
      </c>
      <c r="K25" s="20"/>
    </row>
    <row r="26" spans="1:13" x14ac:dyDescent="0.25">
      <c r="B26" s="9" t="s">
        <v>74</v>
      </c>
      <c r="C26" s="29" t="s">
        <v>81</v>
      </c>
      <c r="D26" s="20">
        <v>300</v>
      </c>
      <c r="E26" s="20"/>
      <c r="F26" s="20">
        <v>1200</v>
      </c>
      <c r="G26" s="20"/>
      <c r="H26" s="9">
        <f>F26/D26</f>
        <v>4</v>
      </c>
      <c r="I26" s="9">
        <v>5</v>
      </c>
      <c r="J26" s="20">
        <f t="shared" si="1"/>
        <v>20</v>
      </c>
      <c r="K26" s="20"/>
    </row>
    <row r="27" spans="1:13" x14ac:dyDescent="0.25">
      <c r="B27" s="9" t="s">
        <v>79</v>
      </c>
      <c r="C27" s="29" t="s">
        <v>82</v>
      </c>
      <c r="D27" s="20">
        <v>6</v>
      </c>
      <c r="E27" s="20"/>
      <c r="F27" s="20">
        <v>36</v>
      </c>
      <c r="G27" s="20"/>
      <c r="H27" s="9">
        <f>D27/F27</f>
        <v>0.16666666666666666</v>
      </c>
      <c r="I27" s="9">
        <v>3</v>
      </c>
      <c r="J27" s="20">
        <f t="shared" si="1"/>
        <v>0.5</v>
      </c>
      <c r="K27" s="20"/>
    </row>
    <row r="28" spans="1:13" x14ac:dyDescent="0.25">
      <c r="B28" s="37" t="s">
        <v>32</v>
      </c>
      <c r="C28" s="37"/>
      <c r="D28" s="37"/>
      <c r="E28" s="37"/>
      <c r="F28" s="37"/>
      <c r="G28" s="37"/>
      <c r="H28" s="37"/>
      <c r="I28" s="37"/>
      <c r="J28" s="37"/>
      <c r="K28" s="37"/>
    </row>
    <row r="29" spans="1:13" x14ac:dyDescent="0.25">
      <c r="B29" s="9" t="s">
        <v>4</v>
      </c>
      <c r="C29" s="29" t="s">
        <v>82</v>
      </c>
      <c r="D29" s="20">
        <v>15150</v>
      </c>
      <c r="E29" s="20"/>
      <c r="F29" s="20">
        <v>5440</v>
      </c>
      <c r="G29" s="20"/>
      <c r="H29" s="9">
        <f>D29/F29</f>
        <v>2.7849264705882355</v>
      </c>
      <c r="I29" s="9">
        <v>5</v>
      </c>
      <c r="J29" s="43">
        <f>H29*I29</f>
        <v>13.924632352941178</v>
      </c>
      <c r="K29" s="43"/>
    </row>
    <row r="30" spans="1:13" x14ac:dyDescent="0.25">
      <c r="D30" s="20"/>
      <c r="E30" s="20"/>
      <c r="F30" s="20"/>
      <c r="G30" s="20"/>
      <c r="J30" s="20"/>
      <c r="K30" s="20"/>
    </row>
    <row r="31" spans="1:13" x14ac:dyDescent="0.25">
      <c r="D31" s="20"/>
      <c r="E31" s="20"/>
      <c r="F31" s="20"/>
      <c r="G31" s="20"/>
      <c r="I31" s="9" t="s">
        <v>57</v>
      </c>
      <c r="J31" s="43">
        <f>SUM(J24:K27)/COUNT(J24:K27)</f>
        <v>6.625</v>
      </c>
      <c r="K31" s="20"/>
    </row>
    <row r="32" spans="1:13" x14ac:dyDescent="0.25">
      <c r="D32" s="20"/>
      <c r="E32" s="20"/>
      <c r="F32" s="20"/>
      <c r="G32" s="20"/>
      <c r="I32" s="9" t="s">
        <v>55</v>
      </c>
      <c r="J32" s="43">
        <f>J29/1</f>
        <v>13.924632352941178</v>
      </c>
      <c r="K32" s="20"/>
    </row>
    <row r="33" spans="1:14" x14ac:dyDescent="0.25">
      <c r="D33" s="20"/>
      <c r="E33" s="20"/>
      <c r="F33" s="20"/>
      <c r="G33" s="20"/>
      <c r="I33" s="9" t="s">
        <v>56</v>
      </c>
      <c r="J33" s="43">
        <f>J31/J32</f>
        <v>0.47577557755775574</v>
      </c>
      <c r="K33" s="43"/>
    </row>
    <row r="34" spans="1:14" x14ac:dyDescent="0.25">
      <c r="A34" s="45" t="s">
        <v>92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</row>
    <row r="35" spans="1:14" x14ac:dyDescent="0.25">
      <c r="A35" s="45" t="s">
        <v>91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/>
      <c r="M35"/>
      <c r="N35"/>
    </row>
    <row r="36" spans="1:14" x14ac:dyDescent="0.25">
      <c r="B36"/>
      <c r="C36"/>
      <c r="D36"/>
      <c r="E36"/>
      <c r="F36" s="44"/>
      <c r="G36" s="44"/>
      <c r="H36" s="44"/>
      <c r="I36"/>
      <c r="J36"/>
      <c r="K36"/>
      <c r="L36"/>
      <c r="M36"/>
      <c r="N36"/>
    </row>
    <row r="37" spans="1:14" x14ac:dyDescent="0.25">
      <c r="B37"/>
      <c r="C37"/>
      <c r="D37"/>
      <c r="E37"/>
      <c r="F37" s="8"/>
      <c r="G37" s="7"/>
      <c r="H37" s="8"/>
      <c r="I37"/>
      <c r="J37"/>
      <c r="K37"/>
      <c r="L37"/>
      <c r="M37"/>
      <c r="N37"/>
    </row>
    <row r="38" spans="1:14" x14ac:dyDescent="0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5">
      <c r="B39"/>
      <c r="C39"/>
      <c r="D39" s="6"/>
      <c r="E39"/>
      <c r="F39"/>
      <c r="G39"/>
      <c r="H39"/>
      <c r="I39"/>
      <c r="J39"/>
      <c r="K39"/>
      <c r="L39"/>
      <c r="M39"/>
      <c r="N39"/>
    </row>
    <row r="40" spans="1:14" x14ac:dyDescent="0.25">
      <c r="B40"/>
      <c r="C40"/>
      <c r="D40" s="6"/>
      <c r="E40"/>
      <c r="F40"/>
      <c r="G40"/>
      <c r="H40"/>
      <c r="I40"/>
      <c r="J40"/>
      <c r="K40"/>
      <c r="L40"/>
      <c r="M40"/>
      <c r="N40"/>
    </row>
    <row r="41" spans="1:14" x14ac:dyDescent="0.25">
      <c r="B41"/>
      <c r="C41"/>
      <c r="D41" s="6"/>
      <c r="E41"/>
      <c r="F41"/>
      <c r="G41"/>
      <c r="H41"/>
      <c r="I41"/>
      <c r="J41"/>
      <c r="K41"/>
      <c r="L41"/>
      <c r="M41"/>
      <c r="N41"/>
    </row>
    <row r="42" spans="1:14" x14ac:dyDescent="0.25">
      <c r="B42"/>
      <c r="C42"/>
      <c r="D42" s="6"/>
      <c r="E42"/>
      <c r="F42"/>
      <c r="G42"/>
      <c r="H42"/>
      <c r="I42"/>
      <c r="J42"/>
      <c r="K42"/>
      <c r="L42"/>
      <c r="M42"/>
      <c r="N42"/>
    </row>
    <row r="43" spans="1:14" x14ac:dyDescent="0.25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B45" s="4"/>
      <c r="C45" s="4"/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B46" s="4"/>
      <c r="C46" s="4"/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 x14ac:dyDescent="0.25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 x14ac:dyDescent="0.25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 x14ac:dyDescent="0.25"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2:14" x14ac:dyDescent="0.25"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2:14" x14ac:dyDescent="0.25"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2:14" x14ac:dyDescent="0.25">
      <c r="B54"/>
      <c r="C54"/>
      <c r="D54"/>
      <c r="E54"/>
      <c r="F54"/>
      <c r="G54"/>
      <c r="H54"/>
      <c r="I54"/>
      <c r="J54"/>
      <c r="K54"/>
      <c r="L54"/>
      <c r="M54"/>
      <c r="N54"/>
    </row>
  </sheetData>
  <mergeCells count="80">
    <mergeCell ref="A35:K35"/>
    <mergeCell ref="J31:K31"/>
    <mergeCell ref="J33:K33"/>
    <mergeCell ref="D33:E33"/>
    <mergeCell ref="F33:G33"/>
    <mergeCell ref="A34:K34"/>
    <mergeCell ref="J26:K26"/>
    <mergeCell ref="J27:K27"/>
    <mergeCell ref="J29:K29"/>
    <mergeCell ref="D26:E26"/>
    <mergeCell ref="F26:G26"/>
    <mergeCell ref="B28:K28"/>
    <mergeCell ref="F32:G32"/>
    <mergeCell ref="D29:E29"/>
    <mergeCell ref="F29:G29"/>
    <mergeCell ref="F31:G31"/>
    <mergeCell ref="D31:E31"/>
    <mergeCell ref="F24:G24"/>
    <mergeCell ref="F25:G25"/>
    <mergeCell ref="F27:G27"/>
    <mergeCell ref="F30:G30"/>
    <mergeCell ref="B23:K23"/>
    <mergeCell ref="D24:E24"/>
    <mergeCell ref="D25:E25"/>
    <mergeCell ref="D27:E27"/>
    <mergeCell ref="D30:E30"/>
    <mergeCell ref="D32:E32"/>
    <mergeCell ref="A20:M20"/>
    <mergeCell ref="D22:E22"/>
    <mergeCell ref="F22:G22"/>
    <mergeCell ref="J22:K22"/>
    <mergeCell ref="J24:K24"/>
    <mergeCell ref="J25:K25"/>
    <mergeCell ref="J30:K30"/>
    <mergeCell ref="J32:K32"/>
    <mergeCell ref="G12:H12"/>
    <mergeCell ref="I12:J12"/>
    <mergeCell ref="C5:D5"/>
    <mergeCell ref="E5:F5"/>
    <mergeCell ref="G5:H5"/>
    <mergeCell ref="I5:J5"/>
    <mergeCell ref="C18:D18"/>
    <mergeCell ref="E14:F14"/>
    <mergeCell ref="E15:F15"/>
    <mergeCell ref="E16:F16"/>
    <mergeCell ref="E17:F17"/>
    <mergeCell ref="E18:F18"/>
    <mergeCell ref="C14:D14"/>
    <mergeCell ref="C15:D15"/>
    <mergeCell ref="C16:D16"/>
    <mergeCell ref="C17:D17"/>
    <mergeCell ref="G16:H16"/>
    <mergeCell ref="G17:H17"/>
    <mergeCell ref="G18:H18"/>
    <mergeCell ref="I14:J14"/>
    <mergeCell ref="I15:J15"/>
    <mergeCell ref="I16:J16"/>
    <mergeCell ref="I17:J17"/>
    <mergeCell ref="I18:J18"/>
    <mergeCell ref="A1:M1"/>
    <mergeCell ref="A2:M2"/>
    <mergeCell ref="A4:M4"/>
    <mergeCell ref="G14:H14"/>
    <mergeCell ref="G15:H15"/>
    <mergeCell ref="C13:D13"/>
    <mergeCell ref="E13:F13"/>
    <mergeCell ref="G13:H13"/>
    <mergeCell ref="I13:J13"/>
    <mergeCell ref="K13:L13"/>
    <mergeCell ref="B14:B18"/>
    <mergeCell ref="K12:L12"/>
    <mergeCell ref="K5:L5"/>
    <mergeCell ref="A5:A6"/>
    <mergeCell ref="C12:D12"/>
    <mergeCell ref="E12:F12"/>
    <mergeCell ref="K14:L14"/>
    <mergeCell ref="K15:L15"/>
    <mergeCell ref="K16:L16"/>
    <mergeCell ref="K17:L17"/>
    <mergeCell ref="K18:L18"/>
  </mergeCells>
  <printOptions gridLines="1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Методика 1</vt:lpstr>
      <vt:lpstr>Методика 2</vt:lpstr>
      <vt:lpstr>Сетевое оборудование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cp:lastPrinted>2022-03-15T12:44:54Z</cp:lastPrinted>
  <dcterms:created xsi:type="dcterms:W3CDTF">2022-03-10T08:02:56Z</dcterms:created>
  <dcterms:modified xsi:type="dcterms:W3CDTF">2022-03-15T12:46:12Z</dcterms:modified>
</cp:coreProperties>
</file>