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50" windowWidth="22260" windowHeight="1264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G4" i="1"/>
  <c r="C5" i="1"/>
  <c r="G3" i="1"/>
  <c r="C7" i="1"/>
  <c r="D5" i="1"/>
  <c r="D15" i="1" l="1"/>
  <c r="D14" i="1"/>
  <c r="D9" i="1"/>
  <c r="D7" i="1"/>
  <c r="D10" i="1" s="1"/>
  <c r="D11" i="1" s="1"/>
  <c r="C13" i="1"/>
  <c r="C12" i="1"/>
  <c r="C10" i="1"/>
  <c r="C11" i="1" s="1"/>
  <c r="D12" i="1" l="1"/>
  <c r="D8" i="1"/>
  <c r="D13" i="1"/>
  <c r="C8" i="1"/>
  <c r="C16" i="1" s="1"/>
  <c r="C15" i="1"/>
  <c r="C14" i="1"/>
  <c r="D16" i="1" l="1"/>
  <c r="D3" i="2"/>
  <c r="C3" i="2"/>
  <c r="D2" i="2"/>
  <c r="D4" i="2" s="1"/>
  <c r="C2" i="2"/>
  <c r="C4" i="2" s="1"/>
  <c r="C5" i="2" l="1"/>
  <c r="C6" i="2"/>
  <c r="C7" i="2" s="1"/>
  <c r="D6" i="2"/>
  <c r="D7" i="2" s="1"/>
  <c r="D5" i="2"/>
</calcChain>
</file>

<file path=xl/sharedStrings.xml><?xml version="1.0" encoding="utf-8"?>
<sst xmlns="http://schemas.openxmlformats.org/spreadsheetml/2006/main" count="43" uniqueCount="42">
  <si>
    <t>дней</t>
  </si>
  <si>
    <t>Обслуживание</t>
  </si>
  <si>
    <t>Время обслуживания</t>
  </si>
  <si>
    <t>Интенсивность потока обслуживания</t>
  </si>
  <si>
    <t>p_a</t>
  </si>
  <si>
    <t>1-p_a</t>
  </si>
  <si>
    <t>Относительная пропускная способность</t>
  </si>
  <si>
    <t>Q_a</t>
  </si>
  <si>
    <t>Абсолютная пропускная способность</t>
  </si>
  <si>
    <t>A_a</t>
  </si>
  <si>
    <t>a</t>
  </si>
  <si>
    <t>b</t>
  </si>
  <si>
    <t>t</t>
  </si>
  <si>
    <t>n</t>
  </si>
  <si>
    <t>po</t>
  </si>
  <si>
    <t>Трафик интенсивности</t>
  </si>
  <si>
    <t>Вероятность не занятости</t>
  </si>
  <si>
    <t>P</t>
  </si>
  <si>
    <t>Среднее количество заявок в системе</t>
  </si>
  <si>
    <t>Интенсивность потока</t>
  </si>
  <si>
    <t>q</t>
  </si>
  <si>
    <t>A</t>
  </si>
  <si>
    <t xml:space="preserve">Средняя длина очереди </t>
  </si>
  <si>
    <t xml:space="preserve">Продолжительность пребывания заявки в системе </t>
  </si>
  <si>
    <t>Продолжительность пребывания заявки в очереди</t>
  </si>
  <si>
    <t>Стоимость заявки</t>
  </si>
  <si>
    <t>Доход</t>
  </si>
  <si>
    <t>Вероятность отказа</t>
  </si>
  <si>
    <t>Рублей/час</t>
  </si>
  <si>
    <t>Затрата</t>
  </si>
  <si>
    <t>µ, задач/час</t>
  </si>
  <si>
    <t>ρ</t>
  </si>
  <si>
    <t>Столбец 1</t>
  </si>
  <si>
    <t>Столбец 2</t>
  </si>
  <si>
    <t>Столбец 3</t>
  </si>
  <si>
    <t>Столбец 4</t>
  </si>
  <si>
    <t xml:space="preserve"> t</t>
  </si>
  <si>
    <t>ч раб</t>
  </si>
  <si>
    <t>tob1</t>
  </si>
  <si>
    <t>tob2</t>
  </si>
  <si>
    <t>задач 1 и 2</t>
  </si>
  <si>
    <t>λ, человек/час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</si>
</sst>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2"/>
      <color rgb="FF3F3F3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4" applyNumberFormat="0" applyAlignment="0" applyProtection="0"/>
  </cellStyleXfs>
  <cellXfs count="12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1" fillId="3" borderId="4" xfId="1"/>
    <xf numFmtId="0" fontId="2" fillId="3" borderId="4" xfId="1" applyFont="1"/>
    <xf numFmtId="164" fontId="2" fillId="3" borderId="4" xfId="1" applyNumberFormat="1" applyFont="1"/>
    <xf numFmtId="164" fontId="1" fillId="3" borderId="4" xfId="1" applyNumberFormat="1"/>
    <xf numFmtId="164" fontId="0" fillId="0" borderId="0" xfId="0" applyNumberFormat="1"/>
  </cellXfs>
  <cellStyles count="2">
    <cellStyle name="Вывод" xfId="1" builtinId="21"/>
    <cellStyle name="Обычный" xfId="0" builtinId="0"/>
  </cellStyles>
  <dxfs count="5">
    <dxf>
      <font>
        <strike val="0"/>
        <outline val="0"/>
        <shadow val="0"/>
        <u val="none"/>
        <vertAlign val="baseline"/>
        <sz val="12"/>
        <color rgb="FF3F3F3F"/>
        <name val="Times New Roman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2"/>
        <color rgb="FF3F3F3F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rgb="FF3F3F3F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rgb="FF3F3F3F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rgb="FF3F3F3F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D16" totalsRowShown="0" dataDxfId="1" headerRowCellStyle="Вывод" dataCellStyle="Вывод">
  <autoFilter ref="A1:D16"/>
  <tableColumns count="4">
    <tableColumn id="1" name="Столбец 1" dataDxfId="4" dataCellStyle="Вывод"/>
    <tableColumn id="2" name="Столбец 2" dataDxfId="3" dataCellStyle="Вывод"/>
    <tableColumn id="3" name="Столбец 3" dataDxfId="2" dataCellStyle="Вывод"/>
    <tableColumn id="4" name="Столбец 4" dataDxfId="0" dataCellStyle="Вывод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7" sqref="B7"/>
    </sheetView>
  </sheetViews>
  <sheetFormatPr defaultRowHeight="15" x14ac:dyDescent="0.25"/>
  <cols>
    <col min="1" max="1" width="43.140625" bestFit="1" customWidth="1"/>
    <col min="2" max="2" width="13.28515625" customWidth="1"/>
    <col min="3" max="3" width="11.85546875" customWidth="1"/>
    <col min="4" max="4" width="12.7109375" style="11" customWidth="1"/>
    <col min="6" max="6" width="12.5703125" customWidth="1"/>
  </cols>
  <sheetData>
    <row r="1" spans="1:8" x14ac:dyDescent="0.25">
      <c r="A1" s="7" t="s">
        <v>32</v>
      </c>
      <c r="B1" s="7" t="s">
        <v>33</v>
      </c>
      <c r="C1" s="7" t="s">
        <v>34</v>
      </c>
      <c r="D1" s="10" t="s">
        <v>35</v>
      </c>
      <c r="F1" t="s">
        <v>36</v>
      </c>
      <c r="G1">
        <v>8</v>
      </c>
      <c r="H1" t="s">
        <v>37</v>
      </c>
    </row>
    <row r="2" spans="1:8" ht="15.75" x14ac:dyDescent="0.25">
      <c r="A2" s="8"/>
      <c r="B2" s="8"/>
      <c r="C2" s="8" t="s">
        <v>10</v>
      </c>
      <c r="D2" s="9" t="s">
        <v>11</v>
      </c>
    </row>
    <row r="3" spans="1:8" ht="15.75" x14ac:dyDescent="0.25">
      <c r="A3" s="8" t="s">
        <v>19</v>
      </c>
      <c r="B3" s="8" t="s">
        <v>41</v>
      </c>
      <c r="C3" s="8">
        <v>0.4</v>
      </c>
      <c r="D3" s="9">
        <v>0.4</v>
      </c>
      <c r="F3" t="s">
        <v>38</v>
      </c>
      <c r="G3">
        <f>G5/G1</f>
        <v>0.625</v>
      </c>
    </row>
    <row r="4" spans="1:8" ht="15.75" x14ac:dyDescent="0.25">
      <c r="A4" s="8" t="s">
        <v>25</v>
      </c>
      <c r="B4" s="8"/>
      <c r="C4" s="8">
        <v>700</v>
      </c>
      <c r="D4" s="9">
        <v>700</v>
      </c>
      <c r="F4" t="s">
        <v>39</v>
      </c>
      <c r="G4">
        <f>H5/G1</f>
        <v>0.75</v>
      </c>
    </row>
    <row r="5" spans="1:8" ht="15.75" x14ac:dyDescent="0.25">
      <c r="A5" s="8" t="s">
        <v>1</v>
      </c>
      <c r="B5" s="8" t="s">
        <v>30</v>
      </c>
      <c r="C5" s="9">
        <f>G1/G3</f>
        <v>12.8</v>
      </c>
      <c r="D5" s="9">
        <f>G1/G4</f>
        <v>10.666666666666666</v>
      </c>
      <c r="F5" t="s">
        <v>40</v>
      </c>
      <c r="G5">
        <v>5</v>
      </c>
      <c r="H5">
        <v>6</v>
      </c>
    </row>
    <row r="6" spans="1:8" ht="15.75" x14ac:dyDescent="0.25">
      <c r="A6" s="8" t="s">
        <v>29</v>
      </c>
      <c r="B6" s="8" t="s">
        <v>28</v>
      </c>
      <c r="C6" s="8">
        <v>125</v>
      </c>
      <c r="D6" s="9">
        <v>135</v>
      </c>
    </row>
    <row r="7" spans="1:8" ht="15.75" x14ac:dyDescent="0.25">
      <c r="A7" s="8" t="s">
        <v>6</v>
      </c>
      <c r="B7" s="8" t="s">
        <v>20</v>
      </c>
      <c r="C7" s="8">
        <f>C5/(C5+C3)</f>
        <v>0.96969696969696972</v>
      </c>
      <c r="D7" s="9">
        <f>D5/(D5+D3)</f>
        <v>0.96385542168674698</v>
      </c>
    </row>
    <row r="8" spans="1:8" ht="15.75" x14ac:dyDescent="0.25">
      <c r="A8" s="8" t="s">
        <v>8</v>
      </c>
      <c r="B8" s="8" t="s">
        <v>21</v>
      </c>
      <c r="C8" s="8">
        <f>C3*C7</f>
        <v>0.38787878787878793</v>
      </c>
      <c r="D8" s="9">
        <f>D3*D7</f>
        <v>0.38554216867469882</v>
      </c>
    </row>
    <row r="9" spans="1:8" ht="15.75" x14ac:dyDescent="0.25">
      <c r="A9" s="8" t="s">
        <v>15</v>
      </c>
      <c r="B9" s="8" t="s">
        <v>31</v>
      </c>
      <c r="C9" s="8">
        <f>C3/C5</f>
        <v>3.125E-2</v>
      </c>
      <c r="D9" s="9">
        <f>D3/D5</f>
        <v>3.7500000000000006E-2</v>
      </c>
    </row>
    <row r="10" spans="1:8" ht="15.75" x14ac:dyDescent="0.25">
      <c r="A10" s="8" t="s">
        <v>16</v>
      </c>
      <c r="B10" s="8" t="s">
        <v>17</v>
      </c>
      <c r="C10" s="8">
        <f>1-C7</f>
        <v>3.0303030303030276E-2</v>
      </c>
      <c r="D10" s="9">
        <f>1-D7</f>
        <v>3.6144578313253017E-2</v>
      </c>
    </row>
    <row r="11" spans="1:8" ht="15.75" x14ac:dyDescent="0.25">
      <c r="A11" s="8" t="s">
        <v>27</v>
      </c>
      <c r="B11" s="8"/>
      <c r="C11" s="8">
        <f>1-C10</f>
        <v>0.96969696969696972</v>
      </c>
      <c r="D11" s="9">
        <f>1-D10</f>
        <v>0.96385542168674698</v>
      </c>
    </row>
    <row r="12" spans="1:8" ht="15.75" x14ac:dyDescent="0.25">
      <c r="A12" s="8" t="s">
        <v>18</v>
      </c>
      <c r="B12" s="8"/>
      <c r="C12" s="8">
        <f>C7/(1-C7)</f>
        <v>32.000000000000028</v>
      </c>
      <c r="D12" s="9">
        <f>D7/(1-D7)</f>
        <v>26.666666666666664</v>
      </c>
    </row>
    <row r="13" spans="1:8" ht="15.75" x14ac:dyDescent="0.25">
      <c r="A13" s="8" t="s">
        <v>22</v>
      </c>
      <c r="B13" s="8"/>
      <c r="C13" s="8">
        <f>C7^2/(1-C7)</f>
        <v>31.03030303030306</v>
      </c>
      <c r="D13" s="9">
        <f>D7^2/(1-D7)</f>
        <v>25.702811244979916</v>
      </c>
    </row>
    <row r="14" spans="1:8" ht="15.75" x14ac:dyDescent="0.25">
      <c r="A14" s="8" t="s">
        <v>23</v>
      </c>
      <c r="B14" s="8"/>
      <c r="C14" s="8">
        <f>1/(C5-C3)</f>
        <v>8.0645161290322578E-2</v>
      </c>
      <c r="D14" s="9">
        <f>1/(D5-D3)</f>
        <v>9.7402597402597407E-2</v>
      </c>
    </row>
    <row r="15" spans="1:8" ht="15.75" x14ac:dyDescent="0.25">
      <c r="A15" s="8" t="s">
        <v>24</v>
      </c>
      <c r="B15" s="8"/>
      <c r="C15" s="8">
        <f>C3/(C5^2-C5*C3)</f>
        <v>2.5201612903225801E-3</v>
      </c>
      <c r="D15" s="9">
        <f>D3/(D5^2-D5*D3)</f>
        <v>3.6525974025974029E-3</v>
      </c>
    </row>
    <row r="16" spans="1:8" ht="15.75" x14ac:dyDescent="0.25">
      <c r="A16" s="8" t="s">
        <v>26</v>
      </c>
      <c r="B16" s="8" t="s">
        <v>28</v>
      </c>
      <c r="C16" s="8">
        <f>C8*C4-C6</f>
        <v>146.51515151515156</v>
      </c>
      <c r="D16" s="9">
        <f>D8*D4-D6</f>
        <v>134.87951807228916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ht="45" x14ac:dyDescent="0.25">
      <c r="A1" s="1" t="s">
        <v>2</v>
      </c>
      <c r="B1" s="2" t="s">
        <v>12</v>
      </c>
      <c r="C1" s="2">
        <v>0.5</v>
      </c>
      <c r="D1" s="2">
        <v>0.7</v>
      </c>
      <c r="E1" s="3" t="s">
        <v>0</v>
      </c>
    </row>
    <row r="2" spans="1:5" ht="75" x14ac:dyDescent="0.25">
      <c r="A2" s="4" t="s">
        <v>3</v>
      </c>
      <c r="B2" s="5" t="s">
        <v>13</v>
      </c>
      <c r="C2" s="5">
        <f>1/C1</f>
        <v>2</v>
      </c>
      <c r="D2" s="5">
        <f>1/D1</f>
        <v>1.4285714285714286</v>
      </c>
      <c r="E2" s="6"/>
    </row>
    <row r="3" spans="1:5" x14ac:dyDescent="0.25">
      <c r="A3" s="1"/>
      <c r="B3" s="2" t="s">
        <v>14</v>
      </c>
      <c r="C3" s="2">
        <f>Лист1!C3/C2</f>
        <v>0.2</v>
      </c>
      <c r="D3" s="2">
        <f>Лист1!D3/D2</f>
        <v>0.28000000000000003</v>
      </c>
      <c r="E3" s="3"/>
    </row>
    <row r="4" spans="1:5" x14ac:dyDescent="0.25">
      <c r="A4" s="4"/>
      <c r="B4" s="5" t="s">
        <v>4</v>
      </c>
      <c r="C4" s="5">
        <f>C2/(C2+Лист1!C3)</f>
        <v>0.83333333333333337</v>
      </c>
      <c r="D4" s="5">
        <f>D2/(D2+Лист1!D3)</f>
        <v>0.78125</v>
      </c>
      <c r="E4" s="6"/>
    </row>
    <row r="5" spans="1:5" x14ac:dyDescent="0.25">
      <c r="A5" s="1"/>
      <c r="B5" s="2" t="s">
        <v>5</v>
      </c>
      <c r="C5" s="2">
        <f>1-C4</f>
        <v>0.16666666666666663</v>
      </c>
      <c r="D5" s="2">
        <f>1-D4</f>
        <v>0.21875</v>
      </c>
      <c r="E5" s="3"/>
    </row>
    <row r="6" spans="1:5" x14ac:dyDescent="0.25">
      <c r="A6" s="4"/>
      <c r="B6" s="5" t="s">
        <v>7</v>
      </c>
      <c r="C6" s="5">
        <f>C4</f>
        <v>0.83333333333333337</v>
      </c>
      <c r="D6" s="5">
        <f>D4</f>
        <v>0.78125</v>
      </c>
      <c r="E6" s="6"/>
    </row>
    <row r="7" spans="1:5" x14ac:dyDescent="0.25">
      <c r="A7" s="1"/>
      <c r="B7" s="2" t="s">
        <v>9</v>
      </c>
      <c r="C7" s="2">
        <f>C6*Лист1!C3</f>
        <v>0.33333333333333337</v>
      </c>
      <c r="D7" s="2">
        <f>D6*Лист1!D3</f>
        <v>0.3125</v>
      </c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2021-11-16T06:33:33Z</dcterms:modified>
</cp:coreProperties>
</file>