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0" windowWidth="22260" windowHeight="1264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C10" i="1"/>
  <c r="D8" i="1"/>
  <c r="C8" i="1"/>
  <c r="D10" i="1"/>
  <c r="C9" i="1"/>
  <c r="D6" i="1"/>
  <c r="C6" i="1"/>
  <c r="C13" i="1" l="1"/>
  <c r="D16" i="1" l="1"/>
  <c r="D15" i="1"/>
  <c r="C14" i="1"/>
  <c r="D13" i="1" l="1"/>
  <c r="D9" i="1"/>
  <c r="D14" i="1"/>
  <c r="C17" i="1"/>
  <c r="C16" i="1"/>
  <c r="C15" i="1"/>
  <c r="D17" i="1" l="1"/>
  <c r="D3" i="2"/>
  <c r="C3" i="2"/>
  <c r="D2" i="2"/>
  <c r="D4" i="2" s="1"/>
  <c r="C2" i="2"/>
  <c r="C4" i="2" s="1"/>
  <c r="C5" i="2" l="1"/>
  <c r="C6" i="2"/>
  <c r="C7" i="2" s="1"/>
  <c r="D6" i="2"/>
  <c r="D7" i="2" s="1"/>
  <c r="D5" i="2"/>
</calcChain>
</file>

<file path=xl/sharedStrings.xml><?xml version="1.0" encoding="utf-8"?>
<sst xmlns="http://schemas.openxmlformats.org/spreadsheetml/2006/main" count="36" uniqueCount="36">
  <si>
    <t>дней</t>
  </si>
  <si>
    <t>Время обслуживания</t>
  </si>
  <si>
    <t>Интенсивность потока обслуживания</t>
  </si>
  <si>
    <t>p_a</t>
  </si>
  <si>
    <t>1-p_a</t>
  </si>
  <si>
    <t>Относительная пропускная способность</t>
  </si>
  <si>
    <t>Q_a</t>
  </si>
  <si>
    <t>Абсолютная пропускная способность</t>
  </si>
  <si>
    <t>A_a</t>
  </si>
  <si>
    <t>t</t>
  </si>
  <si>
    <t>n</t>
  </si>
  <si>
    <t>po</t>
  </si>
  <si>
    <t>P</t>
  </si>
  <si>
    <t>Интенсивность потока</t>
  </si>
  <si>
    <t>A</t>
  </si>
  <si>
    <t xml:space="preserve">Средняя длина очереди </t>
  </si>
  <si>
    <t xml:space="preserve">Продолжительность пребывания заявки в системе </t>
  </si>
  <si>
    <t>Продолжительность пребывания заявки в очереди</t>
  </si>
  <si>
    <t>Доход</t>
  </si>
  <si>
    <t>Вероятность отказа</t>
  </si>
  <si>
    <t>Рублей/час</t>
  </si>
  <si>
    <t>ρ</t>
  </si>
  <si>
    <t xml:space="preserve">Параметр </t>
  </si>
  <si>
    <t>Обозначения</t>
  </si>
  <si>
    <t>Зарядная станция</t>
  </si>
  <si>
    <t>Зарядная станция2</t>
  </si>
  <si>
    <t>λ, эм/день</t>
  </si>
  <si>
    <t>µ, эм/день</t>
  </si>
  <si>
    <t xml:space="preserve"> tобсл</t>
  </si>
  <si>
    <t>Среднее время зарядки эм</t>
  </si>
  <si>
    <t>ч</t>
  </si>
  <si>
    <t>Солнечные батареи</t>
  </si>
  <si>
    <t>Ископаемое топливо</t>
  </si>
  <si>
    <t>Q</t>
  </si>
  <si>
    <t>Обслуживание эм в день</t>
  </si>
  <si>
    <t>Интенсивность нагрузки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</si>
</sst>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Times New Roman"/>
      <family val="1"/>
      <charset val="204"/>
    </font>
    <font>
      <b/>
      <sz val="12"/>
      <color rgb="FF3F3F3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4" applyNumberFormat="0" applyAlignment="0" applyProtection="0"/>
  </cellStyleXfs>
  <cellXfs count="14">
    <xf numFmtId="0" fontId="0" fillId="0" borderId="0" xfId="0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3" borderId="4" xfId="1"/>
    <xf numFmtId="0" fontId="2" fillId="3" borderId="4" xfId="1" applyFont="1"/>
    <xf numFmtId="0" fontId="3" fillId="3" borderId="4" xfId="1" applyFont="1"/>
    <xf numFmtId="2" fontId="1" fillId="3" borderId="4" xfId="1" applyNumberFormat="1"/>
    <xf numFmtId="2" fontId="2" fillId="3" borderId="4" xfId="1" applyNumberFormat="1" applyFont="1"/>
    <xf numFmtId="2" fontId="3" fillId="3" borderId="4" xfId="1" applyNumberFormat="1" applyFont="1"/>
    <xf numFmtId="2" fontId="0" fillId="0" borderId="0" xfId="0" applyNumberFormat="1"/>
  </cellXfs>
  <cellStyles count="2">
    <cellStyle name="Вывод" xfId="1" builtinId="21"/>
    <cellStyle name="Обычный" xfId="0" builtinId="0"/>
  </cellStyles>
  <dxfs count="5"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rgb="FF3F3F3F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7" totalsRowShown="0" dataDxfId="4" headerRowCellStyle="Вывод" dataCellStyle="Вывод">
  <autoFilter ref="A1:D17"/>
  <tableColumns count="4">
    <tableColumn id="1" name="Параметр " dataDxfId="3" dataCellStyle="Вывод"/>
    <tableColumn id="2" name="Обозначения" dataDxfId="2" dataCellStyle="Вывод"/>
    <tableColumn id="3" name="Зарядная станция" dataDxfId="1" dataCellStyle="Вывод"/>
    <tableColumn id="4" name="Зарядная станция2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0" sqref="E10"/>
    </sheetView>
  </sheetViews>
  <sheetFormatPr defaultRowHeight="15" x14ac:dyDescent="0.25"/>
  <cols>
    <col min="1" max="1" width="43.140625" bestFit="1" customWidth="1"/>
    <col min="2" max="2" width="17" customWidth="1"/>
    <col min="3" max="3" width="14.7109375" style="13" customWidth="1"/>
    <col min="4" max="4" width="18.42578125" style="13" customWidth="1"/>
    <col min="6" max="6" width="12.5703125" customWidth="1"/>
  </cols>
  <sheetData>
    <row r="1" spans="1:7" x14ac:dyDescent="0.25">
      <c r="A1" s="7" t="s">
        <v>22</v>
      </c>
      <c r="B1" s="7" t="s">
        <v>23</v>
      </c>
      <c r="C1" s="10" t="s">
        <v>24</v>
      </c>
      <c r="D1" s="10" t="s">
        <v>25</v>
      </c>
      <c r="E1" s="7"/>
      <c r="F1" t="s">
        <v>28</v>
      </c>
      <c r="G1">
        <v>0.5</v>
      </c>
    </row>
    <row r="2" spans="1:7" ht="15.75" x14ac:dyDescent="0.25">
      <c r="A2" s="8"/>
      <c r="B2" s="8"/>
      <c r="C2" s="11" t="s">
        <v>31</v>
      </c>
      <c r="D2" s="11" t="s">
        <v>32</v>
      </c>
      <c r="E2" s="9"/>
    </row>
    <row r="3" spans="1:7" ht="15.75" x14ac:dyDescent="0.25">
      <c r="A3" s="8" t="s">
        <v>13</v>
      </c>
      <c r="B3" s="8" t="s">
        <v>26</v>
      </c>
      <c r="C3" s="11">
        <v>100</v>
      </c>
      <c r="D3" s="11">
        <v>100</v>
      </c>
      <c r="E3" s="9"/>
    </row>
    <row r="4" spans="1:7" ht="15.75" x14ac:dyDescent="0.25">
      <c r="A4" s="8" t="s">
        <v>29</v>
      </c>
      <c r="B4" s="9" t="s">
        <v>30</v>
      </c>
      <c r="C4" s="12">
        <v>0.75</v>
      </c>
      <c r="D4" s="12">
        <v>0.5</v>
      </c>
      <c r="E4" s="9"/>
    </row>
    <row r="5" spans="1:7" ht="15.75" x14ac:dyDescent="0.25">
      <c r="A5" s="8"/>
      <c r="B5" s="8"/>
      <c r="C5" s="11"/>
      <c r="D5" s="11"/>
      <c r="E5" s="9"/>
    </row>
    <row r="6" spans="1:7" ht="15.75" x14ac:dyDescent="0.25">
      <c r="A6" s="8" t="s">
        <v>34</v>
      </c>
      <c r="B6" s="8" t="s">
        <v>27</v>
      </c>
      <c r="C6" s="11">
        <f>24/C4</f>
        <v>32</v>
      </c>
      <c r="D6" s="11">
        <f>24/D4</f>
        <v>48</v>
      </c>
      <c r="E6" s="9"/>
    </row>
    <row r="7" spans="1:7" ht="15.75" x14ac:dyDescent="0.25">
      <c r="A7" s="8"/>
      <c r="B7" s="8"/>
      <c r="C7" s="11"/>
      <c r="D7" s="11"/>
      <c r="E7" s="9"/>
    </row>
    <row r="8" spans="1:7" ht="15.75" x14ac:dyDescent="0.25">
      <c r="A8" s="8" t="s">
        <v>5</v>
      </c>
      <c r="B8" s="8" t="s">
        <v>33</v>
      </c>
      <c r="C8" s="11">
        <f>C6/(C6+C3)</f>
        <v>0.24242424242424243</v>
      </c>
      <c r="D8" s="11">
        <f>D6/(D6+D3)</f>
        <v>0.32432432432432434</v>
      </c>
      <c r="E8" s="9"/>
    </row>
    <row r="9" spans="1:7" ht="15.75" x14ac:dyDescent="0.25">
      <c r="A9" s="8" t="s">
        <v>7</v>
      </c>
      <c r="B9" s="8" t="s">
        <v>14</v>
      </c>
      <c r="C9" s="11">
        <f>C3*C6</f>
        <v>3200</v>
      </c>
      <c r="D9" s="11">
        <f>D3*D8</f>
        <v>32.432432432432435</v>
      </c>
      <c r="E9" s="9"/>
    </row>
    <row r="10" spans="1:7" ht="15.75" x14ac:dyDescent="0.25">
      <c r="A10" s="8" t="s">
        <v>35</v>
      </c>
      <c r="B10" s="8" t="s">
        <v>21</v>
      </c>
      <c r="C10" s="11">
        <f>C3/C6</f>
        <v>3.125</v>
      </c>
      <c r="D10" s="11">
        <f>D3/D6</f>
        <v>2.0833333333333335</v>
      </c>
      <c r="E10" s="9"/>
    </row>
    <row r="11" spans="1:7" ht="15.75" x14ac:dyDescent="0.25">
      <c r="A11" s="8"/>
      <c r="B11" s="8"/>
      <c r="C11" s="11"/>
      <c r="D11" s="11"/>
      <c r="E11" s="9"/>
    </row>
    <row r="12" spans="1:7" ht="15.75" x14ac:dyDescent="0.25">
      <c r="A12" s="8" t="s">
        <v>19</v>
      </c>
      <c r="B12" s="8" t="s">
        <v>12</v>
      </c>
      <c r="C12" s="11">
        <f>C3/(C6+C3)</f>
        <v>0.75757575757575757</v>
      </c>
      <c r="D12" s="11">
        <f>D3/(D6+D3)</f>
        <v>0.67567567567567566</v>
      </c>
      <c r="E12" s="9"/>
    </row>
    <row r="13" spans="1:7" ht="15.75" x14ac:dyDescent="0.25">
      <c r="A13" s="9"/>
      <c r="B13" s="8"/>
      <c r="C13" s="11">
        <f>C8/(1)</f>
        <v>0.24242424242424243</v>
      </c>
      <c r="D13" s="11">
        <f>D8/(1-D8)</f>
        <v>0.48000000000000004</v>
      </c>
      <c r="E13" s="9"/>
    </row>
    <row r="14" spans="1:7" ht="15.75" x14ac:dyDescent="0.25">
      <c r="A14" s="8" t="s">
        <v>15</v>
      </c>
      <c r="B14" s="8"/>
      <c r="C14" s="11">
        <f>C8^2/(1-C8)</f>
        <v>7.757575757575759E-2</v>
      </c>
      <c r="D14" s="11">
        <f>D8^2/(1-D8)</f>
        <v>0.1556756756756757</v>
      </c>
      <c r="E14" s="9"/>
    </row>
    <row r="15" spans="1:7" ht="15.75" x14ac:dyDescent="0.25">
      <c r="A15" s="8" t="s">
        <v>16</v>
      </c>
      <c r="B15" s="8"/>
      <c r="C15" s="11">
        <f>1/(C6-C3)</f>
        <v>-1.4705882352941176E-2</v>
      </c>
      <c r="D15" s="11">
        <f>1/(D6-D3)</f>
        <v>-1.9230769230769232E-2</v>
      </c>
      <c r="E15" s="9"/>
    </row>
    <row r="16" spans="1:7" ht="15.75" x14ac:dyDescent="0.25">
      <c r="A16" s="8" t="s">
        <v>17</v>
      </c>
      <c r="B16" s="8"/>
      <c r="C16" s="11">
        <f>C3/(C6^2-C6*C3)</f>
        <v>-4.595588235294118E-2</v>
      </c>
      <c r="D16" s="11">
        <f>D3/(D6^2-D6*D3)</f>
        <v>-4.0064102564102567E-2</v>
      </c>
      <c r="E16" s="9"/>
    </row>
    <row r="17" spans="1:5" ht="15.75" x14ac:dyDescent="0.25">
      <c r="A17" s="8" t="s">
        <v>18</v>
      </c>
      <c r="B17" s="8" t="s">
        <v>20</v>
      </c>
      <c r="C17" s="11">
        <f>C9*C5-C7</f>
        <v>0</v>
      </c>
      <c r="D17" s="11">
        <f>D9*D5-D7</f>
        <v>0</v>
      </c>
      <c r="E17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ht="45" x14ac:dyDescent="0.25">
      <c r="A1" s="1" t="s">
        <v>1</v>
      </c>
      <c r="B1" s="2" t="s">
        <v>9</v>
      </c>
      <c r="C1" s="2">
        <v>0.5</v>
      </c>
      <c r="D1" s="2">
        <v>0.7</v>
      </c>
      <c r="E1" s="3" t="s">
        <v>0</v>
      </c>
    </row>
    <row r="2" spans="1:5" ht="75" x14ac:dyDescent="0.25">
      <c r="A2" s="4" t="s">
        <v>2</v>
      </c>
      <c r="B2" s="5" t="s">
        <v>10</v>
      </c>
      <c r="C2" s="5">
        <f>1/C1</f>
        <v>2</v>
      </c>
      <c r="D2" s="5">
        <f>1/D1</f>
        <v>1.4285714285714286</v>
      </c>
      <c r="E2" s="6"/>
    </row>
    <row r="3" spans="1:5" x14ac:dyDescent="0.25">
      <c r="A3" s="1"/>
      <c r="B3" s="2" t="s">
        <v>11</v>
      </c>
      <c r="C3" s="2">
        <f>Лист1!C3/C2</f>
        <v>50</v>
      </c>
      <c r="D3" s="2">
        <f>Лист1!D3/D2</f>
        <v>70</v>
      </c>
      <c r="E3" s="3"/>
    </row>
    <row r="4" spans="1:5" x14ac:dyDescent="0.25">
      <c r="A4" s="4"/>
      <c r="B4" s="5" t="s">
        <v>3</v>
      </c>
      <c r="C4" s="5">
        <f>C2/(C2+Лист1!C3)</f>
        <v>1.9607843137254902E-2</v>
      </c>
      <c r="D4" s="5">
        <f>D2/(D2+Лист1!D3)</f>
        <v>1.4084507042253521E-2</v>
      </c>
      <c r="E4" s="6"/>
    </row>
    <row r="5" spans="1:5" x14ac:dyDescent="0.25">
      <c r="A5" s="1"/>
      <c r="B5" s="2" t="s">
        <v>4</v>
      </c>
      <c r="C5" s="2">
        <f>1-C4</f>
        <v>0.98039215686274506</v>
      </c>
      <c r="D5" s="2">
        <f>1-D4</f>
        <v>0.9859154929577465</v>
      </c>
      <c r="E5" s="3"/>
    </row>
    <row r="6" spans="1:5" x14ac:dyDescent="0.25">
      <c r="A6" s="4"/>
      <c r="B6" s="5" t="s">
        <v>6</v>
      </c>
      <c r="C6" s="5">
        <f>C4</f>
        <v>1.9607843137254902E-2</v>
      </c>
      <c r="D6" s="5">
        <f>D4</f>
        <v>1.4084507042253521E-2</v>
      </c>
      <c r="E6" s="6"/>
    </row>
    <row r="7" spans="1:5" x14ac:dyDescent="0.25">
      <c r="A7" s="1"/>
      <c r="B7" s="2" t="s">
        <v>8</v>
      </c>
      <c r="C7" s="2">
        <f>C6*Лист1!C3</f>
        <v>1.9607843137254901</v>
      </c>
      <c r="D7" s="2">
        <f>D6*Лист1!D3</f>
        <v>1.4084507042253522</v>
      </c>
      <c r="E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2021-11-26T15:03:20Z</dcterms:modified>
</cp:coreProperties>
</file>