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2FA479D-94C3-4232-B7F2-2AF6E0DCF6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Частина1" sheetId="1" r:id="rId1"/>
    <sheet name="Частина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F14" i="1" s="1"/>
  <c r="C14" i="1"/>
  <c r="G14" i="1" s="1"/>
  <c r="D14" i="1"/>
  <c r="H14" i="1" s="1"/>
  <c r="B15" i="1"/>
  <c r="F15" i="1" s="1"/>
  <c r="C15" i="1"/>
  <c r="G15" i="1" s="1"/>
  <c r="D15" i="1"/>
  <c r="H15" i="1" s="1"/>
  <c r="C13" i="1"/>
  <c r="G13" i="1" s="1"/>
  <c r="D13" i="1"/>
  <c r="H13" i="1" s="1"/>
  <c r="B13" i="1"/>
  <c r="F13" i="1" s="1"/>
  <c r="G10" i="1" l="1"/>
  <c r="H10" i="1"/>
  <c r="G9" i="1"/>
  <c r="H9" i="1"/>
  <c r="H8" i="1"/>
  <c r="G8" i="1"/>
  <c r="F10" i="1"/>
  <c r="F9" i="1"/>
  <c r="F8" i="1"/>
  <c r="F4" i="1"/>
  <c r="J3" i="1" s="1" a="1"/>
  <c r="J3" i="1" s="1"/>
  <c r="J8" i="1" l="1" a="1"/>
  <c r="J9" i="1" s="1"/>
  <c r="J13" i="1" a="1"/>
  <c r="J13" i="1" s="1"/>
  <c r="K5" i="1"/>
  <c r="J4" i="1"/>
  <c r="J5" i="1"/>
  <c r="L3" i="1"/>
  <c r="K3" i="1"/>
  <c r="L4" i="1"/>
  <c r="L5" i="1"/>
  <c r="K4" i="1"/>
  <c r="L8" i="1" l="1"/>
  <c r="J10" i="1"/>
  <c r="J8" i="1"/>
  <c r="L9" i="1"/>
  <c r="K9" i="1"/>
  <c r="L10" i="1"/>
  <c r="K10" i="1"/>
  <c r="K8" i="1"/>
  <c r="G33" i="2"/>
  <c r="K14" i="1"/>
  <c r="J14" i="1"/>
  <c r="L15" i="1"/>
  <c r="K15" i="1"/>
  <c r="K13" i="1"/>
  <c r="L13" i="1"/>
  <c r="L14" i="1"/>
  <c r="J15" i="1"/>
  <c r="N13" i="1" a="1"/>
  <c r="N13" i="1" s="1"/>
  <c r="G38" i="2" l="1" a="1"/>
  <c r="H39" i="2" s="1"/>
  <c r="P15" i="1"/>
  <c r="N15" i="1"/>
  <c r="P14" i="1"/>
  <c r="O15" i="1"/>
  <c r="O13" i="1"/>
  <c r="O14" i="1"/>
  <c r="P13" i="1"/>
  <c r="N14" i="1"/>
  <c r="R13" i="1" a="1"/>
  <c r="T14" i="1" s="1"/>
  <c r="I34" i="2"/>
  <c r="I33" i="2"/>
  <c r="G34" i="2"/>
  <c r="G35" i="2"/>
  <c r="H35" i="2"/>
  <c r="I35" i="2"/>
  <c r="H33" i="2"/>
  <c r="H34" i="2"/>
  <c r="G18" i="2" a="1"/>
  <c r="H40" i="2" l="1"/>
  <c r="G39" i="2"/>
  <c r="G38" i="2"/>
  <c r="I40" i="2"/>
  <c r="G40" i="2"/>
  <c r="H38" i="2"/>
  <c r="I39" i="2"/>
  <c r="I38" i="2"/>
  <c r="G3" i="2" a="1"/>
  <c r="H3" i="2" s="1"/>
  <c r="H57" i="2" s="1"/>
  <c r="S15" i="1"/>
  <c r="R15" i="1"/>
  <c r="S14" i="1"/>
  <c r="S13" i="1"/>
  <c r="R13" i="1"/>
  <c r="R14" i="1"/>
  <c r="T13" i="1"/>
  <c r="T15" i="1"/>
  <c r="H18" i="2"/>
  <c r="G20" i="2"/>
  <c r="G18" i="2"/>
  <c r="I20" i="2"/>
  <c r="I19" i="2"/>
  <c r="I18" i="2"/>
  <c r="H20" i="2"/>
  <c r="G19" i="2"/>
  <c r="H19" i="2"/>
  <c r="G43" i="2" l="1" a="1"/>
  <c r="G44" i="2" s="1"/>
  <c r="H4" i="2"/>
  <c r="H58" i="2" s="1"/>
  <c r="I3" i="2"/>
  <c r="I57" i="2" s="1"/>
  <c r="G4" i="2"/>
  <c r="G58" i="2" s="1"/>
  <c r="G3" i="2"/>
  <c r="G57" i="2" s="1"/>
  <c r="I5" i="2"/>
  <c r="I59" i="2" s="1"/>
  <c r="G5" i="2"/>
  <c r="G59" i="2" s="1"/>
  <c r="I4" i="2"/>
  <c r="I58" i="2" s="1"/>
  <c r="H5" i="2"/>
  <c r="H59" i="2" s="1"/>
  <c r="G8" i="2" a="1"/>
  <c r="G23" i="2" a="1"/>
  <c r="H43" i="2" l="1"/>
  <c r="H44" i="2"/>
  <c r="H45" i="2"/>
  <c r="I45" i="2"/>
  <c r="G43" i="2"/>
  <c r="I43" i="2"/>
  <c r="I44" i="2"/>
  <c r="G45" i="2"/>
  <c r="G8" i="2"/>
  <c r="G10" i="2"/>
  <c r="G9" i="2"/>
  <c r="H10" i="2"/>
  <c r="I8" i="2"/>
  <c r="I10" i="2"/>
  <c r="H9" i="2"/>
  <c r="I9" i="2"/>
  <c r="H8" i="2"/>
  <c r="G23" i="2"/>
  <c r="G25" i="2"/>
  <c r="H23" i="2"/>
  <c r="I23" i="2"/>
  <c r="H24" i="2"/>
  <c r="H25" i="2"/>
  <c r="G24" i="2"/>
  <c r="I25" i="2"/>
  <c r="I24" i="2"/>
  <c r="G48" i="2" l="1" a="1"/>
  <c r="G49" i="2" s="1"/>
  <c r="G73" i="2" s="1"/>
  <c r="G13" i="2"/>
  <c r="G62" i="2" s="1"/>
  <c r="I13" i="2"/>
  <c r="I62" i="2" s="1"/>
  <c r="G15" i="2"/>
  <c r="G64" i="2" s="1"/>
  <c r="H15" i="2"/>
  <c r="H64" i="2" s="1"/>
  <c r="H13" i="2"/>
  <c r="H62" i="2" s="1"/>
  <c r="G14" i="2"/>
  <c r="G63" i="2" s="1"/>
  <c r="I15" i="2"/>
  <c r="I64" i="2" s="1"/>
  <c r="H14" i="2"/>
  <c r="H63" i="2" s="1"/>
  <c r="I14" i="2"/>
  <c r="I63" i="2" s="1"/>
  <c r="G28" i="2" a="1"/>
  <c r="G50" i="2" l="1"/>
  <c r="G74" i="2" s="1"/>
  <c r="G48" i="2"/>
  <c r="G72" i="2" s="1"/>
  <c r="H49" i="2"/>
  <c r="H73" i="2" s="1"/>
  <c r="H78" i="2" s="1"/>
  <c r="I50" i="2"/>
  <c r="I74" i="2" s="1"/>
  <c r="H50" i="2"/>
  <c r="H74" i="2" s="1"/>
  <c r="H48" i="2"/>
  <c r="H72" i="2" s="1"/>
  <c r="H79" i="2"/>
  <c r="I49" i="2"/>
  <c r="I73" i="2" s="1"/>
  <c r="I78" i="2" s="1"/>
  <c r="I48" i="2"/>
  <c r="I72" i="2" s="1"/>
  <c r="I77" i="2" s="1"/>
  <c r="G79" i="2"/>
  <c r="H77" i="2"/>
  <c r="I79" i="2"/>
  <c r="G78" i="2"/>
  <c r="G28" i="2"/>
  <c r="G67" i="2" s="1"/>
  <c r="G77" i="2" s="1"/>
  <c r="I28" i="2"/>
  <c r="H28" i="2"/>
  <c r="G30" i="2"/>
  <c r="I29" i="2"/>
  <c r="G29" i="2"/>
  <c r="H30" i="2"/>
  <c r="I30" i="2"/>
  <c r="H29" i="2"/>
</calcChain>
</file>

<file path=xl/sharedStrings.xml><?xml version="1.0" encoding="utf-8"?>
<sst xmlns="http://schemas.openxmlformats.org/spreadsheetml/2006/main" count="37" uniqueCount="35">
  <si>
    <t>A</t>
  </si>
  <si>
    <t>A1</t>
  </si>
  <si>
    <t>b1</t>
  </si>
  <si>
    <t>c1</t>
  </si>
  <si>
    <t>A2</t>
  </si>
  <si>
    <t>B2</t>
  </si>
  <si>
    <t xml:space="preserve"> </t>
  </si>
  <si>
    <t>y1</t>
  </si>
  <si>
    <t>b</t>
  </si>
  <si>
    <t>b1-2c1</t>
  </si>
  <si>
    <t>y2</t>
  </si>
  <si>
    <t>C2</t>
  </si>
  <si>
    <t>B2-C2</t>
  </si>
  <si>
    <t>Y3</t>
  </si>
  <si>
    <t>y1'</t>
  </si>
  <si>
    <t>y2'</t>
  </si>
  <si>
    <t>addition2 part1</t>
  </si>
  <si>
    <t>addition3 part1</t>
  </si>
  <si>
    <t>addition4</t>
  </si>
  <si>
    <t>addition5 part1</t>
  </si>
  <si>
    <t>addition5 part2</t>
  </si>
  <si>
    <t>addition1 part1</t>
  </si>
  <si>
    <t>K1</t>
  </si>
  <si>
    <t>K2</t>
  </si>
  <si>
    <t xml:space="preserve">K1 * addition1 </t>
  </si>
  <si>
    <t>addition2 part2</t>
  </si>
  <si>
    <t xml:space="preserve">K1 * addition2 </t>
  </si>
  <si>
    <t>addition3 part2</t>
  </si>
  <si>
    <t>addition3 part3</t>
  </si>
  <si>
    <t>К2 * addition3</t>
  </si>
  <si>
    <t>addition5 part3</t>
  </si>
  <si>
    <t>К2 * addition5</t>
  </si>
  <si>
    <t>X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</si>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</sst>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7AE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7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95251</xdr:colOff>
      <xdr:row>15</xdr:row>
      <xdr:rowOff>161925</xdr:rowOff>
    </xdr:from>
    <xdr:to>
      <xdr:col>19</xdr:col>
      <xdr:colOff>495301</xdr:colOff>
      <xdr:row>22</xdr:row>
      <xdr:rowOff>112560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F8BC35-496F-43CF-9EFF-EC01B99235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658" t="38156" r="34911" b="47707"/>
        <a:stretch/>
      </xdr:blipFill>
      <xdr:spPr>
        <a:xfrm>
          <a:off x="3600451" y="3743325"/>
          <a:ext cx="5600700" cy="16841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24535</xdr:rowOff>
    </xdr:from>
    <xdr:to>
      <xdr:col>11</xdr:col>
      <xdr:colOff>1372265</xdr:colOff>
      <xdr:row>7</xdr:row>
      <xdr:rowOff>104774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0ACE37-7472-4888-BB05-40662692F5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658" t="38156" r="34911" b="47707"/>
        <a:stretch/>
      </xdr:blipFill>
      <xdr:spPr>
        <a:xfrm>
          <a:off x="7829550" y="167410"/>
          <a:ext cx="4067840" cy="1223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5"/>
  <sheetViews>
    <sheetView tabSelected="1" zoomScaleNormal="100" workbookViewId="0">
      <selection activeCell="T25" sqref="T25"/>
    </sheetView>
  </sheetViews>
  <sheetFormatPr defaultRowHeight="15" x14ac:dyDescent="0.25"/>
  <cols>
    <col min="1" max="1" width="2.140625" style="1" customWidth="1"/>
    <col min="2" max="2" width="7.28515625" style="1" customWidth="1"/>
    <col min="3" max="3" width="8" style="1" customWidth="1"/>
    <col min="4" max="4" width="7.5703125" style="1" customWidth="1"/>
    <col min="5" max="5" width="2.7109375" style="1" customWidth="1"/>
    <col min="6" max="6" width="7.7109375" style="1" customWidth="1"/>
    <col min="7" max="7" width="7.28515625" style="1" customWidth="1"/>
    <col min="8" max="8" width="7.140625" style="1" customWidth="1"/>
    <col min="9" max="9" width="2.7109375" style="1" customWidth="1"/>
    <col min="10" max="10" width="8.140625" style="1" customWidth="1"/>
    <col min="11" max="11" width="9.28515625" style="1" customWidth="1"/>
    <col min="12" max="12" width="9.5703125" style="1" customWidth="1"/>
    <col min="13" max="13" width="2.7109375" style="1" customWidth="1"/>
    <col min="14" max="14" width="9" style="1" customWidth="1"/>
    <col min="15" max="15" width="8.42578125" style="1" customWidth="1"/>
    <col min="16" max="16" width="9.140625" style="1" customWidth="1"/>
    <col min="17" max="17" width="2.7109375" style="1" customWidth="1"/>
    <col min="18" max="18" width="9.5703125" style="1" customWidth="1"/>
    <col min="19" max="19" width="9.42578125" style="1" customWidth="1"/>
    <col min="20" max="20" width="8.140625" style="1" customWidth="1"/>
    <col min="21" max="21" width="2.7109375" style="1" customWidth="1"/>
    <col min="22" max="22" width="10.28515625" style="1" customWidth="1"/>
    <col min="23" max="24" width="8.7109375" style="1" customWidth="1"/>
    <col min="25" max="32" width="7.7109375" style="1" customWidth="1"/>
    <col min="33" max="16384" width="9.140625" style="1"/>
  </cols>
  <sheetData>
    <row r="1" spans="2:22" ht="9" customHeight="1" thickBot="1" x14ac:dyDescent="0.3"/>
    <row r="2" spans="2:22" ht="20.100000000000001" customHeight="1" thickBot="1" x14ac:dyDescent="0.3">
      <c r="B2" s="38" t="s">
        <v>0</v>
      </c>
      <c r="C2" s="39"/>
      <c r="D2" s="40"/>
      <c r="E2" s="6"/>
      <c r="F2" s="41" t="s">
        <v>8</v>
      </c>
      <c r="G2" s="42"/>
      <c r="H2" s="43"/>
      <c r="I2" s="6"/>
      <c r="J2" s="38" t="s">
        <v>7</v>
      </c>
      <c r="K2" s="39"/>
      <c r="L2" s="40"/>
      <c r="M2" s="6"/>
      <c r="N2" s="38" t="s">
        <v>1</v>
      </c>
      <c r="O2" s="39"/>
      <c r="P2" s="40"/>
      <c r="Q2" s="6"/>
      <c r="R2" s="38" t="s">
        <v>2</v>
      </c>
      <c r="S2" s="39"/>
      <c r="T2" s="40"/>
    </row>
    <row r="3" spans="2:22" ht="20.100000000000001" customHeight="1" x14ac:dyDescent="0.25">
      <c r="B3" s="7">
        <v>10</v>
      </c>
      <c r="C3" s="8">
        <v>5</v>
      </c>
      <c r="D3" s="9">
        <v>53</v>
      </c>
      <c r="E3" s="10"/>
      <c r="F3" s="7">
        <v>11</v>
      </c>
      <c r="G3" s="24">
        <v>0</v>
      </c>
      <c r="H3" s="25">
        <v>0</v>
      </c>
      <c r="I3" s="10"/>
      <c r="J3" s="7">
        <f t="array" ref="J3:L5">MMULT(B3:D5,F3:H5)</f>
        <v>524.33333333333326</v>
      </c>
      <c r="K3" s="24">
        <v>0</v>
      </c>
      <c r="L3" s="25">
        <v>0</v>
      </c>
      <c r="M3" s="10"/>
      <c r="N3" s="7">
        <v>75</v>
      </c>
      <c r="O3" s="8">
        <v>88</v>
      </c>
      <c r="P3" s="9">
        <v>14</v>
      </c>
      <c r="Q3" s="10"/>
      <c r="R3" s="7">
        <v>15</v>
      </c>
      <c r="S3" s="24">
        <v>0</v>
      </c>
      <c r="T3" s="25">
        <v>0</v>
      </c>
    </row>
    <row r="4" spans="2:22" ht="20.100000000000001" customHeight="1" x14ac:dyDescent="0.25">
      <c r="B4" s="11">
        <v>8</v>
      </c>
      <c r="C4" s="12">
        <v>6</v>
      </c>
      <c r="D4" s="13">
        <v>12</v>
      </c>
      <c r="E4" s="10"/>
      <c r="F4" s="11">
        <f>11*2*2</f>
        <v>44</v>
      </c>
      <c r="G4" s="26">
        <v>0</v>
      </c>
      <c r="H4" s="27">
        <v>0</v>
      </c>
      <c r="I4" s="10"/>
      <c r="J4" s="11">
        <v>396</v>
      </c>
      <c r="K4" s="26">
        <v>0</v>
      </c>
      <c r="L4" s="27">
        <v>0</v>
      </c>
      <c r="M4" s="10"/>
      <c r="N4" s="11">
        <v>-3</v>
      </c>
      <c r="O4" s="12">
        <v>5</v>
      </c>
      <c r="P4" s="13">
        <v>76</v>
      </c>
      <c r="Q4" s="10"/>
      <c r="R4" s="11">
        <v>2</v>
      </c>
      <c r="S4" s="26">
        <v>0</v>
      </c>
      <c r="T4" s="27">
        <v>0</v>
      </c>
    </row>
    <row r="5" spans="2:22" ht="20.100000000000001" customHeight="1" thickBot="1" x14ac:dyDescent="0.3">
      <c r="B5" s="14">
        <v>14</v>
      </c>
      <c r="C5" s="15">
        <v>44</v>
      </c>
      <c r="D5" s="16">
        <v>20</v>
      </c>
      <c r="E5" s="10"/>
      <c r="F5" s="14">
        <v>3.6666666666666665</v>
      </c>
      <c r="G5" s="28">
        <v>0</v>
      </c>
      <c r="H5" s="29">
        <v>0</v>
      </c>
      <c r="I5" s="10"/>
      <c r="J5" s="14">
        <v>2163.3333333333335</v>
      </c>
      <c r="K5" s="28">
        <v>0</v>
      </c>
      <c r="L5" s="29">
        <v>0</v>
      </c>
      <c r="M5" s="10"/>
      <c r="N5" s="14">
        <v>30</v>
      </c>
      <c r="O5" s="15">
        <v>21</v>
      </c>
      <c r="P5" s="16">
        <v>4</v>
      </c>
      <c r="Q5" s="10"/>
      <c r="R5" s="14">
        <v>84</v>
      </c>
      <c r="S5" s="28">
        <v>0</v>
      </c>
      <c r="T5" s="29">
        <v>0</v>
      </c>
    </row>
    <row r="6" spans="2:22" ht="20.100000000000001" customHeight="1" thickBo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22" ht="20.100000000000001" customHeight="1" thickBot="1" x14ac:dyDescent="0.3">
      <c r="B7" s="38" t="s">
        <v>3</v>
      </c>
      <c r="C7" s="39"/>
      <c r="D7" s="40"/>
      <c r="F7" s="41" t="s">
        <v>9</v>
      </c>
      <c r="G7" s="42"/>
      <c r="H7" s="43"/>
      <c r="I7" s="6"/>
      <c r="J7" s="38" t="s">
        <v>10</v>
      </c>
      <c r="K7" s="39"/>
      <c r="L7" s="40"/>
      <c r="M7" s="3"/>
      <c r="N7" s="38" t="s">
        <v>4</v>
      </c>
      <c r="O7" s="39"/>
      <c r="P7" s="40"/>
      <c r="Q7" s="2"/>
      <c r="R7" s="38" t="s">
        <v>5</v>
      </c>
      <c r="S7" s="39"/>
      <c r="T7" s="40"/>
    </row>
    <row r="8" spans="2:22" ht="20.100000000000001" customHeight="1" x14ac:dyDescent="0.25">
      <c r="B8" s="7">
        <v>-3</v>
      </c>
      <c r="C8" s="24">
        <v>0</v>
      </c>
      <c r="D8" s="25">
        <v>0</v>
      </c>
      <c r="F8" s="7">
        <f>R3-2*B8</f>
        <v>21</v>
      </c>
      <c r="G8" s="24">
        <f>S3-2*C8</f>
        <v>0</v>
      </c>
      <c r="H8" s="25">
        <f>T3-2*D8</f>
        <v>0</v>
      </c>
      <c r="I8" s="10"/>
      <c r="J8" s="7">
        <f t="array" ref="J8:L10">MMULT(N3:P5,F8:H10)</f>
        <v>1991</v>
      </c>
      <c r="K8" s="24">
        <v>0</v>
      </c>
      <c r="L8" s="25">
        <v>0</v>
      </c>
      <c r="M8" s="3"/>
      <c r="N8" s="7">
        <v>-96</v>
      </c>
      <c r="O8" s="8">
        <v>11</v>
      </c>
      <c r="P8" s="9">
        <v>40</v>
      </c>
      <c r="Q8" s="5"/>
      <c r="R8" s="7">
        <v>5</v>
      </c>
      <c r="S8" s="8">
        <v>37</v>
      </c>
      <c r="T8" s="9">
        <v>92</v>
      </c>
    </row>
    <row r="9" spans="2:22" ht="20.100000000000001" customHeight="1" x14ac:dyDescent="0.25">
      <c r="B9" s="11">
        <v>5</v>
      </c>
      <c r="C9" s="26">
        <v>0</v>
      </c>
      <c r="D9" s="27">
        <v>0</v>
      </c>
      <c r="F9" s="11">
        <f>R4-2*B9</f>
        <v>-8</v>
      </c>
      <c r="G9" s="26">
        <f>S4-2*C9</f>
        <v>0</v>
      </c>
      <c r="H9" s="27">
        <f>T4-2*D9</f>
        <v>0</v>
      </c>
      <c r="I9" s="10"/>
      <c r="J9" s="11">
        <v>5977</v>
      </c>
      <c r="K9" s="26">
        <v>0</v>
      </c>
      <c r="L9" s="27">
        <v>0</v>
      </c>
      <c r="M9" s="3"/>
      <c r="N9" s="11">
        <v>23</v>
      </c>
      <c r="O9" s="12">
        <v>10</v>
      </c>
      <c r="P9" s="13">
        <v>56</v>
      </c>
      <c r="Q9" s="5"/>
      <c r="R9" s="11">
        <v>14</v>
      </c>
      <c r="S9" s="12">
        <v>-23</v>
      </c>
      <c r="T9" s="13">
        <v>-7</v>
      </c>
    </row>
    <row r="10" spans="2:22" ht="20.100000000000001" customHeight="1" thickBot="1" x14ac:dyDescent="0.3">
      <c r="B10" s="14">
        <v>2</v>
      </c>
      <c r="C10" s="28">
        <v>0</v>
      </c>
      <c r="D10" s="29">
        <v>0</v>
      </c>
      <c r="F10" s="14">
        <f>R5-2*B10</f>
        <v>80</v>
      </c>
      <c r="G10" s="28">
        <f>S5-2*C10</f>
        <v>0</v>
      </c>
      <c r="H10" s="29">
        <f>T5-2*D10</f>
        <v>0</v>
      </c>
      <c r="I10" s="10"/>
      <c r="J10" s="14">
        <v>782</v>
      </c>
      <c r="K10" s="28">
        <v>0</v>
      </c>
      <c r="L10" s="29">
        <v>0</v>
      </c>
      <c r="M10" s="3"/>
      <c r="N10" s="14">
        <v>55</v>
      </c>
      <c r="O10" s="15">
        <v>7</v>
      </c>
      <c r="P10" s="16">
        <v>-6</v>
      </c>
      <c r="Q10" s="5"/>
      <c r="R10" s="14">
        <v>85</v>
      </c>
      <c r="S10" s="15">
        <v>8</v>
      </c>
      <c r="T10" s="16">
        <v>55</v>
      </c>
    </row>
    <row r="11" spans="2:22" ht="20.100000000000001" customHeight="1" thickBo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1" t="s">
        <v>6</v>
      </c>
    </row>
    <row r="12" spans="2:22" ht="20.100000000000001" customHeight="1" thickBot="1" x14ac:dyDescent="0.3">
      <c r="B12" s="38" t="s">
        <v>11</v>
      </c>
      <c r="C12" s="39"/>
      <c r="D12" s="40"/>
      <c r="E12" s="3"/>
      <c r="F12" s="41" t="s">
        <v>12</v>
      </c>
      <c r="G12" s="42"/>
      <c r="H12" s="43"/>
      <c r="J12" s="41" t="s">
        <v>13</v>
      </c>
      <c r="K12" s="42"/>
      <c r="L12" s="43"/>
      <c r="M12" s="6"/>
      <c r="N12" s="38" t="s">
        <v>14</v>
      </c>
      <c r="O12" s="39"/>
      <c r="P12" s="40"/>
      <c r="Q12" s="3"/>
      <c r="R12" s="41" t="s">
        <v>15</v>
      </c>
      <c r="S12" s="42"/>
      <c r="T12" s="43"/>
      <c r="U12" s="2"/>
    </row>
    <row r="13" spans="2:22" ht="20.100000000000001" customHeight="1" thickBot="1" x14ac:dyDescent="0.3">
      <c r="B13" s="7">
        <f>1/(B18*B18+F18)</f>
        <v>0.5</v>
      </c>
      <c r="C13" s="7">
        <f>1/(C18*C18+G18)</f>
        <v>0.33333333333333331</v>
      </c>
      <c r="D13" s="44">
        <f>1/(D18*D18+H18)</f>
        <v>0.25</v>
      </c>
      <c r="E13" s="3"/>
      <c r="F13" s="7">
        <f>R8-2*B13</f>
        <v>4</v>
      </c>
      <c r="G13" s="7">
        <f>S8-2*C13</f>
        <v>36.333333333333336</v>
      </c>
      <c r="H13" s="44">
        <f>T8-2*D13</f>
        <v>91.5</v>
      </c>
      <c r="J13" s="7">
        <f t="array" ref="J13:L15">MMULT(N8:P10,F13:H15)</f>
        <v>3157.6</v>
      </c>
      <c r="K13" s="8">
        <v>-3431.939393939394</v>
      </c>
      <c r="L13" s="9">
        <v>-6670.8095238095229</v>
      </c>
      <c r="M13" s="10"/>
      <c r="N13" s="7">
        <f t="array" ref="N13:P15">TRANSPOSE(J3:L5)</f>
        <v>524.33333333333326</v>
      </c>
      <c r="O13" s="8">
        <v>396</v>
      </c>
      <c r="P13" s="9">
        <v>2163.3333333333335</v>
      </c>
      <c r="Q13" s="3"/>
      <c r="R13" s="7">
        <f t="array" ref="R13:T15">TRANSPOSE(J8:L10)</f>
        <v>1991</v>
      </c>
      <c r="S13" s="8">
        <v>5977</v>
      </c>
      <c r="T13" s="9">
        <v>782</v>
      </c>
      <c r="U13" s="5"/>
      <c r="V13" s="1" t="s">
        <v>6</v>
      </c>
    </row>
    <row r="14" spans="2:22" ht="20.100000000000001" customHeight="1" thickBot="1" x14ac:dyDescent="0.3">
      <c r="B14" s="7">
        <f>1/(B19*B19+F19)</f>
        <v>0.2</v>
      </c>
      <c r="C14" s="7">
        <f>1/(C19*C19+G19)</f>
        <v>0.16666666666666666</v>
      </c>
      <c r="D14" s="44">
        <f>1/(D19*D19+H19)</f>
        <v>0.14285714285714285</v>
      </c>
      <c r="E14" s="3"/>
      <c r="F14" s="7">
        <f>R9-2*B14</f>
        <v>13.6</v>
      </c>
      <c r="G14" s="7">
        <f>S9-2*C14</f>
        <v>-23.333333333333332</v>
      </c>
      <c r="H14" s="44">
        <f>T9-2*D14</f>
        <v>-7.2857142857142856</v>
      </c>
      <c r="J14" s="11">
        <v>4976.8</v>
      </c>
      <c r="K14" s="12">
        <v>1040.1515151515152</v>
      </c>
      <c r="L14" s="13">
        <v>5102.3095238095239</v>
      </c>
      <c r="M14" s="10"/>
      <c r="N14" s="4">
        <v>0</v>
      </c>
      <c r="O14" s="26">
        <v>0</v>
      </c>
      <c r="P14" s="27">
        <v>0</v>
      </c>
      <c r="Q14" s="3"/>
      <c r="R14" s="4">
        <v>0</v>
      </c>
      <c r="S14" s="26">
        <v>0</v>
      </c>
      <c r="T14" s="27">
        <v>0</v>
      </c>
      <c r="U14" s="5"/>
    </row>
    <row r="15" spans="2:22" ht="20.100000000000001" customHeight="1" thickBot="1" x14ac:dyDescent="0.3">
      <c r="B15" s="45">
        <f>1/(B20*B20+F20)</f>
        <v>0.1</v>
      </c>
      <c r="C15" s="45">
        <f>1/(C20*C20+G20)</f>
        <v>9.0909090909090912E-2</v>
      </c>
      <c r="D15" s="46">
        <f>1/(D20*D20+H20)</f>
        <v>8.3333333333333329E-2</v>
      </c>
      <c r="E15" s="3"/>
      <c r="F15" s="45">
        <f>R10-2*B15</f>
        <v>84.8</v>
      </c>
      <c r="G15" s="45">
        <f>S10-2*C15</f>
        <v>7.8181818181818183</v>
      </c>
      <c r="H15" s="46">
        <f>T10-2*D15</f>
        <v>54.833333333333336</v>
      </c>
      <c r="J15" s="14">
        <v>-193.59999999999997</v>
      </c>
      <c r="K15" s="15">
        <v>1788.0909090909092</v>
      </c>
      <c r="L15" s="16">
        <v>4652.5</v>
      </c>
      <c r="M15" s="10"/>
      <c r="N15" s="30">
        <v>0</v>
      </c>
      <c r="O15" s="28">
        <v>0</v>
      </c>
      <c r="P15" s="29">
        <v>0</v>
      </c>
      <c r="Q15" s="3"/>
      <c r="R15" s="30">
        <v>0</v>
      </c>
      <c r="S15" s="28">
        <v>0</v>
      </c>
      <c r="T15" s="29">
        <v>0</v>
      </c>
      <c r="U15" s="5"/>
    </row>
    <row r="16" spans="2:22" ht="20.100000000000001" customHeight="1" thickBo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20.100000000000001" customHeight="1" thickBot="1" x14ac:dyDescent="0.3">
      <c r="B17" s="59" t="s">
        <v>33</v>
      </c>
      <c r="C17" s="60"/>
      <c r="D17" s="61"/>
      <c r="E17" s="3"/>
      <c r="F17" s="56" t="s">
        <v>34</v>
      </c>
      <c r="G17" s="57"/>
      <c r="H17" s="58"/>
      <c r="M17" s="3"/>
      <c r="N17" s="3"/>
      <c r="O17" s="3"/>
    </row>
    <row r="18" spans="2:15" ht="20.100000000000001" customHeight="1" x14ac:dyDescent="0.25">
      <c r="B18" s="47">
        <v>1</v>
      </c>
      <c r="C18" s="48">
        <v>1</v>
      </c>
      <c r="D18" s="49">
        <v>1</v>
      </c>
      <c r="E18" s="3"/>
      <c r="F18" s="47">
        <v>1</v>
      </c>
      <c r="G18" s="48">
        <v>2</v>
      </c>
      <c r="H18" s="49">
        <v>3</v>
      </c>
      <c r="M18" s="3"/>
      <c r="N18" s="3"/>
      <c r="O18" s="3"/>
    </row>
    <row r="19" spans="2:15" ht="20.100000000000001" customHeight="1" x14ac:dyDescent="0.25">
      <c r="B19" s="50">
        <v>2</v>
      </c>
      <c r="C19" s="51">
        <v>2</v>
      </c>
      <c r="D19" s="52">
        <v>2</v>
      </c>
      <c r="E19" s="3"/>
      <c r="F19" s="50">
        <v>1</v>
      </c>
      <c r="G19" s="51">
        <v>2</v>
      </c>
      <c r="H19" s="52">
        <v>3</v>
      </c>
      <c r="M19" s="3"/>
      <c r="N19" s="3"/>
      <c r="O19" s="3"/>
    </row>
    <row r="20" spans="2:15" ht="19.5" customHeight="1" thickBot="1" x14ac:dyDescent="0.3">
      <c r="B20" s="53">
        <v>3</v>
      </c>
      <c r="C20" s="54">
        <v>3</v>
      </c>
      <c r="D20" s="55">
        <v>3</v>
      </c>
      <c r="E20" s="3"/>
      <c r="F20" s="53">
        <v>1</v>
      </c>
      <c r="G20" s="54">
        <v>2</v>
      </c>
      <c r="H20" s="55">
        <v>3</v>
      </c>
      <c r="M20" s="3"/>
      <c r="N20" s="3"/>
      <c r="O20" s="3"/>
    </row>
    <row r="21" spans="2:15" ht="19.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20.100000000000001" customHeight="1" x14ac:dyDescent="0.25">
      <c r="M22" s="3"/>
      <c r="N22" s="3"/>
      <c r="O22" s="3"/>
    </row>
    <row r="23" spans="2:15" ht="20.100000000000001" customHeight="1" x14ac:dyDescent="0.25">
      <c r="M23" s="3"/>
      <c r="N23" s="3"/>
      <c r="O23" s="3"/>
    </row>
    <row r="24" spans="2:15" ht="20.100000000000001" customHeight="1" x14ac:dyDescent="0.25">
      <c r="M24" s="3"/>
      <c r="N24" s="3"/>
      <c r="O24" s="3"/>
    </row>
    <row r="25" spans="2:15" ht="20.100000000000001" customHeight="1" x14ac:dyDescent="0.25">
      <c r="M25" s="3"/>
      <c r="N25" s="3"/>
      <c r="O25" s="3"/>
    </row>
    <row r="26" spans="2:15" ht="19.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ht="20.100000000000001" customHeight="1" x14ac:dyDescent="0.25">
      <c r="B27" s="23"/>
      <c r="C27" s="23"/>
      <c r="D27" s="23"/>
      <c r="E27" s="22"/>
      <c r="F27" s="23"/>
      <c r="G27" s="23"/>
      <c r="H27" s="23"/>
      <c r="I27" s="20"/>
      <c r="J27" s="23"/>
      <c r="K27" s="23"/>
      <c r="L27" s="23"/>
      <c r="M27" s="20"/>
      <c r="N27" s="20"/>
      <c r="O27" s="3"/>
    </row>
    <row r="28" spans="2:15" ht="20.100000000000001" customHeight="1" x14ac:dyDescent="0.25">
      <c r="B28" s="21"/>
      <c r="C28" s="21"/>
      <c r="D28" s="21"/>
      <c r="E28" s="21"/>
      <c r="F28" s="21"/>
      <c r="G28" s="21"/>
      <c r="H28" s="21"/>
      <c r="I28" s="20"/>
      <c r="J28" s="21"/>
      <c r="K28" s="21"/>
      <c r="L28" s="21"/>
      <c r="M28" s="20"/>
      <c r="N28" s="20"/>
      <c r="O28" s="3"/>
    </row>
    <row r="29" spans="2:15" ht="20.100000000000001" customHeight="1" x14ac:dyDescent="0.25">
      <c r="B29" s="21"/>
      <c r="C29" s="21"/>
      <c r="D29" s="21"/>
      <c r="E29" s="21"/>
      <c r="F29" s="21"/>
      <c r="G29" s="21"/>
      <c r="H29" s="21"/>
      <c r="I29" s="20"/>
      <c r="J29" s="21"/>
      <c r="K29" s="21"/>
      <c r="L29" s="21"/>
      <c r="M29" s="20"/>
      <c r="N29" s="20"/>
      <c r="O29" s="3"/>
    </row>
    <row r="30" spans="2:15" ht="20.100000000000001" customHeight="1" x14ac:dyDescent="0.25">
      <c r="B30" s="21"/>
      <c r="C30" s="21"/>
      <c r="D30" s="21"/>
      <c r="E30" s="21"/>
      <c r="F30" s="21"/>
      <c r="G30" s="21"/>
      <c r="H30" s="21"/>
      <c r="I30" s="20"/>
      <c r="J30" s="21"/>
      <c r="K30" s="21"/>
      <c r="L30" s="21"/>
      <c r="M30" s="20"/>
      <c r="N30" s="20"/>
      <c r="O30" s="3"/>
    </row>
    <row r="31" spans="2:15" ht="19.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3"/>
    </row>
    <row r="32" spans="2:15" ht="20.100000000000001" customHeight="1" x14ac:dyDescent="0.25">
      <c r="B32" s="23"/>
      <c r="C32" s="23"/>
      <c r="D32" s="23"/>
      <c r="E32" s="22"/>
      <c r="F32" s="23"/>
      <c r="G32" s="23"/>
      <c r="H32" s="23"/>
      <c r="I32" s="20"/>
      <c r="J32" s="23"/>
      <c r="K32" s="23"/>
      <c r="L32" s="23"/>
      <c r="M32" s="20"/>
      <c r="N32" s="20"/>
      <c r="O32" s="3"/>
    </row>
    <row r="33" spans="2:15" ht="20.100000000000001" customHeight="1" x14ac:dyDescent="0.25">
      <c r="B33" s="21"/>
      <c r="C33" s="21"/>
      <c r="D33" s="21"/>
      <c r="E33" s="21"/>
      <c r="F33" s="21"/>
      <c r="G33" s="21"/>
      <c r="H33" s="21"/>
      <c r="I33" s="20"/>
      <c r="J33" s="21"/>
      <c r="K33" s="21"/>
      <c r="L33" s="21"/>
      <c r="M33" s="20"/>
      <c r="N33" s="20"/>
      <c r="O33" s="3"/>
    </row>
    <row r="34" spans="2:15" ht="20.100000000000001" customHeight="1" x14ac:dyDescent="0.25">
      <c r="B34" s="21"/>
      <c r="C34" s="21"/>
      <c r="D34" s="21"/>
      <c r="E34" s="21"/>
      <c r="F34" s="21"/>
      <c r="G34" s="21"/>
      <c r="H34" s="21"/>
      <c r="I34" s="20"/>
      <c r="J34" s="21"/>
      <c r="K34" s="21"/>
      <c r="L34" s="21"/>
      <c r="M34" s="20"/>
      <c r="N34" s="20"/>
      <c r="O34" s="3"/>
    </row>
    <row r="35" spans="2:15" ht="20.100000000000001" customHeight="1" x14ac:dyDescent="0.25">
      <c r="B35" s="21"/>
      <c r="C35" s="21"/>
      <c r="D35" s="21"/>
      <c r="E35" s="21"/>
      <c r="F35" s="21"/>
      <c r="G35" s="21"/>
      <c r="H35" s="21"/>
      <c r="I35" s="20"/>
      <c r="J35" s="21"/>
      <c r="K35" s="21"/>
      <c r="L35" s="21"/>
      <c r="M35" s="20"/>
      <c r="N35" s="20"/>
      <c r="O35" s="3"/>
    </row>
    <row r="36" spans="2:15" ht="20.100000000000001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3"/>
    </row>
    <row r="37" spans="2:15" ht="20.100000000000001" customHeight="1" x14ac:dyDescent="0.25">
      <c r="B37" s="23"/>
      <c r="C37" s="23"/>
      <c r="D37" s="23"/>
      <c r="E37" s="22"/>
      <c r="F37" s="23"/>
      <c r="G37" s="23"/>
      <c r="H37" s="23"/>
      <c r="I37" s="20"/>
      <c r="J37" s="23"/>
      <c r="K37" s="23"/>
      <c r="L37" s="23"/>
      <c r="M37" s="20"/>
      <c r="N37" s="20"/>
      <c r="O37" s="3"/>
    </row>
    <row r="38" spans="2:15" ht="20.100000000000001" customHeight="1" x14ac:dyDescent="0.25">
      <c r="B38" s="21"/>
      <c r="C38" s="21"/>
      <c r="D38" s="21"/>
      <c r="E38" s="21"/>
      <c r="F38" s="21"/>
      <c r="G38" s="21"/>
      <c r="H38" s="21"/>
      <c r="I38" s="20"/>
      <c r="J38" s="21"/>
      <c r="K38" s="21"/>
      <c r="L38" s="21"/>
      <c r="M38" s="20"/>
      <c r="N38" s="20"/>
      <c r="O38" s="3"/>
    </row>
    <row r="39" spans="2:15" ht="20.100000000000001" customHeight="1" x14ac:dyDescent="0.25">
      <c r="B39" s="21"/>
      <c r="C39" s="21"/>
      <c r="D39" s="21"/>
      <c r="E39" s="21"/>
      <c r="F39" s="21"/>
      <c r="G39" s="21"/>
      <c r="H39" s="21"/>
      <c r="I39" s="20"/>
      <c r="J39" s="21"/>
      <c r="K39" s="21"/>
      <c r="L39" s="21"/>
      <c r="M39" s="20"/>
      <c r="N39" s="20"/>
      <c r="O39" s="3"/>
    </row>
    <row r="40" spans="2:15" ht="15.75" x14ac:dyDescent="0.25">
      <c r="B40" s="21"/>
      <c r="C40" s="21"/>
      <c r="D40" s="21"/>
      <c r="E40" s="21"/>
      <c r="F40" s="21"/>
      <c r="G40" s="21"/>
      <c r="H40" s="21"/>
      <c r="I40" s="20"/>
      <c r="J40" s="21"/>
      <c r="K40" s="21"/>
      <c r="L40" s="21"/>
      <c r="M40" s="20"/>
      <c r="N40" s="20"/>
      <c r="O40" s="3"/>
    </row>
    <row r="41" spans="2:15" ht="15.75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3"/>
    </row>
    <row r="42" spans="2:15" ht="15.75" x14ac:dyDescent="0.25">
      <c r="B42" s="23"/>
      <c r="C42" s="23"/>
      <c r="D42" s="23"/>
      <c r="E42" s="22"/>
      <c r="F42" s="23"/>
      <c r="G42" s="23"/>
      <c r="H42" s="23"/>
      <c r="I42" s="20"/>
      <c r="J42" s="23"/>
      <c r="K42" s="23"/>
      <c r="L42" s="23"/>
      <c r="M42" s="20"/>
      <c r="N42" s="20"/>
      <c r="O42" s="3"/>
    </row>
    <row r="43" spans="2:15" ht="15.75" x14ac:dyDescent="0.25">
      <c r="B43" s="21"/>
      <c r="C43" s="21"/>
      <c r="D43" s="21"/>
      <c r="E43" s="21"/>
      <c r="F43" s="21"/>
      <c r="G43" s="21"/>
      <c r="H43" s="21"/>
      <c r="I43" s="20"/>
      <c r="J43" s="21"/>
      <c r="K43" s="21"/>
      <c r="L43" s="21"/>
      <c r="M43" s="20"/>
      <c r="N43" s="20"/>
      <c r="O43" s="3"/>
    </row>
    <row r="44" spans="2:15" ht="15.75" x14ac:dyDescent="0.25">
      <c r="B44" s="21"/>
      <c r="C44" s="21"/>
      <c r="D44" s="21"/>
      <c r="E44" s="21"/>
      <c r="F44" s="21"/>
      <c r="G44" s="21"/>
      <c r="H44" s="21"/>
      <c r="I44" s="20"/>
      <c r="J44" s="21"/>
      <c r="K44" s="21"/>
      <c r="L44" s="21"/>
      <c r="M44" s="20"/>
      <c r="N44" s="20"/>
      <c r="O44" s="3"/>
    </row>
    <row r="45" spans="2:15" ht="15.75" x14ac:dyDescent="0.25">
      <c r="B45" s="21"/>
      <c r="C45" s="21"/>
      <c r="D45" s="21"/>
      <c r="E45" s="21"/>
      <c r="F45" s="21"/>
      <c r="G45" s="21"/>
      <c r="H45" s="21"/>
      <c r="I45" s="20"/>
      <c r="J45" s="21"/>
      <c r="K45" s="21"/>
      <c r="L45" s="21"/>
      <c r="M45" s="20"/>
      <c r="N45" s="20"/>
      <c r="O45" s="3"/>
    </row>
    <row r="46" spans="2:15" ht="15.75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3"/>
    </row>
    <row r="47" spans="2:15" ht="15.75" x14ac:dyDescent="0.25">
      <c r="B47" s="21"/>
      <c r="C47" s="21"/>
      <c r="D47" s="21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3"/>
    </row>
    <row r="48" spans="2:15" ht="15.75" x14ac:dyDescent="0.25">
      <c r="B48" s="21"/>
      <c r="C48" s="21"/>
      <c r="D48" s="21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3"/>
    </row>
    <row r="49" spans="2:15" ht="15.75" x14ac:dyDescent="0.25">
      <c r="B49" s="18"/>
      <c r="C49" s="18"/>
      <c r="D49" s="18"/>
      <c r="E49" s="17"/>
      <c r="F49" s="17"/>
      <c r="G49" s="17"/>
      <c r="H49" s="17"/>
      <c r="I49" s="17"/>
      <c r="J49" s="17"/>
      <c r="K49" s="17"/>
      <c r="L49" s="17"/>
      <c r="M49" s="3"/>
      <c r="N49" s="3"/>
      <c r="O49" s="3"/>
    </row>
    <row r="50" spans="2:15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2:15" x14ac:dyDescent="0.25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2:15" x14ac:dyDescent="0.2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2:15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2:15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2:15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2:15" x14ac:dyDescent="0.2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2:15" x14ac:dyDescent="0.2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2:15" x14ac:dyDescent="0.2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65" spans="6:6" x14ac:dyDescent="0.25">
      <c r="F65" s="1" t="s">
        <v>6</v>
      </c>
    </row>
  </sheetData>
  <mergeCells count="17">
    <mergeCell ref="B17:D17"/>
    <mergeCell ref="F17:H17"/>
    <mergeCell ref="B12:D12"/>
    <mergeCell ref="F12:H12"/>
    <mergeCell ref="B2:D2"/>
    <mergeCell ref="N2:P2"/>
    <mergeCell ref="R2:T2"/>
    <mergeCell ref="B7:D7"/>
    <mergeCell ref="N7:P7"/>
    <mergeCell ref="R7:T7"/>
    <mergeCell ref="J12:L12"/>
    <mergeCell ref="N12:P12"/>
    <mergeCell ref="R12:T12"/>
    <mergeCell ref="F2:H2"/>
    <mergeCell ref="J2:L2"/>
    <mergeCell ref="F7:H7"/>
    <mergeCell ref="J7:L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97D7-6C52-4824-AF98-49B8517875B8}">
  <dimension ref="A1:P84"/>
  <sheetViews>
    <sheetView topLeftCell="E43" workbookViewId="0">
      <selection activeCell="J20" sqref="J20"/>
    </sheetView>
  </sheetViews>
  <sheetFormatPr defaultRowHeight="15" x14ac:dyDescent="0.25"/>
  <cols>
    <col min="1" max="1" width="0.85546875" customWidth="1"/>
    <col min="2" max="2" width="16.42578125" customWidth="1"/>
    <col min="3" max="3" width="13.85546875" bestFit="1" customWidth="1"/>
    <col min="4" max="4" width="13.5703125" customWidth="1"/>
    <col min="5" max="5" width="0.85546875" customWidth="1"/>
    <col min="6" max="6" width="2.5703125" customWidth="1"/>
    <col min="7" max="7" width="23.140625" customWidth="1"/>
    <col min="8" max="8" width="20.5703125" customWidth="1"/>
    <col min="9" max="9" width="23.28515625" customWidth="1"/>
    <col min="10" max="10" width="21.7109375" customWidth="1"/>
    <col min="11" max="11" width="21" customWidth="1"/>
    <col min="12" max="12" width="22.42578125" customWidth="1"/>
    <col min="13" max="13" width="0.85546875" customWidth="1"/>
    <col min="14" max="14" width="19.28515625" customWidth="1"/>
    <col min="15" max="15" width="18.140625" customWidth="1"/>
    <col min="16" max="16" width="18.85546875" customWidth="1"/>
  </cols>
  <sheetData>
    <row r="1" spans="4:9" ht="11.25" customHeight="1" thickBot="1" x14ac:dyDescent="0.3"/>
    <row r="2" spans="4:9" ht="15" customHeight="1" thickBot="1" x14ac:dyDescent="0.3">
      <c r="D2" s="31"/>
      <c r="E2" s="31"/>
      <c r="G2" s="41" t="s">
        <v>21</v>
      </c>
      <c r="H2" s="42"/>
      <c r="I2" s="43"/>
    </row>
    <row r="3" spans="4:9" ht="15" customHeight="1" x14ac:dyDescent="0.25">
      <c r="G3" s="7">
        <f t="array" ref="G3:I5">MMULT(Частина1!J8:L10,Частина1!N13:P15)</f>
        <v>1043947.6666666665</v>
      </c>
      <c r="H3" s="8">
        <v>788436</v>
      </c>
      <c r="I3" s="9">
        <v>4307196.666666667</v>
      </c>
    </row>
    <row r="4" spans="4:9" ht="15" customHeight="1" x14ac:dyDescent="0.25">
      <c r="E4" s="6"/>
      <c r="G4" s="11">
        <v>3133940.333333333</v>
      </c>
      <c r="H4" s="12">
        <v>2366892</v>
      </c>
      <c r="I4" s="13">
        <v>12930243.333333334</v>
      </c>
    </row>
    <row r="5" spans="4:9" ht="15" customHeight="1" thickBot="1" x14ac:dyDescent="0.3">
      <c r="E5" s="10"/>
      <c r="G5" s="14">
        <v>410028.66666666663</v>
      </c>
      <c r="H5" s="15">
        <v>309672</v>
      </c>
      <c r="I5" s="16">
        <v>1691726.6666666667</v>
      </c>
    </row>
    <row r="6" spans="4:9" ht="15" customHeight="1" thickBot="1" x14ac:dyDescent="0.3">
      <c r="E6" s="10"/>
    </row>
    <row r="7" spans="4:9" ht="15" customHeight="1" thickBot="1" x14ac:dyDescent="0.3">
      <c r="E7" s="10"/>
      <c r="G7" s="41" t="s">
        <v>16</v>
      </c>
      <c r="H7" s="42"/>
      <c r="I7" s="43"/>
    </row>
    <row r="8" spans="4:9" ht="15" customHeight="1" x14ac:dyDescent="0.25">
      <c r="G8" s="7">
        <f t="array" ref="G8:I10">MMULT(Частина1!R13:T15,Частина1!J8:L10)</f>
        <v>40300134</v>
      </c>
      <c r="H8" s="8">
        <v>0</v>
      </c>
      <c r="I8" s="9">
        <v>0</v>
      </c>
    </row>
    <row r="9" spans="4:9" ht="15" customHeight="1" x14ac:dyDescent="0.25">
      <c r="G9" s="11">
        <v>0</v>
      </c>
      <c r="H9" s="12">
        <v>0</v>
      </c>
      <c r="I9" s="13">
        <v>0</v>
      </c>
    </row>
    <row r="10" spans="4:9" ht="15" customHeight="1" thickBot="1" x14ac:dyDescent="0.3">
      <c r="G10" s="14">
        <v>0</v>
      </c>
      <c r="H10" s="15">
        <v>0</v>
      </c>
      <c r="I10" s="16">
        <v>0</v>
      </c>
    </row>
    <row r="11" spans="4:9" ht="15" customHeight="1" thickBot="1" x14ac:dyDescent="0.3"/>
    <row r="12" spans="4:9" ht="15" customHeight="1" thickBot="1" x14ac:dyDescent="0.3">
      <c r="G12" s="41" t="s">
        <v>25</v>
      </c>
      <c r="H12" s="42"/>
      <c r="I12" s="43"/>
    </row>
    <row r="13" spans="4:9" ht="15" customHeight="1" x14ac:dyDescent="0.25">
      <c r="G13" s="7">
        <f>$G$8*Частина1!J13</f>
        <v>127251703118.39999</v>
      </c>
      <c r="H13" s="8">
        <f>$G$8*Частина1!K13</f>
        <v>-138307617455.63635</v>
      </c>
      <c r="I13" s="9">
        <f>$G$8*Частина1!L13</f>
        <v>-268834517697.99997</v>
      </c>
    </row>
    <row r="14" spans="4:9" ht="15" customHeight="1" x14ac:dyDescent="0.25">
      <c r="G14" s="11">
        <f>$G$8*Частина1!J14</f>
        <v>200565706891.20001</v>
      </c>
      <c r="H14" s="12">
        <f>$G$8*Частина1!K14</f>
        <v>41918245440.909096</v>
      </c>
      <c r="I14" s="13">
        <f>$G$8*Частина1!L14</f>
        <v>205623757519</v>
      </c>
    </row>
    <row r="15" spans="4:9" ht="15" customHeight="1" thickBot="1" x14ac:dyDescent="0.3">
      <c r="G15" s="14">
        <f>$G$8*Частина1!J15</f>
        <v>-7802105942.3999987</v>
      </c>
      <c r="H15" s="15">
        <f>$G$8*Частина1!K15</f>
        <v>72060303240.545456</v>
      </c>
      <c r="I15" s="16">
        <f>$G$8*Частина1!L15</f>
        <v>187496373435</v>
      </c>
    </row>
    <row r="16" spans="4:9" ht="15" customHeight="1" thickBot="1" x14ac:dyDescent="0.3"/>
    <row r="17" spans="6:12" ht="15" customHeight="1" thickBot="1" x14ac:dyDescent="0.3">
      <c r="G17" s="41" t="s">
        <v>17</v>
      </c>
      <c r="H17" s="42"/>
      <c r="I17" s="43"/>
    </row>
    <row r="18" spans="6:12" ht="15" customHeight="1" x14ac:dyDescent="0.25">
      <c r="G18" s="7">
        <f t="array" ref="G18:I20">MMULT(Частина1!J13:L15,Частина1!J13:L15)</f>
        <v>-5818169.4919480532</v>
      </c>
      <c r="H18" s="8">
        <v>-26334442.656618129</v>
      </c>
      <c r="I18" s="9">
        <v>-69610506.516738817</v>
      </c>
    </row>
    <row r="19" spans="6:12" ht="15" customHeight="1" x14ac:dyDescent="0.25">
      <c r="F19" s="35"/>
      <c r="G19" s="11">
        <v>19903562.616796538</v>
      </c>
      <c r="H19" s="12">
        <v>-6874767.5263938084</v>
      </c>
      <c r="I19" s="13">
        <v>-4153614.7966089435</v>
      </c>
      <c r="J19" s="35"/>
      <c r="K19" s="35"/>
      <c r="L19" s="35"/>
    </row>
    <row r="20" spans="6:12" ht="15" customHeight="1" thickBot="1" x14ac:dyDescent="0.3">
      <c r="F20" s="35"/>
      <c r="G20" s="14">
        <v>7386935.4763636384</v>
      </c>
      <c r="H20" s="15">
        <v>10843401.889531681</v>
      </c>
      <c r="I20" s="16">
        <v>32060618.248701297</v>
      </c>
      <c r="J20" s="35"/>
      <c r="K20" s="35"/>
      <c r="L20" s="35"/>
    </row>
    <row r="21" spans="6:12" ht="15" customHeight="1" thickBot="1" x14ac:dyDescent="0.3">
      <c r="F21" s="35"/>
      <c r="J21" s="35"/>
      <c r="K21" s="35"/>
      <c r="L21" s="35"/>
    </row>
    <row r="22" spans="6:12" ht="15" customHeight="1" thickBot="1" x14ac:dyDescent="0.3">
      <c r="F22" s="35"/>
      <c r="G22" s="41" t="s">
        <v>27</v>
      </c>
      <c r="H22" s="42"/>
      <c r="I22" s="43"/>
    </row>
    <row r="23" spans="6:12" ht="15" customHeight="1" x14ac:dyDescent="0.25">
      <c r="G23" s="7">
        <f t="array" ref="G23:I25">MMULT(Частина1!N13:P15,Частина2!G18:I20)</f>
        <v>20811554339.840008</v>
      </c>
      <c r="H23" s="8">
        <v>6927458714.2814865</v>
      </c>
      <c r="I23" s="9">
        <v>31213863768.289955</v>
      </c>
    </row>
    <row r="24" spans="6:12" ht="15" customHeight="1" x14ac:dyDescent="0.25">
      <c r="G24" s="11">
        <v>0</v>
      </c>
      <c r="H24" s="12">
        <v>0</v>
      </c>
      <c r="I24" s="13">
        <v>0</v>
      </c>
    </row>
    <row r="25" spans="6:12" ht="15" customHeight="1" thickBot="1" x14ac:dyDescent="0.3">
      <c r="G25" s="14">
        <v>0</v>
      </c>
      <c r="H25" s="15">
        <v>0</v>
      </c>
      <c r="I25" s="16">
        <v>0</v>
      </c>
    </row>
    <row r="26" spans="6:12" ht="15" customHeight="1" thickBot="1" x14ac:dyDescent="0.3"/>
    <row r="27" spans="6:12" ht="15" customHeight="1" thickBot="1" x14ac:dyDescent="0.3">
      <c r="G27" s="41" t="s">
        <v>28</v>
      </c>
      <c r="H27" s="42"/>
      <c r="I27" s="43"/>
    </row>
    <row r="28" spans="6:12" ht="15" customHeight="1" x14ac:dyDescent="0.25">
      <c r="G28" s="7">
        <f t="array" ref="G28:I30">MMULT(G23:I25,Частина1!J8:L10)</f>
        <v>107250466892684.66</v>
      </c>
      <c r="H28" s="8">
        <v>0</v>
      </c>
      <c r="I28" s="9">
        <v>0</v>
      </c>
    </row>
    <row r="29" spans="6:12" ht="15" customHeight="1" x14ac:dyDescent="0.25">
      <c r="G29" s="11">
        <v>0</v>
      </c>
      <c r="H29" s="12">
        <v>0</v>
      </c>
      <c r="I29" s="13">
        <v>0</v>
      </c>
    </row>
    <row r="30" spans="6:12" ht="15" customHeight="1" thickBot="1" x14ac:dyDescent="0.3">
      <c r="G30" s="14">
        <v>0</v>
      </c>
      <c r="H30" s="15">
        <v>0</v>
      </c>
      <c r="I30" s="16">
        <v>0</v>
      </c>
    </row>
    <row r="31" spans="6:12" ht="15" customHeight="1" thickBot="1" x14ac:dyDescent="0.3"/>
    <row r="32" spans="6:12" ht="15" customHeight="1" thickBot="1" x14ac:dyDescent="0.3">
      <c r="G32" s="41" t="s">
        <v>18</v>
      </c>
      <c r="H32" s="42"/>
      <c r="I32" s="43"/>
    </row>
    <row r="33" spans="1:16" ht="15" customHeight="1" x14ac:dyDescent="0.25">
      <c r="G33" s="7">
        <f>Частина1!J13</f>
        <v>3157.6</v>
      </c>
      <c r="H33" s="8">
        <f>Частина1!K13</f>
        <v>-3431.939393939394</v>
      </c>
      <c r="I33" s="9">
        <f>Частина1!L13</f>
        <v>-6670.8095238095229</v>
      </c>
    </row>
    <row r="34" spans="1:16" ht="15" customHeight="1" x14ac:dyDescent="0.25">
      <c r="G34" s="11">
        <f>Частина1!J14</f>
        <v>4976.8</v>
      </c>
      <c r="H34" s="12">
        <f>Частина1!K14</f>
        <v>1040.1515151515152</v>
      </c>
      <c r="I34" s="13">
        <f>Частина1!L14</f>
        <v>5102.3095238095239</v>
      </c>
      <c r="N34" s="35"/>
      <c r="O34" s="35"/>
      <c r="P34" s="35"/>
    </row>
    <row r="35" spans="1:16" ht="15" customHeight="1" thickBot="1" x14ac:dyDescent="0.3">
      <c r="G35" s="14">
        <f>Частина1!J15</f>
        <v>-193.59999999999997</v>
      </c>
      <c r="H35" s="15">
        <f>Частина1!K15</f>
        <v>1788.0909090909092</v>
      </c>
      <c r="I35" s="16">
        <f>Частина1!L15</f>
        <v>4652.5</v>
      </c>
      <c r="N35" s="35"/>
      <c r="O35" s="35"/>
      <c r="P35" s="35"/>
    </row>
    <row r="36" spans="1:16" ht="15" customHeight="1" thickBot="1" x14ac:dyDescent="0.3">
      <c r="N36" s="35"/>
      <c r="O36" s="35"/>
      <c r="P36" s="35"/>
    </row>
    <row r="37" spans="1:16" ht="15" customHeight="1" thickBot="1" x14ac:dyDescent="0.3">
      <c r="A37" s="36"/>
      <c r="B37" s="36"/>
      <c r="C37" s="36"/>
      <c r="D37" s="36"/>
      <c r="E37" s="36"/>
      <c r="F37" s="36"/>
      <c r="G37" s="41" t="s">
        <v>19</v>
      </c>
      <c r="H37" s="42"/>
      <c r="I37" s="43"/>
    </row>
    <row r="38" spans="1:16" ht="15" customHeight="1" x14ac:dyDescent="0.25">
      <c r="A38" s="36"/>
      <c r="B38" s="36"/>
      <c r="C38" s="36"/>
      <c r="D38" s="36"/>
      <c r="E38" s="36"/>
      <c r="F38" s="37"/>
      <c r="G38" s="7">
        <f t="array" ref="G38:I40">MMULT(Частина1!J13:L15,Частина1!J3:L5)</f>
        <v>-14134597.669841269</v>
      </c>
      <c r="H38" s="8">
        <v>0</v>
      </c>
      <c r="I38" s="9">
        <v>0</v>
      </c>
    </row>
    <row r="39" spans="1:16" ht="15" customHeight="1" x14ac:dyDescent="0.25">
      <c r="A39" s="36"/>
      <c r="B39" s="36"/>
      <c r="C39" s="36"/>
      <c r="D39" s="36"/>
      <c r="E39" s="36"/>
      <c r="F39" s="37"/>
      <c r="G39" s="11">
        <v>14059398.403174603</v>
      </c>
      <c r="H39" s="12">
        <v>0</v>
      </c>
      <c r="I39" s="13">
        <v>0</v>
      </c>
    </row>
    <row r="40" spans="1:16" ht="15" customHeight="1" thickBot="1" x14ac:dyDescent="0.3">
      <c r="A40" s="36"/>
      <c r="B40" s="36"/>
      <c r="C40" s="36"/>
      <c r="D40" s="36"/>
      <c r="E40" s="36"/>
      <c r="F40" s="37"/>
      <c r="G40" s="14">
        <v>10671481.4</v>
      </c>
      <c r="H40" s="15">
        <v>0</v>
      </c>
      <c r="I40" s="16">
        <v>0</v>
      </c>
    </row>
    <row r="41" spans="1:16" ht="15" customHeight="1" thickBot="1" x14ac:dyDescent="0.3">
      <c r="A41" s="36"/>
      <c r="B41" s="36"/>
      <c r="C41" s="36"/>
      <c r="D41" s="36"/>
      <c r="E41" s="36"/>
      <c r="F41" s="36"/>
    </row>
    <row r="42" spans="1:16" ht="15" customHeight="1" thickBot="1" x14ac:dyDescent="0.3">
      <c r="A42" s="36"/>
      <c r="B42" s="36"/>
      <c r="C42" s="36"/>
      <c r="D42" s="36"/>
      <c r="E42" s="36"/>
      <c r="F42" s="36"/>
      <c r="G42" s="41" t="s">
        <v>20</v>
      </c>
      <c r="H42" s="42"/>
      <c r="I42" s="43"/>
    </row>
    <row r="43" spans="1:16" ht="15" customHeight="1" x14ac:dyDescent="0.25">
      <c r="A43" s="36"/>
      <c r="B43" s="36"/>
      <c r="C43" s="36"/>
      <c r="D43" s="36"/>
      <c r="E43" s="36"/>
      <c r="F43" s="37"/>
      <c r="G43" s="7">
        <f t="array" ref="G43:I45">MMULT(G38:I40,Частина1!N13:P15)</f>
        <v>-7411240711.5534372</v>
      </c>
      <c r="H43" s="8">
        <v>-5597300677.2571421</v>
      </c>
      <c r="I43" s="9">
        <v>-30577846292.423283</v>
      </c>
    </row>
    <row r="44" spans="1:16" ht="15" customHeight="1" x14ac:dyDescent="0.25">
      <c r="A44" s="36"/>
      <c r="B44" s="36"/>
      <c r="C44" s="36"/>
      <c r="D44" s="36"/>
      <c r="E44" s="36"/>
      <c r="F44" s="37"/>
      <c r="G44" s="11">
        <v>7371811229.3978825</v>
      </c>
      <c r="H44" s="12">
        <v>5567521767.6571426</v>
      </c>
      <c r="I44" s="13">
        <v>30415165212.201061</v>
      </c>
    </row>
    <row r="45" spans="1:16" ht="15" customHeight="1" thickBot="1" x14ac:dyDescent="0.3">
      <c r="A45" s="36"/>
      <c r="B45" s="36"/>
      <c r="C45" s="36"/>
      <c r="D45" s="36"/>
      <c r="E45" s="36"/>
      <c r="F45" s="37"/>
      <c r="G45" s="14">
        <v>5595413414.0666656</v>
      </c>
      <c r="H45" s="15">
        <v>4225906634.4000001</v>
      </c>
      <c r="I45" s="16">
        <v>23085971428.666668</v>
      </c>
    </row>
    <row r="46" spans="1:16" ht="15" customHeight="1" thickBot="1" x14ac:dyDescent="0.3">
      <c r="A46" s="36"/>
      <c r="B46" s="36"/>
      <c r="C46" s="36"/>
      <c r="D46" s="36"/>
      <c r="E46" s="36"/>
      <c r="F46" s="37"/>
    </row>
    <row r="47" spans="1:16" ht="15" customHeight="1" thickBot="1" x14ac:dyDescent="0.3">
      <c r="A47" s="36"/>
      <c r="B47" s="36"/>
      <c r="C47" s="36"/>
      <c r="D47" s="36"/>
      <c r="E47" s="36"/>
      <c r="F47" s="36"/>
      <c r="G47" s="41" t="s">
        <v>30</v>
      </c>
      <c r="H47" s="42"/>
      <c r="I47" s="43"/>
    </row>
    <row r="48" spans="1:16" ht="15" customHeight="1" x14ac:dyDescent="0.25">
      <c r="A48" s="36"/>
      <c r="B48" s="36"/>
      <c r="C48" s="36"/>
      <c r="D48" s="36"/>
      <c r="E48" s="36"/>
      <c r="F48" s="36"/>
      <c r="G48" s="7">
        <f t="array" ref="G48:I50">MMULT(G43:I45,Частина1!J13:L15)</f>
        <v>-45338508639161.328</v>
      </c>
      <c r="H48" s="8">
        <v>-35063080799321.188</v>
      </c>
      <c r="I48" s="9">
        <v>-121383615306818.39</v>
      </c>
    </row>
    <row r="49" spans="1:9" ht="15" customHeight="1" x14ac:dyDescent="0.25">
      <c r="A49" s="36"/>
      <c r="B49" s="36"/>
      <c r="C49" s="36"/>
      <c r="D49" s="36"/>
      <c r="E49" s="36"/>
      <c r="F49" s="37"/>
      <c r="G49" s="11">
        <v>45097297486140.703</v>
      </c>
      <c r="H49" s="12">
        <v>34876537253847.023</v>
      </c>
      <c r="I49" s="13">
        <v>120737826932105.94</v>
      </c>
    </row>
    <row r="50" spans="1:9" ht="15" customHeight="1" thickBot="1" x14ac:dyDescent="0.3">
      <c r="A50" s="36"/>
      <c r="B50" s="36"/>
      <c r="C50" s="36"/>
      <c r="D50" s="36"/>
      <c r="E50" s="36"/>
      <c r="F50" s="37"/>
      <c r="G50" s="14">
        <v>34230125465748.961</v>
      </c>
      <c r="H50" s="15">
        <v>26472279106679.027</v>
      </c>
      <c r="I50" s="16">
        <v>91643428647093.172</v>
      </c>
    </row>
    <row r="51" spans="1:9" ht="15" customHeight="1" thickBot="1" x14ac:dyDescent="0.3">
      <c r="A51" s="36"/>
      <c r="B51" s="36"/>
      <c r="C51" s="36"/>
      <c r="D51" s="36"/>
      <c r="E51" s="36"/>
      <c r="F51" s="37"/>
    </row>
    <row r="52" spans="1:9" ht="15" customHeight="1" thickBot="1" x14ac:dyDescent="0.3">
      <c r="A52" s="36"/>
      <c r="B52" s="36"/>
      <c r="C52" s="36"/>
      <c r="D52" s="36"/>
      <c r="E52" s="36"/>
      <c r="F52" s="36"/>
      <c r="G52" s="32" t="s">
        <v>22</v>
      </c>
      <c r="H52" s="33">
        <v>2.9999999999999997E-4</v>
      </c>
    </row>
    <row r="53" spans="1:9" ht="15" customHeight="1" thickBot="1" x14ac:dyDescent="0.3">
      <c r="A53" s="36"/>
      <c r="B53" s="36"/>
      <c r="C53" s="36"/>
      <c r="D53" s="36"/>
      <c r="E53" s="36"/>
      <c r="F53" s="36"/>
    </row>
    <row r="54" spans="1:9" ht="15" customHeight="1" thickBot="1" x14ac:dyDescent="0.3">
      <c r="G54" s="32" t="s">
        <v>23</v>
      </c>
      <c r="H54" s="34">
        <v>2.0000000000000001E-4</v>
      </c>
    </row>
    <row r="55" spans="1:9" ht="15" customHeight="1" thickBot="1" x14ac:dyDescent="0.3"/>
    <row r="56" spans="1:9" ht="15" customHeight="1" thickBot="1" x14ac:dyDescent="0.3">
      <c r="G56" s="41" t="s">
        <v>24</v>
      </c>
      <c r="H56" s="42"/>
      <c r="I56" s="43"/>
    </row>
    <row r="57" spans="1:9" ht="15" customHeight="1" x14ac:dyDescent="0.25">
      <c r="G57" s="7">
        <f>G3*$H$52</f>
        <v>313.18429999999995</v>
      </c>
      <c r="H57" s="8">
        <f>H3*$H$52</f>
        <v>236.53079999999997</v>
      </c>
      <c r="I57" s="9">
        <f>I3*$H$52</f>
        <v>1292.1589999999999</v>
      </c>
    </row>
    <row r="58" spans="1:9" ht="15" customHeight="1" x14ac:dyDescent="0.25">
      <c r="G58" s="11">
        <f>G4*$H$52</f>
        <v>940.18209999999988</v>
      </c>
      <c r="H58" s="12">
        <f>H4*$H$52</f>
        <v>710.06759999999997</v>
      </c>
      <c r="I58" s="13">
        <f>I4*$H$52</f>
        <v>3879.0729999999999</v>
      </c>
    </row>
    <row r="59" spans="1:9" ht="15" customHeight="1" thickBot="1" x14ac:dyDescent="0.3">
      <c r="G59" s="14">
        <f>G5*$H$52</f>
        <v>123.00859999999997</v>
      </c>
      <c r="H59" s="15">
        <f>H5*$H$52</f>
        <v>92.901599999999988</v>
      </c>
      <c r="I59" s="16">
        <f>I5*$H$52</f>
        <v>507.51799999999997</v>
      </c>
    </row>
    <row r="60" spans="1:9" ht="15" customHeight="1" thickBot="1" x14ac:dyDescent="0.3"/>
    <row r="61" spans="1:9" ht="15" customHeight="1" thickBot="1" x14ac:dyDescent="0.3">
      <c r="G61" s="41" t="s">
        <v>26</v>
      </c>
      <c r="H61" s="42"/>
      <c r="I61" s="43"/>
    </row>
    <row r="62" spans="1:9" ht="15" customHeight="1" x14ac:dyDescent="0.25">
      <c r="G62" s="7">
        <f>G13*$H$52</f>
        <v>38175510.935519993</v>
      </c>
      <c r="H62" s="8">
        <f>H13*$H$52</f>
        <v>-41492285.236690901</v>
      </c>
      <c r="I62" s="9">
        <f>I13*$H$52</f>
        <v>-80650355.309399977</v>
      </c>
    </row>
    <row r="63" spans="1:9" ht="15" customHeight="1" x14ac:dyDescent="0.25">
      <c r="G63" s="11">
        <f>G14*$H$52</f>
        <v>60169712.067359999</v>
      </c>
      <c r="H63" s="12">
        <f>H14*$H$52</f>
        <v>12575473.632272728</v>
      </c>
      <c r="I63" s="13">
        <f>I14*$H$52</f>
        <v>61687127.255699992</v>
      </c>
    </row>
    <row r="64" spans="1:9" ht="15" customHeight="1" thickBot="1" x14ac:dyDescent="0.3">
      <c r="G64" s="14">
        <f>G15*$H$52</f>
        <v>-2340631.7827199996</v>
      </c>
      <c r="H64" s="15">
        <f>H15*$H$52</f>
        <v>21618090.972163636</v>
      </c>
      <c r="I64" s="16">
        <f>I15*$H$52</f>
        <v>56248912.030499995</v>
      </c>
    </row>
    <row r="65" spans="7:9" ht="15" customHeight="1" thickBot="1" x14ac:dyDescent="0.3"/>
    <row r="66" spans="7:9" ht="15" customHeight="1" thickBot="1" x14ac:dyDescent="0.3">
      <c r="G66" s="41" t="s">
        <v>29</v>
      </c>
      <c r="H66" s="42"/>
      <c r="I66" s="43"/>
    </row>
    <row r="67" spans="7:9" ht="15" customHeight="1" x14ac:dyDescent="0.25">
      <c r="G67" s="7">
        <f>G28*H54</f>
        <v>21450093378.536934</v>
      </c>
      <c r="H67" s="8">
        <v>0</v>
      </c>
      <c r="I67" s="9">
        <v>0</v>
      </c>
    </row>
    <row r="68" spans="7:9" ht="15" customHeight="1" x14ac:dyDescent="0.25">
      <c r="G68" s="11">
        <v>0</v>
      </c>
      <c r="H68" s="12">
        <v>0</v>
      </c>
      <c r="I68" s="13">
        <v>0</v>
      </c>
    </row>
    <row r="69" spans="7:9" ht="15" customHeight="1" thickBot="1" x14ac:dyDescent="0.3">
      <c r="G69" s="14">
        <v>0</v>
      </c>
      <c r="H69" s="15">
        <v>0</v>
      </c>
      <c r="I69" s="16">
        <v>0</v>
      </c>
    </row>
    <row r="70" spans="7:9" ht="15" customHeight="1" thickBot="1" x14ac:dyDescent="0.3"/>
    <row r="71" spans="7:9" ht="15" customHeight="1" thickBot="1" x14ac:dyDescent="0.3">
      <c r="G71" s="41" t="s">
        <v>31</v>
      </c>
      <c r="H71" s="42"/>
      <c r="I71" s="43"/>
    </row>
    <row r="72" spans="7:9" ht="15" customHeight="1" thickBot="1" x14ac:dyDescent="0.3">
      <c r="G72" s="7">
        <f>G48*$H$54</f>
        <v>-9067701727.8322659</v>
      </c>
      <c r="H72" s="7">
        <f>H48*$H$54</f>
        <v>-7012616159.8642378</v>
      </c>
      <c r="I72" s="44">
        <f>I48*$H$54</f>
        <v>-24276723061.363678</v>
      </c>
    </row>
    <row r="73" spans="7:9" ht="15" customHeight="1" thickBot="1" x14ac:dyDescent="0.3">
      <c r="G73" s="7">
        <f>G49*$H$54</f>
        <v>9019459497.2281418</v>
      </c>
      <c r="H73" s="7">
        <f>H49*$H$54</f>
        <v>6975307450.7694054</v>
      </c>
      <c r="I73" s="44">
        <f>I49*$H$54</f>
        <v>24147565386.421188</v>
      </c>
    </row>
    <row r="74" spans="7:9" ht="15" customHeight="1" thickBot="1" x14ac:dyDescent="0.3">
      <c r="G74" s="45">
        <f>G50*$H$54</f>
        <v>6846025093.1497927</v>
      </c>
      <c r="H74" s="45">
        <f>H50*$H$54</f>
        <v>5294455821.3358059</v>
      </c>
      <c r="I74" s="46">
        <f>I50*$H$54</f>
        <v>18328685729.418636</v>
      </c>
    </row>
    <row r="75" spans="7:9" ht="15" customHeight="1" thickBot="1" x14ac:dyDescent="0.3"/>
    <row r="76" spans="7:9" ht="15" customHeight="1" thickBot="1" x14ac:dyDescent="0.3">
      <c r="G76" s="41" t="s">
        <v>32</v>
      </c>
      <c r="H76" s="42"/>
      <c r="I76" s="43"/>
    </row>
    <row r="77" spans="7:9" ht="15" customHeight="1" thickBot="1" x14ac:dyDescent="0.3">
      <c r="G77" s="7">
        <f>G57+G62+G67+G33+G72</f>
        <v>12420570632.424486</v>
      </c>
      <c r="H77" s="7">
        <f>H57+H62+H67+H33+H72</f>
        <v>-7054111640.5095224</v>
      </c>
      <c r="I77" s="44">
        <f>I57+I62+I67+I33+I72</f>
        <v>-24357378795.323601</v>
      </c>
    </row>
    <row r="78" spans="7:9" ht="15" customHeight="1" thickBot="1" x14ac:dyDescent="0.3">
      <c r="G78" s="7">
        <f>G58+G63+G68+G34+G73</f>
        <v>9079635126.2776012</v>
      </c>
      <c r="H78" s="7">
        <f>H58+H63+H68+H34+H73</f>
        <v>6987884674.6207933</v>
      </c>
      <c r="I78" s="44">
        <f>I58+I63+I68+I34+I73</f>
        <v>24209261495.059414</v>
      </c>
    </row>
    <row r="79" spans="7:9" ht="15" customHeight="1" thickBot="1" x14ac:dyDescent="0.3">
      <c r="G79" s="45">
        <f>G59+G64+G69+G35+G74</f>
        <v>6843684390.7756729</v>
      </c>
      <c r="H79" s="45">
        <f>H59+H64+H69+H35+H74</f>
        <v>5316075793.3004789</v>
      </c>
      <c r="I79" s="46">
        <f>I59+I64+I69+I35+I74</f>
        <v>18384939801.467136</v>
      </c>
    </row>
    <row r="80" spans="7:9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</sheetData>
  <mergeCells count="15">
    <mergeCell ref="G2:I2"/>
    <mergeCell ref="G56:I56"/>
    <mergeCell ref="G7:I7"/>
    <mergeCell ref="G12:I12"/>
    <mergeCell ref="G61:I61"/>
    <mergeCell ref="G76:I76"/>
    <mergeCell ref="G66:I66"/>
    <mergeCell ref="G32:I32"/>
    <mergeCell ref="G37:I37"/>
    <mergeCell ref="G42:I42"/>
    <mergeCell ref="G47:I47"/>
    <mergeCell ref="G71:I71"/>
    <mergeCell ref="G17:I17"/>
    <mergeCell ref="G22:I22"/>
    <mergeCell ref="G27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Частина1</vt:lpstr>
      <vt:lpstr>Частина2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2020-04-02T09:45:03Z</dcterms:modified>
</cp:coreProperties>
</file>