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8_{8C144C89-26FE-4F9A-9486-E727529BB69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<sst xmlns="http://schemas.openxmlformats.org/spreadsheetml/2006/main" count="137" uniqueCount="65">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</sst>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0.1705848011547865</c:v>
                </c:pt>
                <c:pt idx="1">
                  <c:v>0.1803934272211867</c:v>
                </c:pt>
                <c:pt idx="2">
                  <c:v>0.33690216668902678</c:v>
                </c:pt>
                <c:pt idx="3">
                  <c:v>0.47418096052293551</c:v>
                </c:pt>
                <c:pt idx="4">
                  <c:v>0.59569596287410231</c:v>
                </c:pt>
                <c:pt idx="5">
                  <c:v>0.6523958542261975</c:v>
                </c:pt>
                <c:pt idx="6">
                  <c:v>0.72329564521924872</c:v>
                </c:pt>
                <c:pt idx="7">
                  <c:v>0.9072494519674682</c:v>
                </c:pt>
                <c:pt idx="8">
                  <c:v>0.91345433922596619</c:v>
                </c:pt>
                <c:pt idx="9">
                  <c:v>0.92121508207923697</c:v>
                </c:pt>
                <c:pt idx="10">
                  <c:v>0.96608174344294817</c:v>
                </c:pt>
                <c:pt idx="11">
                  <c:v>0.96675781233760705</c:v>
                </c:pt>
                <c:pt idx="12">
                  <c:v>0.96869218609120311</c:v>
                </c:pt>
                <c:pt idx="13">
                  <c:v>0.97292783926283621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8-4E70-8D44-4F16B57103BF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0.1525125486715542</c:v>
                </c:pt>
                <c:pt idx="1">
                  <c:v>0.1612820202201686</c:v>
                </c:pt>
                <c:pt idx="2">
                  <c:v>0.3115798332868332</c:v>
                </c:pt>
                <c:pt idx="3">
                  <c:v>0.40786212129196159</c:v>
                </c:pt>
                <c:pt idx="4">
                  <c:v>0.56806280930929454</c:v>
                </c:pt>
                <c:pt idx="5">
                  <c:v>0.62751519653506327</c:v>
                </c:pt>
                <c:pt idx="6">
                  <c:v>0.68948587555509033</c:v>
                </c:pt>
                <c:pt idx="7">
                  <c:v>0.9010895575497101</c:v>
                </c:pt>
                <c:pt idx="8">
                  <c:v>0.90897574032695483</c:v>
                </c:pt>
                <c:pt idx="9">
                  <c:v>0.9168020719391482</c:v>
                </c:pt>
                <c:pt idx="10">
                  <c:v>0.96603763225212547</c:v>
                </c:pt>
                <c:pt idx="11">
                  <c:v>0.96675781233760705</c:v>
                </c:pt>
                <c:pt idx="12">
                  <c:v>0.96869218609120311</c:v>
                </c:pt>
                <c:pt idx="13">
                  <c:v>0.97292783926283621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8-4E70-8D44-4F16B57103BF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0.2035280150340118</c:v>
                </c:pt>
                <c:pt idx="1">
                  <c:v>0.2035280150340118</c:v>
                </c:pt>
                <c:pt idx="2">
                  <c:v>0.4305451649178505</c:v>
                </c:pt>
                <c:pt idx="3">
                  <c:v>0.65272978774199464</c:v>
                </c:pt>
                <c:pt idx="4">
                  <c:v>0.76167952199820299</c:v>
                </c:pt>
                <c:pt idx="5">
                  <c:v>0.88985615262172357</c:v>
                </c:pt>
                <c:pt idx="6">
                  <c:v>0.88985615262172357</c:v>
                </c:pt>
                <c:pt idx="7">
                  <c:v>0.92540603247653375</c:v>
                </c:pt>
                <c:pt idx="8">
                  <c:v>0.93877714859492623</c:v>
                </c:pt>
                <c:pt idx="9">
                  <c:v>0.9533259869970363</c:v>
                </c:pt>
                <c:pt idx="10">
                  <c:v>0.96339848262071859</c:v>
                </c:pt>
                <c:pt idx="11">
                  <c:v>0.96339848262071859</c:v>
                </c:pt>
                <c:pt idx="12">
                  <c:v>0.96528743801658423</c:v>
                </c:pt>
                <c:pt idx="13">
                  <c:v>0.97208919498748292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8-4E70-8D44-4F16B57103BF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8.3697137343622333E-3</c:v>
                </c:pt>
                <c:pt idx="1">
                  <c:v>8.3697137343622333E-3</c:v>
                </c:pt>
                <c:pt idx="2">
                  <c:v>0.92962410447561328</c:v>
                </c:pt>
                <c:pt idx="3">
                  <c:v>0.92962410447561328</c:v>
                </c:pt>
                <c:pt idx="4">
                  <c:v>0.92962410447561328</c:v>
                </c:pt>
                <c:pt idx="5">
                  <c:v>0.97436273985150301</c:v>
                </c:pt>
                <c:pt idx="6">
                  <c:v>0.97436273985150301</c:v>
                </c:pt>
                <c:pt idx="7">
                  <c:v>0.97436273985150301</c:v>
                </c:pt>
                <c:pt idx="8">
                  <c:v>0.97436273985150301</c:v>
                </c:pt>
                <c:pt idx="9">
                  <c:v>0.97436273985150301</c:v>
                </c:pt>
                <c:pt idx="10">
                  <c:v>0.97436273985150301</c:v>
                </c:pt>
                <c:pt idx="11">
                  <c:v>0.97436273985150301</c:v>
                </c:pt>
                <c:pt idx="12">
                  <c:v>0.97436273985150301</c:v>
                </c:pt>
                <c:pt idx="13">
                  <c:v>0.97436273985150301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8-4E70-8D44-4F16B57103BF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4.6228917151595614E-3</c:v>
                </c:pt>
                <c:pt idx="1">
                  <c:v>4.8887079887812374E-3</c:v>
                </c:pt>
                <c:pt idx="2">
                  <c:v>0.1125802417886449</c:v>
                </c:pt>
                <c:pt idx="3">
                  <c:v>0.16478693810241521</c:v>
                </c:pt>
                <c:pt idx="4">
                  <c:v>0.35502220597509387</c:v>
                </c:pt>
                <c:pt idx="5">
                  <c:v>0.44045803271222822</c:v>
                </c:pt>
                <c:pt idx="6">
                  <c:v>0.62019903224393946</c:v>
                </c:pt>
                <c:pt idx="7">
                  <c:v>0.83922862055075265</c:v>
                </c:pt>
                <c:pt idx="8">
                  <c:v>0.85429335921369354</c:v>
                </c:pt>
                <c:pt idx="9">
                  <c:v>0.91768967965713455</c:v>
                </c:pt>
                <c:pt idx="10">
                  <c:v>0.95003638689570169</c:v>
                </c:pt>
                <c:pt idx="11">
                  <c:v>0.95167389667317392</c:v>
                </c:pt>
                <c:pt idx="12">
                  <c:v>0.95453071284031754</c:v>
                </c:pt>
                <c:pt idx="13">
                  <c:v>0.95829433064410063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8-4E70-8D44-4F16B57103BF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3.6946879103525879E-3</c:v>
                </c:pt>
                <c:pt idx="1">
                  <c:v>3.9071324651978627E-3</c:v>
                </c:pt>
                <c:pt idx="2">
                  <c:v>0.1069161582856407</c:v>
                </c:pt>
                <c:pt idx="3">
                  <c:v>0.1533686088235556</c:v>
                </c:pt>
                <c:pt idx="4">
                  <c:v>0.42240351822422573</c:v>
                </c:pt>
                <c:pt idx="5">
                  <c:v>0.47217444370969808</c:v>
                </c:pt>
                <c:pt idx="6">
                  <c:v>0.55263394653817677</c:v>
                </c:pt>
                <c:pt idx="7">
                  <c:v>0.81737813452195651</c:v>
                </c:pt>
                <c:pt idx="8">
                  <c:v>0.83694147746783865</c:v>
                </c:pt>
                <c:pt idx="9">
                  <c:v>0.91238067718002391</c:v>
                </c:pt>
                <c:pt idx="10">
                  <c:v>0.9499001820779579</c:v>
                </c:pt>
                <c:pt idx="11">
                  <c:v>0.95167389667317392</c:v>
                </c:pt>
                <c:pt idx="12">
                  <c:v>0.95453071284031754</c:v>
                </c:pt>
                <c:pt idx="13">
                  <c:v>0.95829433064410063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B8-4E70-8D44-4F16B57103BF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7.0656734936005066E-3</c:v>
                </c:pt>
                <c:pt idx="1">
                  <c:v>7.0656734936005066E-3</c:v>
                </c:pt>
                <c:pt idx="2">
                  <c:v>0.39622568117107893</c:v>
                </c:pt>
                <c:pt idx="3">
                  <c:v>0.55547944751382827</c:v>
                </c:pt>
                <c:pt idx="4">
                  <c:v>0.62667680404175563</c:v>
                </c:pt>
                <c:pt idx="5">
                  <c:v>0.76370338229005486</c:v>
                </c:pt>
                <c:pt idx="6">
                  <c:v>0.76370338229005486</c:v>
                </c:pt>
                <c:pt idx="7">
                  <c:v>0.78862192125801533</c:v>
                </c:pt>
                <c:pt idx="8">
                  <c:v>0.79507756894349346</c:v>
                </c:pt>
                <c:pt idx="9">
                  <c:v>0.93447854534653996</c:v>
                </c:pt>
                <c:pt idx="10">
                  <c:v>0.94462046103230912</c:v>
                </c:pt>
                <c:pt idx="11">
                  <c:v>0.94462046103230912</c:v>
                </c:pt>
                <c:pt idx="12">
                  <c:v>0.94849423460736582</c:v>
                </c:pt>
                <c:pt idx="13">
                  <c:v>0.95535056500817039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B8-4E70-8D44-4F16B57103BF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7.3135444187172978E-3</c:v>
                </c:pt>
                <c:pt idx="1">
                  <c:v>7.3135444187172978E-3</c:v>
                </c:pt>
                <c:pt idx="2">
                  <c:v>0.81231537858693026</c:v>
                </c:pt>
                <c:pt idx="3">
                  <c:v>0.81231537858693026</c:v>
                </c:pt>
                <c:pt idx="4">
                  <c:v>0.81231537858693026</c:v>
                </c:pt>
                <c:pt idx="5">
                  <c:v>0.96274415239932465</c:v>
                </c:pt>
                <c:pt idx="6">
                  <c:v>0.96274415239932465</c:v>
                </c:pt>
                <c:pt idx="7">
                  <c:v>0.96274415239932465</c:v>
                </c:pt>
                <c:pt idx="8">
                  <c:v>0.96274415239932465</c:v>
                </c:pt>
                <c:pt idx="9">
                  <c:v>0.96274415239932465</c:v>
                </c:pt>
                <c:pt idx="10">
                  <c:v>0.96274415239932465</c:v>
                </c:pt>
                <c:pt idx="11">
                  <c:v>0.96274415239932465</c:v>
                </c:pt>
                <c:pt idx="12">
                  <c:v>0.96274415239932465</c:v>
                </c:pt>
                <c:pt idx="13">
                  <c:v>0.96274415239932465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B8-4E70-8D44-4F16B57103BF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1.60782395607432E-2</c:v>
                </c:pt>
                <c:pt idx="1">
                  <c:v>1.60782395607432E-2</c:v>
                </c:pt>
                <c:pt idx="2">
                  <c:v>0.58852257932800112</c:v>
                </c:pt>
                <c:pt idx="3">
                  <c:v>0.76695023455696298</c:v>
                </c:pt>
                <c:pt idx="4">
                  <c:v>0.83731345744377461</c:v>
                </c:pt>
                <c:pt idx="5">
                  <c:v>0.93019406942274829</c:v>
                </c:pt>
                <c:pt idx="6">
                  <c:v>0.93019406942274829</c:v>
                </c:pt>
                <c:pt idx="7">
                  <c:v>0.94925358329160858</c:v>
                </c:pt>
                <c:pt idx="8">
                  <c:v>0.95623898716337596</c:v>
                </c:pt>
                <c:pt idx="9">
                  <c:v>0.96372957700556638</c:v>
                </c:pt>
                <c:pt idx="10">
                  <c:v>0.96884959220878475</c:v>
                </c:pt>
                <c:pt idx="11">
                  <c:v>0.96884959220878475</c:v>
                </c:pt>
                <c:pt idx="12">
                  <c:v>0.96980385801716618</c:v>
                </c:pt>
                <c:pt idx="13">
                  <c:v>0.97322463961731209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B8-4E70-8D44-4F16B571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1.8675966850828729</c:v>
                </c:pt>
                <c:pt idx="2">
                  <c:v>1.407473763624151</c:v>
                </c:pt>
                <c:pt idx="3">
                  <c:v>1.2562629301209349</c:v>
                </c:pt>
                <c:pt idx="4">
                  <c:v>1.0951826013366459</c:v>
                </c:pt>
                <c:pt idx="5">
                  <c:v>1.1086760293367359</c:v>
                </c:pt>
                <c:pt idx="6">
                  <c:v>1.2543272698572081</c:v>
                </c:pt>
                <c:pt idx="7">
                  <c:v>1.0068392295471129</c:v>
                </c:pt>
                <c:pt idx="8">
                  <c:v>1.0084960380831369</c:v>
                </c:pt>
                <c:pt idx="9">
                  <c:v>1.048703785073128</c:v>
                </c:pt>
                <c:pt idx="10">
                  <c:v>1.0006998050623019</c:v>
                </c:pt>
                <c:pt idx="11">
                  <c:v>1.002000887635879</c:v>
                </c:pt>
                <c:pt idx="12">
                  <c:v>1.0043725480936569</c:v>
                </c:pt>
                <c:pt idx="13">
                  <c:v>1.0014748273517939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9-45D5-AB37-B3A1F3B9B756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1.9318944099378881</c:v>
                </c:pt>
                <c:pt idx="2">
                  <c:v>1.3090132213932251</c:v>
                </c:pt>
                <c:pt idx="3">
                  <c:v>1.392781480932513</c:v>
                </c:pt>
                <c:pt idx="4">
                  <c:v>1.104658122748885</c:v>
                </c:pt>
                <c:pt idx="5">
                  <c:v>1.098755662591455</c:v>
                </c:pt>
                <c:pt idx="6">
                  <c:v>1.306900677006998</c:v>
                </c:pt>
                <c:pt idx="7">
                  <c:v>1.0087518301717859</c:v>
                </c:pt>
                <c:pt idx="8">
                  <c:v>1.0086100555438131</c:v>
                </c:pt>
                <c:pt idx="9">
                  <c:v>1.053703587524446</c:v>
                </c:pt>
                <c:pt idx="10">
                  <c:v>1.0007454989965581</c:v>
                </c:pt>
                <c:pt idx="11">
                  <c:v>1.002000887635879</c:v>
                </c:pt>
                <c:pt idx="12">
                  <c:v>1.0043725480936569</c:v>
                </c:pt>
                <c:pt idx="13">
                  <c:v>1.0014748273517939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9-45D5-AB37-B3A1F3B9B756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2.1154098360655742</c:v>
                </c:pt>
                <c:pt idx="2">
                  <c:v>1.5160541586073499</c:v>
                </c:pt>
                <c:pt idx="3">
                  <c:v>1.1669139915202911</c:v>
                </c:pt>
                <c:pt idx="4">
                  <c:v>1.1682815763344401</c:v>
                </c:pt>
                <c:pt idx="5">
                  <c:v>1</c:v>
                </c:pt>
                <c:pt idx="6">
                  <c:v>1.0399501422225059</c:v>
                </c:pt>
                <c:pt idx="7">
                  <c:v>1.014448918257653</c:v>
                </c:pt>
                <c:pt idx="8">
                  <c:v>1.0154976486420499</c:v>
                </c:pt>
                <c:pt idx="9">
                  <c:v>1.0105656362682509</c:v>
                </c:pt>
                <c:pt idx="10">
                  <c:v>1</c:v>
                </c:pt>
                <c:pt idx="11">
                  <c:v>1.001960720750491</c:v>
                </c:pt>
                <c:pt idx="12">
                  <c:v>1.007046353969834</c:v>
                </c:pt>
                <c:pt idx="13">
                  <c:v>1.0023388233052519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9-45D5-AB37-B3A1F3B9B756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111.07</c:v>
                </c:pt>
                <c:pt idx="3">
                  <c:v>1</c:v>
                </c:pt>
                <c:pt idx="4">
                  <c:v>1.0481255113335579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69-45D5-AB37-B3A1F3B9B756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23.028628841607571</c:v>
                </c:pt>
                <c:pt idx="2">
                  <c:v>1.463728763451954</c:v>
                </c:pt>
                <c:pt idx="3">
                  <c:v>2.1544317168782361</c:v>
                </c:pt>
                <c:pt idx="4">
                  <c:v>1.240649247566018</c:v>
                </c:pt>
                <c:pt idx="5">
                  <c:v>1.4080774697759779</c:v>
                </c:pt>
                <c:pt idx="6">
                  <c:v>1.3531601581420449</c:v>
                </c:pt>
                <c:pt idx="7">
                  <c:v>1.017950696978202</c:v>
                </c:pt>
                <c:pt idx="8">
                  <c:v>1.0742090755589999</c:v>
                </c:pt>
                <c:pt idx="9">
                  <c:v>1.0352479797426211</c:v>
                </c:pt>
                <c:pt idx="10">
                  <c:v>1.0017236284841919</c:v>
                </c:pt>
                <c:pt idx="11">
                  <c:v>1.003001885600866</c:v>
                </c:pt>
                <c:pt idx="12">
                  <c:v>1.0039428985921091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69-45D5-AB37-B3A1F3B9B756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27.36435460992908</c:v>
                </c:pt>
                <c:pt idx="2">
                  <c:v>1.434475492598706</c:v>
                </c:pt>
                <c:pt idx="3">
                  <c:v>2.7541719356024399</c:v>
                </c:pt>
                <c:pt idx="4">
                  <c:v>1.117827914158263</c:v>
                </c:pt>
                <c:pt idx="5">
                  <c:v>1.1704020704643361</c:v>
                </c:pt>
                <c:pt idx="6">
                  <c:v>1.4790588592000129</c:v>
                </c:pt>
                <c:pt idx="7">
                  <c:v>1.023934262637602</c:v>
                </c:pt>
                <c:pt idx="8">
                  <c:v>1.090136767914079</c:v>
                </c:pt>
                <c:pt idx="9">
                  <c:v>1.041122643033058</c:v>
                </c:pt>
                <c:pt idx="10">
                  <c:v>1.0018672641912081</c:v>
                </c:pt>
                <c:pt idx="11">
                  <c:v>1.003001885600866</c:v>
                </c:pt>
                <c:pt idx="12">
                  <c:v>1.0039428985921091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69-45D5-AB37-B3A1F3B9B756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56.077553191489358</c:v>
                </c:pt>
                <c:pt idx="2">
                  <c:v>1.401926916680567</c:v>
                </c:pt>
                <c:pt idx="3">
                  <c:v>1.1281728007158269</c:v>
                </c:pt>
                <c:pt idx="4">
                  <c:v>1.2186558962523351</c:v>
                </c:pt>
                <c:pt idx="5">
                  <c:v>1</c:v>
                </c:pt>
                <c:pt idx="6">
                  <c:v>1.0326285565126601</c:v>
                </c:pt>
                <c:pt idx="7">
                  <c:v>1.0081859855926649</c:v>
                </c:pt>
                <c:pt idx="8">
                  <c:v>1.1753300330033001</c:v>
                </c:pt>
                <c:pt idx="9">
                  <c:v>1.010853021437756</c:v>
                </c:pt>
                <c:pt idx="10">
                  <c:v>1</c:v>
                </c:pt>
                <c:pt idx="11">
                  <c:v>1.00410087832612</c:v>
                </c:pt>
                <c:pt idx="12">
                  <c:v>1.007228647418867</c:v>
                </c:pt>
                <c:pt idx="13">
                  <c:v>1.007739135414748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69-45D5-AB37-B3A1F3B9B756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111.07</c:v>
                </c:pt>
                <c:pt idx="3">
                  <c:v>1</c:v>
                </c:pt>
                <c:pt idx="4">
                  <c:v>1.1851851851851849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69-45D5-AB37-B3A1F3B9B756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56.59270491803278</c:v>
                </c:pt>
                <c:pt idx="2">
                  <c:v>0.75802707930367508</c:v>
                </c:pt>
                <c:pt idx="3">
                  <c:v>1.083456995760145</c:v>
                </c:pt>
                <c:pt idx="4">
                  <c:v>1.108203543833999</c:v>
                </c:pt>
                <c:pt idx="5">
                  <c:v>1</c:v>
                </c:pt>
                <c:pt idx="6">
                  <c:v>1.019975071111253</c:v>
                </c:pt>
                <c:pt idx="7">
                  <c:v>1.007224459128826</c:v>
                </c:pt>
                <c:pt idx="8">
                  <c:v>1.0077488243210251</c:v>
                </c:pt>
                <c:pt idx="9">
                  <c:v>1.005282818134126</c:v>
                </c:pt>
                <c:pt idx="10">
                  <c:v>1</c:v>
                </c:pt>
                <c:pt idx="11">
                  <c:v>1.000980360375245</c:v>
                </c:pt>
                <c:pt idx="12">
                  <c:v>1.0035231769849171</c:v>
                </c:pt>
                <c:pt idx="13">
                  <c:v>1.001169411652626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69-45D5-AB37-B3A1F3B9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0.94562647754137097</v>
      </c>
      <c r="E7" s="5">
        <v>7.3135444187172978E-3</v>
      </c>
      <c r="F7" s="5">
        <v>7.0656734936005066E-3</v>
      </c>
      <c r="G7" s="5">
        <v>3.6946879103525879E-3</v>
      </c>
      <c r="H7" s="4">
        <f t="shared" ref="H7:H29" si="3">+I7/I8</f>
        <v>1</v>
      </c>
      <c r="I7" s="5">
        <v>1.60782395607432E-2</v>
      </c>
      <c r="J7" s="5">
        <f t="shared" ref="J7:J30" si="4">I7</f>
        <v>1.60782395607432E-2</v>
      </c>
    </row>
    <row r="8" spans="1:10" ht="15.5" customHeight="1" x14ac:dyDescent="0.35">
      <c r="A8" s="3">
        <f t="shared" ref="A8:A29" si="5">1+A7</f>
        <v>1</v>
      </c>
      <c r="B8" s="4">
        <f t="shared" si="0"/>
        <v>9.0033312325560454E-3</v>
      </c>
      <c r="C8" s="4">
        <f t="shared" si="1"/>
        <v>1.7832447086007407E-2</v>
      </c>
      <c r="D8" s="4">
        <f t="shared" si="2"/>
        <v>3.6543891286847777E-2</v>
      </c>
      <c r="E8" s="5">
        <v>7.3135444187172978E-3</v>
      </c>
      <c r="F8" s="5">
        <v>7.0656734936005066E-3</v>
      </c>
      <c r="G8" s="5">
        <v>3.9071324651978627E-3</v>
      </c>
      <c r="H8" s="4">
        <f t="shared" si="3"/>
        <v>2.7319664742688349E-2</v>
      </c>
      <c r="I8" s="5">
        <v>1.60782395607432E-2</v>
      </c>
      <c r="J8" s="5">
        <f t="shared" si="4"/>
        <v>1.60782395607432E-2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0.71330394480745418</v>
      </c>
      <c r="D9" s="4">
        <f t="shared" si="2"/>
        <v>0.69711891570095308</v>
      </c>
      <c r="E9" s="5">
        <v>0.81231537858693026</v>
      </c>
      <c r="F9" s="5">
        <v>0.39622568117107893</v>
      </c>
      <c r="G9" s="5">
        <v>0.1069161582856407</v>
      </c>
      <c r="H9" s="4">
        <f t="shared" si="3"/>
        <v>0.76735432471438969</v>
      </c>
      <c r="I9" s="5">
        <v>0.58852257932800112</v>
      </c>
      <c r="J9" s="5">
        <f t="shared" si="4"/>
        <v>0.58852257932800112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0.88638903487612819</v>
      </c>
      <c r="D10" s="4">
        <f t="shared" si="2"/>
        <v>0.36308553836936197</v>
      </c>
      <c r="E10" s="5">
        <v>0.81231537858693026</v>
      </c>
      <c r="F10" s="5">
        <v>0.55547944751382827</v>
      </c>
      <c r="G10" s="5">
        <v>0.1533686088235556</v>
      </c>
      <c r="H10" s="4">
        <f t="shared" si="3"/>
        <v>0.91596549385265735</v>
      </c>
      <c r="I10" s="5">
        <v>0.76695023455696298</v>
      </c>
      <c r="J10" s="5">
        <f t="shared" si="4"/>
        <v>0.76695023455696298</v>
      </c>
    </row>
    <row r="11" spans="1:10" ht="15.5" customHeight="1" x14ac:dyDescent="0.35">
      <c r="A11" s="3">
        <f t="shared" si="5"/>
        <v>4</v>
      </c>
      <c r="B11" s="4">
        <f t="shared" si="0"/>
        <v>0.84375000000000011</v>
      </c>
      <c r="C11" s="4">
        <f t="shared" si="1"/>
        <v>0.82057617993335474</v>
      </c>
      <c r="D11" s="4">
        <f t="shared" si="2"/>
        <v>0.89459208106554688</v>
      </c>
      <c r="E11" s="5">
        <v>0.81231537858693026</v>
      </c>
      <c r="F11" s="5">
        <v>0.62667680404175563</v>
      </c>
      <c r="G11" s="5">
        <v>0.42240351822422573</v>
      </c>
      <c r="H11" s="4">
        <f t="shared" si="3"/>
        <v>0.90014921075919918</v>
      </c>
      <c r="I11" s="5">
        <v>0.83731345744377461</v>
      </c>
      <c r="J11" s="5">
        <f t="shared" si="4"/>
        <v>0.83731345744377461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0.85440723767967008</v>
      </c>
      <c r="E12" s="5">
        <v>0.96274415239932465</v>
      </c>
      <c r="F12" s="5">
        <v>0.76370338229005486</v>
      </c>
      <c r="G12" s="5">
        <v>0.47217444370969808</v>
      </c>
      <c r="H12" s="4">
        <f t="shared" si="3"/>
        <v>1</v>
      </c>
      <c r="I12" s="5">
        <v>0.93019406942274829</v>
      </c>
      <c r="J12" s="5">
        <f t="shared" si="4"/>
        <v>0.93019406942274829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0.96840242669362997</v>
      </c>
      <c r="D13" s="4">
        <f t="shared" si="2"/>
        <v>0.67610561525649893</v>
      </c>
      <c r="E13" s="5">
        <v>0.96274415239932465</v>
      </c>
      <c r="F13" s="5">
        <v>0.76370338229005486</v>
      </c>
      <c r="G13" s="5">
        <v>0.55263394653817677</v>
      </c>
      <c r="H13" s="4">
        <f t="shared" si="3"/>
        <v>0.97992157817011338</v>
      </c>
      <c r="I13" s="5">
        <v>0.93019406942274829</v>
      </c>
      <c r="J13" s="5">
        <f t="shared" si="4"/>
        <v>0.93019406942274829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0.99188048067554413</v>
      </c>
      <c r="D14" s="4">
        <f t="shared" si="2"/>
        <v>0.9766251960590232</v>
      </c>
      <c r="E14" s="5">
        <v>0.96274415239932465</v>
      </c>
      <c r="F14" s="5">
        <v>0.78862192125801533</v>
      </c>
      <c r="G14" s="5">
        <v>0.81737813452195651</v>
      </c>
      <c r="H14" s="4">
        <f t="shared" si="3"/>
        <v>0.99269491835666612</v>
      </c>
      <c r="I14" s="5">
        <v>0.94925358329160858</v>
      </c>
      <c r="J14" s="5">
        <f t="shared" si="4"/>
        <v>0.94925358329160858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0.85082485082485082</v>
      </c>
      <c r="D15" s="4">
        <f t="shared" si="2"/>
        <v>0.91731609228578592</v>
      </c>
      <c r="E15" s="5">
        <v>0.96274415239932465</v>
      </c>
      <c r="F15" s="5">
        <v>0.79507756894349346</v>
      </c>
      <c r="G15" s="5">
        <v>0.83694147746783865</v>
      </c>
      <c r="H15" s="4">
        <f t="shared" si="3"/>
        <v>0.99222749823092005</v>
      </c>
      <c r="I15" s="5">
        <v>0.95623898716337596</v>
      </c>
      <c r="J15" s="5">
        <f t="shared" si="4"/>
        <v>0.95623898716337596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0.98926350200514845</v>
      </c>
      <c r="D16" s="4">
        <f t="shared" si="2"/>
        <v>0.96050163416554146</v>
      </c>
      <c r="E16" s="5">
        <v>0.96274415239932465</v>
      </c>
      <c r="F16" s="5">
        <v>0.93447854534653996</v>
      </c>
      <c r="G16" s="5">
        <v>0.91238067718002391</v>
      </c>
      <c r="H16" s="4">
        <f t="shared" si="3"/>
        <v>0.9947153663020637</v>
      </c>
      <c r="I16" s="5">
        <v>0.96372957700556638</v>
      </c>
      <c r="J16" s="5">
        <f t="shared" si="4"/>
        <v>0.96372957700556638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0.99813621598594171</v>
      </c>
      <c r="E17" s="5">
        <v>0.96274415239932465</v>
      </c>
      <c r="F17" s="5">
        <v>0.94462046103230912</v>
      </c>
      <c r="G17" s="5">
        <v>0.9499001820779579</v>
      </c>
      <c r="H17" s="4">
        <f t="shared" si="3"/>
        <v>1</v>
      </c>
      <c r="I17" s="5">
        <v>0.96884959220878475</v>
      </c>
      <c r="J17" s="5">
        <f t="shared" si="4"/>
        <v>0.96884959220878475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0.99591587019328565</v>
      </c>
      <c r="D18" s="4">
        <f t="shared" si="2"/>
        <v>0.99700709874631188</v>
      </c>
      <c r="E18" s="5">
        <v>0.96274415239932465</v>
      </c>
      <c r="F18" s="5">
        <v>0.94462046103230912</v>
      </c>
      <c r="G18" s="5">
        <v>0.95167389667317392</v>
      </c>
      <c r="H18" s="4">
        <f t="shared" si="3"/>
        <v>0.99901602184762139</v>
      </c>
      <c r="I18" s="5">
        <v>0.96884959220878475</v>
      </c>
      <c r="J18" s="5">
        <f t="shared" si="4"/>
        <v>0.96884959220878475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0.99282323091445923</v>
      </c>
      <c r="D19" s="4">
        <f t="shared" si="2"/>
        <v>0.99607258679986821</v>
      </c>
      <c r="E19" s="5">
        <v>0.96274415239932465</v>
      </c>
      <c r="F19" s="5">
        <v>0.94849423460736582</v>
      </c>
      <c r="G19" s="5">
        <v>0.95453071284031754</v>
      </c>
      <c r="H19" s="4">
        <f t="shared" si="3"/>
        <v>0.99648510584206851</v>
      </c>
      <c r="I19" s="5">
        <v>0.96980385801716618</v>
      </c>
      <c r="J19" s="5">
        <f t="shared" si="4"/>
        <v>0.96980385801716618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0.99232029883253181</v>
      </c>
      <c r="D20" s="4">
        <f t="shared" si="2"/>
        <v>0.99537798100966457</v>
      </c>
      <c r="E20" s="5">
        <v>0.96274415239932465</v>
      </c>
      <c r="F20" s="5">
        <v>0.95535056500817039</v>
      </c>
      <c r="G20" s="5">
        <v>0.95829433064410063</v>
      </c>
      <c r="H20" s="4">
        <f t="shared" si="3"/>
        <v>0.99883195427365745</v>
      </c>
      <c r="I20" s="5">
        <v>0.97322463961731209</v>
      </c>
      <c r="J20" s="5">
        <f t="shared" si="4"/>
        <v>0.97322463961731209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0.96274415239932465</v>
      </c>
      <c r="F21" s="5">
        <v>0.96274415239932465</v>
      </c>
      <c r="G21" s="5">
        <v>0.96274415239932465</v>
      </c>
      <c r="H21" s="4">
        <f t="shared" si="3"/>
        <v>1</v>
      </c>
      <c r="I21" s="5">
        <v>0.97436273985150301</v>
      </c>
      <c r="J21" s="5">
        <f t="shared" si="4"/>
        <v>0.97436273985150301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0.96274415239932465</v>
      </c>
      <c r="F22" s="5">
        <v>0.96274415239932465</v>
      </c>
      <c r="G22" s="5">
        <v>0.96274415239932465</v>
      </c>
      <c r="H22" s="4">
        <f t="shared" si="3"/>
        <v>1</v>
      </c>
      <c r="I22" s="5">
        <v>0.97436273985150301</v>
      </c>
      <c r="J22" s="5">
        <f t="shared" si="4"/>
        <v>0.97436273985150301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0.96274415239932465</v>
      </c>
      <c r="F23" s="5">
        <v>0.96274415239932465</v>
      </c>
      <c r="G23" s="5">
        <v>0.96274415239932465</v>
      </c>
      <c r="H23" s="4">
        <f t="shared" si="3"/>
        <v>1</v>
      </c>
      <c r="I23" s="5">
        <v>0.97436273985150301</v>
      </c>
      <c r="J23" s="5">
        <f t="shared" si="4"/>
        <v>0.97436273985150301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0.96274415239932465</v>
      </c>
      <c r="F24" s="5">
        <v>0.96274415239932465</v>
      </c>
      <c r="G24" s="5">
        <v>0.96274415239932465</v>
      </c>
      <c r="H24" s="4">
        <f t="shared" si="3"/>
        <v>1</v>
      </c>
      <c r="I24" s="5">
        <v>0.97436273985150301</v>
      </c>
      <c r="J24" s="5">
        <f t="shared" si="4"/>
        <v>0.97436273985150301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0.96274415239932465</v>
      </c>
      <c r="F25" s="5">
        <v>0.96274415239932465</v>
      </c>
      <c r="G25" s="5">
        <v>0.96274415239932465</v>
      </c>
      <c r="H25" s="4">
        <f t="shared" si="3"/>
        <v>1</v>
      </c>
      <c r="I25" s="5">
        <v>0.97436273985150301</v>
      </c>
      <c r="J25" s="5">
        <f t="shared" si="4"/>
        <v>0.97436273985150301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0.96274415239932465</v>
      </c>
      <c r="F26" s="5">
        <v>0.96274415239932465</v>
      </c>
      <c r="G26" s="5">
        <v>0.96274415239932465</v>
      </c>
      <c r="H26" s="4">
        <f t="shared" si="3"/>
        <v>1</v>
      </c>
      <c r="I26" s="5">
        <v>0.97436273985150301</v>
      </c>
      <c r="J26" s="5">
        <f t="shared" si="4"/>
        <v>0.97436273985150301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0.96274415239932465</v>
      </c>
      <c r="F27" s="5">
        <v>0.96274415239932465</v>
      </c>
      <c r="G27" s="5">
        <v>0.96274415239932465</v>
      </c>
      <c r="H27" s="4">
        <f t="shared" si="3"/>
        <v>1</v>
      </c>
      <c r="I27" s="5">
        <v>0.97436273985150301</v>
      </c>
      <c r="J27" s="5">
        <f t="shared" si="4"/>
        <v>0.97436273985150301</v>
      </c>
    </row>
    <row r="28" spans="1:10" ht="15.5" customHeight="1" x14ac:dyDescent="0.35">
      <c r="A28" s="3">
        <f t="shared" si="5"/>
        <v>21</v>
      </c>
      <c r="B28" s="4">
        <f t="shared" si="0"/>
        <v>0.96274415239932465</v>
      </c>
      <c r="C28" s="4">
        <f t="shared" si="1"/>
        <v>0.96274415239932465</v>
      </c>
      <c r="D28" s="4">
        <f t="shared" si="2"/>
        <v>0.96274415239932465</v>
      </c>
      <c r="E28" s="5">
        <v>0.96274415239932465</v>
      </c>
      <c r="F28" s="5">
        <v>0.96274415239932465</v>
      </c>
      <c r="G28" s="5">
        <v>0.96274415239932465</v>
      </c>
      <c r="H28" s="4">
        <f t="shared" si="3"/>
        <v>0.97436273985150301</v>
      </c>
      <c r="I28" s="5">
        <v>0.97436273985150301</v>
      </c>
      <c r="J28" s="5">
        <f t="shared" si="4"/>
        <v>0.97436273985150301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>
        <v>1.1300250000000001</v>
      </c>
      <c r="G38" s="4">
        <v>1.292028937412889</v>
      </c>
      <c r="H38" s="4">
        <v>1.0177592849437509</v>
      </c>
      <c r="I38" s="4">
        <v>1</v>
      </c>
      <c r="J38" s="4">
        <v>1.031494918416048</v>
      </c>
      <c r="K38" s="4">
        <v>0.99999999999999989</v>
      </c>
      <c r="L38" s="4">
        <v>0.99999999999999989</v>
      </c>
      <c r="M38" s="4">
        <v>1.0114173572536751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>
        <v>1.528375733855186</v>
      </c>
      <c r="G39" s="4">
        <v>0.99999999999999989</v>
      </c>
      <c r="H39" s="4">
        <v>0.99999999999999989</v>
      </c>
      <c r="I39" s="4">
        <v>0.99999999999999989</v>
      </c>
      <c r="J39" s="4">
        <v>0.99999999999999989</v>
      </c>
      <c r="K39" s="4">
        <v>0.99999999999999989</v>
      </c>
      <c r="L39" s="4">
        <v>1.0224071702944939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1.0773951158422039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3.0310000000000001</v>
      </c>
      <c r="E40" s="4">
        <v>1.00989772352359</v>
      </c>
      <c r="F40" s="4">
        <v>1</v>
      </c>
      <c r="G40" s="4">
        <v>1.0085406729826849</v>
      </c>
      <c r="H40" s="4">
        <v>1.1446645004782741</v>
      </c>
      <c r="I40" s="4">
        <v>1</v>
      </c>
      <c r="J40" s="4">
        <v>1</v>
      </c>
      <c r="K40" s="4">
        <v>1.289892049308623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>
        <v>1.5</v>
      </c>
      <c r="E41" s="4">
        <v>1</v>
      </c>
      <c r="F41" s="4">
        <v>1</v>
      </c>
      <c r="G41" s="4">
        <v>6</v>
      </c>
      <c r="H41" s="4">
        <v>1.092592592592593</v>
      </c>
      <c r="I41" s="4">
        <v>1</v>
      </c>
      <c r="J41" s="4">
        <v>1.0296610169491529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>
        <v>1</v>
      </c>
      <c r="E42" s="4">
        <v>1</v>
      </c>
      <c r="F42" s="4">
        <v>3.5</v>
      </c>
      <c r="G42" s="4">
        <v>1</v>
      </c>
      <c r="H42" s="4">
        <v>1</v>
      </c>
      <c r="I42" s="4">
        <v>1.2380952380952379</v>
      </c>
      <c r="J42" s="4">
        <v>1</v>
      </c>
      <c r="K42" s="4">
        <v>1.138461538461538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>
        <v>1.0518000000000001</v>
      </c>
      <c r="F43" s="4">
        <v>1</v>
      </c>
      <c r="G43" s="4">
        <v>1</v>
      </c>
      <c r="H43" s="4">
        <v>1.2284978132724851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1.0464348124884879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1.0182884999999999</v>
      </c>
      <c r="E44" s="4">
        <v>1</v>
      </c>
      <c r="F44" s="4">
        <v>1</v>
      </c>
      <c r="G44" s="4">
        <v>1.018904269271429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1.043371884513201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>
        <v>1.3004435808710499</v>
      </c>
      <c r="E45" s="4">
        <v>1.2677501717795749</v>
      </c>
      <c r="F45" s="4">
        <v>1.0424383370961989</v>
      </c>
      <c r="G45" s="4">
        <v>1.007008046749778</v>
      </c>
      <c r="H45" s="4">
        <v>1.408316016960997</v>
      </c>
      <c r="I45" s="4">
        <v>1</v>
      </c>
      <c r="J45" s="4">
        <v>1</v>
      </c>
      <c r="K45" s="4">
        <v>1</v>
      </c>
      <c r="L45" s="4">
        <v>1</v>
      </c>
      <c r="M45" s="4">
        <v>1.024605269956719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1.35</v>
      </c>
      <c r="D46" s="4">
        <v>1.166666666666667</v>
      </c>
      <c r="E46" s="4">
        <v>1.541209523809524</v>
      </c>
      <c r="F46" s="4">
        <v>1.0474786860865819</v>
      </c>
      <c r="G46" s="4">
        <v>1</v>
      </c>
      <c r="H46" s="4">
        <v>5.9161211410907111</v>
      </c>
      <c r="I46" s="4">
        <v>0.99999999999999989</v>
      </c>
      <c r="J46" s="4">
        <v>0.99999999999999989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1.133528888888889</v>
      </c>
      <c r="E47" s="4">
        <v>17.847947805084608</v>
      </c>
      <c r="F47" s="4">
        <v>1.0120825692023661</v>
      </c>
      <c r="G47" s="4">
        <v>1</v>
      </c>
      <c r="H47" s="4">
        <v>1</v>
      </c>
      <c r="I47" s="4">
        <v>1</v>
      </c>
      <c r="J47" s="4">
        <v>1</v>
      </c>
      <c r="K47" s="4">
        <v>1.065118128626537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>
        <v>1.717321997874601</v>
      </c>
      <c r="F48" s="4">
        <v>1</v>
      </c>
      <c r="G48" s="4">
        <v>1</v>
      </c>
      <c r="H48" s="4">
        <v>1</v>
      </c>
      <c r="I48" s="4">
        <v>1</v>
      </c>
      <c r="J48" s="4">
        <v>2.0519801980198018</v>
      </c>
      <c r="K48" s="4">
        <v>0.99999999999999989</v>
      </c>
      <c r="L48" s="4">
        <v>0.99999999999999989</v>
      </c>
      <c r="M48" s="4">
        <v>0.99999999999999989</v>
      </c>
      <c r="N48" s="4">
        <v>0.99999999999999989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3.043165467625899</v>
      </c>
      <c r="E49" s="4">
        <v>1</v>
      </c>
      <c r="F49" s="4">
        <v>1</v>
      </c>
      <c r="G49" s="4">
        <v>3.018912529550827</v>
      </c>
      <c r="H49" s="4">
        <v>1.195771339075959</v>
      </c>
      <c r="I49" s="4">
        <v>1.049115913555992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1.2</v>
      </c>
      <c r="D50" s="4">
        <v>1.0708333333333331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>
        <v>1.02249550089982</v>
      </c>
      <c r="E51" s="4">
        <v>1.548547961278967</v>
      </c>
      <c r="F51" s="4">
        <v>0.99999999999999989</v>
      </c>
      <c r="G51" s="4">
        <v>0.99999999999999989</v>
      </c>
      <c r="H51" s="4">
        <v>0.99999999999999989</v>
      </c>
      <c r="I51" s="4">
        <v>0.99999999999999989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22.466666666666669</v>
      </c>
      <c r="D52" s="4">
        <v>1</v>
      </c>
      <c r="E52" s="4">
        <v>1</v>
      </c>
      <c r="F52" s="4">
        <v>1.756379821958457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1.709048723897912</v>
      </c>
      <c r="E53" s="4">
        <v>1.013032853651914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1.0575000000000001</v>
      </c>
      <c r="C54" s="4">
        <v>1.085106382978724</v>
      </c>
      <c r="D54" s="4">
        <v>1.4967320261437911</v>
      </c>
      <c r="E54" s="4">
        <v>1.62783114992722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1.555555555555556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>
        <v>111.07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0.1705848011547865</v>
      </c>
      <c r="C2" s="32">
        <v>0.1525125486715542</v>
      </c>
      <c r="D2" s="32">
        <v>0.2035280150340118</v>
      </c>
      <c r="E2" s="32">
        <v>8.3697137343622333E-3</v>
      </c>
      <c r="F2" s="32">
        <v>4.6228917151595614E-3</v>
      </c>
      <c r="G2" s="32">
        <v>3.6946879103525879E-3</v>
      </c>
      <c r="H2" s="32">
        <v>7.0656734936005066E-3</v>
      </c>
      <c r="I2" s="32">
        <v>7.3135444187172978E-3</v>
      </c>
      <c r="J2" s="32">
        <v>1.60782395607432E-2</v>
      </c>
      <c r="M2" s="31">
        <v>1</v>
      </c>
      <c r="N2" s="17">
        <v>1.0575000000000001</v>
      </c>
      <c r="O2" s="17">
        <v>1.0575000000000001</v>
      </c>
      <c r="P2" s="17"/>
      <c r="Q2" s="17"/>
      <c r="R2" s="17">
        <v>1.0575000000000001</v>
      </c>
      <c r="S2" s="17">
        <v>1.0575000000000001</v>
      </c>
      <c r="T2" s="17"/>
      <c r="U2" s="17"/>
      <c r="V2" s="17"/>
    </row>
    <row r="3" spans="1:27" x14ac:dyDescent="0.35">
      <c r="A3">
        <f t="shared" ref="A3:A24" si="0">+A2+1</f>
        <v>2</v>
      </c>
      <c r="B3" s="32">
        <v>0.1803934272211867</v>
      </c>
      <c r="C3" s="32">
        <v>0.1612820202201686</v>
      </c>
      <c r="D3" s="32">
        <v>0.2035280150340118</v>
      </c>
      <c r="E3" s="32">
        <v>8.3697137343622333E-3</v>
      </c>
      <c r="F3" s="32">
        <v>4.8887079887812374E-3</v>
      </c>
      <c r="G3" s="32">
        <v>3.9071324651978627E-3</v>
      </c>
      <c r="H3" s="32">
        <v>7.0656734936005066E-3</v>
      </c>
      <c r="I3" s="32">
        <v>7.3135444187172978E-3</v>
      </c>
      <c r="J3" s="32">
        <v>1.60782395607432E-2</v>
      </c>
      <c r="M3">
        <f t="shared" ref="M3:M24" si="1">+M2+1</f>
        <v>2</v>
      </c>
      <c r="N3" s="17">
        <v>1.8675966850828729</v>
      </c>
      <c r="O3" s="17">
        <v>1.9318944099378881</v>
      </c>
      <c r="P3" s="17">
        <v>2.1154098360655742</v>
      </c>
      <c r="Q3" s="17">
        <v>111.07</v>
      </c>
      <c r="R3" s="17">
        <v>23.028628841607571</v>
      </c>
      <c r="S3" s="17">
        <v>27.36435460992908</v>
      </c>
      <c r="T3" s="17">
        <v>56.077553191489358</v>
      </c>
      <c r="U3" s="17">
        <v>111.07</v>
      </c>
      <c r="V3" s="17">
        <v>56.59270491803278</v>
      </c>
    </row>
    <row r="4" spans="1:27" x14ac:dyDescent="0.35">
      <c r="A4">
        <f t="shared" si="0"/>
        <v>3</v>
      </c>
      <c r="B4" s="32">
        <v>0.33690216668902678</v>
      </c>
      <c r="C4" s="32">
        <v>0.3115798332868332</v>
      </c>
      <c r="D4" s="32">
        <v>0.4305451649178505</v>
      </c>
      <c r="E4" s="32">
        <v>0.92962410447561328</v>
      </c>
      <c r="F4" s="32">
        <v>0.1125802417886449</v>
      </c>
      <c r="G4" s="32">
        <v>0.1069161582856407</v>
      </c>
      <c r="H4" s="32">
        <v>0.39622568117107893</v>
      </c>
      <c r="I4" s="32">
        <v>0.81231537858693026</v>
      </c>
      <c r="J4" s="32">
        <v>0.58852257932800112</v>
      </c>
      <c r="M4">
        <f t="shared" si="1"/>
        <v>3</v>
      </c>
      <c r="N4" s="17">
        <v>1.407473763624151</v>
      </c>
      <c r="O4" s="17">
        <v>1.3090132213932251</v>
      </c>
      <c r="P4" s="17">
        <v>1.5160541586073499</v>
      </c>
      <c r="Q4" s="17"/>
      <c r="R4" s="17">
        <v>1.463728763451954</v>
      </c>
      <c r="S4" s="17">
        <v>1.434475492598706</v>
      </c>
      <c r="T4" s="17">
        <v>1.401926916680567</v>
      </c>
      <c r="U4" s="17"/>
      <c r="V4" s="17">
        <v>0.75802707930367508</v>
      </c>
    </row>
    <row r="5" spans="1:27" x14ac:dyDescent="0.35">
      <c r="A5">
        <f t="shared" si="0"/>
        <v>4</v>
      </c>
      <c r="B5" s="32">
        <v>0.47418096052293551</v>
      </c>
      <c r="C5" s="32">
        <v>0.40786212129196159</v>
      </c>
      <c r="D5" s="32">
        <v>0.65272978774199464</v>
      </c>
      <c r="E5" s="32">
        <v>0.92962410447561328</v>
      </c>
      <c r="F5" s="32">
        <v>0.16478693810241521</v>
      </c>
      <c r="G5" s="32">
        <v>0.1533686088235556</v>
      </c>
      <c r="H5" s="32">
        <v>0.55547944751382827</v>
      </c>
      <c r="I5" s="32">
        <v>0.81231537858693026</v>
      </c>
      <c r="J5" s="32">
        <v>0.76695023455696298</v>
      </c>
      <c r="M5">
        <f t="shared" si="1"/>
        <v>4</v>
      </c>
      <c r="N5" s="17">
        <v>1.2562629301209349</v>
      </c>
      <c r="O5" s="17">
        <v>1.392781480932513</v>
      </c>
      <c r="P5" s="17">
        <v>1.1669139915202911</v>
      </c>
      <c r="Q5" s="17">
        <v>1</v>
      </c>
      <c r="R5" s="17">
        <v>2.1544317168782361</v>
      </c>
      <c r="S5" s="17">
        <v>2.7541719356024399</v>
      </c>
      <c r="T5" s="17">
        <v>1.1281728007158269</v>
      </c>
      <c r="U5" s="17">
        <v>1</v>
      </c>
      <c r="V5" s="17">
        <v>1.083456995760145</v>
      </c>
    </row>
    <row r="6" spans="1:27" x14ac:dyDescent="0.35">
      <c r="A6">
        <f t="shared" si="0"/>
        <v>5</v>
      </c>
      <c r="B6" s="32">
        <v>0.59569596287410231</v>
      </c>
      <c r="C6" s="32">
        <v>0.56806280930929454</v>
      </c>
      <c r="D6" s="32">
        <v>0.76167952199820299</v>
      </c>
      <c r="E6" s="32">
        <v>0.92962410447561328</v>
      </c>
      <c r="F6" s="32">
        <v>0.35502220597509387</v>
      </c>
      <c r="G6" s="32">
        <v>0.42240351822422573</v>
      </c>
      <c r="H6" s="32">
        <v>0.62667680404175563</v>
      </c>
      <c r="I6" s="32">
        <v>0.81231537858693026</v>
      </c>
      <c r="J6" s="32">
        <v>0.83731345744377461</v>
      </c>
      <c r="M6">
        <f t="shared" si="1"/>
        <v>5</v>
      </c>
      <c r="N6" s="17">
        <v>1.0951826013366459</v>
      </c>
      <c r="O6" s="17">
        <v>1.104658122748885</v>
      </c>
      <c r="P6" s="17">
        <v>1.1682815763344401</v>
      </c>
      <c r="Q6" s="17">
        <v>1.0481255113335579</v>
      </c>
      <c r="R6" s="17">
        <v>1.240649247566018</v>
      </c>
      <c r="S6" s="17">
        <v>1.117827914158263</v>
      </c>
      <c r="T6" s="17">
        <v>1.2186558962523351</v>
      </c>
      <c r="U6" s="17">
        <v>1.1851851851851849</v>
      </c>
      <c r="V6" s="17">
        <v>1.108203543833999</v>
      </c>
    </row>
    <row r="7" spans="1:27" x14ac:dyDescent="0.35">
      <c r="A7">
        <f t="shared" si="0"/>
        <v>6</v>
      </c>
      <c r="B7" s="32">
        <v>0.6523958542261975</v>
      </c>
      <c r="C7" s="32">
        <v>0.62751519653506327</v>
      </c>
      <c r="D7" s="32">
        <v>0.88985615262172357</v>
      </c>
      <c r="E7" s="32">
        <v>0.97436273985150301</v>
      </c>
      <c r="F7" s="32">
        <v>0.44045803271222822</v>
      </c>
      <c r="G7" s="32">
        <v>0.47217444370969808</v>
      </c>
      <c r="H7" s="32">
        <v>0.76370338229005486</v>
      </c>
      <c r="I7" s="32">
        <v>0.96274415239932465</v>
      </c>
      <c r="J7" s="32">
        <v>0.93019406942274829</v>
      </c>
      <c r="M7">
        <f t="shared" si="1"/>
        <v>6</v>
      </c>
      <c r="N7" s="17">
        <v>1.1086760293367359</v>
      </c>
      <c r="O7" s="17">
        <v>1.098755662591455</v>
      </c>
      <c r="P7" s="17">
        <v>1</v>
      </c>
      <c r="Q7" s="17">
        <v>1</v>
      </c>
      <c r="R7" s="17">
        <v>1.4080774697759779</v>
      </c>
      <c r="S7" s="17">
        <v>1.1704020704643361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0.72329564521924872</v>
      </c>
      <c r="C8" s="32">
        <v>0.68948587555509033</v>
      </c>
      <c r="D8" s="32">
        <v>0.88985615262172357</v>
      </c>
      <c r="E8" s="32">
        <v>0.97436273985150301</v>
      </c>
      <c r="F8" s="32">
        <v>0.62019903224393946</v>
      </c>
      <c r="G8" s="32">
        <v>0.55263394653817677</v>
      </c>
      <c r="H8" s="32">
        <v>0.76370338229005486</v>
      </c>
      <c r="I8" s="32">
        <v>0.96274415239932465</v>
      </c>
      <c r="J8" s="32">
        <v>0.93019406942274829</v>
      </c>
      <c r="M8">
        <f t="shared" si="1"/>
        <v>7</v>
      </c>
      <c r="N8" s="17">
        <v>1.2543272698572081</v>
      </c>
      <c r="O8" s="17">
        <v>1.306900677006998</v>
      </c>
      <c r="P8" s="17">
        <v>1.0399501422225059</v>
      </c>
      <c r="Q8" s="17">
        <v>1</v>
      </c>
      <c r="R8" s="17">
        <v>1.3531601581420449</v>
      </c>
      <c r="S8" s="17">
        <v>1.4790588592000129</v>
      </c>
      <c r="T8" s="17">
        <v>1.0326285565126601</v>
      </c>
      <c r="U8" s="17">
        <v>1</v>
      </c>
      <c r="V8" s="17">
        <v>1.019975071111253</v>
      </c>
    </row>
    <row r="9" spans="1:27" x14ac:dyDescent="0.35">
      <c r="A9">
        <f t="shared" si="0"/>
        <v>8</v>
      </c>
      <c r="B9" s="32">
        <v>0.9072494519674682</v>
      </c>
      <c r="C9" s="32">
        <v>0.9010895575497101</v>
      </c>
      <c r="D9" s="32">
        <v>0.92540603247653375</v>
      </c>
      <c r="E9" s="32">
        <v>0.97436273985150301</v>
      </c>
      <c r="F9" s="32">
        <v>0.83922862055075265</v>
      </c>
      <c r="G9" s="32">
        <v>0.81737813452195651</v>
      </c>
      <c r="H9" s="32">
        <v>0.78862192125801533</v>
      </c>
      <c r="I9" s="32">
        <v>0.96274415239932465</v>
      </c>
      <c r="J9" s="32">
        <v>0.94925358329160858</v>
      </c>
      <c r="M9">
        <f t="shared" si="1"/>
        <v>8</v>
      </c>
      <c r="N9" s="17">
        <v>1.0068392295471129</v>
      </c>
      <c r="O9" s="17">
        <v>1.0087518301717859</v>
      </c>
      <c r="P9" s="17">
        <v>1.014448918257653</v>
      </c>
      <c r="Q9" s="17">
        <v>1</v>
      </c>
      <c r="R9" s="17">
        <v>1.017950696978202</v>
      </c>
      <c r="S9" s="17">
        <v>1.023934262637602</v>
      </c>
      <c r="T9" s="17">
        <v>1.0081859855926649</v>
      </c>
      <c r="U9" s="17">
        <v>1</v>
      </c>
      <c r="V9" s="17">
        <v>1.007224459128826</v>
      </c>
    </row>
    <row r="10" spans="1:27" x14ac:dyDescent="0.35">
      <c r="A10">
        <f t="shared" si="0"/>
        <v>9</v>
      </c>
      <c r="B10" s="32">
        <v>0.91345433922596619</v>
      </c>
      <c r="C10" s="32">
        <v>0.90897574032695483</v>
      </c>
      <c r="D10" s="32">
        <v>0.93877714859492623</v>
      </c>
      <c r="E10" s="32">
        <v>0.97436273985150301</v>
      </c>
      <c r="F10" s="32">
        <v>0.85429335921369354</v>
      </c>
      <c r="G10" s="32">
        <v>0.83694147746783865</v>
      </c>
      <c r="H10" s="32">
        <v>0.79507756894349346</v>
      </c>
      <c r="I10" s="32">
        <v>0.96274415239932465</v>
      </c>
      <c r="J10" s="32">
        <v>0.95623898716337596</v>
      </c>
      <c r="M10">
        <f t="shared" si="1"/>
        <v>9</v>
      </c>
      <c r="N10" s="17">
        <v>1.0084960380831369</v>
      </c>
      <c r="O10" s="17">
        <v>1.0086100555438131</v>
      </c>
      <c r="P10" s="17">
        <v>1.0154976486420499</v>
      </c>
      <c r="Q10" s="17">
        <v>1</v>
      </c>
      <c r="R10" s="17">
        <v>1.0742090755589999</v>
      </c>
      <c r="S10" s="17">
        <v>1.090136767914079</v>
      </c>
      <c r="T10" s="17">
        <v>1.1753300330033001</v>
      </c>
      <c r="U10" s="17">
        <v>1</v>
      </c>
      <c r="V10" s="17">
        <v>1.0077488243210251</v>
      </c>
    </row>
    <row r="11" spans="1:27" x14ac:dyDescent="0.35">
      <c r="A11">
        <f t="shared" si="0"/>
        <v>10</v>
      </c>
      <c r="B11" s="32">
        <v>0.92121508207923697</v>
      </c>
      <c r="C11" s="32">
        <v>0.9168020719391482</v>
      </c>
      <c r="D11" s="32">
        <v>0.9533259869970363</v>
      </c>
      <c r="E11" s="32">
        <v>0.97436273985150301</v>
      </c>
      <c r="F11" s="32">
        <v>0.91768967965713455</v>
      </c>
      <c r="G11" s="32">
        <v>0.91238067718002391</v>
      </c>
      <c r="H11" s="32">
        <v>0.93447854534653996</v>
      </c>
      <c r="I11" s="32">
        <v>0.96274415239932465</v>
      </c>
      <c r="J11" s="32">
        <v>0.96372957700556638</v>
      </c>
      <c r="M11">
        <f t="shared" si="1"/>
        <v>10</v>
      </c>
      <c r="N11" s="17">
        <v>1.048703785073128</v>
      </c>
      <c r="O11" s="17">
        <v>1.053703587524446</v>
      </c>
      <c r="P11" s="17">
        <v>1.0105656362682509</v>
      </c>
      <c r="Q11" s="17">
        <v>1</v>
      </c>
      <c r="R11" s="17">
        <v>1.0352479797426211</v>
      </c>
      <c r="S11" s="17">
        <v>1.041122643033058</v>
      </c>
      <c r="T11" s="17">
        <v>1.010853021437756</v>
      </c>
      <c r="U11" s="17">
        <v>1</v>
      </c>
      <c r="V11" s="17">
        <v>1.005282818134126</v>
      </c>
    </row>
    <row r="12" spans="1:27" x14ac:dyDescent="0.35">
      <c r="A12">
        <f t="shared" si="0"/>
        <v>11</v>
      </c>
      <c r="B12" s="32">
        <v>0.96608174344294817</v>
      </c>
      <c r="C12" s="32">
        <v>0.96603763225212547</v>
      </c>
      <c r="D12" s="32">
        <v>0.96339848262071859</v>
      </c>
      <c r="E12" s="32">
        <v>0.97436273985150301</v>
      </c>
      <c r="F12" s="32">
        <v>0.95003638689570169</v>
      </c>
      <c r="G12" s="32">
        <v>0.9499001820779579</v>
      </c>
      <c r="H12" s="32">
        <v>0.94462046103230912</v>
      </c>
      <c r="I12" s="32">
        <v>0.96274415239932465</v>
      </c>
      <c r="J12" s="32">
        <v>0.96884959220878475</v>
      </c>
      <c r="M12">
        <f t="shared" si="1"/>
        <v>11</v>
      </c>
      <c r="N12" s="17">
        <v>1.0006998050623019</v>
      </c>
      <c r="O12" s="17">
        <v>1.0007454989965581</v>
      </c>
      <c r="P12" s="17">
        <v>1</v>
      </c>
      <c r="Q12" s="17">
        <v>1</v>
      </c>
      <c r="R12" s="17">
        <v>1.0017236284841919</v>
      </c>
      <c r="S12" s="17">
        <v>1.0018672641912081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0.96675781233760705</v>
      </c>
      <c r="C13" s="32">
        <v>0.96675781233760705</v>
      </c>
      <c r="D13" s="32">
        <v>0.96339848262071859</v>
      </c>
      <c r="E13" s="32">
        <v>0.97436273985150301</v>
      </c>
      <c r="F13" s="32">
        <v>0.95167389667317392</v>
      </c>
      <c r="G13" s="32">
        <v>0.95167389667317392</v>
      </c>
      <c r="H13" s="32">
        <v>0.94462046103230912</v>
      </c>
      <c r="I13" s="32">
        <v>0.96274415239932465</v>
      </c>
      <c r="J13" s="32">
        <v>0.96884959220878475</v>
      </c>
      <c r="M13">
        <f t="shared" si="1"/>
        <v>12</v>
      </c>
      <c r="N13" s="17">
        <v>1.002000887635879</v>
      </c>
      <c r="O13" s="17">
        <v>1.002000887635879</v>
      </c>
      <c r="P13" s="17">
        <v>1.001960720750491</v>
      </c>
      <c r="Q13" s="17">
        <v>1</v>
      </c>
      <c r="R13" s="17">
        <v>1.003001885600866</v>
      </c>
      <c r="S13" s="17">
        <v>1.003001885600866</v>
      </c>
      <c r="T13" s="17">
        <v>1.00410087832612</v>
      </c>
      <c r="U13" s="17">
        <v>1</v>
      </c>
      <c r="V13" s="17">
        <v>1.000980360375245</v>
      </c>
    </row>
    <row r="14" spans="1:27" x14ac:dyDescent="0.35">
      <c r="A14">
        <f t="shared" si="0"/>
        <v>13</v>
      </c>
      <c r="B14" s="32">
        <v>0.96869218609120311</v>
      </c>
      <c r="C14" s="32">
        <v>0.96869218609120311</v>
      </c>
      <c r="D14" s="32">
        <v>0.96528743801658423</v>
      </c>
      <c r="E14" s="32">
        <v>0.97436273985150301</v>
      </c>
      <c r="F14" s="32">
        <v>0.95453071284031754</v>
      </c>
      <c r="G14" s="32">
        <v>0.95453071284031754</v>
      </c>
      <c r="H14" s="32">
        <v>0.94849423460736582</v>
      </c>
      <c r="I14" s="32">
        <v>0.96274415239932465</v>
      </c>
      <c r="J14" s="32">
        <v>0.96980385801716618</v>
      </c>
      <c r="M14">
        <f t="shared" si="1"/>
        <v>13</v>
      </c>
      <c r="N14" s="17">
        <v>1.0043725480936569</v>
      </c>
      <c r="O14" s="17">
        <v>1.0043725480936569</v>
      </c>
      <c r="P14" s="17">
        <v>1.007046353969834</v>
      </c>
      <c r="Q14" s="17">
        <v>1</v>
      </c>
      <c r="R14" s="17">
        <v>1.0039428985921091</v>
      </c>
      <c r="S14" s="17">
        <v>1.0039428985921091</v>
      </c>
      <c r="T14" s="17">
        <v>1.007228647418867</v>
      </c>
      <c r="U14" s="17">
        <v>1</v>
      </c>
      <c r="V14" s="17">
        <v>1.0035231769849171</v>
      </c>
    </row>
    <row r="15" spans="1:27" x14ac:dyDescent="0.35">
      <c r="A15">
        <f t="shared" si="0"/>
        <v>14</v>
      </c>
      <c r="B15" s="32">
        <v>0.97292783926283621</v>
      </c>
      <c r="C15" s="32">
        <v>0.97292783926283621</v>
      </c>
      <c r="D15" s="32">
        <v>0.97208919498748292</v>
      </c>
      <c r="E15" s="32">
        <v>0.97436273985150301</v>
      </c>
      <c r="F15" s="32">
        <v>0.95829433064410063</v>
      </c>
      <c r="G15" s="32">
        <v>0.95829433064410063</v>
      </c>
      <c r="H15" s="32">
        <v>0.95535056500817039</v>
      </c>
      <c r="I15" s="32">
        <v>0.96274415239932465</v>
      </c>
      <c r="J15" s="32">
        <v>0.97322463961731209</v>
      </c>
      <c r="M15">
        <f t="shared" si="1"/>
        <v>14</v>
      </c>
      <c r="N15" s="17">
        <v>1.0014748273517939</v>
      </c>
      <c r="O15" s="17">
        <v>1.0014748273517939</v>
      </c>
      <c r="P15" s="17">
        <v>1.0023388233052519</v>
      </c>
      <c r="Q15" s="17">
        <v>1</v>
      </c>
      <c r="R15" s="17">
        <v>1.0046434812488489</v>
      </c>
      <c r="S15" s="17">
        <v>1.0046434812488489</v>
      </c>
      <c r="T15" s="17">
        <v>1.007739135414748</v>
      </c>
      <c r="U15" s="17">
        <v>1</v>
      </c>
      <c r="V15" s="17">
        <v>1.001169411652626</v>
      </c>
    </row>
    <row r="16" spans="1:27" x14ac:dyDescent="0.35">
      <c r="A16">
        <f t="shared" si="0"/>
        <v>15</v>
      </c>
      <c r="B16" s="32">
        <v>0.97436273985150301</v>
      </c>
      <c r="C16" s="32">
        <v>0.97436273985150301</v>
      </c>
      <c r="D16" s="32">
        <v>0.97436273985150301</v>
      </c>
      <c r="E16" s="32">
        <v>0.97436273985150301</v>
      </c>
      <c r="F16" s="32">
        <v>0.96274415239932465</v>
      </c>
      <c r="G16" s="32">
        <v>0.96274415239932465</v>
      </c>
      <c r="H16" s="32">
        <v>0.96274415239932465</v>
      </c>
      <c r="I16" s="32">
        <v>0.96274415239932465</v>
      </c>
      <c r="J16" s="32">
        <v>0.97436273985150301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0.97436273985150301</v>
      </c>
      <c r="C17" s="32">
        <v>0.97436273985150301</v>
      </c>
      <c r="D17" s="32">
        <v>0.97436273985150301</v>
      </c>
      <c r="E17" s="32">
        <v>0.97436273985150301</v>
      </c>
      <c r="F17" s="32">
        <v>0.96274415239932465</v>
      </c>
      <c r="G17" s="32">
        <v>0.96274415239932465</v>
      </c>
      <c r="H17" s="32">
        <v>0.96274415239932465</v>
      </c>
      <c r="I17" s="32">
        <v>0.96274415239932465</v>
      </c>
      <c r="J17" s="32">
        <v>0.97436273985150301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0.97436273985150301</v>
      </c>
      <c r="C18" s="32">
        <v>0.97436273985150301</v>
      </c>
      <c r="D18" s="32">
        <v>0.97436273985150301</v>
      </c>
      <c r="E18" s="32">
        <v>0.97436273985150301</v>
      </c>
      <c r="F18" s="32">
        <v>0.96274415239932465</v>
      </c>
      <c r="G18" s="32">
        <v>0.96274415239932465</v>
      </c>
      <c r="H18" s="32">
        <v>0.96274415239932465</v>
      </c>
      <c r="I18" s="32">
        <v>0.96274415239932465</v>
      </c>
      <c r="J18" s="32">
        <v>0.97436273985150301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0.97436273985150301</v>
      </c>
      <c r="C19" s="32">
        <v>0.97436273985150301</v>
      </c>
      <c r="D19" s="32">
        <v>0.97436273985150301</v>
      </c>
      <c r="E19" s="32">
        <v>0.97436273985150301</v>
      </c>
      <c r="F19" s="32">
        <v>0.96274415239932465</v>
      </c>
      <c r="G19" s="32">
        <v>0.96274415239932465</v>
      </c>
      <c r="H19" s="32">
        <v>0.96274415239932465</v>
      </c>
      <c r="I19" s="32">
        <v>0.96274415239932465</v>
      </c>
      <c r="J19" s="32">
        <v>0.97436273985150301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0.97436273985150301</v>
      </c>
      <c r="C20" s="32">
        <v>0.97436273985150301</v>
      </c>
      <c r="D20" s="32">
        <v>0.97436273985150301</v>
      </c>
      <c r="E20" s="32">
        <v>0.97436273985150301</v>
      </c>
      <c r="F20" s="32">
        <v>0.96274415239932465</v>
      </c>
      <c r="G20" s="32">
        <v>0.96274415239932465</v>
      </c>
      <c r="H20" s="32">
        <v>0.96274415239932465</v>
      </c>
      <c r="I20" s="32">
        <v>0.96274415239932465</v>
      </c>
      <c r="J20" s="32">
        <v>0.97436273985150301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0.97436273985150301</v>
      </c>
      <c r="C21" s="32">
        <v>0.97436273985150301</v>
      </c>
      <c r="D21" s="32">
        <v>0.97436273985150301</v>
      </c>
      <c r="E21" s="32">
        <v>0.97436273985150301</v>
      </c>
      <c r="F21" s="32">
        <v>0.96274415239932465</v>
      </c>
      <c r="G21" s="32">
        <v>0.96274415239932465</v>
      </c>
      <c r="H21" s="32">
        <v>0.96274415239932465</v>
      </c>
      <c r="I21" s="32">
        <v>0.96274415239932465</v>
      </c>
      <c r="J21" s="32">
        <v>0.97436273985150301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0.97436273985150301</v>
      </c>
      <c r="C22" s="32">
        <v>0.97436273985150301</v>
      </c>
      <c r="D22" s="32">
        <v>0.97436273985150301</v>
      </c>
      <c r="E22" s="32">
        <v>0.97436273985150301</v>
      </c>
      <c r="F22" s="32">
        <v>0.96274415239932465</v>
      </c>
      <c r="G22" s="32">
        <v>0.96274415239932465</v>
      </c>
      <c r="H22" s="32">
        <v>0.96274415239932465</v>
      </c>
      <c r="I22" s="32">
        <v>0.96274415239932465</v>
      </c>
      <c r="J22" s="32">
        <v>0.97436273985150301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0.97436273985150301</v>
      </c>
      <c r="C23" s="32">
        <v>0.97436273985150301</v>
      </c>
      <c r="D23" s="32">
        <v>0.97436273985150301</v>
      </c>
      <c r="E23" s="32">
        <v>0.97436273985150301</v>
      </c>
      <c r="F23" s="32">
        <v>0.96274415239932465</v>
      </c>
      <c r="G23" s="32">
        <v>0.96274415239932465</v>
      </c>
      <c r="H23" s="32">
        <v>0.96274415239932465</v>
      </c>
      <c r="I23" s="32">
        <v>0.96274415239932465</v>
      </c>
      <c r="J23" s="32">
        <v>0.97436273985150301</v>
      </c>
      <c r="M23">
        <f t="shared" si="1"/>
        <v>22</v>
      </c>
      <c r="N23" s="17">
        <v>1.0263118232049839</v>
      </c>
      <c r="O23" s="17">
        <v>1.0263118232049839</v>
      </c>
      <c r="P23" s="17">
        <v>1.0263118232049839</v>
      </c>
      <c r="Q23" s="17">
        <v>1.0263118232049839</v>
      </c>
      <c r="R23" s="17">
        <v>1.038697557921102</v>
      </c>
      <c r="S23" s="17">
        <v>1.038697557921102</v>
      </c>
      <c r="T23" s="17">
        <v>1.038697557921102</v>
      </c>
      <c r="U23" s="17">
        <v>1.038697557921102</v>
      </c>
      <c r="V23" s="17">
        <v>1.0263118232049839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15502.54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15502.54</v>
      </c>
      <c r="H8" s="14">
        <f t="shared" ref="H8:H31" si="4">G8-B8</f>
        <v>0</v>
      </c>
      <c r="I8" s="13">
        <v>79506.406666666662</v>
      </c>
      <c r="J8" s="13">
        <f t="shared" ref="J8:J28" si="5">100*$G8/$I8</f>
        <v>19.498478990498125</v>
      </c>
      <c r="K8" s="13">
        <f t="shared" ref="K8:K31" si="6">100*(B8/I8)</f>
        <v>19.498478990498128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>
        <v>10000</v>
      </c>
      <c r="X8" s="17">
        <v>11300.25</v>
      </c>
      <c r="Y8" s="17">
        <v>14600.25</v>
      </c>
      <c r="Z8" s="17">
        <v>14859.54</v>
      </c>
      <c r="AA8" s="17">
        <v>14859.54</v>
      </c>
      <c r="AB8" s="17">
        <v>15327.54</v>
      </c>
      <c r="AC8" s="17">
        <v>15327.54</v>
      </c>
      <c r="AD8" s="17">
        <v>15327.54</v>
      </c>
      <c r="AE8" s="17">
        <v>15502.54</v>
      </c>
      <c r="AF8" s="17">
        <v>15502.54</v>
      </c>
      <c r="AG8" s="17">
        <v>15502.54</v>
      </c>
      <c r="AH8" s="17">
        <v>15502.54</v>
      </c>
      <c r="AI8" s="17">
        <v>15502.54</v>
      </c>
      <c r="AJ8" s="17">
        <v>15502.54</v>
      </c>
      <c r="AK8" s="17">
        <v>15502.54</v>
      </c>
      <c r="AL8" s="17">
        <v>15502.54</v>
      </c>
      <c r="AM8" s="17">
        <v>15502.54</v>
      </c>
      <c r="AN8" s="17">
        <v>15502.54</v>
      </c>
      <c r="AO8" s="17">
        <v>15502.54</v>
      </c>
      <c r="AP8" s="17">
        <v>15502.54</v>
      </c>
      <c r="AQ8" s="13"/>
      <c r="AR8" s="13"/>
    </row>
    <row r="9" spans="1:44" x14ac:dyDescent="0.35">
      <c r="A9" s="12">
        <f t="shared" si="0"/>
        <v>44682</v>
      </c>
      <c r="B9" s="13">
        <v>8603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8603</v>
      </c>
      <c r="H9" s="14">
        <f t="shared" si="4"/>
        <v>0</v>
      </c>
      <c r="I9" s="13">
        <v>79200.78333333334</v>
      </c>
      <c r="J9" s="13">
        <f t="shared" si="5"/>
        <v>10.862266303342537</v>
      </c>
      <c r="K9" s="13">
        <f t="shared" si="6"/>
        <v>10.862266303342539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>
        <v>5110</v>
      </c>
      <c r="X9" s="17">
        <v>7810</v>
      </c>
      <c r="Y9" s="17">
        <v>7810</v>
      </c>
      <c r="Z9" s="17">
        <v>7810</v>
      </c>
      <c r="AA9" s="17">
        <v>7810</v>
      </c>
      <c r="AB9" s="17">
        <v>7810</v>
      </c>
      <c r="AC9" s="17">
        <v>7810</v>
      </c>
      <c r="AD9" s="17">
        <v>7985</v>
      </c>
      <c r="AE9" s="17">
        <v>7985</v>
      </c>
      <c r="AF9" s="17">
        <v>7985</v>
      </c>
      <c r="AG9" s="17">
        <v>7985</v>
      </c>
      <c r="AH9" s="17">
        <v>7985</v>
      </c>
      <c r="AI9" s="17">
        <v>7985</v>
      </c>
      <c r="AJ9" s="17">
        <v>7985</v>
      </c>
      <c r="AK9" s="17">
        <v>7985</v>
      </c>
      <c r="AL9" s="17">
        <v>7985</v>
      </c>
      <c r="AM9" s="17">
        <v>7985</v>
      </c>
      <c r="AN9" s="17">
        <v>7985</v>
      </c>
      <c r="AO9" s="17">
        <v>8603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45581.47</v>
      </c>
      <c r="C10" s="13">
        <f>+'Completion Factors'!J28</f>
        <v>0.97436273985150301</v>
      </c>
      <c r="D10" s="13">
        <f t="shared" si="1"/>
        <v>1199.3315800632993</v>
      </c>
      <c r="E10" s="13">
        <f t="shared" si="2"/>
        <v>1199.3315800632993</v>
      </c>
      <c r="F10" s="13"/>
      <c r="G10" s="13">
        <f t="shared" si="3"/>
        <v>46780.8015800633</v>
      </c>
      <c r="H10" s="14">
        <f t="shared" si="4"/>
        <v>1199.331580063299</v>
      </c>
      <c r="I10" s="13">
        <v>78978.876666666663</v>
      </c>
      <c r="J10" s="13">
        <f t="shared" si="5"/>
        <v>59.232042230105961</v>
      </c>
      <c r="K10" s="13">
        <f t="shared" si="6"/>
        <v>57.713494954325974</v>
      </c>
      <c r="L10" s="13">
        <f t="shared" si="7"/>
        <v>1.5185472757799872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10000</v>
      </c>
      <c r="V10" s="17">
        <v>30310</v>
      </c>
      <c r="W10" s="17">
        <v>30610</v>
      </c>
      <c r="X10" s="17">
        <v>30610</v>
      </c>
      <c r="Y10" s="17">
        <v>30871.43</v>
      </c>
      <c r="Z10" s="17">
        <v>35337.43</v>
      </c>
      <c r="AA10" s="17">
        <v>35337.43</v>
      </c>
      <c r="AB10" s="17">
        <v>35337.43</v>
      </c>
      <c r="AC10" s="17">
        <v>45581.47</v>
      </c>
      <c r="AD10" s="17">
        <v>45581.47</v>
      </c>
      <c r="AE10" s="17">
        <v>45581.47</v>
      </c>
      <c r="AF10" s="17">
        <v>45581.47</v>
      </c>
      <c r="AG10" s="17">
        <v>45581.47</v>
      </c>
      <c r="AH10" s="17">
        <v>45581.47</v>
      </c>
      <c r="AI10" s="17">
        <v>45581.47</v>
      </c>
      <c r="AJ10" s="17">
        <v>45581.47</v>
      </c>
      <c r="AK10" s="17">
        <v>45581.47</v>
      </c>
      <c r="AL10" s="17">
        <v>45581.47</v>
      </c>
      <c r="AM10" s="17">
        <v>45581.47</v>
      </c>
      <c r="AN10" s="17">
        <v>45581.47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6075</v>
      </c>
      <c r="C11" s="13">
        <f>+'Completion Factors'!J27</f>
        <v>0.97436273985150301</v>
      </c>
      <c r="D11" s="13">
        <f t="shared" si="1"/>
        <v>159.84432597028007</v>
      </c>
      <c r="E11" s="13">
        <f t="shared" si="2"/>
        <v>159.84432597028007</v>
      </c>
      <c r="F11" s="13"/>
      <c r="G11" s="13">
        <f t="shared" si="3"/>
        <v>6234.8443259702799</v>
      </c>
      <c r="H11" s="14">
        <f t="shared" si="4"/>
        <v>159.8443259702799</v>
      </c>
      <c r="I11" s="13">
        <v>78638.060833333337</v>
      </c>
      <c r="J11" s="13">
        <f t="shared" si="5"/>
        <v>7.9285326467860147</v>
      </c>
      <c r="K11" s="13">
        <f t="shared" si="6"/>
        <v>7.7252667927245113</v>
      </c>
      <c r="L11" s="13">
        <f t="shared" si="7"/>
        <v>0.20326585406150333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>
        <v>600</v>
      </c>
      <c r="V11" s="17">
        <v>900</v>
      </c>
      <c r="W11" s="17">
        <v>900</v>
      </c>
      <c r="X11" s="17">
        <v>900</v>
      </c>
      <c r="Y11" s="17">
        <v>5400</v>
      </c>
      <c r="Z11" s="17">
        <v>5900</v>
      </c>
      <c r="AA11" s="17">
        <v>5900</v>
      </c>
      <c r="AB11" s="17">
        <v>6075</v>
      </c>
      <c r="AC11" s="17">
        <v>6075</v>
      </c>
      <c r="AD11" s="17">
        <v>6075</v>
      </c>
      <c r="AE11" s="17">
        <v>6075</v>
      </c>
      <c r="AF11" s="17">
        <v>6075</v>
      </c>
      <c r="AG11" s="17">
        <v>6075</v>
      </c>
      <c r="AH11" s="17">
        <v>6075</v>
      </c>
      <c r="AI11" s="17">
        <v>6075</v>
      </c>
      <c r="AJ11" s="17">
        <v>6075</v>
      </c>
      <c r="AK11" s="17">
        <v>6075</v>
      </c>
      <c r="AL11" s="17">
        <v>6075</v>
      </c>
      <c r="AM11" s="17">
        <v>6075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2960</v>
      </c>
      <c r="C12" s="13">
        <f>++'Completion Factors'!J26</f>
        <v>0.97436273985150301</v>
      </c>
      <c r="D12" s="13">
        <f t="shared" si="1"/>
        <v>77.882996686753756</v>
      </c>
      <c r="E12" s="13">
        <f t="shared" si="2"/>
        <v>77.882996686753756</v>
      </c>
      <c r="F12" s="13"/>
      <c r="G12" s="13">
        <f t="shared" si="3"/>
        <v>3037.8829966867538</v>
      </c>
      <c r="H12" s="14">
        <f t="shared" si="4"/>
        <v>77.882996686753813</v>
      </c>
      <c r="I12" s="13">
        <v>77872.40416666666</v>
      </c>
      <c r="J12" s="13">
        <f t="shared" si="5"/>
        <v>3.9011033872601586</v>
      </c>
      <c r="K12" s="13">
        <f t="shared" si="6"/>
        <v>3.8010897848547871</v>
      </c>
      <c r="L12" s="13">
        <f t="shared" si="7"/>
        <v>0.10001360240537149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>
        <v>600</v>
      </c>
      <c r="V12" s="17">
        <v>600</v>
      </c>
      <c r="W12" s="17">
        <v>600</v>
      </c>
      <c r="X12" s="17">
        <v>2100</v>
      </c>
      <c r="Y12" s="17">
        <v>2100</v>
      </c>
      <c r="Z12" s="17">
        <v>2100</v>
      </c>
      <c r="AA12" s="17">
        <v>2600</v>
      </c>
      <c r="AB12" s="17">
        <v>2600</v>
      </c>
      <c r="AC12" s="17">
        <v>2960</v>
      </c>
      <c r="AD12" s="17">
        <v>2960</v>
      </c>
      <c r="AE12" s="17">
        <v>2960</v>
      </c>
      <c r="AF12" s="17">
        <v>2960</v>
      </c>
      <c r="AG12" s="17">
        <v>2960</v>
      </c>
      <c r="AH12" s="17">
        <v>2960</v>
      </c>
      <c r="AI12" s="17">
        <v>2960</v>
      </c>
      <c r="AJ12" s="17">
        <v>2960</v>
      </c>
      <c r="AK12" s="17">
        <v>2960</v>
      </c>
      <c r="AL12" s="17">
        <v>2960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6760.67</v>
      </c>
      <c r="C13" s="13">
        <f>++'Completion Factors'!J25</f>
        <v>0.97436273985150301</v>
      </c>
      <c r="D13" s="13">
        <f t="shared" si="1"/>
        <v>177.88555378724172</v>
      </c>
      <c r="E13" s="13">
        <f t="shared" si="2"/>
        <v>177.88555378724172</v>
      </c>
      <c r="F13" s="13"/>
      <c r="G13" s="13">
        <f t="shared" si="3"/>
        <v>6938.5555537872415</v>
      </c>
      <c r="H13" s="14">
        <f t="shared" si="4"/>
        <v>177.88555378724141</v>
      </c>
      <c r="I13" s="13">
        <v>77494.182499999995</v>
      </c>
      <c r="J13" s="13">
        <f t="shared" si="5"/>
        <v>8.9536470092929132</v>
      </c>
      <c r="K13" s="13">
        <f t="shared" si="6"/>
        <v>8.7241000316378585</v>
      </c>
      <c r="L13" s="13">
        <f t="shared" si="7"/>
        <v>0.22954697765505472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>
        <v>5000</v>
      </c>
      <c r="W13" s="17">
        <v>5259</v>
      </c>
      <c r="X13" s="17">
        <v>5259</v>
      </c>
      <c r="Y13" s="17">
        <v>5259</v>
      </c>
      <c r="Z13" s="17">
        <v>6460.67</v>
      </c>
      <c r="AA13" s="17">
        <v>6460.67</v>
      </c>
      <c r="AB13" s="17">
        <v>6460.67</v>
      </c>
      <c r="AC13" s="17">
        <v>6460.67</v>
      </c>
      <c r="AD13" s="17">
        <v>6460.67</v>
      </c>
      <c r="AE13" s="17">
        <v>6460.67</v>
      </c>
      <c r="AF13" s="17">
        <v>6460.67</v>
      </c>
      <c r="AG13" s="17">
        <v>6760.67</v>
      </c>
      <c r="AH13" s="17">
        <v>6760.67</v>
      </c>
      <c r="AI13" s="17">
        <v>6760.67</v>
      </c>
      <c r="AJ13" s="17">
        <v>6760.67</v>
      </c>
      <c r="AK13" s="17">
        <v>6760.67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21650.77</v>
      </c>
      <c r="C14" s="13">
        <f>++'Completion Factors'!J24</f>
        <v>0.97436273985150301</v>
      </c>
      <c r="D14" s="13">
        <f t="shared" si="1"/>
        <v>569.67123249177962</v>
      </c>
      <c r="E14" s="13">
        <f t="shared" si="2"/>
        <v>569.67123249177962</v>
      </c>
      <c r="F14" s="13"/>
      <c r="G14" s="13">
        <f t="shared" si="3"/>
        <v>22220.441232491779</v>
      </c>
      <c r="H14" s="14">
        <f t="shared" si="4"/>
        <v>569.67123249177894</v>
      </c>
      <c r="I14" s="13">
        <v>77290.549166666679</v>
      </c>
      <c r="J14" s="13">
        <f t="shared" si="5"/>
        <v>28.749234508059171</v>
      </c>
      <c r="K14" s="13">
        <f t="shared" si="6"/>
        <v>28.01218290390592</v>
      </c>
      <c r="L14" s="13">
        <f t="shared" si="7"/>
        <v>0.73705160415325111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20000</v>
      </c>
      <c r="V14" s="17">
        <v>20365.77</v>
      </c>
      <c r="W14" s="17">
        <v>20365.77</v>
      </c>
      <c r="X14" s="17">
        <v>20365.77</v>
      </c>
      <c r="Y14" s="17">
        <v>20750.77</v>
      </c>
      <c r="Z14" s="17">
        <v>20750.77</v>
      </c>
      <c r="AA14" s="17">
        <v>20750.77</v>
      </c>
      <c r="AB14" s="17">
        <v>20750.77</v>
      </c>
      <c r="AC14" s="17">
        <v>20750.77</v>
      </c>
      <c r="AD14" s="17">
        <v>20750.77</v>
      </c>
      <c r="AE14" s="17">
        <v>20750.77</v>
      </c>
      <c r="AF14" s="17">
        <v>21650.77</v>
      </c>
      <c r="AG14" s="17">
        <v>21650.77</v>
      </c>
      <c r="AH14" s="17">
        <v>21650.77</v>
      </c>
      <c r="AI14" s="17">
        <v>21650.77</v>
      </c>
      <c r="AJ14" s="17">
        <v>21650.77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12492.51</v>
      </c>
      <c r="C15" s="13">
        <f>++'Completion Factors'!J23</f>
        <v>0.97436273985150301</v>
      </c>
      <c r="D15" s="13">
        <f t="shared" si="1"/>
        <v>328.70071450649937</v>
      </c>
      <c r="E15" s="13">
        <f t="shared" si="2"/>
        <v>328.70071450649937</v>
      </c>
      <c r="F15" s="13"/>
      <c r="G15" s="13">
        <f t="shared" si="3"/>
        <v>12821.2107145065</v>
      </c>
      <c r="H15" s="14">
        <f t="shared" si="4"/>
        <v>328.70071450649993</v>
      </c>
      <c r="I15" s="13">
        <v>76862.017500000002</v>
      </c>
      <c r="J15" s="13">
        <f t="shared" si="5"/>
        <v>16.680814700845577</v>
      </c>
      <c r="K15" s="13">
        <f t="shared" si="6"/>
        <v>16.253164314871128</v>
      </c>
      <c r="L15" s="13">
        <f t="shared" si="7"/>
        <v>0.42765038597444871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>
        <v>5002.47</v>
      </c>
      <c r="V15" s="17">
        <v>6505.43</v>
      </c>
      <c r="W15" s="17">
        <v>8247.26</v>
      </c>
      <c r="X15" s="17">
        <v>8597.26</v>
      </c>
      <c r="Y15" s="17">
        <v>8657.51</v>
      </c>
      <c r="Z15" s="17">
        <v>12192.51</v>
      </c>
      <c r="AA15" s="17">
        <v>12192.51</v>
      </c>
      <c r="AB15" s="17">
        <v>12192.51</v>
      </c>
      <c r="AC15" s="17">
        <v>12192.51</v>
      </c>
      <c r="AD15" s="17">
        <v>12192.51</v>
      </c>
      <c r="AE15" s="17">
        <v>12492.51</v>
      </c>
      <c r="AF15" s="17">
        <v>12492.51</v>
      </c>
      <c r="AG15" s="17">
        <v>12492.51</v>
      </c>
      <c r="AH15" s="17">
        <v>12492.51</v>
      </c>
      <c r="AI15" s="17">
        <v>12492.51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60170.62</v>
      </c>
      <c r="C16" s="13">
        <f>++'Completion Factors'!J22</f>
        <v>0.97436273985150301</v>
      </c>
      <c r="D16" s="13">
        <f t="shared" si="1"/>
        <v>1583.198715574297</v>
      </c>
      <c r="E16" s="13">
        <f t="shared" si="2"/>
        <v>1583.198715574297</v>
      </c>
      <c r="F16" s="13"/>
      <c r="G16" s="13">
        <f t="shared" si="3"/>
        <v>61753.8187155743</v>
      </c>
      <c r="H16" s="14">
        <f t="shared" si="4"/>
        <v>1583.1987155742972</v>
      </c>
      <c r="I16" s="13">
        <v>76284.397500000006</v>
      </c>
      <c r="J16" s="13">
        <f t="shared" si="5"/>
        <v>80.952096024058264</v>
      </c>
      <c r="K16" s="13">
        <f t="shared" si="6"/>
        <v>78.876706078723373</v>
      </c>
      <c r="L16" s="13">
        <f t="shared" si="7"/>
        <v>2.0753899453348907</v>
      </c>
      <c r="M16" s="13"/>
      <c r="N16" s="13"/>
      <c r="O16" s="13"/>
      <c r="P16" s="13"/>
      <c r="R16" s="16">
        <f t="shared" si="8"/>
        <v>44896</v>
      </c>
      <c r="S16" s="17"/>
      <c r="T16" s="17">
        <v>4000</v>
      </c>
      <c r="U16" s="17">
        <v>5400</v>
      </c>
      <c r="V16" s="17">
        <v>6300</v>
      </c>
      <c r="W16" s="17">
        <v>9709.619999999999</v>
      </c>
      <c r="X16" s="17">
        <v>10170.620000000001</v>
      </c>
      <c r="Y16" s="17">
        <v>10170.620000000001</v>
      </c>
      <c r="Z16" s="17">
        <v>60170.62</v>
      </c>
      <c r="AA16" s="17">
        <v>60170.62</v>
      </c>
      <c r="AB16" s="17">
        <v>60170.62</v>
      </c>
      <c r="AC16" s="17">
        <v>60170.62</v>
      </c>
      <c r="AD16" s="17">
        <v>60170.62</v>
      </c>
      <c r="AE16" s="17">
        <v>60170.62</v>
      </c>
      <c r="AF16" s="17">
        <v>60170.62</v>
      </c>
      <c r="AG16" s="17">
        <v>60170.62</v>
      </c>
      <c r="AH16" s="17">
        <v>60170.62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24535.06</v>
      </c>
      <c r="C17" s="13">
        <f>++'Completion Factors'!J21</f>
        <v>0.97436273985150301</v>
      </c>
      <c r="D17" s="13">
        <f t="shared" si="1"/>
        <v>645.562161043684</v>
      </c>
      <c r="E17" s="13">
        <f t="shared" si="2"/>
        <v>645.562161043684</v>
      </c>
      <c r="F17" s="13"/>
      <c r="G17" s="13">
        <f t="shared" si="3"/>
        <v>25180.622161043684</v>
      </c>
      <c r="H17" s="14">
        <f t="shared" si="4"/>
        <v>645.56216104368286</v>
      </c>
      <c r="I17" s="13">
        <v>74977.984166666676</v>
      </c>
      <c r="J17" s="13">
        <f t="shared" si="5"/>
        <v>33.584021284261674</v>
      </c>
      <c r="K17" s="13">
        <f t="shared" si="6"/>
        <v>32.723018993764406</v>
      </c>
      <c r="L17" s="13">
        <f t="shared" si="7"/>
        <v>0.86100229049726806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1125</v>
      </c>
      <c r="V17" s="17">
        <v>1275.22</v>
      </c>
      <c r="W17" s="17">
        <v>22760.06</v>
      </c>
      <c r="X17" s="17">
        <v>23035.06</v>
      </c>
      <c r="Y17" s="17">
        <v>23035.06</v>
      </c>
      <c r="Z17" s="17">
        <v>23035.06</v>
      </c>
      <c r="AA17" s="17">
        <v>23035.06</v>
      </c>
      <c r="AB17" s="17">
        <v>23035.06</v>
      </c>
      <c r="AC17" s="17">
        <v>24535.06</v>
      </c>
      <c r="AD17" s="17">
        <v>24535.06</v>
      </c>
      <c r="AE17" s="17">
        <v>24535.06</v>
      </c>
      <c r="AF17" s="17">
        <v>24535.06</v>
      </c>
      <c r="AG17" s="17">
        <v>24535.06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3316</v>
      </c>
      <c r="C18" s="13">
        <f>++'Completion Factors'!J20</f>
        <v>0.97322463961731209</v>
      </c>
      <c r="D18" s="13">
        <f t="shared" si="1"/>
        <v>91.229805961248331</v>
      </c>
      <c r="E18" s="13">
        <f t="shared" si="2"/>
        <v>91.229805961248331</v>
      </c>
      <c r="F18" s="13"/>
      <c r="G18" s="13">
        <f t="shared" si="3"/>
        <v>3407.2298059612485</v>
      </c>
      <c r="H18" s="14">
        <f t="shared" si="4"/>
        <v>91.22980596124853</v>
      </c>
      <c r="I18" s="13">
        <v>74528.827499999999</v>
      </c>
      <c r="J18" s="13">
        <f t="shared" si="5"/>
        <v>4.5716938267427434</v>
      </c>
      <c r="K18" s="13">
        <f t="shared" si="6"/>
        <v>4.4492850769723971</v>
      </c>
      <c r="L18" s="13">
        <f t="shared" si="7"/>
        <v>0.12240874977034633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/>
      <c r="V18" s="17">
        <v>941</v>
      </c>
      <c r="W18" s="17">
        <v>1616</v>
      </c>
      <c r="X18" s="17">
        <v>1616</v>
      </c>
      <c r="Y18" s="17">
        <v>1616</v>
      </c>
      <c r="Z18" s="17">
        <v>1616</v>
      </c>
      <c r="AA18" s="17">
        <v>1616</v>
      </c>
      <c r="AB18" s="17">
        <v>3316</v>
      </c>
      <c r="AC18" s="17">
        <v>3316</v>
      </c>
      <c r="AD18" s="17">
        <v>3316</v>
      </c>
      <c r="AE18" s="17">
        <v>3316</v>
      </c>
      <c r="AF18" s="17">
        <v>3316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32040</v>
      </c>
      <c r="C19" s="13">
        <f>++'Completion Factors'!J19</f>
        <v>0.96980385801716618</v>
      </c>
      <c r="D19" s="13">
        <f t="shared" si="1"/>
        <v>997.60831134254897</v>
      </c>
      <c r="E19" s="13">
        <f t="shared" si="2"/>
        <v>997.60831134254897</v>
      </c>
      <c r="F19" s="13"/>
      <c r="G19" s="13">
        <f t="shared" si="3"/>
        <v>33037.608311342548</v>
      </c>
      <c r="H19" s="14">
        <f t="shared" si="4"/>
        <v>997.6083113425484</v>
      </c>
      <c r="I19" s="13">
        <v>73976.997499999998</v>
      </c>
      <c r="J19" s="13">
        <f t="shared" si="5"/>
        <v>44.659298738560658</v>
      </c>
      <c r="K19" s="13">
        <f t="shared" si="6"/>
        <v>43.310760212997288</v>
      </c>
      <c r="L19" s="13">
        <f t="shared" si="7"/>
        <v>1.3485385255633702</v>
      </c>
      <c r="M19" s="13">
        <f t="shared" ref="M19:M31" si="9">SUM(G8:G19)/SUM(I8:I19)*100</f>
        <v>26.525011704484459</v>
      </c>
      <c r="N19" s="18"/>
      <c r="O19" s="13"/>
      <c r="P19" s="13"/>
      <c r="R19" s="16">
        <f t="shared" si="8"/>
        <v>44986</v>
      </c>
      <c r="S19" s="17"/>
      <c r="T19" s="17"/>
      <c r="U19" s="17">
        <v>2780</v>
      </c>
      <c r="V19" s="17">
        <v>8460</v>
      </c>
      <c r="W19" s="17">
        <v>8460</v>
      </c>
      <c r="X19" s="17">
        <v>8460</v>
      </c>
      <c r="Y19" s="17">
        <v>25540</v>
      </c>
      <c r="Z19" s="17">
        <v>30540</v>
      </c>
      <c r="AA19" s="17">
        <v>32040</v>
      </c>
      <c r="AB19" s="17">
        <v>32040</v>
      </c>
      <c r="AC19" s="17">
        <v>32040</v>
      </c>
      <c r="AD19" s="17">
        <v>32040</v>
      </c>
      <c r="AE19" s="17">
        <v>32040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12850</v>
      </c>
      <c r="C20" s="13">
        <f>++'Completion Factors'!J18</f>
        <v>0.96884959220878475</v>
      </c>
      <c r="D20" s="13">
        <f t="shared" si="1"/>
        <v>413.15261247574097</v>
      </c>
      <c r="E20" s="13">
        <f t="shared" si="2"/>
        <v>413.15261247574097</v>
      </c>
      <c r="F20" s="13"/>
      <c r="G20" s="13">
        <f t="shared" si="3"/>
        <v>13263.15261247574</v>
      </c>
      <c r="H20" s="14">
        <f t="shared" si="4"/>
        <v>413.15261247574017</v>
      </c>
      <c r="I20" s="13">
        <v>73669.02916666666</v>
      </c>
      <c r="J20" s="13">
        <f t="shared" si="5"/>
        <v>18.003702183273749</v>
      </c>
      <c r="K20" s="13">
        <f t="shared" si="6"/>
        <v>17.44287951851318</v>
      </c>
      <c r="L20" s="13">
        <f t="shared" si="7"/>
        <v>0.5608226647605683</v>
      </c>
      <c r="M20" s="13">
        <f t="shared" si="9"/>
        <v>26.449882135723886</v>
      </c>
      <c r="N20" s="18">
        <f t="shared" ref="N20:N31" si="10">J20/J8</f>
        <v>0.92333879950570497</v>
      </c>
      <c r="O20" s="18">
        <f t="shared" ref="O20:O31" si="11">I20/I8</f>
        <v>0.92657978463957746</v>
      </c>
      <c r="P20" s="13"/>
      <c r="R20" s="16">
        <f t="shared" si="8"/>
        <v>45017</v>
      </c>
      <c r="S20" s="17"/>
      <c r="T20" s="17">
        <v>10000</v>
      </c>
      <c r="U20" s="17">
        <v>12000</v>
      </c>
      <c r="V20" s="17">
        <v>12850</v>
      </c>
      <c r="W20" s="17">
        <v>12850</v>
      </c>
      <c r="X20" s="17">
        <v>12850</v>
      </c>
      <c r="Y20" s="17">
        <v>12850</v>
      </c>
      <c r="Z20" s="17">
        <v>12850</v>
      </c>
      <c r="AA20" s="17">
        <v>12850</v>
      </c>
      <c r="AB20" s="17">
        <v>12850</v>
      </c>
      <c r="AC20" s="17">
        <v>12850</v>
      </c>
      <c r="AD20" s="17">
        <v>12850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10558</v>
      </c>
      <c r="C21" s="13">
        <f>++'Completion Factors'!J17</f>
        <v>0.96884959220878475</v>
      </c>
      <c r="D21" s="13">
        <f t="shared" si="1"/>
        <v>339.46033326995121</v>
      </c>
      <c r="E21" s="13">
        <f t="shared" si="2"/>
        <v>339.46033326995121</v>
      </c>
      <c r="F21" s="13"/>
      <c r="G21" s="13">
        <f t="shared" si="3"/>
        <v>10897.460333269952</v>
      </c>
      <c r="H21" s="14">
        <f t="shared" si="4"/>
        <v>339.46033326995166</v>
      </c>
      <c r="I21" s="13">
        <v>73100.85583333332</v>
      </c>
      <c r="J21" s="13">
        <f t="shared" si="5"/>
        <v>14.907431943226046</v>
      </c>
      <c r="K21" s="13">
        <f t="shared" si="6"/>
        <v>14.443059359074766</v>
      </c>
      <c r="L21" s="13">
        <f t="shared" si="7"/>
        <v>0.46437258415127936</v>
      </c>
      <c r="M21" s="13">
        <f t="shared" si="9"/>
        <v>26.877593024598056</v>
      </c>
      <c r="N21" s="18">
        <f t="shared" si="10"/>
        <v>1.3724053090687649</v>
      </c>
      <c r="O21" s="18">
        <f t="shared" si="11"/>
        <v>0.92298147514113371</v>
      </c>
      <c r="P21" s="13"/>
      <c r="R21" s="16">
        <f t="shared" si="8"/>
        <v>45047</v>
      </c>
      <c r="S21" s="17"/>
      <c r="T21" s="17"/>
      <c r="U21" s="17">
        <v>6668</v>
      </c>
      <c r="V21" s="17">
        <v>6818</v>
      </c>
      <c r="W21" s="17">
        <v>10558</v>
      </c>
      <c r="X21" s="17">
        <v>10558</v>
      </c>
      <c r="Y21" s="17">
        <v>10558</v>
      </c>
      <c r="Z21" s="17">
        <v>10558</v>
      </c>
      <c r="AA21" s="17">
        <v>10558</v>
      </c>
      <c r="AB21" s="17">
        <v>10558</v>
      </c>
      <c r="AC21" s="17">
        <v>10558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29595</v>
      </c>
      <c r="C22" s="13">
        <f>++'Completion Factors'!J16</f>
        <v>0.96372957700556638</v>
      </c>
      <c r="D22" s="13">
        <f t="shared" si="1"/>
        <v>1113.821962230867</v>
      </c>
      <c r="E22" s="13">
        <f t="shared" si="2"/>
        <v>1113.821962230867</v>
      </c>
      <c r="F22" s="13"/>
      <c r="G22" s="13">
        <f t="shared" si="3"/>
        <v>30708.821962230868</v>
      </c>
      <c r="H22" s="14">
        <f t="shared" si="4"/>
        <v>1113.8219622308679</v>
      </c>
      <c r="I22" s="13">
        <v>72660.900833333333</v>
      </c>
      <c r="J22" s="13">
        <f t="shared" si="5"/>
        <v>42.263200166853885</v>
      </c>
      <c r="K22" s="13">
        <f t="shared" si="6"/>
        <v>40.730296019703673</v>
      </c>
      <c r="L22" s="13">
        <f t="shared" si="7"/>
        <v>1.5329041471502123</v>
      </c>
      <c r="M22" s="13">
        <f t="shared" si="9"/>
        <v>25.293445621368011</v>
      </c>
      <c r="N22" s="18">
        <f t="shared" si="10"/>
        <v>0.7135192131763558</v>
      </c>
      <c r="O22" s="18">
        <f t="shared" si="11"/>
        <v>0.92000423277734644</v>
      </c>
      <c r="P22" s="13"/>
      <c r="R22" s="16">
        <f t="shared" si="8"/>
        <v>45078</v>
      </c>
      <c r="S22" s="17"/>
      <c r="T22" s="17">
        <v>750</v>
      </c>
      <c r="U22" s="17">
        <v>16850</v>
      </c>
      <c r="V22" s="17">
        <v>16850</v>
      </c>
      <c r="W22" s="17">
        <v>16850</v>
      </c>
      <c r="X22" s="17">
        <v>29595</v>
      </c>
      <c r="Y22" s="17">
        <v>29595</v>
      </c>
      <c r="Z22" s="17">
        <v>29595</v>
      </c>
      <c r="AA22" s="17">
        <v>29595</v>
      </c>
      <c r="AB22" s="17">
        <v>29595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18655</v>
      </c>
      <c r="C23" s="13">
        <f>++'Completion Factors'!J15</f>
        <v>0.95623898716337596</v>
      </c>
      <c r="D23" s="13">
        <f t="shared" si="1"/>
        <v>853.7214079598524</v>
      </c>
      <c r="E23" s="13">
        <f t="shared" si="2"/>
        <v>853.7214079598524</v>
      </c>
      <c r="F23" s="13"/>
      <c r="G23" s="13">
        <f t="shared" si="3"/>
        <v>19508.721407959853</v>
      </c>
      <c r="H23" s="14">
        <f t="shared" si="4"/>
        <v>853.72140795985251</v>
      </c>
      <c r="I23" s="13">
        <v>71981.799166666664</v>
      </c>
      <c r="J23" s="13">
        <f t="shared" si="5"/>
        <v>27.102297572181207</v>
      </c>
      <c r="K23" s="13">
        <f t="shared" si="6"/>
        <v>25.916273580222981</v>
      </c>
      <c r="L23" s="13">
        <f t="shared" si="7"/>
        <v>1.1860239919582263</v>
      </c>
      <c r="M23" s="13">
        <f t="shared" si="9"/>
        <v>26.954095773518716</v>
      </c>
      <c r="N23" s="18">
        <f t="shared" si="10"/>
        <v>3.4183245222768495</v>
      </c>
      <c r="O23" s="18">
        <f t="shared" si="11"/>
        <v>0.91535572474537419</v>
      </c>
      <c r="P23" s="13"/>
      <c r="R23" s="16">
        <f t="shared" si="8"/>
        <v>45108</v>
      </c>
      <c r="S23" s="17"/>
      <c r="T23" s="17">
        <v>10775</v>
      </c>
      <c r="U23" s="17">
        <v>10775</v>
      </c>
      <c r="V23" s="17">
        <v>18415</v>
      </c>
      <c r="W23" s="17">
        <v>18655</v>
      </c>
      <c r="X23" s="17">
        <v>18655</v>
      </c>
      <c r="Y23" s="17">
        <v>18655</v>
      </c>
      <c r="Z23" s="17">
        <v>18655</v>
      </c>
      <c r="AA23" s="17">
        <v>18655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27958</v>
      </c>
      <c r="C24" s="13">
        <f>++'Completion Factors'!J14</f>
        <v>0.94925358329160858</v>
      </c>
      <c r="D24" s="13">
        <f t="shared" si="1"/>
        <v>1494.6146565109827</v>
      </c>
      <c r="E24" s="13">
        <f t="shared" si="2"/>
        <v>1494.6146565109827</v>
      </c>
      <c r="F24" s="19">
        <v>0</v>
      </c>
      <c r="G24" s="13">
        <f t="shared" si="3"/>
        <v>29452.614656510981</v>
      </c>
      <c r="H24" s="14">
        <f t="shared" si="4"/>
        <v>1494.6146565109811</v>
      </c>
      <c r="I24" s="13">
        <v>71135.608333333323</v>
      </c>
      <c r="J24" s="13">
        <f t="shared" si="5"/>
        <v>41.403476186636937</v>
      </c>
      <c r="K24" s="13">
        <f t="shared" si="6"/>
        <v>39.302398130893899</v>
      </c>
      <c r="L24" s="13">
        <f t="shared" si="7"/>
        <v>2.101078055743038</v>
      </c>
      <c r="M24" s="13">
        <f t="shared" si="9"/>
        <v>30.112008276637365</v>
      </c>
      <c r="N24" s="18">
        <f t="shared" si="10"/>
        <v>10.613273240039819</v>
      </c>
      <c r="O24" s="18">
        <f t="shared" si="11"/>
        <v>0.9134893046461634</v>
      </c>
      <c r="P24" s="13"/>
      <c r="R24" s="16">
        <f t="shared" si="8"/>
        <v>45139</v>
      </c>
      <c r="S24" s="17">
        <v>10000</v>
      </c>
      <c r="T24" s="17">
        <v>10575</v>
      </c>
      <c r="U24" s="17">
        <v>11475</v>
      </c>
      <c r="V24" s="17">
        <v>17175</v>
      </c>
      <c r="W24" s="17">
        <v>27958</v>
      </c>
      <c r="X24" s="17">
        <v>27958</v>
      </c>
      <c r="Y24" s="17">
        <v>27958</v>
      </c>
      <c r="Z24" s="17">
        <v>27958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5600</v>
      </c>
      <c r="C25" s="13">
        <f>++'Completion Factors'!J13</f>
        <v>0.93019406942274829</v>
      </c>
      <c r="D25" s="13">
        <f t="shared" si="1"/>
        <v>420.24909003687691</v>
      </c>
      <c r="E25" s="13">
        <f t="shared" si="2"/>
        <v>420.24909003687691</v>
      </c>
      <c r="F25" s="19">
        <v>0</v>
      </c>
      <c r="G25" s="13">
        <f t="shared" si="3"/>
        <v>6020.2490900368766</v>
      </c>
      <c r="H25" s="14">
        <f t="shared" si="4"/>
        <v>420.24909003687662</v>
      </c>
      <c r="I25" s="13">
        <v>70269.654999999999</v>
      </c>
      <c r="J25" s="13">
        <f t="shared" si="5"/>
        <v>8.5673525649683029</v>
      </c>
      <c r="K25" s="13">
        <f t="shared" si="6"/>
        <v>7.9693005465872861</v>
      </c>
      <c r="L25" s="13">
        <f t="shared" si="7"/>
        <v>0.59805201838101674</v>
      </c>
      <c r="M25" s="13">
        <f t="shared" si="9"/>
        <v>30.253779913090362</v>
      </c>
      <c r="N25" s="18">
        <f t="shared" si="10"/>
        <v>0.95685619011742606</v>
      </c>
      <c r="O25" s="18">
        <f t="shared" si="11"/>
        <v>0.90677329230487724</v>
      </c>
      <c r="P25" s="13"/>
      <c r="R25" s="16">
        <f t="shared" si="8"/>
        <v>45170</v>
      </c>
      <c r="S25" s="17"/>
      <c r="T25" s="17"/>
      <c r="U25" s="17">
        <v>3600</v>
      </c>
      <c r="V25" s="17">
        <v>3600</v>
      </c>
      <c r="W25" s="17">
        <v>3600</v>
      </c>
      <c r="X25" s="17">
        <v>5600</v>
      </c>
      <c r="Y25" s="17">
        <v>5600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10000</v>
      </c>
      <c r="C26" s="13">
        <f>++'Completion Factors'!J12</f>
        <v>0.93019406942274829</v>
      </c>
      <c r="D26" s="13">
        <f t="shared" si="1"/>
        <v>750.44480363728019</v>
      </c>
      <c r="E26" s="13">
        <f t="shared" si="2"/>
        <v>750.44480363728019</v>
      </c>
      <c r="F26" s="19">
        <v>0</v>
      </c>
      <c r="G26" s="13">
        <f t="shared" si="3"/>
        <v>10750.44480363728</v>
      </c>
      <c r="H26" s="14">
        <f t="shared" si="4"/>
        <v>750.44480363727962</v>
      </c>
      <c r="I26" s="13">
        <v>69750.661666666667</v>
      </c>
      <c r="J26" s="13">
        <f t="shared" si="5"/>
        <v>15.412677882559557</v>
      </c>
      <c r="K26" s="13">
        <f t="shared" si="6"/>
        <v>14.336781560280063</v>
      </c>
      <c r="L26" s="13">
        <f t="shared" si="7"/>
        <v>1.0758963222794939</v>
      </c>
      <c r="M26" s="13">
        <f t="shared" si="9"/>
        <v>29.208635612738359</v>
      </c>
      <c r="N26" s="18">
        <f t="shared" si="10"/>
        <v>0.53610741803365147</v>
      </c>
      <c r="O26" s="18">
        <f t="shared" si="11"/>
        <v>0.9024474844428747</v>
      </c>
      <c r="P26" s="13"/>
      <c r="R26" s="16">
        <f t="shared" si="8"/>
        <v>45200</v>
      </c>
      <c r="S26" s="17"/>
      <c r="T26" s="17"/>
      <c r="U26" s="17"/>
      <c r="V26" s="17">
        <v>10000</v>
      </c>
      <c r="W26" s="17">
        <v>10000</v>
      </c>
      <c r="X26" s="17">
        <v>10000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0.83731345744377461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69511.603333333333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27.984310832880123</v>
      </c>
      <c r="N27" s="18">
        <f t="shared" si="10"/>
        <v>0</v>
      </c>
      <c r="O27" s="18">
        <f t="shared" si="11"/>
        <v>0.90436870634228839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1550</v>
      </c>
      <c r="C28" s="13">
        <f>++'Completion Factors'!J10</f>
        <v>0.76695023455696298</v>
      </c>
      <c r="D28" s="13">
        <f t="shared" si="1"/>
        <v>470.99162391595598</v>
      </c>
      <c r="E28" s="13">
        <f t="shared" si="2"/>
        <v>470.99162391595598</v>
      </c>
      <c r="F28" s="19">
        <v>0</v>
      </c>
      <c r="G28" s="13">
        <f t="shared" si="3"/>
        <v>2020.9916239159561</v>
      </c>
      <c r="H28" s="14">
        <f t="shared" si="4"/>
        <v>470.9916239159561</v>
      </c>
      <c r="I28" s="13">
        <v>69002.143333333326</v>
      </c>
      <c r="J28" s="13">
        <f t="shared" si="5"/>
        <v>2.9288823887006159</v>
      </c>
      <c r="K28" s="13">
        <f t="shared" si="6"/>
        <v>2.2463070350036958</v>
      </c>
      <c r="L28" s="13">
        <f t="shared" si="7"/>
        <v>0.68257535369692013</v>
      </c>
      <c r="M28" s="13">
        <f t="shared" si="9"/>
        <v>21.311028046282747</v>
      </c>
      <c r="N28" s="18">
        <f t="shared" si="10"/>
        <v>3.6180439204812898E-2</v>
      </c>
      <c r="O28" s="18">
        <f t="shared" si="11"/>
        <v>0.9045380915977389</v>
      </c>
      <c r="P28" s="20"/>
      <c r="R28" s="16">
        <f t="shared" si="8"/>
        <v>45261</v>
      </c>
      <c r="S28" s="17"/>
      <c r="T28" s="17"/>
      <c r="U28" s="17"/>
      <c r="V28" s="17">
        <v>1550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11107</v>
      </c>
      <c r="C29" s="13">
        <f>++'Completion Factors'!J9</f>
        <v>0.58852257932800112</v>
      </c>
      <c r="D29" s="13">
        <f t="shared" si="1"/>
        <v>7765.6828674652061</v>
      </c>
      <c r="E29" s="13">
        <f t="shared" si="2"/>
        <v>7765.6828674652061</v>
      </c>
      <c r="F29" s="13">
        <f>ROUND(+I29*J29/100,0)-D29-B29</f>
        <v>8496.3171325347939</v>
      </c>
      <c r="G29" s="13">
        <f t="shared" si="3"/>
        <v>27369</v>
      </c>
      <c r="H29" s="14">
        <f t="shared" si="4"/>
        <v>16262</v>
      </c>
      <c r="I29" s="13">
        <v>68422.973333333328</v>
      </c>
      <c r="J29" s="19">
        <v>40</v>
      </c>
      <c r="K29" s="13">
        <f t="shared" si="6"/>
        <v>16.232852007015968</v>
      </c>
      <c r="L29" s="13">
        <f t="shared" si="7"/>
        <v>23.767147992984032</v>
      </c>
      <c r="M29" s="13">
        <f t="shared" si="9"/>
        <v>21.728891897242669</v>
      </c>
      <c r="N29" s="18">
        <f t="shared" si="10"/>
        <v>1.1910425991405924</v>
      </c>
      <c r="O29" s="18">
        <f t="shared" si="11"/>
        <v>0.91257419219537328</v>
      </c>
      <c r="P29" s="13"/>
      <c r="R29" s="16">
        <f t="shared" si="8"/>
        <v>45292</v>
      </c>
      <c r="S29" s="17"/>
      <c r="T29" s="17">
        <v>100</v>
      </c>
      <c r="U29" s="17">
        <v>11107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1.60782395607432E-2</v>
      </c>
      <c r="D30" s="13">
        <f t="shared" si="1"/>
        <v>0</v>
      </c>
      <c r="E30" s="13">
        <f t="shared" si="2"/>
        <v>0</v>
      </c>
      <c r="F30" s="13">
        <f>ROUND(+I30*J30/100,0)-D30-B30</f>
        <v>27241</v>
      </c>
      <c r="G30" s="13">
        <f t="shared" si="3"/>
        <v>27241</v>
      </c>
      <c r="H30" s="14">
        <f t="shared" si="4"/>
        <v>27241</v>
      </c>
      <c r="I30" s="13">
        <v>68103.723333333328</v>
      </c>
      <c r="J30" s="19">
        <v>40</v>
      </c>
      <c r="K30" s="13">
        <f t="shared" si="6"/>
        <v>0</v>
      </c>
      <c r="L30" s="13">
        <f t="shared" si="7"/>
        <v>40</v>
      </c>
      <c r="M30" s="13">
        <f t="shared" si="9"/>
        <v>24.691584518933976</v>
      </c>
      <c r="N30" s="18">
        <f t="shared" si="10"/>
        <v>8.7494923142084833</v>
      </c>
      <c r="O30" s="18">
        <f t="shared" si="11"/>
        <v>0.91379034955746929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1.60782395607432E-2</v>
      </c>
      <c r="D31" s="13">
        <f t="shared" si="1"/>
        <v>0</v>
      </c>
      <c r="E31" s="13">
        <f t="shared" si="2"/>
        <v>0</v>
      </c>
      <c r="F31" s="13">
        <f>ROUND(+I31*J31/100,0)-D31-B31</f>
        <v>27066</v>
      </c>
      <c r="G31" s="13">
        <f t="shared" si="3"/>
        <v>27066</v>
      </c>
      <c r="H31" s="14">
        <f t="shared" si="4"/>
        <v>27066</v>
      </c>
      <c r="I31" s="13">
        <v>67665.975000000006</v>
      </c>
      <c r="J31" s="19">
        <v>40</v>
      </c>
      <c r="K31" s="13">
        <f t="shared" si="6"/>
        <v>0</v>
      </c>
      <c r="L31" s="13">
        <f t="shared" si="7"/>
        <v>40</v>
      </c>
      <c r="M31" s="13">
        <f t="shared" si="9"/>
        <v>24.169468375557045</v>
      </c>
      <c r="N31" s="18">
        <f t="shared" si="10"/>
        <v>0.89567013208522173</v>
      </c>
      <c r="O31" s="18">
        <f t="shared" si="11"/>
        <v>0.91468939382137004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82256.371887465139</v>
      </c>
      <c r="I33" s="13"/>
      <c r="J33" s="22">
        <f>SUM(G20:G31)/SUM(I20:I31)</f>
        <v>0.24169468375557046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88425.599779025026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