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406CEDBC-D7B7-40F4-887E-399C3C5A635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<sst xmlns="http://schemas.openxmlformats.org/spreadsheetml/2006/main" count="137" uniqueCount="65">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</sst>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6.0675309895659592E-2</c:v>
                </c:pt>
                <c:pt idx="1">
                  <c:v>0.52168750543149667</c:v>
                </c:pt>
                <c:pt idx="2">
                  <c:v>0.70172473201824248</c:v>
                </c:pt>
                <c:pt idx="3">
                  <c:v>0.88708639002263301</c:v>
                </c:pt>
                <c:pt idx="4">
                  <c:v>0.91560211218619336</c:v>
                </c:pt>
                <c:pt idx="5">
                  <c:v>0.91633226534823542</c:v>
                </c:pt>
                <c:pt idx="6">
                  <c:v>0.92027176701294144</c:v>
                </c:pt>
                <c:pt idx="7">
                  <c:v>0.99588861392682193</c:v>
                </c:pt>
                <c:pt idx="8">
                  <c:v>0.99678108101999119</c:v>
                </c:pt>
                <c:pt idx="9">
                  <c:v>0.99874273888308029</c:v>
                </c:pt>
                <c:pt idx="10">
                  <c:v>1.0000939213915321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4A77-8AEF-4871A15F148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5.9100412857002411E-2</c:v>
                </c:pt>
                <c:pt idx="1">
                  <c:v>0.4492064390291069</c:v>
                </c:pt>
                <c:pt idx="2">
                  <c:v>0.65904099810967998</c:v>
                </c:pt>
                <c:pt idx="3">
                  <c:v>0.88332133530995904</c:v>
                </c:pt>
                <c:pt idx="4">
                  <c:v>0.90131414801610477</c:v>
                </c:pt>
                <c:pt idx="5">
                  <c:v>0.90018048522813976</c:v>
                </c:pt>
                <c:pt idx="6">
                  <c:v>0.90011565967526164</c:v>
                </c:pt>
                <c:pt idx="7">
                  <c:v>0.99688786343494751</c:v>
                </c:pt>
                <c:pt idx="8">
                  <c:v>0.99803816250205724</c:v>
                </c:pt>
                <c:pt idx="9">
                  <c:v>0.99855546404806372</c:v>
                </c:pt>
                <c:pt idx="10">
                  <c:v>1.000037849985298</c:v>
                </c:pt>
                <c:pt idx="11">
                  <c:v>1.0008293915378581</c:v>
                </c:pt>
                <c:pt idx="12">
                  <c:v>1.0008293915378581</c:v>
                </c:pt>
                <c:pt idx="13">
                  <c:v>1.0008293915378581</c:v>
                </c:pt>
                <c:pt idx="14">
                  <c:v>1.0008293915378581</c:v>
                </c:pt>
                <c:pt idx="15">
                  <c:v>1.0008293915378581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4A77-8AEF-4871A15F148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0.1158941812658658</c:v>
                </c:pt>
                <c:pt idx="1">
                  <c:v>0.66747849259159509</c:v>
                </c:pt>
                <c:pt idx="2">
                  <c:v>0.70495203942685247</c:v>
                </c:pt>
                <c:pt idx="3">
                  <c:v>0.9883384470043437</c:v>
                </c:pt>
                <c:pt idx="4">
                  <c:v>1.0049265225326609</c:v>
                </c:pt>
                <c:pt idx="5">
                  <c:v>0.99815798033955228</c:v>
                </c:pt>
                <c:pt idx="6">
                  <c:v>0.99815798033955228</c:v>
                </c:pt>
                <c:pt idx="7">
                  <c:v>0.99815798033955228</c:v>
                </c:pt>
                <c:pt idx="8">
                  <c:v>0.99815798033955228</c:v>
                </c:pt>
                <c:pt idx="9">
                  <c:v>0.99815798033955228</c:v>
                </c:pt>
                <c:pt idx="10">
                  <c:v>1.0004078803894769</c:v>
                </c:pt>
                <c:pt idx="11">
                  <c:v>1.0004078803894769</c:v>
                </c:pt>
                <c:pt idx="12">
                  <c:v>1.0004078803894769</c:v>
                </c:pt>
                <c:pt idx="13">
                  <c:v>1.0004078803894769</c:v>
                </c:pt>
                <c:pt idx="14">
                  <c:v>1.0004078803894769</c:v>
                </c:pt>
                <c:pt idx="15">
                  <c:v>1.0004078803894769</c:v>
                </c:pt>
                <c:pt idx="16">
                  <c:v>1.00231425562137</c:v>
                </c:pt>
                <c:pt idx="17">
                  <c:v>1.00231425562137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0-4A77-8AEF-4871A15F148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0-4A77-8AEF-4871A15F148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3.3683687682693919E-2</c:v>
                </c:pt>
                <c:pt idx="1">
                  <c:v>0.42313210108084331</c:v>
                </c:pt>
                <c:pt idx="2">
                  <c:v>0.58992556242808314</c:v>
                </c:pt>
                <c:pt idx="3">
                  <c:v>0.84912228015130575</c:v>
                </c:pt>
                <c:pt idx="4">
                  <c:v>0.88028070457743446</c:v>
                </c:pt>
                <c:pt idx="5">
                  <c:v>0.87578923486678173</c:v>
                </c:pt>
                <c:pt idx="6">
                  <c:v>0.89930775018017772</c:v>
                </c:pt>
                <c:pt idx="7">
                  <c:v>0.9936801290882783</c:v>
                </c:pt>
                <c:pt idx="8">
                  <c:v>0.99415426082863245</c:v>
                </c:pt>
                <c:pt idx="9">
                  <c:v>0.99781923604451994</c:v>
                </c:pt>
                <c:pt idx="10">
                  <c:v>0.99855157159451058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10-4A77-8AEF-4871A15F148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4.4640810351119539E-2</c:v>
                </c:pt>
                <c:pt idx="1">
                  <c:v>0.41143360362581238</c:v>
                </c:pt>
                <c:pt idx="2">
                  <c:v>0.54005825146499542</c:v>
                </c:pt>
                <c:pt idx="3">
                  <c:v>0.86125921138683237</c:v>
                </c:pt>
                <c:pt idx="4">
                  <c:v>0.88542938371326452</c:v>
                </c:pt>
                <c:pt idx="5">
                  <c:v>0.87472116674081857</c:v>
                </c:pt>
                <c:pt idx="6">
                  <c:v>0.87433415854342278</c:v>
                </c:pt>
                <c:pt idx="7">
                  <c:v>0.99661139816626909</c:v>
                </c:pt>
                <c:pt idx="8">
                  <c:v>0.99724543868271176</c:v>
                </c:pt>
                <c:pt idx="9">
                  <c:v>0.99755829169316335</c:v>
                </c:pt>
                <c:pt idx="10">
                  <c:v>0.99841245973226223</c:v>
                </c:pt>
                <c:pt idx="11">
                  <c:v>1.0002239427351129</c:v>
                </c:pt>
                <c:pt idx="12">
                  <c:v>1.0002239427351129</c:v>
                </c:pt>
                <c:pt idx="13">
                  <c:v>1.0002239427351129</c:v>
                </c:pt>
                <c:pt idx="14">
                  <c:v>1.0002239427351129</c:v>
                </c:pt>
                <c:pt idx="15">
                  <c:v>1.0002239427351129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10-4A77-8AEF-4871A15F148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6.2094305165342027E-2</c:v>
                </c:pt>
                <c:pt idx="1">
                  <c:v>0.64428525981562024</c:v>
                </c:pt>
                <c:pt idx="2">
                  <c:v>0.76011168920323458</c:v>
                </c:pt>
                <c:pt idx="3">
                  <c:v>1.0067898098009529</c:v>
                </c:pt>
                <c:pt idx="4">
                  <c:v>1.0230309616283999</c:v>
                </c:pt>
                <c:pt idx="5">
                  <c:v>0.99828627231008304</c:v>
                </c:pt>
                <c:pt idx="6">
                  <c:v>0.99828627231008304</c:v>
                </c:pt>
                <c:pt idx="7">
                  <c:v>0.99828627231008304</c:v>
                </c:pt>
                <c:pt idx="8">
                  <c:v>0.99828627231008304</c:v>
                </c:pt>
                <c:pt idx="9">
                  <c:v>0.99828627231008304</c:v>
                </c:pt>
                <c:pt idx="10">
                  <c:v>0.99999585506786048</c:v>
                </c:pt>
                <c:pt idx="11">
                  <c:v>0.99999585506786048</c:v>
                </c:pt>
                <c:pt idx="12">
                  <c:v>0.99999585506786048</c:v>
                </c:pt>
                <c:pt idx="13">
                  <c:v>0.99999585506786048</c:v>
                </c:pt>
                <c:pt idx="14">
                  <c:v>0.99999585506786048</c:v>
                </c:pt>
                <c:pt idx="15">
                  <c:v>0.99999585506786048</c:v>
                </c:pt>
                <c:pt idx="16">
                  <c:v>1.000908830454738</c:v>
                </c:pt>
                <c:pt idx="17">
                  <c:v>1.000908830454738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0-4A77-8AEF-4871A15F148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0.1113322591695752</c:v>
                </c:pt>
                <c:pt idx="1">
                  <c:v>0.59846291273658692</c:v>
                </c:pt>
                <c:pt idx="2">
                  <c:v>0.64409880215841075</c:v>
                </c:pt>
                <c:pt idx="3">
                  <c:v>1.050022380352033</c:v>
                </c:pt>
                <c:pt idx="4">
                  <c:v>1.050022380352033</c:v>
                </c:pt>
                <c:pt idx="5">
                  <c:v>0.99922728508388259</c:v>
                </c:pt>
                <c:pt idx="6">
                  <c:v>0.99922728508388259</c:v>
                </c:pt>
                <c:pt idx="7">
                  <c:v>0.99922728508388259</c:v>
                </c:pt>
                <c:pt idx="8">
                  <c:v>0.99922728508388259</c:v>
                </c:pt>
                <c:pt idx="9">
                  <c:v>0.99922728508388259</c:v>
                </c:pt>
                <c:pt idx="10">
                  <c:v>1.0018193143577709</c:v>
                </c:pt>
                <c:pt idx="11">
                  <c:v>1.0018193143577709</c:v>
                </c:pt>
                <c:pt idx="12">
                  <c:v>1.0018193143577709</c:v>
                </c:pt>
                <c:pt idx="13">
                  <c:v>1.0018193143577709</c:v>
                </c:pt>
                <c:pt idx="14">
                  <c:v>1.0018193143577709</c:v>
                </c:pt>
                <c:pt idx="15">
                  <c:v>1.0018193143577709</c:v>
                </c:pt>
                <c:pt idx="16">
                  <c:v>1.0018193143577709</c:v>
                </c:pt>
                <c:pt idx="17">
                  <c:v>1.0018193143577709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10-4A77-8AEF-4871A15F148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0.1126729905129313</c:v>
                </c:pt>
                <c:pt idx="1">
                  <c:v>0.60566997016025759</c:v>
                </c:pt>
                <c:pt idx="2">
                  <c:v>0.61817152742143855</c:v>
                </c:pt>
                <c:pt idx="3">
                  <c:v>1.043678073622901</c:v>
                </c:pt>
                <c:pt idx="4">
                  <c:v>1.043678073622901</c:v>
                </c:pt>
                <c:pt idx="5">
                  <c:v>1.0000735342795699</c:v>
                </c:pt>
                <c:pt idx="6">
                  <c:v>1.0000735342795699</c:v>
                </c:pt>
                <c:pt idx="7">
                  <c:v>1.0000735342795699</c:v>
                </c:pt>
                <c:pt idx="8">
                  <c:v>1.0000735342795699</c:v>
                </c:pt>
                <c:pt idx="9">
                  <c:v>1.0000735342795699</c:v>
                </c:pt>
                <c:pt idx="10">
                  <c:v>1.004359975605982</c:v>
                </c:pt>
                <c:pt idx="11">
                  <c:v>1.004359975605982</c:v>
                </c:pt>
                <c:pt idx="12">
                  <c:v>1.004359975605982</c:v>
                </c:pt>
                <c:pt idx="13">
                  <c:v>1.004359975605982</c:v>
                </c:pt>
                <c:pt idx="14">
                  <c:v>1.004359975605982</c:v>
                </c:pt>
                <c:pt idx="15">
                  <c:v>1.004359975605982</c:v>
                </c:pt>
                <c:pt idx="16">
                  <c:v>1.004359975605982</c:v>
                </c:pt>
                <c:pt idx="17">
                  <c:v>1.004359975605982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10-4A77-8AEF-4871A15F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8.5980196282246855</c:v>
                </c:pt>
                <c:pt idx="1">
                  <c:v>1.3451054984302031</c:v>
                </c:pt>
                <c:pt idx="2">
                  <c:v>1.264151524873961</c:v>
                </c:pt>
                <c:pt idx="3">
                  <c:v>1.03214537218053</c:v>
                </c:pt>
                <c:pt idx="4">
                  <c:v>1.0007974568344959</c:v>
                </c:pt>
                <c:pt idx="5">
                  <c:v>1.0042992065364069</c:v>
                </c:pt>
                <c:pt idx="6">
                  <c:v>1.082167952581357</c:v>
                </c:pt>
                <c:pt idx="7">
                  <c:v>1.0008961515180399</c:v>
                </c:pt>
                <c:pt idx="8">
                  <c:v>1.0019679926720539</c:v>
                </c:pt>
                <c:pt idx="9">
                  <c:v>1.001352883436192</c:v>
                </c:pt>
                <c:pt idx="10">
                  <c:v>1.0007354010764331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6-4B15-BD33-B9F82321450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7.6007326736615752</c:v>
                </c:pt>
                <c:pt idx="1">
                  <c:v>1.4671227766327199</c:v>
                </c:pt>
                <c:pt idx="2">
                  <c:v>1.340313179064095</c:v>
                </c:pt>
                <c:pt idx="3">
                  <c:v>1.020369498603622</c:v>
                </c:pt>
                <c:pt idx="4">
                  <c:v>0.99874221125846041</c:v>
                </c:pt>
                <c:pt idx="5">
                  <c:v>0.99992798604952904</c:v>
                </c:pt>
                <c:pt idx="6">
                  <c:v>1.1075108545435139</c:v>
                </c:pt>
                <c:pt idx="7">
                  <c:v>1.0011538901307779</c:v>
                </c:pt>
                <c:pt idx="8">
                  <c:v>1.000518318402484</c:v>
                </c:pt>
                <c:pt idx="9">
                  <c:v>1.001484530394761</c:v>
                </c:pt>
                <c:pt idx="10">
                  <c:v>1.000791511593857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1.0014836335703841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6-4B15-BD33-B9F82321450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5.7593788169603899</c:v>
                </c:pt>
                <c:pt idx="1">
                  <c:v>1.056141954012271</c:v>
                </c:pt>
                <c:pt idx="2">
                  <c:v>1.4019938828858389</c:v>
                </c:pt>
                <c:pt idx="3">
                  <c:v>1.0167838007097629</c:v>
                </c:pt>
                <c:pt idx="4">
                  <c:v>0.99326463971112011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1.0022540520581309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1.0019055979758491</c:v>
                </c:pt>
                <c:pt idx="16">
                  <c:v>1</c:v>
                </c:pt>
                <c:pt idx="17">
                  <c:v>0.99769108779168691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6-4B15-BD33-B9F82321450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6-4B15-BD33-B9F82321450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12.561929236098489</c:v>
                </c:pt>
                <c:pt idx="1">
                  <c:v>1.394187680209525</c:v>
                </c:pt>
                <c:pt idx="2">
                  <c:v>1.4393719042388859</c:v>
                </c:pt>
                <c:pt idx="3">
                  <c:v>1.0366948614522</c:v>
                </c:pt>
                <c:pt idx="4">
                  <c:v>0.99489768469614615</c:v>
                </c:pt>
                <c:pt idx="5">
                  <c:v>1.026854081298423</c:v>
                </c:pt>
                <c:pt idx="6">
                  <c:v>1.1049389142806709</c:v>
                </c:pt>
                <c:pt idx="7">
                  <c:v>1.0004771472493761</c:v>
                </c:pt>
                <c:pt idx="8">
                  <c:v>1.0036865256834819</c:v>
                </c:pt>
                <c:pt idx="9">
                  <c:v>1.0007339360913641</c:v>
                </c:pt>
                <c:pt idx="10">
                  <c:v>1.001674796964098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D6-4B15-BD33-B9F82321450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9.2165352821713302</c:v>
                </c:pt>
                <c:pt idx="1">
                  <c:v>1.312625528653133</c:v>
                </c:pt>
                <c:pt idx="2">
                  <c:v>1.594752434668903</c:v>
                </c:pt>
                <c:pt idx="3">
                  <c:v>1.0280637606040961</c:v>
                </c:pt>
                <c:pt idx="4">
                  <c:v>0.98790618747308967</c:v>
                </c:pt>
                <c:pt idx="5">
                  <c:v>0.99955756392767103</c:v>
                </c:pt>
                <c:pt idx="6">
                  <c:v>1.1398518385997309</c:v>
                </c:pt>
                <c:pt idx="7">
                  <c:v>1.0006361963325019</c:v>
                </c:pt>
                <c:pt idx="8">
                  <c:v>1.0003137171636149</c:v>
                </c:pt>
                <c:pt idx="9">
                  <c:v>1.0008562587732579</c:v>
                </c:pt>
                <c:pt idx="10">
                  <c:v>1.001814363377773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1.000684734378336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D6-4B15-BD33-B9F82321450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10.37591544184358</c:v>
                </c:pt>
                <c:pt idx="1">
                  <c:v>1.1797750726452461</c:v>
                </c:pt>
                <c:pt idx="2">
                  <c:v>1.3245287818903191</c:v>
                </c:pt>
                <c:pt idx="3">
                  <c:v>1.0161316211878011</c:v>
                </c:pt>
                <c:pt idx="4">
                  <c:v>0.97581237494617934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1.001712517546516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1.000912979171114</c:v>
                </c:pt>
                <c:pt idx="16">
                  <c:v>1</c:v>
                </c:pt>
                <c:pt idx="17">
                  <c:v>0.99909199476807009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D6-4B15-BD33-B9F82321450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1.0762551671132721</c:v>
                </c:pt>
                <c:pt idx="2">
                  <c:v>1.630219427257666</c:v>
                </c:pt>
                <c:pt idx="3">
                  <c:v>1</c:v>
                </c:pt>
                <c:pt idx="4">
                  <c:v>0.95162474989235868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1.0025940337224379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0.99818398953614007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D6-4B15-BD33-B9F82321450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5.3754672473235354</c:v>
                </c:pt>
                <c:pt idx="1">
                  <c:v>1.020640873540211</c:v>
                </c:pt>
                <c:pt idx="2">
                  <c:v>1.6883308714918761</c:v>
                </c:pt>
                <c:pt idx="3">
                  <c:v>1</c:v>
                </c:pt>
                <c:pt idx="4">
                  <c:v>0.95822031673812225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1.004286126149214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0.99565895126062609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D6-4B15-BD33-B9F823214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0.18603034005981592</v>
      </c>
      <c r="C7" s="4">
        <f t="shared" ref="C7:C29" si="1">+F7/F8</f>
        <v>9.6377038306156501E-2</v>
      </c>
      <c r="D7" s="4">
        <f t="shared" ref="D7:D29" si="2">+G7/G8</f>
        <v>0.10850064252826352</v>
      </c>
      <c r="E7" s="5">
        <v>0.1113322591695752</v>
      </c>
      <c r="F7" s="5">
        <v>6.2094305165342027E-2</v>
      </c>
      <c r="G7" s="5">
        <v>4.4640810351119539E-2</v>
      </c>
      <c r="H7" s="4">
        <f t="shared" ref="H7:H29" si="3">+I7/I8</f>
        <v>0.18603034005981595</v>
      </c>
      <c r="I7" s="5">
        <v>0.1126729905129313</v>
      </c>
      <c r="J7" s="5">
        <f t="shared" ref="J7:J30" si="4">I7</f>
        <v>0.1126729905129313</v>
      </c>
    </row>
    <row r="8" spans="1:10" ht="15.5" customHeight="1" x14ac:dyDescent="0.35">
      <c r="A8" s="3">
        <f t="shared" ref="A8:A29" si="5">1+A7</f>
        <v>1</v>
      </c>
      <c r="B8" s="4">
        <f t="shared" si="0"/>
        <v>0.92914768779433299</v>
      </c>
      <c r="C8" s="4">
        <f t="shared" si="1"/>
        <v>0.84761919724057122</v>
      </c>
      <c r="D8" s="4">
        <f t="shared" si="2"/>
        <v>0.76183189963255282</v>
      </c>
      <c r="E8" s="5">
        <v>0.59846291273658692</v>
      </c>
      <c r="F8" s="5">
        <v>0.64428525981562024</v>
      </c>
      <c r="G8" s="5">
        <v>0.41143360362581238</v>
      </c>
      <c r="H8" s="4">
        <f t="shared" si="3"/>
        <v>0.97977655600974001</v>
      </c>
      <c r="I8" s="5">
        <v>0.60566997016025759</v>
      </c>
      <c r="J8" s="5">
        <f t="shared" si="4"/>
        <v>0.60566997016025759</v>
      </c>
    </row>
    <row r="9" spans="1:10" ht="15.5" customHeight="1" x14ac:dyDescent="0.35">
      <c r="A9" s="3">
        <f t="shared" si="5"/>
        <v>2</v>
      </c>
      <c r="B9" s="4">
        <f t="shared" si="0"/>
        <v>0.61341435593255511</v>
      </c>
      <c r="C9" s="4">
        <f t="shared" si="1"/>
        <v>0.75498548138216881</v>
      </c>
      <c r="D9" s="4">
        <f t="shared" si="2"/>
        <v>0.62705657521546043</v>
      </c>
      <c r="E9" s="5">
        <v>0.64409880215841075</v>
      </c>
      <c r="F9" s="5">
        <v>0.76011168920323458</v>
      </c>
      <c r="G9" s="5">
        <v>0.54005825146499542</v>
      </c>
      <c r="H9" s="4">
        <f t="shared" si="3"/>
        <v>0.59230096237970276</v>
      </c>
      <c r="I9" s="5">
        <v>0.61817152742143855</v>
      </c>
      <c r="J9" s="5">
        <f t="shared" si="4"/>
        <v>0.61817152742143855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0.98412447673959413</v>
      </c>
      <c r="D10" s="4">
        <f t="shared" si="2"/>
        <v>0.97270231509025751</v>
      </c>
      <c r="E10" s="5">
        <v>1.050022380352033</v>
      </c>
      <c r="F10" s="5">
        <v>1.0067898098009529</v>
      </c>
      <c r="G10" s="5">
        <v>0.86125921138683237</v>
      </c>
      <c r="H10" s="4">
        <f t="shared" si="3"/>
        <v>1</v>
      </c>
      <c r="I10" s="5">
        <v>1.043678073622901</v>
      </c>
      <c r="J10" s="5">
        <f t="shared" si="4"/>
        <v>1.043678073622901</v>
      </c>
    </row>
    <row r="11" spans="1:10" ht="15.5" customHeight="1" x14ac:dyDescent="0.35">
      <c r="A11" s="3">
        <f t="shared" si="5"/>
        <v>4</v>
      </c>
      <c r="B11" s="4">
        <f t="shared" si="0"/>
        <v>1.0508343757485428</v>
      </c>
      <c r="C11" s="4">
        <f t="shared" si="1"/>
        <v>1.0247871677740858</v>
      </c>
      <c r="D11" s="4">
        <f t="shared" si="2"/>
        <v>1.0122418633269668</v>
      </c>
      <c r="E11" s="5">
        <v>1.050022380352033</v>
      </c>
      <c r="F11" s="5">
        <v>1.0230309616283999</v>
      </c>
      <c r="G11" s="5">
        <v>0.88542938371326452</v>
      </c>
      <c r="H11" s="4">
        <f t="shared" si="3"/>
        <v>1.0436013331507095</v>
      </c>
      <c r="I11" s="5">
        <v>1.043678073622901</v>
      </c>
      <c r="J11" s="5">
        <f t="shared" si="4"/>
        <v>1.043678073622901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1.0004426319086521</v>
      </c>
      <c r="E12" s="5">
        <v>0.99922728508388259</v>
      </c>
      <c r="F12" s="5">
        <v>0.99828627231008304</v>
      </c>
      <c r="G12" s="5">
        <v>0.87472116674081857</v>
      </c>
      <c r="H12" s="4">
        <f t="shared" si="3"/>
        <v>1</v>
      </c>
      <c r="I12" s="5">
        <v>1.0000735342795699</v>
      </c>
      <c r="J12" s="5">
        <f t="shared" si="4"/>
        <v>1.0000735342795699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0.87730700266138617</v>
      </c>
      <c r="E13" s="5">
        <v>0.99922728508388259</v>
      </c>
      <c r="F13" s="5">
        <v>0.99828627231008304</v>
      </c>
      <c r="G13" s="5">
        <v>0.87433415854342278</v>
      </c>
      <c r="H13" s="4">
        <f t="shared" si="3"/>
        <v>1</v>
      </c>
      <c r="I13" s="5">
        <v>1.0000735342795699</v>
      </c>
      <c r="J13" s="5">
        <f t="shared" si="4"/>
        <v>1.0000735342795699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0.99936420815593785</v>
      </c>
      <c r="E14" s="5">
        <v>0.99922728508388259</v>
      </c>
      <c r="F14" s="5">
        <v>0.99828627231008304</v>
      </c>
      <c r="G14" s="5">
        <v>0.99661139816626909</v>
      </c>
      <c r="H14" s="4">
        <f t="shared" si="3"/>
        <v>1</v>
      </c>
      <c r="I14" s="5">
        <v>1.0000735342795699</v>
      </c>
      <c r="J14" s="5">
        <f t="shared" si="4"/>
        <v>1.0000735342795699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0.99968638122397779</v>
      </c>
      <c r="E15" s="5">
        <v>0.99922728508388259</v>
      </c>
      <c r="F15" s="5">
        <v>0.99828627231008304</v>
      </c>
      <c r="G15" s="5">
        <v>0.99724543868271176</v>
      </c>
      <c r="H15" s="4">
        <f t="shared" si="3"/>
        <v>1</v>
      </c>
      <c r="I15" s="5">
        <v>1.0000735342795699</v>
      </c>
      <c r="J15" s="5">
        <f t="shared" si="4"/>
        <v>1.0000735342795699</v>
      </c>
    </row>
    <row r="16" spans="1:10" ht="15.5" customHeight="1" x14ac:dyDescent="0.35">
      <c r="A16" s="3">
        <f t="shared" si="5"/>
        <v>9</v>
      </c>
      <c r="B16" s="4">
        <f t="shared" si="0"/>
        <v>0.99741267787839571</v>
      </c>
      <c r="C16" s="4">
        <f t="shared" si="1"/>
        <v>0.99829041015608866</v>
      </c>
      <c r="D16" s="4">
        <f t="shared" si="2"/>
        <v>0.99914447377857452</v>
      </c>
      <c r="E16" s="5">
        <v>0.99922728508388259</v>
      </c>
      <c r="F16" s="5">
        <v>0.99828627231008304</v>
      </c>
      <c r="G16" s="5">
        <v>0.99755829169316335</v>
      </c>
      <c r="H16" s="4">
        <f t="shared" si="3"/>
        <v>0.99573216632430428</v>
      </c>
      <c r="I16" s="5">
        <v>1.0000735342795699</v>
      </c>
      <c r="J16" s="5">
        <f t="shared" si="4"/>
        <v>1.0000735342795699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0.99818892257478142</v>
      </c>
      <c r="E17" s="5">
        <v>1.0018193143577709</v>
      </c>
      <c r="F17" s="5">
        <v>0.99999585506786048</v>
      </c>
      <c r="G17" s="5">
        <v>0.99841245973226223</v>
      </c>
      <c r="H17" s="4">
        <f t="shared" si="3"/>
        <v>1</v>
      </c>
      <c r="I17" s="5">
        <v>1.004359975605982</v>
      </c>
      <c r="J17" s="5">
        <f t="shared" si="4"/>
        <v>1.004359975605982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1.0018193143577709</v>
      </c>
      <c r="F18" s="5">
        <v>0.99999585506786048</v>
      </c>
      <c r="G18" s="5">
        <v>1.0002239427351129</v>
      </c>
      <c r="H18" s="4">
        <f t="shared" si="3"/>
        <v>1</v>
      </c>
      <c r="I18" s="5">
        <v>1.004359975605982</v>
      </c>
      <c r="J18" s="5">
        <f t="shared" si="4"/>
        <v>1.004359975605982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1.0018193143577709</v>
      </c>
      <c r="F19" s="5">
        <v>0.99999585506786048</v>
      </c>
      <c r="G19" s="5">
        <v>1.0002239427351129</v>
      </c>
      <c r="H19" s="4">
        <f t="shared" si="3"/>
        <v>1</v>
      </c>
      <c r="I19" s="5">
        <v>1.004359975605982</v>
      </c>
      <c r="J19" s="5">
        <f t="shared" si="4"/>
        <v>1.004359975605982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1.0018193143577709</v>
      </c>
      <c r="F20" s="5">
        <v>0.99999585506786048</v>
      </c>
      <c r="G20" s="5">
        <v>1.0002239427351129</v>
      </c>
      <c r="H20" s="4">
        <f t="shared" si="3"/>
        <v>1</v>
      </c>
      <c r="I20" s="5">
        <v>1.004359975605982</v>
      </c>
      <c r="J20" s="5">
        <f t="shared" si="4"/>
        <v>1.004359975605982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1.0018193143577709</v>
      </c>
      <c r="F21" s="5">
        <v>0.99999585506786048</v>
      </c>
      <c r="G21" s="5">
        <v>1.0002239427351129</v>
      </c>
      <c r="H21" s="4">
        <f t="shared" si="3"/>
        <v>1</v>
      </c>
      <c r="I21" s="5">
        <v>1.004359975605982</v>
      </c>
      <c r="J21" s="5">
        <f t="shared" si="4"/>
        <v>1.004359975605982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0.99908785359955044</v>
      </c>
      <c r="D22" s="4">
        <f t="shared" si="2"/>
        <v>0.9993157341620077</v>
      </c>
      <c r="E22" s="5">
        <v>1.0018193143577709</v>
      </c>
      <c r="F22" s="5">
        <v>0.99999585506786048</v>
      </c>
      <c r="G22" s="5">
        <v>1.0002239427351129</v>
      </c>
      <c r="H22" s="4">
        <f t="shared" si="3"/>
        <v>1</v>
      </c>
      <c r="I22" s="5">
        <v>1.004359975605982</v>
      </c>
      <c r="J22" s="5">
        <f t="shared" si="4"/>
        <v>1.004359975605982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1.0018193143577709</v>
      </c>
      <c r="F23" s="5">
        <v>1.000908830454738</v>
      </c>
      <c r="G23" s="5">
        <v>1.000908830454738</v>
      </c>
      <c r="H23" s="4">
        <f t="shared" si="3"/>
        <v>1</v>
      </c>
      <c r="I23" s="5">
        <v>1.004359975605982</v>
      </c>
      <c r="J23" s="5">
        <f t="shared" si="4"/>
        <v>1.004359975605982</v>
      </c>
    </row>
    <row r="24" spans="1:10" ht="15.5" customHeight="1" x14ac:dyDescent="0.35">
      <c r="A24" s="3">
        <f t="shared" si="5"/>
        <v>17</v>
      </c>
      <c r="B24" s="4">
        <f t="shared" si="0"/>
        <v>1.0018193143577709</v>
      </c>
      <c r="C24" s="4">
        <f t="shared" si="1"/>
        <v>1.000908830454738</v>
      </c>
      <c r="D24" s="4">
        <f t="shared" si="2"/>
        <v>1.000908830454738</v>
      </c>
      <c r="E24" s="5">
        <v>1.0018193143577709</v>
      </c>
      <c r="F24" s="5">
        <v>1.000908830454738</v>
      </c>
      <c r="G24" s="5">
        <v>1.000908830454738</v>
      </c>
      <c r="H24" s="4">
        <f t="shared" si="3"/>
        <v>1.004359975605982</v>
      </c>
      <c r="I24" s="5">
        <v>1.004359975605982</v>
      </c>
      <c r="J24" s="5">
        <f t="shared" si="4"/>
        <v>1.004359975605982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11.368813509759489</v>
      </c>
      <c r="C38" s="4">
        <v>1.010648558972183</v>
      </c>
      <c r="D38" s="4">
        <v>1</v>
      </c>
      <c r="E38" s="4">
        <v>1.0046319272125721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2.5193183889192641</v>
      </c>
      <c r="C39" s="4">
        <v>0.96245523926646659</v>
      </c>
      <c r="D39" s="4">
        <v>1.0390093577361039</v>
      </c>
      <c r="E39" s="4">
        <v>1</v>
      </c>
      <c r="F39" s="4">
        <v>1</v>
      </c>
      <c r="G39" s="4">
        <v>1</v>
      </c>
      <c r="H39" s="4">
        <v>1.0231851557130971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19.548823529411759</v>
      </c>
      <c r="C40" s="4">
        <v>1.0571419974122109</v>
      </c>
      <c r="D40" s="4">
        <v>1</v>
      </c>
      <c r="E40" s="4">
        <v>1</v>
      </c>
      <c r="F40" s="4">
        <v>1</v>
      </c>
      <c r="G40" s="4">
        <v>1</v>
      </c>
      <c r="H40" s="4">
        <v>1.018245474211545</v>
      </c>
      <c r="I40" s="4">
        <v>1</v>
      </c>
      <c r="J40" s="4">
        <v>1.051533279288849</v>
      </c>
      <c r="K40" s="4">
        <v>0.99999999999999989</v>
      </c>
      <c r="L40" s="4">
        <v>1.021772360533276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32.999999999999993</v>
      </c>
      <c r="C41" s="4">
        <v>2.102016464860017</v>
      </c>
      <c r="D41" s="4">
        <v>0.99452535973758305</v>
      </c>
      <c r="E41" s="4">
        <v>1</v>
      </c>
      <c r="F41" s="4">
        <v>1</v>
      </c>
      <c r="G41" s="4">
        <v>1.004911011852317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1.005477875026684</v>
      </c>
      <c r="R41" s="4">
        <v>1</v>
      </c>
      <c r="S41" s="4">
        <v>0.99455196860842043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4.4232090284592731</v>
      </c>
      <c r="C42" s="4">
        <v>1</v>
      </c>
      <c r="D42" s="4">
        <v>1</v>
      </c>
      <c r="E42" s="4">
        <v>1.026180043263631</v>
      </c>
      <c r="F42" s="4">
        <v>1.034646775849954</v>
      </c>
      <c r="G42" s="4">
        <v>1</v>
      </c>
      <c r="H42" s="4">
        <v>1.064308849649984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4.0549126389834349</v>
      </c>
      <c r="D43" s="4">
        <v>1</v>
      </c>
      <c r="E43" s="4">
        <v>1</v>
      </c>
      <c r="F43" s="4">
        <v>1</v>
      </c>
      <c r="G43" s="4">
        <v>1.4837716843872411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37.424257066924383</v>
      </c>
      <c r="C44" s="4">
        <v>1.16293197502889</v>
      </c>
      <c r="D44" s="4">
        <v>1.0097814441230839</v>
      </c>
      <c r="E44" s="4">
        <v>0.99999999999999989</v>
      </c>
      <c r="F44" s="4">
        <v>1.0135349836997449</v>
      </c>
      <c r="G44" s="4">
        <v>1.0052125991939731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11.03055466837006</v>
      </c>
      <c r="C45" s="4">
        <v>1.1381912942766139</v>
      </c>
      <c r="D45" s="4">
        <v>1.0073519435587821</v>
      </c>
      <c r="E45" s="4">
        <v>1.3663201313186579</v>
      </c>
      <c r="F45" s="4">
        <v>1</v>
      </c>
      <c r="G45" s="4">
        <v>0.98600842821233181</v>
      </c>
      <c r="H45" s="4">
        <v>1.0141901137833429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1.0454798103645579</v>
      </c>
      <c r="D46" s="4">
        <v>3.0391126678342091</v>
      </c>
      <c r="E46" s="4">
        <v>1.0177508095055161</v>
      </c>
      <c r="F46" s="4">
        <v>1</v>
      </c>
      <c r="G46" s="4">
        <v>1</v>
      </c>
      <c r="H46" s="4">
        <v>1</v>
      </c>
      <c r="I46" s="4">
        <v>1</v>
      </c>
      <c r="J46" s="4">
        <v>1.003764605963378</v>
      </c>
      <c r="K46" s="4">
        <v>0.99999999999999989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9.0404631176891854</v>
      </c>
      <c r="C47" s="4">
        <v>1.3868446416075839</v>
      </c>
      <c r="D47" s="4">
        <v>1.0297978884435599</v>
      </c>
      <c r="E47" s="4">
        <v>1</v>
      </c>
      <c r="F47" s="4">
        <v>1</v>
      </c>
      <c r="G47" s="4">
        <v>1</v>
      </c>
      <c r="H47" s="4">
        <v>2.6640319494134288</v>
      </c>
      <c r="I47" s="4">
        <v>1.00763435599002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4.7742875389159423</v>
      </c>
      <c r="C48" s="4">
        <v>1.295681979684822</v>
      </c>
      <c r="D48" s="4">
        <v>1.516185646167644</v>
      </c>
      <c r="E48" s="4">
        <v>1.017388491933459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1.0024930041117841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15.61344537815126</v>
      </c>
      <c r="C49" s="4">
        <v>2.7755161953224392</v>
      </c>
      <c r="D49" s="4">
        <v>1</v>
      </c>
      <c r="E49" s="4">
        <v>1.006819330348224</v>
      </c>
      <c r="F49" s="4">
        <v>1</v>
      </c>
      <c r="G49" s="4">
        <v>1.0034697397257479</v>
      </c>
      <c r="H49" s="4">
        <v>1</v>
      </c>
      <c r="I49" s="4">
        <v>1</v>
      </c>
      <c r="J49" s="4">
        <v>1</v>
      </c>
      <c r="K49" s="4">
        <v>1.0077821011673149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8.4661645000607439</v>
      </c>
      <c r="C50" s="4">
        <v>1.0303795651861949</v>
      </c>
      <c r="D50" s="4">
        <v>1</v>
      </c>
      <c r="E50" s="4">
        <v>1.1980167683351439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>
        <v>1</v>
      </c>
      <c r="D51" s="4">
        <v>5.6438729900737208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8.3507062834875789</v>
      </c>
      <c r="C52" s="4">
        <v>1.4535697620158661</v>
      </c>
      <c r="D52" s="4">
        <v>1</v>
      </c>
      <c r="E52" s="4">
        <v>1.0967897271268059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1.1177084057567961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2.117064647641234</v>
      </c>
      <c r="C54" s="4">
        <v>1.6225584594222831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/>
      <c r="C55" s="4">
        <v>0.99999999999999989</v>
      </c>
      <c r="D55" s="4">
        <v>1.056514409568917</v>
      </c>
      <c r="E55" s="4">
        <v>1</v>
      </c>
      <c r="F55" s="4">
        <v>0.85487424967707626</v>
      </c>
      <c r="G55" s="4">
        <v>1</v>
      </c>
    </row>
    <row r="56" spans="1:22" ht="15.5" customHeight="1" x14ac:dyDescent="0.35">
      <c r="A56" s="1">
        <f t="shared" si="6"/>
        <v>18</v>
      </c>
      <c r="B56" s="4">
        <v>15.37636363636364</v>
      </c>
      <c r="C56" s="4">
        <v>1.2273264751093771</v>
      </c>
      <c r="D56" s="4">
        <v>0.99999999999999989</v>
      </c>
      <c r="E56" s="4">
        <v>0.99999999999999989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1.228765501339814</v>
      </c>
      <c r="D57" s="4">
        <v>2.8906582817729989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1</v>
      </c>
      <c r="D58" s="4">
        <v>1</v>
      </c>
    </row>
    <row r="59" spans="1:22" ht="15.5" customHeight="1" x14ac:dyDescent="0.35">
      <c r="A59" s="1">
        <f t="shared" si="6"/>
        <v>21</v>
      </c>
      <c r="B59" s="4">
        <v>5.3754672473235354</v>
      </c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6.0675309895659592E-2</v>
      </c>
      <c r="C2" s="32">
        <v>5.9100412857002411E-2</v>
      </c>
      <c r="D2" s="32">
        <v>0.1158941812658658</v>
      </c>
      <c r="E2" s="32">
        <v>0.1126729905129313</v>
      </c>
      <c r="F2" s="32">
        <v>3.3683687682693919E-2</v>
      </c>
      <c r="G2" s="32">
        <v>4.4640810351119539E-2</v>
      </c>
      <c r="H2" s="32">
        <v>6.2094305165342027E-2</v>
      </c>
      <c r="I2" s="32">
        <v>0.1113322591695752</v>
      </c>
      <c r="J2" s="32">
        <v>0.1126729905129313</v>
      </c>
      <c r="M2" s="31">
        <v>1</v>
      </c>
      <c r="N2" s="17">
        <v>8.5980196282246855</v>
      </c>
      <c r="O2" s="17">
        <v>7.6007326736615752</v>
      </c>
      <c r="P2" s="17">
        <v>5.7593788169603899</v>
      </c>
      <c r="Q2" s="17">
        <v>5.3754672473235354</v>
      </c>
      <c r="R2" s="17">
        <v>12.561929236098489</v>
      </c>
      <c r="S2" s="17">
        <v>9.2165352821713302</v>
      </c>
      <c r="T2" s="17">
        <v>10.37591544184358</v>
      </c>
      <c r="U2" s="17">
        <v>5.3754672473235354</v>
      </c>
      <c r="V2" s="17">
        <v>5.3754672473235354</v>
      </c>
    </row>
    <row r="3" spans="1:27" x14ac:dyDescent="0.35">
      <c r="A3">
        <f t="shared" ref="A3:A24" si="0">+A2+1</f>
        <v>2</v>
      </c>
      <c r="B3" s="32">
        <v>0.52168750543149667</v>
      </c>
      <c r="C3" s="32">
        <v>0.4492064390291069</v>
      </c>
      <c r="D3" s="32">
        <v>0.66747849259159509</v>
      </c>
      <c r="E3" s="32">
        <v>0.60566997016025759</v>
      </c>
      <c r="F3" s="32">
        <v>0.42313210108084331</v>
      </c>
      <c r="G3" s="32">
        <v>0.41143360362581238</v>
      </c>
      <c r="H3" s="32">
        <v>0.64428525981562024</v>
      </c>
      <c r="I3" s="32">
        <v>0.59846291273658692</v>
      </c>
      <c r="J3" s="32">
        <v>0.60566997016025759</v>
      </c>
      <c r="M3">
        <f t="shared" ref="M3:M24" si="1">+M2+1</f>
        <v>2</v>
      </c>
      <c r="N3" s="17">
        <v>1.3451054984302031</v>
      </c>
      <c r="O3" s="17">
        <v>1.4671227766327199</v>
      </c>
      <c r="P3" s="17">
        <v>1.056141954012271</v>
      </c>
      <c r="Q3" s="17">
        <v>1.020640873540211</v>
      </c>
      <c r="R3" s="17">
        <v>1.394187680209525</v>
      </c>
      <c r="S3" s="17">
        <v>1.312625528653133</v>
      </c>
      <c r="T3" s="17">
        <v>1.1797750726452461</v>
      </c>
      <c r="U3" s="17">
        <v>1.0762551671132721</v>
      </c>
      <c r="V3" s="17">
        <v>1.020640873540211</v>
      </c>
    </row>
    <row r="4" spans="1:27" x14ac:dyDescent="0.35">
      <c r="A4">
        <f t="shared" si="0"/>
        <v>3</v>
      </c>
      <c r="B4" s="32">
        <v>0.70172473201824248</v>
      </c>
      <c r="C4" s="32">
        <v>0.65904099810967998</v>
      </c>
      <c r="D4" s="32">
        <v>0.70495203942685247</v>
      </c>
      <c r="E4" s="32">
        <v>0.61817152742143855</v>
      </c>
      <c r="F4" s="32">
        <v>0.58992556242808314</v>
      </c>
      <c r="G4" s="32">
        <v>0.54005825146499542</v>
      </c>
      <c r="H4" s="32">
        <v>0.76011168920323458</v>
      </c>
      <c r="I4" s="32">
        <v>0.64409880215841075</v>
      </c>
      <c r="J4" s="32">
        <v>0.61817152742143855</v>
      </c>
      <c r="M4">
        <f t="shared" si="1"/>
        <v>3</v>
      </c>
      <c r="N4" s="17">
        <v>1.264151524873961</v>
      </c>
      <c r="O4" s="17">
        <v>1.340313179064095</v>
      </c>
      <c r="P4" s="17">
        <v>1.4019938828858389</v>
      </c>
      <c r="Q4" s="17">
        <v>1.6883308714918761</v>
      </c>
      <c r="R4" s="17">
        <v>1.4393719042388859</v>
      </c>
      <c r="S4" s="17">
        <v>1.594752434668903</v>
      </c>
      <c r="T4" s="17">
        <v>1.3245287818903191</v>
      </c>
      <c r="U4" s="17">
        <v>1.630219427257666</v>
      </c>
      <c r="V4" s="17">
        <v>1.6883308714918761</v>
      </c>
    </row>
    <row r="5" spans="1:27" x14ac:dyDescent="0.35">
      <c r="A5">
        <f t="shared" si="0"/>
        <v>4</v>
      </c>
      <c r="B5" s="32">
        <v>0.88708639002263301</v>
      </c>
      <c r="C5" s="32">
        <v>0.88332133530995904</v>
      </c>
      <c r="D5" s="32">
        <v>0.9883384470043437</v>
      </c>
      <c r="E5" s="32">
        <v>1.043678073622901</v>
      </c>
      <c r="F5" s="32">
        <v>0.84912228015130575</v>
      </c>
      <c r="G5" s="32">
        <v>0.86125921138683237</v>
      </c>
      <c r="H5" s="32">
        <v>1.0067898098009529</v>
      </c>
      <c r="I5" s="32">
        <v>1.050022380352033</v>
      </c>
      <c r="J5" s="32">
        <v>1.043678073622901</v>
      </c>
      <c r="M5">
        <f t="shared" si="1"/>
        <v>4</v>
      </c>
      <c r="N5" s="17">
        <v>1.03214537218053</v>
      </c>
      <c r="O5" s="17">
        <v>1.020369498603622</v>
      </c>
      <c r="P5" s="17">
        <v>1.0167838007097629</v>
      </c>
      <c r="Q5" s="17">
        <v>1</v>
      </c>
      <c r="R5" s="17">
        <v>1.0366948614522</v>
      </c>
      <c r="S5" s="17">
        <v>1.0280637606040961</v>
      </c>
      <c r="T5" s="17">
        <v>1.0161316211878011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0.91560211218619336</v>
      </c>
      <c r="C6" s="32">
        <v>0.90131414801610477</v>
      </c>
      <c r="D6" s="32">
        <v>1.0049265225326609</v>
      </c>
      <c r="E6" s="32">
        <v>1.043678073622901</v>
      </c>
      <c r="F6" s="32">
        <v>0.88028070457743446</v>
      </c>
      <c r="G6" s="32">
        <v>0.88542938371326452</v>
      </c>
      <c r="H6" s="32">
        <v>1.0230309616283999</v>
      </c>
      <c r="I6" s="32">
        <v>1.050022380352033</v>
      </c>
      <c r="J6" s="32">
        <v>1.043678073622901</v>
      </c>
      <c r="M6">
        <f t="shared" si="1"/>
        <v>5</v>
      </c>
      <c r="N6" s="17">
        <v>1.0007974568344959</v>
      </c>
      <c r="O6" s="17">
        <v>0.99874221125846041</v>
      </c>
      <c r="P6" s="17">
        <v>0.99326463971112011</v>
      </c>
      <c r="Q6" s="17">
        <v>0.95822031673812225</v>
      </c>
      <c r="R6" s="17">
        <v>0.99489768469614615</v>
      </c>
      <c r="S6" s="17">
        <v>0.98790618747308967</v>
      </c>
      <c r="T6" s="17">
        <v>0.97581237494617934</v>
      </c>
      <c r="U6" s="17">
        <v>0.95162474989235868</v>
      </c>
      <c r="V6" s="17">
        <v>0.95822031673812225</v>
      </c>
    </row>
    <row r="7" spans="1:27" x14ac:dyDescent="0.35">
      <c r="A7">
        <f t="shared" si="0"/>
        <v>6</v>
      </c>
      <c r="B7" s="32">
        <v>0.91633226534823542</v>
      </c>
      <c r="C7" s="32">
        <v>0.90018048522813976</v>
      </c>
      <c r="D7" s="32">
        <v>0.99815798033955228</v>
      </c>
      <c r="E7" s="32">
        <v>1.0000735342795699</v>
      </c>
      <c r="F7" s="32">
        <v>0.87578923486678173</v>
      </c>
      <c r="G7" s="32">
        <v>0.87472116674081857</v>
      </c>
      <c r="H7" s="32">
        <v>0.99828627231008304</v>
      </c>
      <c r="I7" s="32">
        <v>0.99922728508388259</v>
      </c>
      <c r="J7" s="32">
        <v>1.0000735342795699</v>
      </c>
      <c r="M7">
        <f t="shared" si="1"/>
        <v>6</v>
      </c>
      <c r="N7" s="17">
        <v>1.0042992065364069</v>
      </c>
      <c r="O7" s="17">
        <v>0.99992798604952904</v>
      </c>
      <c r="P7" s="17">
        <v>1</v>
      </c>
      <c r="Q7" s="17">
        <v>1</v>
      </c>
      <c r="R7" s="17">
        <v>1.026854081298423</v>
      </c>
      <c r="S7" s="17">
        <v>0.99955756392767103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0.92027176701294144</v>
      </c>
      <c r="C8" s="32">
        <v>0.90011565967526164</v>
      </c>
      <c r="D8" s="32">
        <v>0.99815798033955228</v>
      </c>
      <c r="E8" s="32">
        <v>1.0000735342795699</v>
      </c>
      <c r="F8" s="32">
        <v>0.89930775018017772</v>
      </c>
      <c r="G8" s="32">
        <v>0.87433415854342278</v>
      </c>
      <c r="H8" s="32">
        <v>0.99828627231008304</v>
      </c>
      <c r="I8" s="32">
        <v>0.99922728508388259</v>
      </c>
      <c r="J8" s="32">
        <v>1.0000735342795699</v>
      </c>
      <c r="M8">
        <f t="shared" si="1"/>
        <v>7</v>
      </c>
      <c r="N8" s="17">
        <v>1.082167952581357</v>
      </c>
      <c r="O8" s="17">
        <v>1.1075108545435139</v>
      </c>
      <c r="P8" s="17">
        <v>1</v>
      </c>
      <c r="Q8" s="17">
        <v>1</v>
      </c>
      <c r="R8" s="17">
        <v>1.1049389142806709</v>
      </c>
      <c r="S8" s="17">
        <v>1.1398518385997309</v>
      </c>
      <c r="T8" s="17">
        <v>1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0.99588861392682193</v>
      </c>
      <c r="C9" s="32">
        <v>0.99688786343494751</v>
      </c>
      <c r="D9" s="32">
        <v>0.99815798033955228</v>
      </c>
      <c r="E9" s="32">
        <v>1.0000735342795699</v>
      </c>
      <c r="F9" s="32">
        <v>0.9936801290882783</v>
      </c>
      <c r="G9" s="32">
        <v>0.99661139816626909</v>
      </c>
      <c r="H9" s="32">
        <v>0.99828627231008304</v>
      </c>
      <c r="I9" s="32">
        <v>0.99922728508388259</v>
      </c>
      <c r="J9" s="32">
        <v>1.0000735342795699</v>
      </c>
      <c r="M9">
        <f t="shared" si="1"/>
        <v>8</v>
      </c>
      <c r="N9" s="17">
        <v>1.0008961515180399</v>
      </c>
      <c r="O9" s="17">
        <v>1.0011538901307779</v>
      </c>
      <c r="P9" s="17">
        <v>1</v>
      </c>
      <c r="Q9" s="17">
        <v>1</v>
      </c>
      <c r="R9" s="17">
        <v>1.0004771472493761</v>
      </c>
      <c r="S9" s="17">
        <v>1.0006361963325019</v>
      </c>
      <c r="T9" s="17">
        <v>1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0.99678108101999119</v>
      </c>
      <c r="C10" s="32">
        <v>0.99803816250205724</v>
      </c>
      <c r="D10" s="32">
        <v>0.99815798033955228</v>
      </c>
      <c r="E10" s="32">
        <v>1.0000735342795699</v>
      </c>
      <c r="F10" s="32">
        <v>0.99415426082863245</v>
      </c>
      <c r="G10" s="32">
        <v>0.99724543868271176</v>
      </c>
      <c r="H10" s="32">
        <v>0.99828627231008304</v>
      </c>
      <c r="I10" s="32">
        <v>0.99922728508388259</v>
      </c>
      <c r="J10" s="32">
        <v>1.0000735342795699</v>
      </c>
      <c r="M10">
        <f t="shared" si="1"/>
        <v>9</v>
      </c>
      <c r="N10" s="17">
        <v>1.0019679926720539</v>
      </c>
      <c r="O10" s="17">
        <v>1.000518318402484</v>
      </c>
      <c r="P10" s="17">
        <v>1</v>
      </c>
      <c r="Q10" s="17">
        <v>1</v>
      </c>
      <c r="R10" s="17">
        <v>1.0036865256834819</v>
      </c>
      <c r="S10" s="17">
        <v>1.0003137171636149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0.99874273888308029</v>
      </c>
      <c r="C11" s="32">
        <v>0.99855546404806372</v>
      </c>
      <c r="D11" s="32">
        <v>0.99815798033955228</v>
      </c>
      <c r="E11" s="32">
        <v>1.0000735342795699</v>
      </c>
      <c r="F11" s="32">
        <v>0.99781923604451994</v>
      </c>
      <c r="G11" s="32">
        <v>0.99755829169316335</v>
      </c>
      <c r="H11" s="32">
        <v>0.99828627231008304</v>
      </c>
      <c r="I11" s="32">
        <v>0.99922728508388259</v>
      </c>
      <c r="J11" s="32">
        <v>1.0000735342795699</v>
      </c>
      <c r="M11">
        <f t="shared" si="1"/>
        <v>10</v>
      </c>
      <c r="N11" s="17">
        <v>1.001352883436192</v>
      </c>
      <c r="O11" s="17">
        <v>1.001484530394761</v>
      </c>
      <c r="P11" s="17">
        <v>1.0022540520581309</v>
      </c>
      <c r="Q11" s="17">
        <v>1.004286126149214</v>
      </c>
      <c r="R11" s="17">
        <v>1.0007339360913641</v>
      </c>
      <c r="S11" s="17">
        <v>1.0008562587732579</v>
      </c>
      <c r="T11" s="17">
        <v>1.001712517546516</v>
      </c>
      <c r="U11" s="17">
        <v>1.0025940337224379</v>
      </c>
      <c r="V11" s="17">
        <v>1.004286126149214</v>
      </c>
    </row>
    <row r="12" spans="1:27" x14ac:dyDescent="0.35">
      <c r="A12">
        <f t="shared" si="0"/>
        <v>11</v>
      </c>
      <c r="B12" s="32">
        <v>1.0000939213915321</v>
      </c>
      <c r="C12" s="32">
        <v>1.000037849985298</v>
      </c>
      <c r="D12" s="32">
        <v>1.0004078803894769</v>
      </c>
      <c r="E12" s="32">
        <v>1.004359975605982</v>
      </c>
      <c r="F12" s="32">
        <v>0.99855157159451058</v>
      </c>
      <c r="G12" s="32">
        <v>0.99841245973226223</v>
      </c>
      <c r="H12" s="32">
        <v>0.99999585506786048</v>
      </c>
      <c r="I12" s="32">
        <v>1.0018193143577709</v>
      </c>
      <c r="J12" s="32">
        <v>1.004359975605982</v>
      </c>
      <c r="M12">
        <f t="shared" si="1"/>
        <v>11</v>
      </c>
      <c r="N12" s="17">
        <v>1.0007354010764331</v>
      </c>
      <c r="O12" s="17">
        <v>1.000791511593857</v>
      </c>
      <c r="P12" s="17">
        <v>1</v>
      </c>
      <c r="Q12" s="17">
        <v>1</v>
      </c>
      <c r="R12" s="17">
        <v>1.001674796964098</v>
      </c>
      <c r="S12" s="17">
        <v>1.001814363377773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1.0008293915378581</v>
      </c>
      <c r="C13" s="32">
        <v>1.0008293915378581</v>
      </c>
      <c r="D13" s="32">
        <v>1.0004078803894769</v>
      </c>
      <c r="E13" s="32">
        <v>1.004359975605982</v>
      </c>
      <c r="F13" s="32">
        <v>1.0002239427351129</v>
      </c>
      <c r="G13" s="32">
        <v>1.0002239427351129</v>
      </c>
      <c r="H13" s="32">
        <v>0.99999585506786048</v>
      </c>
      <c r="I13" s="32">
        <v>1.0018193143577709</v>
      </c>
      <c r="J13" s="32">
        <v>1.004359975605982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1.0008293915378581</v>
      </c>
      <c r="C14" s="32">
        <v>1.0008293915378581</v>
      </c>
      <c r="D14" s="32">
        <v>1.0004078803894769</v>
      </c>
      <c r="E14" s="32">
        <v>1.004359975605982</v>
      </c>
      <c r="F14" s="32">
        <v>1.0002239427351129</v>
      </c>
      <c r="G14" s="32">
        <v>1.0002239427351129</v>
      </c>
      <c r="H14" s="32">
        <v>0.99999585506786048</v>
      </c>
      <c r="I14" s="32">
        <v>1.0018193143577709</v>
      </c>
      <c r="J14" s="32">
        <v>1.004359975605982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1.0008293915378581</v>
      </c>
      <c r="C15" s="32">
        <v>1.0008293915378581</v>
      </c>
      <c r="D15" s="32">
        <v>1.0004078803894769</v>
      </c>
      <c r="E15" s="32">
        <v>1.004359975605982</v>
      </c>
      <c r="F15" s="32">
        <v>1.0002239427351129</v>
      </c>
      <c r="G15" s="32">
        <v>1.0002239427351129</v>
      </c>
      <c r="H15" s="32">
        <v>0.99999585506786048</v>
      </c>
      <c r="I15" s="32">
        <v>1.0018193143577709</v>
      </c>
      <c r="J15" s="32">
        <v>1.004359975605982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1.0008293915378581</v>
      </c>
      <c r="C16" s="32">
        <v>1.0008293915378581</v>
      </c>
      <c r="D16" s="32">
        <v>1.0004078803894769</v>
      </c>
      <c r="E16" s="32">
        <v>1.004359975605982</v>
      </c>
      <c r="F16" s="32">
        <v>1.0002239427351129</v>
      </c>
      <c r="G16" s="32">
        <v>1.0002239427351129</v>
      </c>
      <c r="H16" s="32">
        <v>0.99999585506786048</v>
      </c>
      <c r="I16" s="32">
        <v>1.0018193143577709</v>
      </c>
      <c r="J16" s="32">
        <v>1.004359975605982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1.0008293915378581</v>
      </c>
      <c r="C17" s="32">
        <v>1.0008293915378581</v>
      </c>
      <c r="D17" s="32">
        <v>1.0004078803894769</v>
      </c>
      <c r="E17" s="32">
        <v>1.004359975605982</v>
      </c>
      <c r="F17" s="32">
        <v>1.0002239427351129</v>
      </c>
      <c r="G17" s="32">
        <v>1.0002239427351129</v>
      </c>
      <c r="H17" s="32">
        <v>0.99999585506786048</v>
      </c>
      <c r="I17" s="32">
        <v>1.0018193143577709</v>
      </c>
      <c r="J17" s="32">
        <v>1.004359975605982</v>
      </c>
      <c r="M17">
        <f t="shared" si="1"/>
        <v>16</v>
      </c>
      <c r="N17" s="17">
        <v>1.0014836335703841</v>
      </c>
      <c r="O17" s="17">
        <v>1.0014836335703841</v>
      </c>
      <c r="P17" s="17">
        <v>1.0019055979758491</v>
      </c>
      <c r="Q17" s="17">
        <v>1</v>
      </c>
      <c r="R17" s="17">
        <v>1.000684734378336</v>
      </c>
      <c r="S17" s="17">
        <v>1.000684734378336</v>
      </c>
      <c r="T17" s="17">
        <v>1.000912979171114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1.00231425562137</v>
      </c>
      <c r="C18" s="32">
        <v>1.00231425562137</v>
      </c>
      <c r="D18" s="32">
        <v>1.00231425562137</v>
      </c>
      <c r="E18" s="32">
        <v>1.004359975605982</v>
      </c>
      <c r="F18" s="32">
        <v>1.000908830454738</v>
      </c>
      <c r="G18" s="32">
        <v>1.000908830454738</v>
      </c>
      <c r="H18" s="32">
        <v>1.000908830454738</v>
      </c>
      <c r="I18" s="32">
        <v>1.0018193143577709</v>
      </c>
      <c r="J18" s="32">
        <v>1.004359975605982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1.00231425562137</v>
      </c>
      <c r="C19" s="32">
        <v>1.00231425562137</v>
      </c>
      <c r="D19" s="32">
        <v>1.00231425562137</v>
      </c>
      <c r="E19" s="32">
        <v>1.004359975605982</v>
      </c>
      <c r="F19" s="32">
        <v>1.000908830454738</v>
      </c>
      <c r="G19" s="32">
        <v>1.000908830454738</v>
      </c>
      <c r="H19" s="32">
        <v>1.000908830454738</v>
      </c>
      <c r="I19" s="32">
        <v>1.0018193143577709</v>
      </c>
      <c r="J19" s="32">
        <v>1.004359975605982</v>
      </c>
      <c r="M19">
        <f t="shared" si="1"/>
        <v>18</v>
      </c>
      <c r="N19" s="17">
        <v>0.99769108779168691</v>
      </c>
      <c r="O19" s="17">
        <v>0.99769108779168691</v>
      </c>
      <c r="P19" s="17">
        <v>0.99769108779168691</v>
      </c>
      <c r="Q19" s="17">
        <v>0.99565895126062609</v>
      </c>
      <c r="R19" s="17">
        <v>0.99909199476807009</v>
      </c>
      <c r="S19" s="17">
        <v>0.99909199476807009</v>
      </c>
      <c r="T19" s="17">
        <v>0.99909199476807009</v>
      </c>
      <c r="U19" s="17">
        <v>0.99818398953614007</v>
      </c>
      <c r="V19" s="17">
        <v>0.99565895126062609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1578.98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1578.98</v>
      </c>
      <c r="H8" s="14">
        <f t="shared" ref="H8:H31" si="4">G8-B8</f>
        <v>0</v>
      </c>
      <c r="I8" s="13">
        <v>2486.1583333333328</v>
      </c>
      <c r="J8" s="13">
        <f t="shared" ref="J8:J28" si="5">100*$G8/$I8</f>
        <v>63.510838341618104</v>
      </c>
      <c r="K8" s="13">
        <f t="shared" ref="K8:K31" si="6">100*(B8/I8)</f>
        <v>63.510838341618104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136.79</v>
      </c>
      <c r="T8" s="17">
        <v>1555.14</v>
      </c>
      <c r="U8" s="17">
        <v>1571.7</v>
      </c>
      <c r="V8" s="17">
        <v>1571.7</v>
      </c>
      <c r="W8" s="17">
        <v>1578.98</v>
      </c>
      <c r="X8" s="17">
        <v>1578.98</v>
      </c>
      <c r="Y8" s="17">
        <v>1578.98</v>
      </c>
      <c r="Z8" s="17">
        <v>1578.98</v>
      </c>
      <c r="AA8" s="17">
        <v>1578.98</v>
      </c>
      <c r="AB8" s="17">
        <v>1578.98</v>
      </c>
      <c r="AC8" s="17">
        <v>1578.98</v>
      </c>
      <c r="AD8" s="17">
        <v>1578.98</v>
      </c>
      <c r="AE8" s="17">
        <v>1578.98</v>
      </c>
      <c r="AF8" s="17">
        <v>1578.98</v>
      </c>
      <c r="AG8" s="17">
        <v>1578.98</v>
      </c>
      <c r="AH8" s="17">
        <v>1578.98</v>
      </c>
      <c r="AI8" s="17">
        <v>1578.98</v>
      </c>
      <c r="AJ8" s="17">
        <v>1578.98</v>
      </c>
      <c r="AK8" s="17">
        <v>1578.98</v>
      </c>
      <c r="AL8" s="17">
        <v>1578.98</v>
      </c>
      <c r="AM8" s="17">
        <v>1578.98</v>
      </c>
      <c r="AN8" s="17">
        <v>1578.98</v>
      </c>
      <c r="AO8" s="17">
        <v>1578.98</v>
      </c>
      <c r="AP8" s="17">
        <v>1578.98</v>
      </c>
      <c r="AQ8" s="13"/>
      <c r="AR8" s="13"/>
    </row>
    <row r="9" spans="1:44" x14ac:dyDescent="0.35">
      <c r="A9" s="12">
        <f t="shared" si="0"/>
        <v>44682</v>
      </c>
      <c r="B9" s="13">
        <v>565.7600000000001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565.7600000000001</v>
      </c>
      <c r="H9" s="14">
        <f t="shared" si="4"/>
        <v>0</v>
      </c>
      <c r="I9" s="13">
        <v>2486.1583333333328</v>
      </c>
      <c r="J9" s="13">
        <f t="shared" si="5"/>
        <v>22.756394571276306</v>
      </c>
      <c r="K9" s="13">
        <f t="shared" si="6"/>
        <v>22.75639457127631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219.48</v>
      </c>
      <c r="T9" s="17">
        <v>552.94000000000005</v>
      </c>
      <c r="U9" s="17">
        <v>532.18000000000006</v>
      </c>
      <c r="V9" s="17">
        <v>552.94000000000005</v>
      </c>
      <c r="W9" s="17">
        <v>552.94000000000005</v>
      </c>
      <c r="X9" s="17">
        <v>552.94000000000005</v>
      </c>
      <c r="Y9" s="17">
        <v>552.94000000000005</v>
      </c>
      <c r="Z9" s="17">
        <v>565.7600000000001</v>
      </c>
      <c r="AA9" s="17">
        <v>565.7600000000001</v>
      </c>
      <c r="AB9" s="17">
        <v>565.7600000000001</v>
      </c>
      <c r="AC9" s="17">
        <v>565.7600000000001</v>
      </c>
      <c r="AD9" s="17">
        <v>565.7600000000001</v>
      </c>
      <c r="AE9" s="17">
        <v>565.7600000000001</v>
      </c>
      <c r="AF9" s="17">
        <v>565.7600000000001</v>
      </c>
      <c r="AG9" s="17">
        <v>565.7600000000001</v>
      </c>
      <c r="AH9" s="17">
        <v>565.7600000000001</v>
      </c>
      <c r="AI9" s="17">
        <v>565.7600000000001</v>
      </c>
      <c r="AJ9" s="17">
        <v>565.7600000000001</v>
      </c>
      <c r="AK9" s="17">
        <v>565.7600000000001</v>
      </c>
      <c r="AL9" s="17">
        <v>565.7600000000001</v>
      </c>
      <c r="AM9" s="17">
        <v>565.7600000000001</v>
      </c>
      <c r="AN9" s="17">
        <v>565.7600000000001</v>
      </c>
      <c r="AO9" s="17">
        <v>565.7600000000001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768.71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768.71</v>
      </c>
      <c r="H10" s="14">
        <f t="shared" si="4"/>
        <v>0</v>
      </c>
      <c r="I10" s="13">
        <v>2467.5700000000002</v>
      </c>
      <c r="J10" s="13">
        <f t="shared" si="5"/>
        <v>31.152510364447611</v>
      </c>
      <c r="K10" s="13">
        <f t="shared" si="6"/>
        <v>31.152510364447615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34</v>
      </c>
      <c r="T10" s="17">
        <v>664.66</v>
      </c>
      <c r="U10" s="17">
        <v>702.64</v>
      </c>
      <c r="V10" s="17">
        <v>702.64</v>
      </c>
      <c r="W10" s="17">
        <v>702.64</v>
      </c>
      <c r="X10" s="17">
        <v>702.64</v>
      </c>
      <c r="Y10" s="17">
        <v>702.64</v>
      </c>
      <c r="Z10" s="17">
        <v>715.46</v>
      </c>
      <c r="AA10" s="17">
        <v>715.46</v>
      </c>
      <c r="AB10" s="17">
        <v>752.33</v>
      </c>
      <c r="AC10" s="17">
        <v>752.33</v>
      </c>
      <c r="AD10" s="17">
        <v>768.71</v>
      </c>
      <c r="AE10" s="17">
        <v>768.71</v>
      </c>
      <c r="AF10" s="17">
        <v>768.71</v>
      </c>
      <c r="AG10" s="17">
        <v>768.71</v>
      </c>
      <c r="AH10" s="17">
        <v>768.71</v>
      </c>
      <c r="AI10" s="17">
        <v>768.71</v>
      </c>
      <c r="AJ10" s="17">
        <v>768.71</v>
      </c>
      <c r="AK10" s="17">
        <v>768.71</v>
      </c>
      <c r="AL10" s="17">
        <v>768.71</v>
      </c>
      <c r="AM10" s="17">
        <v>768.71</v>
      </c>
      <c r="AN10" s="17">
        <v>768.71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2623.28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2623.28</v>
      </c>
      <c r="H11" s="14">
        <f t="shared" si="4"/>
        <v>0</v>
      </c>
      <c r="I11" s="13">
        <v>2467.5700000000002</v>
      </c>
      <c r="J11" s="13">
        <f t="shared" si="5"/>
        <v>106.31025664925411</v>
      </c>
      <c r="K11" s="13">
        <f t="shared" si="6"/>
        <v>106.31025664925413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37.840000000000003</v>
      </c>
      <c r="T11" s="17">
        <v>1248.72</v>
      </c>
      <c r="U11" s="17">
        <v>2624.83</v>
      </c>
      <c r="V11" s="17">
        <v>2610.46</v>
      </c>
      <c r="W11" s="17">
        <v>2610.46</v>
      </c>
      <c r="X11" s="17">
        <v>2610.46</v>
      </c>
      <c r="Y11" s="17">
        <v>2623.28</v>
      </c>
      <c r="Z11" s="17">
        <v>2623.28</v>
      </c>
      <c r="AA11" s="17">
        <v>2623.28</v>
      </c>
      <c r="AB11" s="17">
        <v>2623.28</v>
      </c>
      <c r="AC11" s="17">
        <v>2623.28</v>
      </c>
      <c r="AD11" s="17">
        <v>2623.28</v>
      </c>
      <c r="AE11" s="17">
        <v>2623.28</v>
      </c>
      <c r="AF11" s="17">
        <v>2623.28</v>
      </c>
      <c r="AG11" s="17">
        <v>2623.28</v>
      </c>
      <c r="AH11" s="17">
        <v>2623.28</v>
      </c>
      <c r="AI11" s="17">
        <v>2637.65</v>
      </c>
      <c r="AJ11" s="17">
        <v>2637.65</v>
      </c>
      <c r="AK11" s="17">
        <v>2623.28</v>
      </c>
      <c r="AL11" s="17">
        <v>2623.28</v>
      </c>
      <c r="AM11" s="17">
        <v>2623.28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407.46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407.46</v>
      </c>
      <c r="H12" s="14">
        <f t="shared" si="4"/>
        <v>0</v>
      </c>
      <c r="I12" s="13">
        <v>2467.5700000000002</v>
      </c>
      <c r="J12" s="13">
        <f t="shared" si="5"/>
        <v>16.512601466219802</v>
      </c>
      <c r="K12" s="13">
        <f t="shared" si="6"/>
        <v>16.512601466219799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81.52</v>
      </c>
      <c r="T12" s="17">
        <v>360.58</v>
      </c>
      <c r="U12" s="17">
        <v>360.58</v>
      </c>
      <c r="V12" s="17">
        <v>360.58</v>
      </c>
      <c r="W12" s="17">
        <v>370.02</v>
      </c>
      <c r="X12" s="17">
        <v>382.84</v>
      </c>
      <c r="Y12" s="17">
        <v>382.84</v>
      </c>
      <c r="Z12" s="17">
        <v>407.46</v>
      </c>
      <c r="AA12" s="17">
        <v>407.46</v>
      </c>
      <c r="AB12" s="17">
        <v>407.46</v>
      </c>
      <c r="AC12" s="17">
        <v>407.46</v>
      </c>
      <c r="AD12" s="17">
        <v>407.46</v>
      </c>
      <c r="AE12" s="17">
        <v>407.46</v>
      </c>
      <c r="AF12" s="17">
        <v>407.46</v>
      </c>
      <c r="AG12" s="17">
        <v>407.46</v>
      </c>
      <c r="AH12" s="17">
        <v>407.46</v>
      </c>
      <c r="AI12" s="17">
        <v>407.46</v>
      </c>
      <c r="AJ12" s="17">
        <v>407.46</v>
      </c>
      <c r="AK12" s="17">
        <v>407.46</v>
      </c>
      <c r="AL12" s="17">
        <v>407.46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265.14999999999998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265.14999999999998</v>
      </c>
      <c r="H13" s="14">
        <f t="shared" si="4"/>
        <v>0</v>
      </c>
      <c r="I13" s="13">
        <v>2467.5700000000002</v>
      </c>
      <c r="J13" s="13">
        <f t="shared" si="5"/>
        <v>10.745389188553919</v>
      </c>
      <c r="K13" s="13">
        <f t="shared" si="6"/>
        <v>10.745389188553919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>
        <v>44.07</v>
      </c>
      <c r="U13" s="17">
        <v>178.7</v>
      </c>
      <c r="V13" s="17">
        <v>178.7</v>
      </c>
      <c r="W13" s="17">
        <v>178.7</v>
      </c>
      <c r="X13" s="17">
        <v>178.7</v>
      </c>
      <c r="Y13" s="17">
        <v>265.14999999999998</v>
      </c>
      <c r="Z13" s="17">
        <v>265.14999999999998</v>
      </c>
      <c r="AA13" s="17">
        <v>265.14999999999998</v>
      </c>
      <c r="AB13" s="17">
        <v>265.14999999999998</v>
      </c>
      <c r="AC13" s="17">
        <v>265.14999999999998</v>
      </c>
      <c r="AD13" s="17">
        <v>265.14999999999998</v>
      </c>
      <c r="AE13" s="17">
        <v>265.14999999999998</v>
      </c>
      <c r="AF13" s="17">
        <v>265.14999999999998</v>
      </c>
      <c r="AG13" s="17">
        <v>265.14999999999998</v>
      </c>
      <c r="AH13" s="17">
        <v>265.14999999999998</v>
      </c>
      <c r="AI13" s="17">
        <v>265.14999999999998</v>
      </c>
      <c r="AJ13" s="17">
        <v>265.14999999999998</v>
      </c>
      <c r="AK13" s="17">
        <v>265.14999999999998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1853.22</v>
      </c>
      <c r="C14" s="13">
        <f>++'Completion Factors'!J24</f>
        <v>1.004359975605982</v>
      </c>
      <c r="D14" s="13">
        <f t="shared" si="1"/>
        <v>0</v>
      </c>
      <c r="E14" s="13">
        <f t="shared" si="2"/>
        <v>0</v>
      </c>
      <c r="F14" s="13"/>
      <c r="G14" s="13">
        <f t="shared" si="3"/>
        <v>1853.22</v>
      </c>
      <c r="H14" s="14">
        <f t="shared" si="4"/>
        <v>0</v>
      </c>
      <c r="I14" s="13">
        <v>2467.5700000000002</v>
      </c>
      <c r="J14" s="13">
        <f t="shared" si="5"/>
        <v>75.103036590653957</v>
      </c>
      <c r="K14" s="13">
        <f t="shared" si="6"/>
        <v>75.103036590653957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41.39</v>
      </c>
      <c r="T14" s="17">
        <v>1548.99</v>
      </c>
      <c r="U14" s="17">
        <v>1801.37</v>
      </c>
      <c r="V14" s="17">
        <v>1818.99</v>
      </c>
      <c r="W14" s="17">
        <v>1818.99</v>
      </c>
      <c r="X14" s="17">
        <v>1843.61</v>
      </c>
      <c r="Y14" s="17">
        <v>1853.22</v>
      </c>
      <c r="Z14" s="17">
        <v>1853.22</v>
      </c>
      <c r="AA14" s="17">
        <v>1853.22</v>
      </c>
      <c r="AB14" s="17">
        <v>1853.22</v>
      </c>
      <c r="AC14" s="17">
        <v>1853.22</v>
      </c>
      <c r="AD14" s="17">
        <v>1853.22</v>
      </c>
      <c r="AE14" s="17">
        <v>1853.22</v>
      </c>
      <c r="AF14" s="17">
        <v>1853.22</v>
      </c>
      <c r="AG14" s="17">
        <v>1853.22</v>
      </c>
      <c r="AH14" s="17">
        <v>1853.22</v>
      </c>
      <c r="AI14" s="17">
        <v>1853.22</v>
      </c>
      <c r="AJ14" s="17">
        <v>1853.22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1623.12</v>
      </c>
      <c r="C15" s="13">
        <f>++'Completion Factors'!J23</f>
        <v>1.004359975605982</v>
      </c>
      <c r="D15" s="13">
        <f t="shared" si="1"/>
        <v>0</v>
      </c>
      <c r="E15" s="13">
        <f t="shared" si="2"/>
        <v>0</v>
      </c>
      <c r="F15" s="13"/>
      <c r="G15" s="13">
        <f t="shared" si="3"/>
        <v>1623.12</v>
      </c>
      <c r="H15" s="14">
        <f t="shared" si="4"/>
        <v>0</v>
      </c>
      <c r="I15" s="13">
        <v>2467.5700000000002</v>
      </c>
      <c r="J15" s="13">
        <f t="shared" si="5"/>
        <v>65.778073165097638</v>
      </c>
      <c r="K15" s="13">
        <f t="shared" si="6"/>
        <v>65.778073165097638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93.929999999999993</v>
      </c>
      <c r="T15" s="17">
        <v>1036.0999999999999</v>
      </c>
      <c r="U15" s="17">
        <v>1179.28</v>
      </c>
      <c r="V15" s="17">
        <v>1187.95</v>
      </c>
      <c r="W15" s="17">
        <v>1623.12</v>
      </c>
      <c r="X15" s="17">
        <v>1623.12</v>
      </c>
      <c r="Y15" s="17">
        <v>1600.41</v>
      </c>
      <c r="Z15" s="17">
        <v>1623.12</v>
      </c>
      <c r="AA15" s="17">
        <v>1623.12</v>
      </c>
      <c r="AB15" s="17">
        <v>1623.12</v>
      </c>
      <c r="AC15" s="17">
        <v>1623.12</v>
      </c>
      <c r="AD15" s="17">
        <v>1623.12</v>
      </c>
      <c r="AE15" s="17">
        <v>1623.12</v>
      </c>
      <c r="AF15" s="17">
        <v>1623.12</v>
      </c>
      <c r="AG15" s="17">
        <v>1623.12</v>
      </c>
      <c r="AH15" s="17">
        <v>1623.12</v>
      </c>
      <c r="AI15" s="17">
        <v>1623.12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2978.28</v>
      </c>
      <c r="C16" s="13">
        <f>++'Completion Factors'!J22</f>
        <v>1.004359975605982</v>
      </c>
      <c r="D16" s="13">
        <f t="shared" si="1"/>
        <v>0</v>
      </c>
      <c r="E16" s="13">
        <f t="shared" si="2"/>
        <v>0</v>
      </c>
      <c r="F16" s="13"/>
      <c r="G16" s="13">
        <f t="shared" si="3"/>
        <v>2978.28</v>
      </c>
      <c r="H16" s="14">
        <f t="shared" si="4"/>
        <v>0</v>
      </c>
      <c r="I16" s="13">
        <v>2467.5700000000002</v>
      </c>
      <c r="J16" s="13">
        <f t="shared" si="5"/>
        <v>120.69687992640532</v>
      </c>
      <c r="K16" s="13">
        <f t="shared" si="6"/>
        <v>120.69687992640532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917.55</v>
      </c>
      <c r="U16" s="17">
        <v>959.28</v>
      </c>
      <c r="V16" s="17">
        <v>2915.36</v>
      </c>
      <c r="W16" s="17">
        <v>2967.11</v>
      </c>
      <c r="X16" s="17">
        <v>2967.11</v>
      </c>
      <c r="Y16" s="17">
        <v>2967.11</v>
      </c>
      <c r="Z16" s="17">
        <v>2967.11</v>
      </c>
      <c r="AA16" s="17">
        <v>2967.11</v>
      </c>
      <c r="AB16" s="17">
        <v>2978.28</v>
      </c>
      <c r="AC16" s="17">
        <v>2978.28</v>
      </c>
      <c r="AD16" s="17">
        <v>2978.28</v>
      </c>
      <c r="AE16" s="17">
        <v>2978.28</v>
      </c>
      <c r="AF16" s="17">
        <v>2978.28</v>
      </c>
      <c r="AG16" s="17">
        <v>2978.28</v>
      </c>
      <c r="AH16" s="17">
        <v>2978.28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2903.71</v>
      </c>
      <c r="C17" s="13">
        <f>++'Completion Factors'!J21</f>
        <v>1.004359975605982</v>
      </c>
      <c r="D17" s="13">
        <f t="shared" si="1"/>
        <v>0</v>
      </c>
      <c r="E17" s="13">
        <f t="shared" si="2"/>
        <v>0</v>
      </c>
      <c r="F17" s="13"/>
      <c r="G17" s="13">
        <f t="shared" si="3"/>
        <v>2903.71</v>
      </c>
      <c r="H17" s="14">
        <f t="shared" si="4"/>
        <v>0</v>
      </c>
      <c r="I17" s="13">
        <v>2216.4033333333332</v>
      </c>
      <c r="J17" s="13">
        <f t="shared" si="5"/>
        <v>131.00999968417301</v>
      </c>
      <c r="K17" s="13">
        <f t="shared" si="6"/>
        <v>131.00999968417301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83.78</v>
      </c>
      <c r="T17" s="17">
        <v>757.41</v>
      </c>
      <c r="U17" s="17">
        <v>1050.4100000000001</v>
      </c>
      <c r="V17" s="17">
        <v>1081.71</v>
      </c>
      <c r="W17" s="17">
        <v>1081.71</v>
      </c>
      <c r="X17" s="17">
        <v>1081.71</v>
      </c>
      <c r="Y17" s="17">
        <v>1081.71</v>
      </c>
      <c r="Z17" s="17">
        <v>2881.71</v>
      </c>
      <c r="AA17" s="17">
        <v>2903.71</v>
      </c>
      <c r="AB17" s="17">
        <v>2903.71</v>
      </c>
      <c r="AC17" s="17">
        <v>2903.71</v>
      </c>
      <c r="AD17" s="17">
        <v>2903.71</v>
      </c>
      <c r="AE17" s="17">
        <v>2903.71</v>
      </c>
      <c r="AF17" s="17">
        <v>2903.71</v>
      </c>
      <c r="AG17" s="17">
        <v>2903.71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2396.65</v>
      </c>
      <c r="C18" s="13">
        <f>++'Completion Factors'!J20</f>
        <v>1.004359975605982</v>
      </c>
      <c r="D18" s="13">
        <f t="shared" si="1"/>
        <v>0</v>
      </c>
      <c r="E18" s="13">
        <f t="shared" si="2"/>
        <v>0</v>
      </c>
      <c r="F18" s="13"/>
      <c r="G18" s="13">
        <f t="shared" si="3"/>
        <v>2396.65</v>
      </c>
      <c r="H18" s="14">
        <f t="shared" si="4"/>
        <v>0</v>
      </c>
      <c r="I18" s="13">
        <v>2216.4033333333332</v>
      </c>
      <c r="J18" s="13">
        <f t="shared" si="5"/>
        <v>108.13239467545769</v>
      </c>
      <c r="K18" s="13">
        <f t="shared" si="6"/>
        <v>108.1323946754577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>
        <v>250.54</v>
      </c>
      <c r="T18" s="17">
        <v>1196.1500000000001</v>
      </c>
      <c r="U18" s="17">
        <v>1549.83</v>
      </c>
      <c r="V18" s="17">
        <v>2349.83</v>
      </c>
      <c r="W18" s="17">
        <v>2390.69</v>
      </c>
      <c r="X18" s="17">
        <v>2390.69</v>
      </c>
      <c r="Y18" s="17">
        <v>2390.69</v>
      </c>
      <c r="Z18" s="17">
        <v>2390.69</v>
      </c>
      <c r="AA18" s="17">
        <v>2390.69</v>
      </c>
      <c r="AB18" s="17">
        <v>2390.69</v>
      </c>
      <c r="AC18" s="17">
        <v>2396.65</v>
      </c>
      <c r="AD18" s="17">
        <v>2396.65</v>
      </c>
      <c r="AE18" s="17">
        <v>2396.65</v>
      </c>
      <c r="AF18" s="17">
        <v>2396.65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3465.420000000001</v>
      </c>
      <c r="C19" s="13">
        <f>++'Completion Factors'!J19</f>
        <v>1.004359975605982</v>
      </c>
      <c r="D19" s="13">
        <f t="shared" si="1"/>
        <v>0</v>
      </c>
      <c r="E19" s="13">
        <f t="shared" si="2"/>
        <v>0</v>
      </c>
      <c r="F19" s="13"/>
      <c r="G19" s="13">
        <f t="shared" si="3"/>
        <v>3465.420000000001</v>
      </c>
      <c r="H19" s="14">
        <f t="shared" si="4"/>
        <v>0</v>
      </c>
      <c r="I19" s="13">
        <v>2216.4033333333332</v>
      </c>
      <c r="J19" s="13">
        <f t="shared" si="5"/>
        <v>156.35331114523385</v>
      </c>
      <c r="K19" s="13">
        <f t="shared" si="6"/>
        <v>156.35331114523385</v>
      </c>
      <c r="L19" s="13">
        <f t="shared" si="7"/>
        <v>0</v>
      </c>
      <c r="M19" s="13">
        <f t="shared" ref="M19:M31" si="9">SUM(G8:G19)/SUM(I8:I19)*100</f>
        <v>74.165421236209212</v>
      </c>
      <c r="N19" s="18"/>
      <c r="O19" s="13"/>
      <c r="P19" s="13"/>
      <c r="R19" s="16">
        <f t="shared" si="8"/>
        <v>44986</v>
      </c>
      <c r="S19" s="17">
        <v>78.539999999999992</v>
      </c>
      <c r="T19" s="17">
        <v>1226.28</v>
      </c>
      <c r="U19" s="17">
        <v>3403.56</v>
      </c>
      <c r="V19" s="17">
        <v>3403.56</v>
      </c>
      <c r="W19" s="17">
        <v>3426.77</v>
      </c>
      <c r="X19" s="17">
        <v>3426.77</v>
      </c>
      <c r="Y19" s="17">
        <v>3438.66</v>
      </c>
      <c r="Z19" s="17">
        <v>3438.66</v>
      </c>
      <c r="AA19" s="17">
        <v>3438.66</v>
      </c>
      <c r="AB19" s="17">
        <v>3438.66</v>
      </c>
      <c r="AC19" s="17">
        <v>3465.420000000001</v>
      </c>
      <c r="AD19" s="17">
        <v>3465.420000000001</v>
      </c>
      <c r="AE19" s="17">
        <v>3465.420000000001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860.19999999999982</v>
      </c>
      <c r="C20" s="13">
        <f>++'Completion Factors'!J18</f>
        <v>1.004359975605982</v>
      </c>
      <c r="D20" s="13">
        <f t="shared" si="1"/>
        <v>0</v>
      </c>
      <c r="E20" s="13">
        <f t="shared" si="2"/>
        <v>0</v>
      </c>
      <c r="F20" s="13"/>
      <c r="G20" s="13">
        <f t="shared" si="3"/>
        <v>860.19999999999982</v>
      </c>
      <c r="H20" s="14">
        <f t="shared" si="4"/>
        <v>0</v>
      </c>
      <c r="I20" s="13">
        <v>2216.4033333333332</v>
      </c>
      <c r="J20" s="13">
        <f t="shared" si="5"/>
        <v>38.810625623194333</v>
      </c>
      <c r="K20" s="13">
        <f t="shared" si="6"/>
        <v>38.810625623194326</v>
      </c>
      <c r="L20" s="13">
        <f t="shared" si="7"/>
        <v>0</v>
      </c>
      <c r="M20" s="13">
        <f t="shared" si="9"/>
        <v>72.353301107543459</v>
      </c>
      <c r="N20" s="18">
        <f t="shared" ref="N20:N31" si="10">J20/J8</f>
        <v>0.61108665287074415</v>
      </c>
      <c r="O20" s="18">
        <f t="shared" ref="O20:O31" si="11">I20/I8</f>
        <v>0.89149725647669276</v>
      </c>
      <c r="P20" s="13"/>
      <c r="R20" s="16">
        <f t="shared" si="8"/>
        <v>45017</v>
      </c>
      <c r="S20" s="17">
        <v>82.31</v>
      </c>
      <c r="T20" s="17">
        <v>696.84999999999991</v>
      </c>
      <c r="U20" s="17">
        <v>718.01999999999987</v>
      </c>
      <c r="V20" s="17">
        <v>718.01999999999987</v>
      </c>
      <c r="W20" s="17">
        <v>860.19999999999982</v>
      </c>
      <c r="X20" s="17">
        <v>860.19999999999982</v>
      </c>
      <c r="Y20" s="17">
        <v>860.19999999999982</v>
      </c>
      <c r="Z20" s="17">
        <v>860.19999999999982</v>
      </c>
      <c r="AA20" s="17">
        <v>860.19999999999982</v>
      </c>
      <c r="AB20" s="17">
        <v>860.19999999999982</v>
      </c>
      <c r="AC20" s="17">
        <v>860.19999999999982</v>
      </c>
      <c r="AD20" s="17">
        <v>860.19999999999982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1944.54</v>
      </c>
      <c r="C21" s="13">
        <f>++'Completion Factors'!J17</f>
        <v>1.004359975605982</v>
      </c>
      <c r="D21" s="13">
        <f t="shared" si="1"/>
        <v>0</v>
      </c>
      <c r="E21" s="13">
        <f t="shared" si="2"/>
        <v>0</v>
      </c>
      <c r="F21" s="13"/>
      <c r="G21" s="13">
        <f t="shared" si="3"/>
        <v>1944.54</v>
      </c>
      <c r="H21" s="14">
        <f t="shared" si="4"/>
        <v>0</v>
      </c>
      <c r="I21" s="13">
        <v>1976.403333333333</v>
      </c>
      <c r="J21" s="13">
        <f t="shared" si="5"/>
        <v>98.387812204324035</v>
      </c>
      <c r="K21" s="13">
        <f t="shared" si="6"/>
        <v>98.387812204324035</v>
      </c>
      <c r="L21" s="13">
        <f t="shared" si="7"/>
        <v>0</v>
      </c>
      <c r="M21" s="13">
        <f t="shared" si="9"/>
        <v>78.569214874808281</v>
      </c>
      <c r="N21" s="18">
        <f t="shared" si="10"/>
        <v>4.3235237416963939</v>
      </c>
      <c r="O21" s="18">
        <f t="shared" si="11"/>
        <v>0.7949627772433373</v>
      </c>
      <c r="P21" s="13"/>
      <c r="R21" s="16">
        <f t="shared" si="8"/>
        <v>45047</v>
      </c>
      <c r="S21" s="17"/>
      <c r="T21" s="17">
        <v>344.54</v>
      </c>
      <c r="U21" s="17">
        <v>344.54</v>
      </c>
      <c r="V21" s="17">
        <v>1944.54</v>
      </c>
      <c r="W21" s="17">
        <v>1944.54</v>
      </c>
      <c r="X21" s="17">
        <v>1944.54</v>
      </c>
      <c r="Y21" s="17">
        <v>1944.54</v>
      </c>
      <c r="Z21" s="17">
        <v>1944.54</v>
      </c>
      <c r="AA21" s="17">
        <v>1944.54</v>
      </c>
      <c r="AB21" s="17">
        <v>1944.54</v>
      </c>
      <c r="AC21" s="17">
        <v>1944.54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273.32</v>
      </c>
      <c r="C22" s="13">
        <f>++'Completion Factors'!J16</f>
        <v>1.0000735342795699</v>
      </c>
      <c r="D22" s="13">
        <f t="shared" si="1"/>
        <v>0</v>
      </c>
      <c r="E22" s="13">
        <f t="shared" si="2"/>
        <v>0</v>
      </c>
      <c r="F22" s="13"/>
      <c r="G22" s="13">
        <f t="shared" si="3"/>
        <v>273.32</v>
      </c>
      <c r="H22" s="14">
        <f t="shared" si="4"/>
        <v>0</v>
      </c>
      <c r="I22" s="13">
        <v>1976.403333333333</v>
      </c>
      <c r="J22" s="13">
        <f t="shared" si="5"/>
        <v>13.829161051809603</v>
      </c>
      <c r="K22" s="13">
        <f t="shared" si="6"/>
        <v>13.829161051809603</v>
      </c>
      <c r="L22" s="13">
        <f t="shared" si="7"/>
        <v>0</v>
      </c>
      <c r="M22" s="13">
        <f t="shared" si="9"/>
        <v>78.172875313497357</v>
      </c>
      <c r="N22" s="18">
        <f t="shared" si="10"/>
        <v>0.44391803068275193</v>
      </c>
      <c r="O22" s="18">
        <f t="shared" si="11"/>
        <v>0.80095127324993121</v>
      </c>
      <c r="P22" s="13"/>
      <c r="R22" s="16">
        <f t="shared" si="8"/>
        <v>45078</v>
      </c>
      <c r="S22" s="17">
        <v>20.53</v>
      </c>
      <c r="T22" s="17">
        <v>171.44</v>
      </c>
      <c r="U22" s="17">
        <v>249.2</v>
      </c>
      <c r="V22" s="17">
        <v>249.2</v>
      </c>
      <c r="W22" s="17">
        <v>273.32</v>
      </c>
      <c r="X22" s="17">
        <v>273.32</v>
      </c>
      <c r="Y22" s="17">
        <v>273.32</v>
      </c>
      <c r="Z22" s="17">
        <v>273.32</v>
      </c>
      <c r="AA22" s="17">
        <v>273.32</v>
      </c>
      <c r="AB22" s="17">
        <v>273.32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160.76</v>
      </c>
      <c r="C23" s="13">
        <f>++'Completion Factors'!J15</f>
        <v>1.0000735342795699</v>
      </c>
      <c r="D23" s="13">
        <f t="shared" si="1"/>
        <v>0</v>
      </c>
      <c r="E23" s="13">
        <f t="shared" si="2"/>
        <v>0</v>
      </c>
      <c r="F23" s="13"/>
      <c r="G23" s="13">
        <f t="shared" si="3"/>
        <v>160.76</v>
      </c>
      <c r="H23" s="14">
        <f t="shared" si="4"/>
        <v>0</v>
      </c>
      <c r="I23" s="13">
        <v>1976.403333333333</v>
      </c>
      <c r="J23" s="13">
        <f t="shared" si="5"/>
        <v>8.1339672570207515</v>
      </c>
      <c r="K23" s="13">
        <f t="shared" si="6"/>
        <v>8.1339672570207515</v>
      </c>
      <c r="L23" s="13">
        <f t="shared" si="7"/>
        <v>0</v>
      </c>
      <c r="M23" s="13">
        <f t="shared" si="9"/>
        <v>70.512145135717077</v>
      </c>
      <c r="N23" s="18">
        <f t="shared" si="10"/>
        <v>7.6511594585430068E-2</v>
      </c>
      <c r="O23" s="18">
        <f t="shared" si="11"/>
        <v>0.80095127324993121</v>
      </c>
      <c r="P23" s="13"/>
      <c r="R23" s="16">
        <f t="shared" si="8"/>
        <v>45108</v>
      </c>
      <c r="S23" s="17"/>
      <c r="T23" s="17">
        <v>143.83000000000001</v>
      </c>
      <c r="U23" s="17">
        <v>160.76</v>
      </c>
      <c r="V23" s="17">
        <v>160.76</v>
      </c>
      <c r="W23" s="17">
        <v>160.76</v>
      </c>
      <c r="X23" s="17">
        <v>160.76</v>
      </c>
      <c r="Y23" s="17">
        <v>160.76</v>
      </c>
      <c r="Z23" s="17">
        <v>160.76</v>
      </c>
      <c r="AA23" s="17">
        <v>160.76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117.96</v>
      </c>
      <c r="C24" s="13">
        <f>++'Completion Factors'!J14</f>
        <v>1.0000735342795699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117.96</v>
      </c>
      <c r="H24" s="14">
        <f t="shared" si="4"/>
        <v>0</v>
      </c>
      <c r="I24" s="13">
        <v>1976.403333333333</v>
      </c>
      <c r="J24" s="13">
        <f t="shared" si="5"/>
        <v>5.9684173776945002</v>
      </c>
      <c r="K24" s="13">
        <f t="shared" si="6"/>
        <v>5.9684173776944993</v>
      </c>
      <c r="L24" s="13">
        <f t="shared" si="7"/>
        <v>0</v>
      </c>
      <c r="M24" s="13">
        <f t="shared" si="9"/>
        <v>70.725466978093849</v>
      </c>
      <c r="N24" s="18">
        <f t="shared" si="10"/>
        <v>0.36144621971917779</v>
      </c>
      <c r="O24" s="18">
        <f t="shared" si="11"/>
        <v>0.80095127324993121</v>
      </c>
      <c r="P24" s="13"/>
      <c r="R24" s="16">
        <f t="shared" si="8"/>
        <v>45139</v>
      </c>
      <c r="S24" s="17">
        <v>34.340000000000003</v>
      </c>
      <c r="T24" s="17">
        <v>72.7</v>
      </c>
      <c r="U24" s="17">
        <v>117.96</v>
      </c>
      <c r="V24" s="17">
        <v>117.96</v>
      </c>
      <c r="W24" s="17">
        <v>117.96</v>
      </c>
      <c r="X24" s="17">
        <v>117.96</v>
      </c>
      <c r="Y24" s="17">
        <v>117.96</v>
      </c>
      <c r="Z24" s="17">
        <v>117.96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112.51</v>
      </c>
      <c r="C25" s="13">
        <f>++'Completion Factors'!J13</f>
        <v>1.0000735342795699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112.51</v>
      </c>
      <c r="H25" s="14">
        <f t="shared" si="4"/>
        <v>0</v>
      </c>
      <c r="I25" s="13">
        <v>1976.403333333333</v>
      </c>
      <c r="J25" s="13">
        <f t="shared" si="5"/>
        <v>5.6926639467989846</v>
      </c>
      <c r="K25" s="13">
        <f t="shared" si="6"/>
        <v>5.6926639467989846</v>
      </c>
      <c r="L25" s="13">
        <f t="shared" si="7"/>
        <v>0</v>
      </c>
      <c r="M25" s="13">
        <f t="shared" si="9"/>
        <v>71.470160617414535</v>
      </c>
      <c r="N25" s="18">
        <f t="shared" si="10"/>
        <v>0.52977736282114929</v>
      </c>
      <c r="O25" s="18">
        <f t="shared" si="11"/>
        <v>0.80095127324993121</v>
      </c>
      <c r="P25" s="13"/>
      <c r="R25" s="16">
        <f t="shared" si="8"/>
        <v>45170</v>
      </c>
      <c r="S25" s="17"/>
      <c r="T25" s="17">
        <v>124.57</v>
      </c>
      <c r="U25" s="17">
        <v>124.57</v>
      </c>
      <c r="V25" s="17">
        <v>131.61000000000001</v>
      </c>
      <c r="W25" s="17">
        <v>131.61000000000001</v>
      </c>
      <c r="X25" s="17">
        <v>112.51</v>
      </c>
      <c r="Y25" s="17">
        <v>112.51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207.59</v>
      </c>
      <c r="C26" s="13">
        <f>++'Completion Factors'!J12</f>
        <v>1.0000735342795699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207.59</v>
      </c>
      <c r="H26" s="14">
        <f t="shared" si="4"/>
        <v>0</v>
      </c>
      <c r="I26" s="13">
        <v>1976.403333333333</v>
      </c>
      <c r="J26" s="13">
        <f t="shared" si="5"/>
        <v>10.503422884330293</v>
      </c>
      <c r="K26" s="13">
        <f t="shared" si="6"/>
        <v>10.503422884330291</v>
      </c>
      <c r="L26" s="13">
        <f t="shared" si="7"/>
        <v>0</v>
      </c>
      <c r="M26" s="13">
        <f t="shared" si="9"/>
        <v>66.424821168569736</v>
      </c>
      <c r="N26" s="18">
        <f t="shared" si="10"/>
        <v>0.13985350474680233</v>
      </c>
      <c r="O26" s="18">
        <f t="shared" si="11"/>
        <v>0.80095127324993121</v>
      </c>
      <c r="P26" s="13"/>
      <c r="R26" s="16">
        <f t="shared" si="8"/>
        <v>45200</v>
      </c>
      <c r="S26" s="17">
        <v>11</v>
      </c>
      <c r="T26" s="17">
        <v>169.14</v>
      </c>
      <c r="U26" s="17">
        <v>207.59</v>
      </c>
      <c r="V26" s="17">
        <v>207.59</v>
      </c>
      <c r="W26" s="17">
        <v>207.59</v>
      </c>
      <c r="X26" s="17">
        <v>207.59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569.98</v>
      </c>
      <c r="C27" s="13">
        <f>++'Completion Factors'!J11</f>
        <v>1.043678073622901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569.98</v>
      </c>
      <c r="H27" s="14">
        <f t="shared" si="4"/>
        <v>0</v>
      </c>
      <c r="I27" s="13">
        <v>1722.403333333333</v>
      </c>
      <c r="J27" s="13">
        <f t="shared" si="5"/>
        <v>33.092132891831383</v>
      </c>
      <c r="K27" s="13">
        <f t="shared" si="6"/>
        <v>33.092132891831383</v>
      </c>
      <c r="L27" s="13">
        <f t="shared" si="7"/>
        <v>0</v>
      </c>
      <c r="M27" s="13">
        <f t="shared" si="9"/>
        <v>64.184457417661463</v>
      </c>
      <c r="N27" s="18">
        <f t="shared" si="10"/>
        <v>0.50308759894460287</v>
      </c>
      <c r="O27" s="18">
        <f t="shared" si="11"/>
        <v>0.69801599684439863</v>
      </c>
      <c r="P27" s="13"/>
      <c r="R27" s="16">
        <f t="shared" si="8"/>
        <v>45231</v>
      </c>
      <c r="S27" s="17"/>
      <c r="T27" s="17">
        <v>160.47</v>
      </c>
      <c r="U27" s="17">
        <v>197.18</v>
      </c>
      <c r="V27" s="17">
        <v>569.98</v>
      </c>
      <c r="W27" s="17">
        <v>569.98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136.83000000000001</v>
      </c>
      <c r="C28" s="13">
        <f>++'Completion Factors'!J10</f>
        <v>1.043678073622901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136.83000000000001</v>
      </c>
      <c r="H28" s="14">
        <f t="shared" si="4"/>
        <v>0</v>
      </c>
      <c r="I28" s="13">
        <v>1722.403333333333</v>
      </c>
      <c r="J28" s="13">
        <f t="shared" si="5"/>
        <v>7.9441323267295143</v>
      </c>
      <c r="K28" s="13">
        <f t="shared" si="6"/>
        <v>7.9441323267295143</v>
      </c>
      <c r="L28" s="13">
        <f t="shared" si="7"/>
        <v>0</v>
      </c>
      <c r="M28" s="13">
        <f t="shared" si="9"/>
        <v>54.406707148543354</v>
      </c>
      <c r="N28" s="18">
        <f t="shared" si="10"/>
        <v>6.5818870641672203E-2</v>
      </c>
      <c r="O28" s="18">
        <f t="shared" si="11"/>
        <v>0.69801599684439863</v>
      </c>
      <c r="P28" s="20"/>
      <c r="R28" s="16">
        <f t="shared" si="8"/>
        <v>45261</v>
      </c>
      <c r="S28" s="17"/>
      <c r="T28" s="17">
        <v>136.83000000000001</v>
      </c>
      <c r="U28" s="17">
        <v>136.83000000000001</v>
      </c>
      <c r="V28" s="17">
        <v>136.83000000000001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1481.21</v>
      </c>
      <c r="C29" s="13">
        <f>++'Completion Factors'!J9</f>
        <v>0.61817152742143855</v>
      </c>
      <c r="D29" s="13">
        <f t="shared" si="1"/>
        <v>914.90488768906823</v>
      </c>
      <c r="E29" s="13">
        <f t="shared" si="2"/>
        <v>914.90488768906823</v>
      </c>
      <c r="F29" s="13">
        <f>ROUND(+I29*J29/100,0)-D29-B29</f>
        <v>-674.11488768906827</v>
      </c>
      <c r="G29" s="13">
        <f t="shared" si="3"/>
        <v>1722</v>
      </c>
      <c r="H29" s="14">
        <f t="shared" si="4"/>
        <v>240.78999999999996</v>
      </c>
      <c r="I29" s="13">
        <v>1722.403333333333</v>
      </c>
      <c r="J29" s="19">
        <v>100</v>
      </c>
      <c r="K29" s="13">
        <f t="shared" si="6"/>
        <v>85.996698411715428</v>
      </c>
      <c r="L29" s="13">
        <f t="shared" si="7"/>
        <v>14.003301588284572</v>
      </c>
      <c r="M29" s="13">
        <f t="shared" si="9"/>
        <v>50.550542263432419</v>
      </c>
      <c r="N29" s="18">
        <f t="shared" si="10"/>
        <v>0.76330051325143811</v>
      </c>
      <c r="O29" s="18">
        <f t="shared" si="11"/>
        <v>0.77711637923903731</v>
      </c>
      <c r="P29" s="13"/>
      <c r="R29" s="16">
        <f t="shared" si="8"/>
        <v>45292</v>
      </c>
      <c r="S29" s="17">
        <v>275.55</v>
      </c>
      <c r="T29" s="17">
        <v>1481.21</v>
      </c>
      <c r="U29" s="17">
        <v>1481.21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0.60566997016025759</v>
      </c>
      <c r="D30" s="13">
        <f t="shared" si="1"/>
        <v>0</v>
      </c>
      <c r="E30" s="13">
        <f t="shared" si="2"/>
        <v>0</v>
      </c>
      <c r="F30" s="13">
        <f>ROUND(+I30*J30/100,0)-D30-B30</f>
        <v>1206</v>
      </c>
      <c r="G30" s="13">
        <f t="shared" si="3"/>
        <v>1206</v>
      </c>
      <c r="H30" s="14">
        <f t="shared" si="4"/>
        <v>1206</v>
      </c>
      <c r="I30" s="13">
        <v>1722.403333333333</v>
      </c>
      <c r="J30" s="19">
        <v>70</v>
      </c>
      <c r="K30" s="13">
        <f t="shared" si="6"/>
        <v>0</v>
      </c>
      <c r="L30" s="13">
        <f t="shared" si="7"/>
        <v>70</v>
      </c>
      <c r="M30" s="13">
        <f t="shared" si="9"/>
        <v>46.491455874765549</v>
      </c>
      <c r="N30" s="18">
        <f t="shared" si="10"/>
        <v>0.64735457131134433</v>
      </c>
      <c r="O30" s="18">
        <f t="shared" si="11"/>
        <v>0.77711637923903731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0.1126729905129313</v>
      </c>
      <c r="D31" s="13">
        <f t="shared" si="1"/>
        <v>0</v>
      </c>
      <c r="E31" s="13">
        <f t="shared" si="2"/>
        <v>0</v>
      </c>
      <c r="F31" s="13">
        <f>ROUND(+I31*J31/100,0)-D31-B31</f>
        <v>1206</v>
      </c>
      <c r="G31" s="13">
        <f t="shared" si="3"/>
        <v>1206</v>
      </c>
      <c r="H31" s="14">
        <f t="shared" si="4"/>
        <v>1206</v>
      </c>
      <c r="I31" s="13">
        <v>1722.403333333333</v>
      </c>
      <c r="J31" s="19">
        <v>70</v>
      </c>
      <c r="K31" s="13">
        <f t="shared" si="6"/>
        <v>0</v>
      </c>
      <c r="L31" s="13">
        <f t="shared" si="7"/>
        <v>70</v>
      </c>
      <c r="M31" s="13">
        <f t="shared" si="9"/>
        <v>37.544629397483313</v>
      </c>
      <c r="N31" s="18">
        <f t="shared" si="10"/>
        <v>0.44770398200891459</v>
      </c>
      <c r="O31" s="18">
        <f t="shared" si="11"/>
        <v>0.77711637923903731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2652.79</v>
      </c>
      <c r="I33" s="13"/>
      <c r="J33" s="22">
        <f>SUM(G20:G31)/SUM(I20:I31)</f>
        <v>0.37544629397483315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2851.7492499999998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