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38EB0CE7-27BE-4EB3-BF0F-AF31BBE0368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<sst xmlns="http://schemas.openxmlformats.org/spreadsheetml/2006/main" count="137" uniqueCount="65">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</sst>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5.1470962601295883E-3</c:v>
                </c:pt>
                <c:pt idx="1">
                  <c:v>4.8737092647071482E-2</c:v>
                </c:pt>
                <c:pt idx="2">
                  <c:v>9.4410160279110242E-2</c:v>
                </c:pt>
                <c:pt idx="3">
                  <c:v>0.1224610201109865</c:v>
                </c:pt>
                <c:pt idx="4">
                  <c:v>0.1480239155002378</c:v>
                </c:pt>
                <c:pt idx="5">
                  <c:v>0.18411751025547121</c:v>
                </c:pt>
                <c:pt idx="6">
                  <c:v>0.61641361593651933</c:v>
                </c:pt>
                <c:pt idx="7">
                  <c:v>0.62627514849006238</c:v>
                </c:pt>
                <c:pt idx="8">
                  <c:v>0.62912885189400369</c:v>
                </c:pt>
                <c:pt idx="9">
                  <c:v>0.73531941372187737</c:v>
                </c:pt>
                <c:pt idx="10">
                  <c:v>0.73582638007776546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2-4A17-BDDE-0FD3429B3A31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3.5557019783310369E-3</c:v>
                </c:pt>
                <c:pt idx="1">
                  <c:v>2.7057258876878071E-2</c:v>
                </c:pt>
                <c:pt idx="2">
                  <c:v>8.3807105356265829E-2</c:v>
                </c:pt>
                <c:pt idx="3">
                  <c:v>0.1070180945324261</c:v>
                </c:pt>
                <c:pt idx="4">
                  <c:v>0.1354175086790948</c:v>
                </c:pt>
                <c:pt idx="5">
                  <c:v>0.18136785622107029</c:v>
                </c:pt>
                <c:pt idx="6">
                  <c:v>0.72394537229747502</c:v>
                </c:pt>
                <c:pt idx="7">
                  <c:v>0.73132204307195758</c:v>
                </c:pt>
                <c:pt idx="8">
                  <c:v>0.73489577790219807</c:v>
                </c:pt>
                <c:pt idx="9">
                  <c:v>0.73531264812686692</c:v>
                </c:pt>
                <c:pt idx="10">
                  <c:v>0.73580866884880258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2-4A17-BDDE-0FD3429B3A31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4.2439937896559881E-4</c:v>
                </c:pt>
                <c:pt idx="1">
                  <c:v>2.5450241034744451E-3</c:v>
                </c:pt>
                <c:pt idx="2">
                  <c:v>2.456819725794571E-2</c:v>
                </c:pt>
                <c:pt idx="3">
                  <c:v>2.4740860435663221E-2</c:v>
                </c:pt>
                <c:pt idx="4">
                  <c:v>4.2539411906723827E-2</c:v>
                </c:pt>
                <c:pt idx="5">
                  <c:v>5.3154397070223999E-2</c:v>
                </c:pt>
                <c:pt idx="6">
                  <c:v>0.63316797564729077</c:v>
                </c:pt>
                <c:pt idx="7">
                  <c:v>0.64054416713105222</c:v>
                </c:pt>
                <c:pt idx="8">
                  <c:v>0.64092050896781738</c:v>
                </c:pt>
                <c:pt idx="9">
                  <c:v>0.64092050896781738</c:v>
                </c:pt>
                <c:pt idx="10">
                  <c:v>0.64092050896781738</c:v>
                </c:pt>
                <c:pt idx="11">
                  <c:v>0.64154837395361808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2-4A17-BDDE-0FD3429B3A31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6.2666922482084453E-5</c:v>
                </c:pt>
                <c:pt idx="1">
                  <c:v>2.218318896397262E-4</c:v>
                </c:pt>
                <c:pt idx="2">
                  <c:v>6.0980359767918582E-3</c:v>
                </c:pt>
                <c:pt idx="3">
                  <c:v>6.1166534785334356E-3</c:v>
                </c:pt>
                <c:pt idx="4">
                  <c:v>1.1224336558075551E-2</c:v>
                </c:pt>
                <c:pt idx="5">
                  <c:v>1.6057713502748129E-2</c:v>
                </c:pt>
                <c:pt idx="6">
                  <c:v>0.47497049814010328</c:v>
                </c:pt>
                <c:pt idx="7">
                  <c:v>0.47866460743466432</c:v>
                </c:pt>
                <c:pt idx="8">
                  <c:v>0.47967154773901449</c:v>
                </c:pt>
                <c:pt idx="9">
                  <c:v>0.47967154773901449</c:v>
                </c:pt>
                <c:pt idx="10">
                  <c:v>0.47967154773901449</c:v>
                </c:pt>
                <c:pt idx="11">
                  <c:v>0.47967154773901449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2-4A17-BDDE-0FD3429B3A31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3.0586422132029888E-4</c:v>
                </c:pt>
                <c:pt idx="1">
                  <c:v>4.9829432650797716E-3</c:v>
                </c:pt>
                <c:pt idx="2">
                  <c:v>2.717863300332073E-2</c:v>
                </c:pt>
                <c:pt idx="3">
                  <c:v>3.7527369366713872E-2</c:v>
                </c:pt>
                <c:pt idx="4">
                  <c:v>5.7931067231990173E-2</c:v>
                </c:pt>
                <c:pt idx="5">
                  <c:v>7.3270177541837969E-2</c:v>
                </c:pt>
                <c:pt idx="6">
                  <c:v>0.51681203450823898</c:v>
                </c:pt>
                <c:pt idx="7">
                  <c:v>0.56516211121191529</c:v>
                </c:pt>
                <c:pt idx="8">
                  <c:v>0.56838085516504278</c:v>
                </c:pt>
                <c:pt idx="9">
                  <c:v>0.79457745360527621</c:v>
                </c:pt>
                <c:pt idx="10">
                  <c:v>0.79535520406616111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2-4A17-BDDE-0FD3429B3A31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2.5731273044051579E-4</c:v>
                </c:pt>
                <c:pt idx="1">
                  <c:v>2.4943808689453042E-3</c:v>
                </c:pt>
                <c:pt idx="2">
                  <c:v>2.2277645981126169E-2</c:v>
                </c:pt>
                <c:pt idx="3">
                  <c:v>2.9548803361835879E-2</c:v>
                </c:pt>
                <c:pt idx="4">
                  <c:v>5.1978541798476829E-2</c:v>
                </c:pt>
                <c:pt idx="5">
                  <c:v>7.2415952461082733E-2</c:v>
                </c:pt>
                <c:pt idx="6">
                  <c:v>0.72898837166445896</c:v>
                </c:pt>
                <c:pt idx="7">
                  <c:v>0.78822468694513415</c:v>
                </c:pt>
                <c:pt idx="8">
                  <c:v>0.79348506129376517</c:v>
                </c:pt>
                <c:pt idx="9">
                  <c:v>0.79465805955295854</c:v>
                </c:pt>
                <c:pt idx="10">
                  <c:v>0.79531291350797384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D2-4A17-BDDE-0FD3429B3A31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8.057942018413876E-5</c:v>
                </c:pt>
                <c:pt idx="1">
                  <c:v>5.1738426926623785E-4</c:v>
                </c:pt>
                <c:pt idx="2">
                  <c:v>8.5495796803367607E-3</c:v>
                </c:pt>
                <c:pt idx="3">
                  <c:v>9.0670368176001704E-3</c:v>
                </c:pt>
                <c:pt idx="4">
                  <c:v>2.071615800146635E-2</c:v>
                </c:pt>
                <c:pt idx="5">
                  <c:v>3.1425082178811771E-2</c:v>
                </c:pt>
                <c:pt idx="6">
                  <c:v>0.57730989612891881</c:v>
                </c:pt>
                <c:pt idx="7">
                  <c:v>0.66925565090613437</c:v>
                </c:pt>
                <c:pt idx="8">
                  <c:v>0.66973121049123696</c:v>
                </c:pt>
                <c:pt idx="9">
                  <c:v>0.66973121049123696</c:v>
                </c:pt>
                <c:pt idx="10">
                  <c:v>0.66973121049123696</c:v>
                </c:pt>
                <c:pt idx="11">
                  <c:v>0.67040224998394926</c:v>
                </c:pt>
                <c:pt idx="12">
                  <c:v>0.97624365215823006</c:v>
                </c:pt>
                <c:pt idx="13">
                  <c:v>0.98873598529684203</c:v>
                </c:pt>
                <c:pt idx="14">
                  <c:v>0.98873598529684203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D2-4A17-BDDE-0FD3429B3A31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1.8846215453523239E-5</c:v>
                </c:pt>
                <c:pt idx="1">
                  <c:v>6.7924705861370204E-5</c:v>
                </c:pt>
                <c:pt idx="2">
                  <c:v>2.1668565041540241E-3</c:v>
                </c:pt>
                <c:pt idx="3">
                  <c:v>2.3223838222527068E-3</c:v>
                </c:pt>
                <c:pt idx="4">
                  <c:v>6.8620630268803771E-3</c:v>
                </c:pt>
                <c:pt idx="5">
                  <c:v>1.174974156601871E-2</c:v>
                </c:pt>
                <c:pt idx="6">
                  <c:v>0.3954832326190888</c:v>
                </c:pt>
                <c:pt idx="7">
                  <c:v>0.51002514344662586</c:v>
                </c:pt>
                <c:pt idx="8">
                  <c:v>0.51067101681811178</c:v>
                </c:pt>
                <c:pt idx="9">
                  <c:v>0.51067101681811178</c:v>
                </c:pt>
                <c:pt idx="10">
                  <c:v>0.51067101681811178</c:v>
                </c:pt>
                <c:pt idx="11">
                  <c:v>0.51067101681811178</c:v>
                </c:pt>
                <c:pt idx="12">
                  <c:v>0.97661318761827376</c:v>
                </c:pt>
                <c:pt idx="13">
                  <c:v>0.97772290017367147</c:v>
                </c:pt>
                <c:pt idx="14">
                  <c:v>0.97772290017367147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D2-4A17-BDDE-0FD3429B3A31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6.2666922482084453E-5</c:v>
                </c:pt>
                <c:pt idx="1">
                  <c:v>2.218318896397262E-4</c:v>
                </c:pt>
                <c:pt idx="2">
                  <c:v>6.0980359767918582E-3</c:v>
                </c:pt>
                <c:pt idx="3">
                  <c:v>6.1166534785334356E-3</c:v>
                </c:pt>
                <c:pt idx="4">
                  <c:v>1.1224336558075551E-2</c:v>
                </c:pt>
                <c:pt idx="5">
                  <c:v>1.6057713502748129E-2</c:v>
                </c:pt>
                <c:pt idx="6">
                  <c:v>0.47497049814010328</c:v>
                </c:pt>
                <c:pt idx="7">
                  <c:v>0.47866460743466432</c:v>
                </c:pt>
                <c:pt idx="8">
                  <c:v>0.47967154773901449</c:v>
                </c:pt>
                <c:pt idx="9">
                  <c:v>0.47967154773901449</c:v>
                </c:pt>
                <c:pt idx="10">
                  <c:v>0.47967154773901449</c:v>
                </c:pt>
                <c:pt idx="11">
                  <c:v>0.47967154773901449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D2-4A17-BDDE-0FD3429B3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3.3479358648790019</c:v>
                </c:pt>
                <c:pt idx="6">
                  <c:v>1.0159982393292211</c:v>
                </c:pt>
                <c:pt idx="7">
                  <c:v>1.004556628840888</c:v>
                </c:pt>
                <c:pt idx="8">
                  <c:v>1.1687898456861181</c:v>
                </c:pt>
                <c:pt idx="9">
                  <c:v>1.000689450525075</c:v>
                </c:pt>
                <c:pt idx="10">
                  <c:v>1.0008387801133769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9-4A29-8AF3-AD12B952AA7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3.9915858707347458</c:v>
                </c:pt>
                <c:pt idx="6">
                  <c:v>1.010189540615575</c:v>
                </c:pt>
                <c:pt idx="7">
                  <c:v>1.0048866773046099</c:v>
                </c:pt>
                <c:pt idx="8">
                  <c:v>1.000567250809167</c:v>
                </c:pt>
                <c:pt idx="9">
                  <c:v>1.0006745711816589</c:v>
                </c:pt>
                <c:pt idx="10">
                  <c:v>1.0008628707303271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9-4A29-8AF3-AD12B952AA7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11.91186450315281</c:v>
                </c:pt>
                <c:pt idx="6">
                  <c:v>1.011649659754539</c:v>
                </c:pt>
                <c:pt idx="7">
                  <c:v>1.000587534562138</c:v>
                </c:pt>
                <c:pt idx="8">
                  <c:v>1</c:v>
                </c:pt>
                <c:pt idx="9">
                  <c:v>1</c:v>
                </c:pt>
                <c:pt idx="10">
                  <c:v>1.000979630043064</c:v>
                </c:pt>
                <c:pt idx="11">
                  <c:v>1.500300986042912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9-4A29-8AF3-AD12B952AA7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27.489447016367141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29.578962039571611</c:v>
                </c:pt>
                <c:pt idx="6">
                  <c:v>1.007777555256645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2.0258840785906851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9-4A29-8AF3-AD12B952AA7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16.29135713739355</c:v>
                </c:pt>
                <c:pt idx="1">
                  <c:v>5.4543332238573319</c:v>
                </c:pt>
                <c:pt idx="2">
                  <c:v>1.380767360968034</c:v>
                </c:pt>
                <c:pt idx="3">
                  <c:v>1.543701789110058</c:v>
                </c:pt>
                <c:pt idx="4">
                  <c:v>1.2647821116158791</c:v>
                </c:pt>
                <c:pt idx="5">
                  <c:v>7.0535114264345049</c:v>
                </c:pt>
                <c:pt idx="6">
                  <c:v>1.0935544714040619</c:v>
                </c:pt>
                <c:pt idx="7">
                  <c:v>1.0056952578548219</c:v>
                </c:pt>
                <c:pt idx="8">
                  <c:v>1.397966603527756</c:v>
                </c:pt>
                <c:pt idx="9">
                  <c:v>1.00097882271559</c:v>
                </c:pt>
                <c:pt idx="10">
                  <c:v>1.000638504319584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9-4A29-8AF3-AD12B952AA7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9.6939660337635019</c:v>
                </c:pt>
                <c:pt idx="1">
                  <c:v>8.9311324739857376</c:v>
                </c:pt>
                <c:pt idx="2">
                  <c:v>1.3263880477708421</c:v>
                </c:pt>
                <c:pt idx="3">
                  <c:v>1.759074340912578</c:v>
                </c:pt>
                <c:pt idx="4">
                  <c:v>1.393189380761058</c:v>
                </c:pt>
                <c:pt idx="5">
                  <c:v>10.066682089919709</c:v>
                </c:pt>
                <c:pt idx="6">
                  <c:v>1.0812582444153731</c:v>
                </c:pt>
                <c:pt idx="7">
                  <c:v>1.006673699055302</c:v>
                </c:pt>
                <c:pt idx="8">
                  <c:v>1.0014782865064671</c:v>
                </c:pt>
                <c:pt idx="9">
                  <c:v>1.0008240701105879</c:v>
                </c:pt>
                <c:pt idx="10">
                  <c:v>1.000691713012883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9-4A29-8AF3-AD12B952AA7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6.4207991083073059</c:v>
                </c:pt>
                <c:pt idx="1">
                  <c:v>16.524622390359688</c:v>
                </c:pt>
                <c:pt idx="2">
                  <c:v>1.060524277989187</c:v>
                </c:pt>
                <c:pt idx="3">
                  <c:v>2.284777090708829</c:v>
                </c:pt>
                <c:pt idx="4">
                  <c:v>1.516935822587731</c:v>
                </c:pt>
                <c:pt idx="5">
                  <c:v>18.37099081695219</c:v>
                </c:pt>
                <c:pt idx="6">
                  <c:v>1.1592658559878271</c:v>
                </c:pt>
                <c:pt idx="7">
                  <c:v>1.0007105798575759</c:v>
                </c:pt>
                <c:pt idx="8">
                  <c:v>1</c:v>
                </c:pt>
                <c:pt idx="9">
                  <c:v>1</c:v>
                </c:pt>
                <c:pt idx="10">
                  <c:v>1.0010019534437109</c:v>
                </c:pt>
                <c:pt idx="11">
                  <c:v>1.456205811035991</c:v>
                </c:pt>
                <c:pt idx="12">
                  <c:v>1.01279632713718</c:v>
                </c:pt>
                <c:pt idx="13">
                  <c:v>1</c:v>
                </c:pt>
                <c:pt idx="14">
                  <c:v>1.011392338167783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9-4A29-8AF3-AD12B952AA7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3.6041562842619359</c:v>
                </c:pt>
                <c:pt idx="1">
                  <c:v>31.90085958673761</c:v>
                </c:pt>
                <c:pt idx="2">
                  <c:v>1.0717755503424089</c:v>
                </c:pt>
                <c:pt idx="3">
                  <c:v>2.9547497537354488</c:v>
                </c:pt>
                <c:pt idx="4">
                  <c:v>1.712275378409102</c:v>
                </c:pt>
                <c:pt idx="5">
                  <c:v>33.658887763358237</c:v>
                </c:pt>
                <c:pt idx="6">
                  <c:v>1.2896252012227749</c:v>
                </c:pt>
                <c:pt idx="7">
                  <c:v>1.0012663559430059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1.912411622071982</c:v>
                </c:pt>
                <c:pt idx="12">
                  <c:v>1.0011362866787661</c:v>
                </c:pt>
                <c:pt idx="13">
                  <c:v>1</c:v>
                </c:pt>
                <c:pt idx="14">
                  <c:v>1.022784676335567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9-4A29-8AF3-AD12B952AA7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27.489447016367141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29.578962039571611</c:v>
                </c:pt>
                <c:pt idx="6">
                  <c:v>1.007777555256645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2.0258840785906851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09-4A29-8AF3-AD12B952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0.27745744666141225</v>
      </c>
      <c r="C7" s="4">
        <f t="shared" ref="C7:C29" si="1">+F7/F8</f>
        <v>0.15574385417325831</v>
      </c>
      <c r="D7" s="4">
        <f t="shared" ref="D7:D29" si="2">+G7/G8</f>
        <v>0.10315695315179153</v>
      </c>
      <c r="E7" s="5">
        <v>1.8846215453523239E-5</v>
      </c>
      <c r="F7" s="5">
        <v>8.057942018413876E-5</v>
      </c>
      <c r="G7" s="5">
        <v>2.5731273044051579E-4</v>
      </c>
      <c r="H7" s="4">
        <f t="shared" ref="H7:H29" si="3">+I7/I8</f>
        <v>0.28249735682214516</v>
      </c>
      <c r="I7" s="5">
        <v>6.2666922482084453E-5</v>
      </c>
      <c r="J7" s="5">
        <f t="shared" ref="J7:J30" si="4">I7</f>
        <v>6.2666922482084453E-5</v>
      </c>
    </row>
    <row r="8" spans="1:10" ht="15.5" customHeight="1" x14ac:dyDescent="0.35">
      <c r="A8" s="3">
        <f t="shared" ref="A8:A29" si="5">1+A7</f>
        <v>1</v>
      </c>
      <c r="B8" s="4">
        <f t="shared" si="0"/>
        <v>3.1347117693835989E-2</v>
      </c>
      <c r="C8" s="4">
        <f t="shared" si="1"/>
        <v>6.0515754997426785E-2</v>
      </c>
      <c r="D8" s="4">
        <f t="shared" si="2"/>
        <v>0.11196788345853809</v>
      </c>
      <c r="E8" s="5">
        <v>6.7924705861370204E-5</v>
      </c>
      <c r="F8" s="5">
        <v>5.1738426926623785E-4</v>
      </c>
      <c r="G8" s="5">
        <v>2.4943808689453042E-3</v>
      </c>
      <c r="H8" s="4">
        <f t="shared" si="3"/>
        <v>3.6377596079128195E-2</v>
      </c>
      <c r="I8" s="5">
        <v>2.218318896397262E-4</v>
      </c>
      <c r="J8" s="5">
        <f t="shared" si="4"/>
        <v>2.218318896397262E-4</v>
      </c>
    </row>
    <row r="9" spans="1:10" ht="15.5" customHeight="1" x14ac:dyDescent="0.35">
      <c r="A9" s="3">
        <f t="shared" si="5"/>
        <v>2</v>
      </c>
      <c r="B9" s="4">
        <f t="shared" si="0"/>
        <v>0.93303117399955804</v>
      </c>
      <c r="C9" s="4">
        <f t="shared" si="1"/>
        <v>0.94292985154102771</v>
      </c>
      <c r="D9" s="4">
        <f t="shared" si="2"/>
        <v>0.75392717966708378</v>
      </c>
      <c r="E9" s="5">
        <v>2.1668565041540241E-3</v>
      </c>
      <c r="F9" s="5">
        <v>8.5495796803367607E-3</v>
      </c>
      <c r="G9" s="5">
        <v>2.2277645981126169E-2</v>
      </c>
      <c r="H9" s="4">
        <f t="shared" si="3"/>
        <v>0.9969562601826446</v>
      </c>
      <c r="I9" s="5">
        <v>6.0980359767918582E-3</v>
      </c>
      <c r="J9" s="5">
        <f t="shared" si="4"/>
        <v>6.0980359767918582E-3</v>
      </c>
    </row>
    <row r="10" spans="1:10" ht="15.5" customHeight="1" x14ac:dyDescent="0.35">
      <c r="A10" s="3">
        <f t="shared" si="5"/>
        <v>3</v>
      </c>
      <c r="B10" s="4">
        <f t="shared" si="0"/>
        <v>0.33843813633820646</v>
      </c>
      <c r="C10" s="4">
        <f t="shared" si="1"/>
        <v>0.43767945856361878</v>
      </c>
      <c r="D10" s="4">
        <f t="shared" si="2"/>
        <v>0.56848080649122346</v>
      </c>
      <c r="E10" s="5">
        <v>2.3223838222527068E-3</v>
      </c>
      <c r="F10" s="5">
        <v>9.0670368176001704E-3</v>
      </c>
      <c r="G10" s="5">
        <v>2.9548803361835879E-2</v>
      </c>
      <c r="H10" s="4">
        <f t="shared" si="3"/>
        <v>0.54494565864854605</v>
      </c>
      <c r="I10" s="5">
        <v>6.1166534785334356E-3</v>
      </c>
      <c r="J10" s="5">
        <f t="shared" si="4"/>
        <v>6.1166534785334356E-3</v>
      </c>
    </row>
    <row r="11" spans="1:10" ht="15.5" customHeight="1" x14ac:dyDescent="0.35">
      <c r="A11" s="3">
        <f t="shared" si="5"/>
        <v>4</v>
      </c>
      <c r="B11" s="4">
        <f t="shared" si="0"/>
        <v>0.584018209109047</v>
      </c>
      <c r="C11" s="4">
        <f t="shared" si="1"/>
        <v>0.6592236699203966</v>
      </c>
      <c r="D11" s="4">
        <f t="shared" si="2"/>
        <v>0.71777750664000128</v>
      </c>
      <c r="E11" s="5">
        <v>6.8620630268803771E-3</v>
      </c>
      <c r="F11" s="5">
        <v>2.071615800146635E-2</v>
      </c>
      <c r="G11" s="5">
        <v>5.1978541798476829E-2</v>
      </c>
      <c r="H11" s="4">
        <f t="shared" si="3"/>
        <v>0.69899967739209001</v>
      </c>
      <c r="I11" s="5">
        <v>1.1224336558075551E-2</v>
      </c>
      <c r="J11" s="5">
        <f t="shared" si="4"/>
        <v>1.1224336558075551E-2</v>
      </c>
    </row>
    <row r="12" spans="1:10" ht="15.5" customHeight="1" x14ac:dyDescent="0.35">
      <c r="A12" s="3">
        <f t="shared" si="5"/>
        <v>5</v>
      </c>
      <c r="B12" s="4">
        <f t="shared" si="0"/>
        <v>2.9709834948516058E-2</v>
      </c>
      <c r="C12" s="4">
        <f t="shared" si="1"/>
        <v>5.4433645412158761E-2</v>
      </c>
      <c r="D12" s="4">
        <f t="shared" si="2"/>
        <v>9.9337596148124263E-2</v>
      </c>
      <c r="E12" s="5">
        <v>1.174974156601871E-2</v>
      </c>
      <c r="F12" s="5">
        <v>3.1425082178811771E-2</v>
      </c>
      <c r="G12" s="5">
        <v>7.2415952461082733E-2</v>
      </c>
      <c r="H12" s="4">
        <f t="shared" si="3"/>
        <v>3.3807812412828098E-2</v>
      </c>
      <c r="I12" s="5">
        <v>1.6057713502748129E-2</v>
      </c>
      <c r="J12" s="5">
        <f t="shared" si="4"/>
        <v>1.6057713502748129E-2</v>
      </c>
    </row>
    <row r="13" spans="1:10" ht="15.5" customHeight="1" x14ac:dyDescent="0.35">
      <c r="A13" s="3">
        <f t="shared" si="5"/>
        <v>6</v>
      </c>
      <c r="B13" s="4">
        <f t="shared" si="0"/>
        <v>0.77541909002075726</v>
      </c>
      <c r="C13" s="4">
        <f t="shared" si="1"/>
        <v>0.86261489962359494</v>
      </c>
      <c r="D13" s="4">
        <f t="shared" si="2"/>
        <v>0.92484843945924466</v>
      </c>
      <c r="E13" s="5">
        <v>0.3954832326190888</v>
      </c>
      <c r="F13" s="5">
        <v>0.57730989612891881</v>
      </c>
      <c r="G13" s="5">
        <v>0.72898837166445896</v>
      </c>
      <c r="H13" s="4">
        <f t="shared" si="3"/>
        <v>0.99228246827280775</v>
      </c>
      <c r="I13" s="5">
        <v>0.47497049814010328</v>
      </c>
      <c r="J13" s="5">
        <f t="shared" si="4"/>
        <v>0.47497049814010328</v>
      </c>
    </row>
    <row r="14" spans="1:10" ht="15.5" customHeight="1" x14ac:dyDescent="0.35">
      <c r="A14" s="3">
        <f t="shared" si="5"/>
        <v>7</v>
      </c>
      <c r="B14" s="4">
        <f t="shared" si="0"/>
        <v>0.99873524568613625</v>
      </c>
      <c r="C14" s="4">
        <f t="shared" si="1"/>
        <v>0.99928992470762446</v>
      </c>
      <c r="D14" s="4">
        <f t="shared" si="2"/>
        <v>0.99337054393934765</v>
      </c>
      <c r="E14" s="5">
        <v>0.51002514344662586</v>
      </c>
      <c r="F14" s="5">
        <v>0.66925565090613437</v>
      </c>
      <c r="G14" s="5">
        <v>0.78822468694513415</v>
      </c>
      <c r="H14" s="4">
        <f t="shared" si="3"/>
        <v>0.99790077124837506</v>
      </c>
      <c r="I14" s="5">
        <v>0.47866460743466432</v>
      </c>
      <c r="J14" s="5">
        <f t="shared" si="4"/>
        <v>0.47866460743466432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0.99852389559875199</v>
      </c>
      <c r="E15" s="5">
        <v>0.51067101681811178</v>
      </c>
      <c r="F15" s="5">
        <v>0.66973121049123696</v>
      </c>
      <c r="G15" s="5">
        <v>0.79348506129376517</v>
      </c>
      <c r="H15" s="4">
        <f t="shared" si="3"/>
        <v>1</v>
      </c>
      <c r="I15" s="5">
        <v>0.47967154773901449</v>
      </c>
      <c r="J15" s="5">
        <f t="shared" si="4"/>
        <v>0.47967154773901449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0.99917660842180112</v>
      </c>
      <c r="E16" s="5">
        <v>0.51067101681811178</v>
      </c>
      <c r="F16" s="5">
        <v>0.66973121049123696</v>
      </c>
      <c r="G16" s="5">
        <v>0.79465805955295854</v>
      </c>
      <c r="H16" s="4">
        <f t="shared" si="3"/>
        <v>1</v>
      </c>
      <c r="I16" s="5">
        <v>0.47967154773901449</v>
      </c>
      <c r="J16" s="5">
        <f t="shared" si="4"/>
        <v>0.47967154773901449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0.99899904946212759</v>
      </c>
      <c r="D17" s="4">
        <f t="shared" si="2"/>
        <v>0.9993087651232766</v>
      </c>
      <c r="E17" s="5">
        <v>0.51067101681811178</v>
      </c>
      <c r="F17" s="5">
        <v>0.66973121049123696</v>
      </c>
      <c r="G17" s="5">
        <v>0.79531291350797384</v>
      </c>
      <c r="H17" s="4">
        <f t="shared" si="3"/>
        <v>1</v>
      </c>
      <c r="I17" s="5">
        <v>0.47967154773901449</v>
      </c>
      <c r="J17" s="5">
        <f t="shared" si="4"/>
        <v>0.47967154773901449</v>
      </c>
    </row>
    <row r="18" spans="1:10" ht="15.5" customHeight="1" x14ac:dyDescent="0.35">
      <c r="A18" s="3">
        <f t="shared" si="5"/>
        <v>11</v>
      </c>
      <c r="B18" s="4">
        <f t="shared" si="0"/>
        <v>0.52289998055782594</v>
      </c>
      <c r="C18" s="4">
        <f t="shared" si="1"/>
        <v>0.68671611692619761</v>
      </c>
      <c r="D18" s="4">
        <f t="shared" si="2"/>
        <v>0.81426401281756999</v>
      </c>
      <c r="E18" s="5">
        <v>0.51067101681811178</v>
      </c>
      <c r="F18" s="5">
        <v>0.67040224998394926</v>
      </c>
      <c r="G18" s="5">
        <v>0.79586304179956091</v>
      </c>
      <c r="H18" s="4">
        <f t="shared" si="3"/>
        <v>0.49361165851881028</v>
      </c>
      <c r="I18" s="5">
        <v>0.47967154773901449</v>
      </c>
      <c r="J18" s="5">
        <f t="shared" si="4"/>
        <v>0.47967154773901449</v>
      </c>
    </row>
    <row r="19" spans="1:10" ht="15.5" customHeight="1" x14ac:dyDescent="0.35">
      <c r="A19" s="3">
        <f t="shared" si="5"/>
        <v>12</v>
      </c>
      <c r="B19" s="4">
        <f t="shared" si="0"/>
        <v>0.99886500300320202</v>
      </c>
      <c r="C19" s="4">
        <f t="shared" si="1"/>
        <v>0.98736534997776837</v>
      </c>
      <c r="D19" s="4">
        <f t="shared" si="2"/>
        <v>0.99306856532822374</v>
      </c>
      <c r="E19" s="5">
        <v>0.97661318761827376</v>
      </c>
      <c r="F19" s="5">
        <v>0.97624365215823006</v>
      </c>
      <c r="G19" s="5">
        <v>0.97740171402843057</v>
      </c>
      <c r="H19" s="4">
        <f t="shared" si="3"/>
        <v>0.99783129702967932</v>
      </c>
      <c r="I19" s="5">
        <v>0.97175895151742131</v>
      </c>
      <c r="J19" s="5">
        <f t="shared" si="4"/>
        <v>0.97175895151742131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0.99989115053880484</v>
      </c>
      <c r="E20" s="5">
        <v>0.97772290017367147</v>
      </c>
      <c r="F20" s="5">
        <v>0.98873598529684203</v>
      </c>
      <c r="G20" s="5">
        <v>0.98422379697960227</v>
      </c>
      <c r="H20" s="4">
        <f t="shared" si="3"/>
        <v>1</v>
      </c>
      <c r="I20" s="5">
        <v>0.97387098842272279</v>
      </c>
      <c r="J20" s="5">
        <f t="shared" si="4"/>
        <v>0.97387098842272279</v>
      </c>
    </row>
    <row r="21" spans="1:10" ht="15.5" customHeight="1" x14ac:dyDescent="0.35">
      <c r="A21" s="3">
        <f t="shared" si="5"/>
        <v>14</v>
      </c>
      <c r="B21" s="4">
        <f t="shared" si="0"/>
        <v>0.97772290017367147</v>
      </c>
      <c r="C21" s="4">
        <f t="shared" si="1"/>
        <v>0.98873598529684203</v>
      </c>
      <c r="D21" s="4">
        <f t="shared" si="2"/>
        <v>0.98433094087215389</v>
      </c>
      <c r="E21" s="5">
        <v>0.97772290017367147</v>
      </c>
      <c r="F21" s="5">
        <v>0.98873598529684203</v>
      </c>
      <c r="G21" s="5">
        <v>0.98433094087215389</v>
      </c>
      <c r="H21" s="4">
        <f t="shared" si="3"/>
        <v>0.97387098842272279</v>
      </c>
      <c r="I21" s="5">
        <v>0.97387098842272279</v>
      </c>
      <c r="J21" s="5">
        <f t="shared" si="4"/>
        <v>0.97387098842272279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29.813298843578821</v>
      </c>
      <c r="C38" s="4">
        <v>1.1668478510511251</v>
      </c>
      <c r="D38" s="4">
        <v>1.0109874728812369</v>
      </c>
      <c r="E38" s="4">
        <v>1.5780146753426549</v>
      </c>
      <c r="F38" s="4">
        <v>1.197745766801193</v>
      </c>
      <c r="G38" s="4">
        <v>1.0188641238288609</v>
      </c>
      <c r="H38" s="4">
        <v>1.349582792258853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1.074912352547519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9.5245844472858305</v>
      </c>
      <c r="C39" s="4">
        <v>1.256651208201123</v>
      </c>
      <c r="D39" s="4">
        <v>1.2100514713023209</v>
      </c>
      <c r="E39" s="4">
        <v>1.846716265780624</v>
      </c>
      <c r="F39" s="4">
        <v>1</v>
      </c>
      <c r="G39" s="4">
        <v>1</v>
      </c>
      <c r="H39" s="4">
        <v>1.0073881242421741</v>
      </c>
      <c r="I39" s="4">
        <v>1.0110397370135329</v>
      </c>
      <c r="J39" s="4">
        <v>1</v>
      </c>
      <c r="K39" s="4">
        <v>1.0038146766912159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10.85538650129795</v>
      </c>
      <c r="C40" s="4">
        <v>1.2829666041151171</v>
      </c>
      <c r="D40" s="4">
        <v>1.4071507344375349</v>
      </c>
      <c r="E40" s="4">
        <v>1</v>
      </c>
      <c r="F40" s="4">
        <v>1.004599333648541</v>
      </c>
      <c r="G40" s="4">
        <v>1</v>
      </c>
      <c r="H40" s="4">
        <v>1</v>
      </c>
      <c r="I40" s="4">
        <v>1</v>
      </c>
      <c r="J40" s="4">
        <v>6.9517596148387426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14.521638231122949</v>
      </c>
      <c r="C41" s="4">
        <v>1.03788650030778</v>
      </c>
      <c r="D41" s="4">
        <v>1.0306296442034071</v>
      </c>
      <c r="E41" s="4">
        <v>1.0024761514796039</v>
      </c>
      <c r="F41" s="4">
        <v>1</v>
      </c>
      <c r="G41" s="4">
        <v>1.0073328310468259</v>
      </c>
      <c r="H41" s="4">
        <v>1.258356164383561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1.0010886131069019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3.4669138049679238</v>
      </c>
      <c r="C42" s="4">
        <v>1.5452871988270021</v>
      </c>
      <c r="D42" s="4">
        <v>1.0004599234703919</v>
      </c>
      <c r="E42" s="4">
        <v>1.0133254367782061</v>
      </c>
      <c r="F42" s="4">
        <v>1.030653157479575</v>
      </c>
      <c r="G42" s="4">
        <v>1.121579233304121</v>
      </c>
      <c r="H42" s="4">
        <v>1</v>
      </c>
      <c r="I42" s="4">
        <v>1.0095127142614699</v>
      </c>
      <c r="J42" s="4">
        <v>1.013436769431481</v>
      </c>
      <c r="K42" s="4">
        <v>1.004197208312166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39.502451687337746</v>
      </c>
      <c r="C43" s="4">
        <v>1.0198568872987479</v>
      </c>
      <c r="D43" s="4">
        <v>1.6360430858889781</v>
      </c>
      <c r="E43" s="4">
        <v>1.025444886188343</v>
      </c>
      <c r="F43" s="4">
        <v>1.0795892936396849</v>
      </c>
      <c r="G43" s="4">
        <v>1.015244408604701</v>
      </c>
      <c r="H43" s="4">
        <v>1</v>
      </c>
      <c r="I43" s="4">
        <v>1</v>
      </c>
      <c r="J43" s="4">
        <v>1.003893557913754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6.6442168923098066</v>
      </c>
      <c r="C44" s="4">
        <v>1.1086594952420361</v>
      </c>
      <c r="D44" s="4">
        <v>1.012841325108317</v>
      </c>
      <c r="E44" s="4">
        <v>1.2630396014797129</v>
      </c>
      <c r="F44" s="4">
        <v>0.99999999999999989</v>
      </c>
      <c r="G44" s="4">
        <v>3.3702281836904961</v>
      </c>
      <c r="H44" s="4">
        <v>1.0021639513405241</v>
      </c>
      <c r="I44" s="4">
        <v>1</v>
      </c>
      <c r="J44" s="4">
        <v>1</v>
      </c>
      <c r="K44" s="4">
        <v>1</v>
      </c>
      <c r="L44" s="4">
        <v>1.0022888354923241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17.452919538285911</v>
      </c>
      <c r="C45" s="4">
        <v>1.489351444719814</v>
      </c>
      <c r="D45" s="4">
        <v>1.014691601615556</v>
      </c>
      <c r="E45" s="4">
        <v>1.036126674201072</v>
      </c>
      <c r="F45" s="4">
        <v>1.4918456356629091</v>
      </c>
      <c r="G45" s="4">
        <v>2.186546724314772</v>
      </c>
      <c r="H45" s="4">
        <v>1</v>
      </c>
      <c r="I45" s="4">
        <v>1</v>
      </c>
      <c r="J45" s="4">
        <v>1</v>
      </c>
      <c r="K45" s="4">
        <v>1.005691633014886</v>
      </c>
      <c r="L45" s="4">
        <v>1.0060117206622661</v>
      </c>
      <c r="M45" s="4">
        <v>1</v>
      </c>
      <c r="N45" s="4">
        <v>1.0733691027867831</v>
      </c>
      <c r="O45" s="4">
        <v>1</v>
      </c>
      <c r="P45" s="4">
        <v>1.0683540290067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80.924503882657476</v>
      </c>
      <c r="C46" s="4">
        <v>1.3144261473587691</v>
      </c>
      <c r="D46" s="4">
        <v>3.7566027481708599</v>
      </c>
      <c r="E46" s="4">
        <v>1.237432293685351</v>
      </c>
      <c r="F46" s="4">
        <v>1</v>
      </c>
      <c r="G46" s="4">
        <v>1</v>
      </c>
      <c r="H46" s="4">
        <v>1</v>
      </c>
      <c r="I46" s="4">
        <v>1.066308195256696</v>
      </c>
      <c r="J46" s="4">
        <v>1.000409110732366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15.611855174623519</v>
      </c>
      <c r="C47" s="4">
        <v>1.599807899910928</v>
      </c>
      <c r="D47" s="4">
        <v>2.9485926876202702</v>
      </c>
      <c r="E47" s="4">
        <v>1.298591037004422</v>
      </c>
      <c r="F47" s="4">
        <v>1.930359920099654</v>
      </c>
      <c r="G47" s="4">
        <v>1.0009518222432039</v>
      </c>
      <c r="H47" s="4">
        <v>1.0173398457169891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1.0034088600362969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16.861070544161532</v>
      </c>
      <c r="C48" s="4">
        <v>1.1692858084317159</v>
      </c>
      <c r="D48" s="4">
        <v>1.125166667740211</v>
      </c>
      <c r="E48" s="4">
        <v>1.004906085950962</v>
      </c>
      <c r="F48" s="4">
        <v>1.0028483861044331</v>
      </c>
      <c r="G48" s="4">
        <v>1.26352264851907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13.607573946241949</v>
      </c>
      <c r="C49" s="4">
        <v>1.560111999727936</v>
      </c>
      <c r="D49" s="4">
        <v>1.6078895836133831</v>
      </c>
      <c r="E49" s="4">
        <v>1.007924170187767</v>
      </c>
      <c r="F49" s="4">
        <v>1.191603691739318</v>
      </c>
      <c r="G49" s="4">
        <v>1.752990798555913</v>
      </c>
      <c r="H49" s="4">
        <v>1.086719532258636</v>
      </c>
      <c r="I49" s="4">
        <v>1</v>
      </c>
      <c r="J49" s="4">
        <v>1</v>
      </c>
      <c r="K49" s="4">
        <v>1</v>
      </c>
      <c r="L49" s="4">
        <v>1</v>
      </c>
      <c r="M49" s="4">
        <v>3.7372348662159469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23.269640195869709</v>
      </c>
      <c r="C50" s="4">
        <v>1.4503808412818231</v>
      </c>
      <c r="D50" s="4">
        <v>1.006308232874725</v>
      </c>
      <c r="E50" s="4">
        <v>1.8433768171360869</v>
      </c>
      <c r="F50" s="4">
        <v>1</v>
      </c>
      <c r="G50" s="4">
        <v>7.2492816116384002</v>
      </c>
      <c r="H50" s="4">
        <v>1</v>
      </c>
      <c r="I50" s="4">
        <v>1.0004644113164369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4.3203851261620176</v>
      </c>
      <c r="C51" s="4">
        <v>1.2473261004729539</v>
      </c>
      <c r="D51" s="4">
        <v>1.8554630179337539</v>
      </c>
      <c r="E51" s="4">
        <v>1.007999142733383</v>
      </c>
      <c r="F51" s="4">
        <v>1.080681748421477</v>
      </c>
      <c r="G51" s="4">
        <v>1</v>
      </c>
      <c r="H51" s="4">
        <v>1</v>
      </c>
      <c r="I51" s="4">
        <v>1.003799067829017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>
        <v>12.55037573058725</v>
      </c>
      <c r="C52" s="4">
        <v>1.0988390788029321</v>
      </c>
      <c r="D52" s="4">
        <v>1.010090715532638</v>
      </c>
      <c r="E52" s="4">
        <v>1</v>
      </c>
      <c r="F52" s="4">
        <v>1.884107051877604</v>
      </c>
      <c r="G52" s="4">
        <v>1</v>
      </c>
      <c r="H52" s="4">
        <v>1.8568883515994079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13.775719161384689</v>
      </c>
      <c r="C53" s="4">
        <v>1.4999115169533519</v>
      </c>
      <c r="D53" s="4">
        <v>1.023431692957514</v>
      </c>
      <c r="E53" s="4">
        <v>2.637019701877962</v>
      </c>
      <c r="F53" s="4">
        <v>1</v>
      </c>
      <c r="G53" s="4">
        <v>1</v>
      </c>
      <c r="H53" s="4">
        <v>1.0119872520689159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3.7327697441601781</v>
      </c>
      <c r="C54" s="4">
        <v>1.054127827973395</v>
      </c>
      <c r="D54" s="4">
        <v>1.090461921185051</v>
      </c>
      <c r="E54" s="4">
        <v>1.2073935811686629</v>
      </c>
      <c r="F54" s="4">
        <v>1.797432043629493</v>
      </c>
      <c r="G54" s="4">
        <v>98.976663290074725</v>
      </c>
      <c r="H54" s="4">
        <v>1</v>
      </c>
    </row>
    <row r="55" spans="1:22" ht="15.5" customHeight="1" x14ac:dyDescent="0.35">
      <c r="A55" s="1">
        <f t="shared" si="6"/>
        <v>17</v>
      </c>
      <c r="B55" s="4">
        <v>14.59087413483722</v>
      </c>
      <c r="C55" s="4">
        <v>1</v>
      </c>
      <c r="D55" s="4">
        <v>1.0339254027653331</v>
      </c>
      <c r="E55" s="4">
        <v>1.014927782497876</v>
      </c>
      <c r="F55" s="4">
        <v>2.3393940915978142</v>
      </c>
      <c r="G55" s="4">
        <v>1</v>
      </c>
    </row>
    <row r="56" spans="1:22" ht="15.5" customHeight="1" x14ac:dyDescent="0.35">
      <c r="A56" s="1">
        <f t="shared" si="6"/>
        <v>18</v>
      </c>
      <c r="B56" s="4">
        <v>3.8840097298681351</v>
      </c>
      <c r="C56" s="4">
        <v>1.391027753971916</v>
      </c>
      <c r="D56" s="4">
        <v>1.2153266510272269</v>
      </c>
      <c r="E56" s="4">
        <v>6.84932147870847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25.82948442534909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68.552005200520043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6.2083125685238718</v>
      </c>
      <c r="C59" s="4">
        <v>1.3210891343436939</v>
      </c>
    </row>
    <row r="60" spans="1:22" ht="15.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5.1470962601295883E-3</v>
      </c>
      <c r="C2" s="32">
        <v>3.5557019783310369E-3</v>
      </c>
      <c r="D2" s="32">
        <v>4.2439937896559881E-4</v>
      </c>
      <c r="E2" s="32">
        <v>6.2666922482084453E-5</v>
      </c>
      <c r="F2" s="32">
        <v>3.0586422132029888E-4</v>
      </c>
      <c r="G2" s="32">
        <v>2.5731273044051579E-4</v>
      </c>
      <c r="H2" s="32">
        <v>8.057942018413876E-5</v>
      </c>
      <c r="I2" s="32">
        <v>1.8846215453523239E-5</v>
      </c>
      <c r="J2" s="32">
        <v>6.2666922482084453E-5</v>
      </c>
      <c r="M2" s="31">
        <v>1</v>
      </c>
      <c r="N2" s="17">
        <v>9.4688519864294189</v>
      </c>
      <c r="O2" s="17">
        <v>7.6095406875404423</v>
      </c>
      <c r="P2" s="17">
        <v>5.9967667947052803</v>
      </c>
      <c r="Q2" s="17">
        <v>3.5398561290949742</v>
      </c>
      <c r="R2" s="17">
        <v>16.29135713739355</v>
      </c>
      <c r="S2" s="17">
        <v>9.6939660337635019</v>
      </c>
      <c r="T2" s="17">
        <v>6.4207991083073059</v>
      </c>
      <c r="U2" s="17">
        <v>3.6041562842619359</v>
      </c>
      <c r="V2" s="17">
        <v>3.5398561290949742</v>
      </c>
    </row>
    <row r="3" spans="1:27" x14ac:dyDescent="0.35">
      <c r="A3">
        <f t="shared" ref="A3:A24" si="0">+A2+1</f>
        <v>2</v>
      </c>
      <c r="B3" s="32">
        <v>4.8737092647071482E-2</v>
      </c>
      <c r="C3" s="32">
        <v>2.7057258876878071E-2</v>
      </c>
      <c r="D3" s="32">
        <v>2.5450241034744451E-3</v>
      </c>
      <c r="E3" s="32">
        <v>2.218318896397262E-4</v>
      </c>
      <c r="F3" s="32">
        <v>4.9829432650797716E-3</v>
      </c>
      <c r="G3" s="32">
        <v>2.4943808689453042E-3</v>
      </c>
      <c r="H3" s="32">
        <v>5.1738426926623785E-4</v>
      </c>
      <c r="I3" s="32">
        <v>6.7924705861370204E-5</v>
      </c>
      <c r="J3" s="32">
        <v>2.218318896397262E-4</v>
      </c>
      <c r="M3">
        <f t="shared" ref="M3:M24" si="1">+M2+1</f>
        <v>2</v>
      </c>
      <c r="N3" s="17">
        <v>1.937131559380844</v>
      </c>
      <c r="O3" s="17">
        <v>3.097398215304199</v>
      </c>
      <c r="P3" s="17">
        <v>9.6534241952386299</v>
      </c>
      <c r="Q3" s="17">
        <v>27.489447016367141</v>
      </c>
      <c r="R3" s="17">
        <v>5.4543332238573319</v>
      </c>
      <c r="S3" s="17">
        <v>8.9311324739857376</v>
      </c>
      <c r="T3" s="17">
        <v>16.524622390359688</v>
      </c>
      <c r="U3" s="17">
        <v>31.90085958673761</v>
      </c>
      <c r="V3" s="17">
        <v>27.489447016367141</v>
      </c>
    </row>
    <row r="4" spans="1:27" x14ac:dyDescent="0.35">
      <c r="A4">
        <f t="shared" si="0"/>
        <v>3</v>
      </c>
      <c r="B4" s="32">
        <v>9.4410160279110242E-2</v>
      </c>
      <c r="C4" s="32">
        <v>8.3807105356265829E-2</v>
      </c>
      <c r="D4" s="32">
        <v>2.456819725794571E-2</v>
      </c>
      <c r="E4" s="32">
        <v>6.0980359767918582E-3</v>
      </c>
      <c r="F4" s="32">
        <v>2.717863300332073E-2</v>
      </c>
      <c r="G4" s="32">
        <v>2.2277645981126169E-2</v>
      </c>
      <c r="H4" s="32">
        <v>8.5495796803367607E-3</v>
      </c>
      <c r="I4" s="32">
        <v>2.1668565041540241E-3</v>
      </c>
      <c r="J4" s="32">
        <v>6.0980359767918582E-3</v>
      </c>
      <c r="M4">
        <f t="shared" si="1"/>
        <v>3</v>
      </c>
      <c r="N4" s="17">
        <v>1.2971169601761909</v>
      </c>
      <c r="O4" s="17">
        <v>1.2769572947006089</v>
      </c>
      <c r="P4" s="17">
        <v>1.007027914010324</v>
      </c>
      <c r="Q4" s="17">
        <v>1.003053032453799</v>
      </c>
      <c r="R4" s="17">
        <v>1.380767360968034</v>
      </c>
      <c r="S4" s="17">
        <v>1.3263880477708421</v>
      </c>
      <c r="T4" s="17">
        <v>1.060524277989187</v>
      </c>
      <c r="U4" s="17">
        <v>1.0717755503424089</v>
      </c>
      <c r="V4" s="17">
        <v>1.003053032453799</v>
      </c>
    </row>
    <row r="5" spans="1:27" x14ac:dyDescent="0.35">
      <c r="A5">
        <f t="shared" si="0"/>
        <v>4</v>
      </c>
      <c r="B5" s="32">
        <v>0.1224610201109865</v>
      </c>
      <c r="C5" s="32">
        <v>0.1070180945324261</v>
      </c>
      <c r="D5" s="32">
        <v>2.4740860435663221E-2</v>
      </c>
      <c r="E5" s="32">
        <v>6.1166534785334356E-3</v>
      </c>
      <c r="F5" s="32">
        <v>3.7527369366713872E-2</v>
      </c>
      <c r="G5" s="32">
        <v>2.9548803361835879E-2</v>
      </c>
      <c r="H5" s="32">
        <v>9.0670368176001704E-3</v>
      </c>
      <c r="I5" s="32">
        <v>2.3223838222527068E-3</v>
      </c>
      <c r="J5" s="32">
        <v>6.1166534785334356E-3</v>
      </c>
      <c r="M5">
        <f t="shared" si="1"/>
        <v>4</v>
      </c>
      <c r="N5" s="17">
        <v>1.2087431197787151</v>
      </c>
      <c r="O5" s="17">
        <v>1.2653702093159931</v>
      </c>
      <c r="P5" s="17">
        <v>1.719399049089033</v>
      </c>
      <c r="Q5" s="17">
        <v>1.8350453556781769</v>
      </c>
      <c r="R5" s="17">
        <v>1.543701789110058</v>
      </c>
      <c r="S5" s="17">
        <v>1.759074340912578</v>
      </c>
      <c r="T5" s="17">
        <v>2.284777090708829</v>
      </c>
      <c r="U5" s="17">
        <v>2.9547497537354488</v>
      </c>
      <c r="V5" s="17">
        <v>1.8350453556781769</v>
      </c>
    </row>
    <row r="6" spans="1:27" x14ac:dyDescent="0.35">
      <c r="A6">
        <f t="shared" si="0"/>
        <v>5</v>
      </c>
      <c r="B6" s="32">
        <v>0.1480239155002378</v>
      </c>
      <c r="C6" s="32">
        <v>0.1354175086790948</v>
      </c>
      <c r="D6" s="32">
        <v>4.2539411906723827E-2</v>
      </c>
      <c r="E6" s="32">
        <v>1.1224336558075551E-2</v>
      </c>
      <c r="F6" s="32">
        <v>5.7931067231990173E-2</v>
      </c>
      <c r="G6" s="32">
        <v>5.1978541798476829E-2</v>
      </c>
      <c r="H6" s="32">
        <v>2.071615800146635E-2</v>
      </c>
      <c r="I6" s="32">
        <v>6.8620630268803771E-3</v>
      </c>
      <c r="J6" s="32">
        <v>1.1224336558075551E-2</v>
      </c>
      <c r="M6">
        <f t="shared" si="1"/>
        <v>5</v>
      </c>
      <c r="N6" s="17">
        <v>1.2438362384433439</v>
      </c>
      <c r="O6" s="17">
        <v>1.3393235334942259</v>
      </c>
      <c r="P6" s="17">
        <v>1.2495329551516989</v>
      </c>
      <c r="Q6" s="17">
        <v>1.430615824789673</v>
      </c>
      <c r="R6" s="17">
        <v>1.2647821116158791</v>
      </c>
      <c r="S6" s="17">
        <v>1.393189380761058</v>
      </c>
      <c r="T6" s="17">
        <v>1.516935822587731</v>
      </c>
      <c r="U6" s="17">
        <v>1.712275378409102</v>
      </c>
      <c r="V6" s="17">
        <v>1.430615824789673</v>
      </c>
    </row>
    <row r="7" spans="1:27" x14ac:dyDescent="0.35">
      <c r="A7">
        <f t="shared" si="0"/>
        <v>6</v>
      </c>
      <c r="B7" s="32">
        <v>0.18411751025547121</v>
      </c>
      <c r="C7" s="32">
        <v>0.18136785622107029</v>
      </c>
      <c r="D7" s="32">
        <v>5.3154397070223999E-2</v>
      </c>
      <c r="E7" s="32">
        <v>1.6057713502748129E-2</v>
      </c>
      <c r="F7" s="32">
        <v>7.3270177541837969E-2</v>
      </c>
      <c r="G7" s="32">
        <v>7.2415952461082733E-2</v>
      </c>
      <c r="H7" s="32">
        <v>3.1425082178811771E-2</v>
      </c>
      <c r="I7" s="32">
        <v>1.174974156601871E-2</v>
      </c>
      <c r="J7" s="32">
        <v>1.6057713502748129E-2</v>
      </c>
      <c r="M7">
        <f t="shared" si="1"/>
        <v>6</v>
      </c>
      <c r="N7" s="17">
        <v>3.3479358648790019</v>
      </c>
      <c r="O7" s="17">
        <v>3.9915858707347458</v>
      </c>
      <c r="P7" s="17">
        <v>11.91186450315281</v>
      </c>
      <c r="Q7" s="17">
        <v>29.578962039571611</v>
      </c>
      <c r="R7" s="17">
        <v>7.0535114264345049</v>
      </c>
      <c r="S7" s="17">
        <v>10.066682089919709</v>
      </c>
      <c r="T7" s="17">
        <v>18.37099081695219</v>
      </c>
      <c r="U7" s="17">
        <v>33.658887763358237</v>
      </c>
      <c r="V7" s="17">
        <v>29.578962039571611</v>
      </c>
    </row>
    <row r="8" spans="1:27" x14ac:dyDescent="0.35">
      <c r="A8">
        <f t="shared" si="0"/>
        <v>7</v>
      </c>
      <c r="B8" s="32">
        <v>0.61641361593651933</v>
      </c>
      <c r="C8" s="32">
        <v>0.72394537229747502</v>
      </c>
      <c r="D8" s="32">
        <v>0.63316797564729077</v>
      </c>
      <c r="E8" s="32">
        <v>0.47497049814010328</v>
      </c>
      <c r="F8" s="32">
        <v>0.51681203450823898</v>
      </c>
      <c r="G8" s="32">
        <v>0.72898837166445896</v>
      </c>
      <c r="H8" s="32">
        <v>0.57730989612891881</v>
      </c>
      <c r="I8" s="32">
        <v>0.3954832326190888</v>
      </c>
      <c r="J8" s="32">
        <v>0.47497049814010328</v>
      </c>
      <c r="M8">
        <f t="shared" si="1"/>
        <v>7</v>
      </c>
      <c r="N8" s="17">
        <v>1.0159982393292211</v>
      </c>
      <c r="O8" s="17">
        <v>1.010189540615575</v>
      </c>
      <c r="P8" s="17">
        <v>1.011649659754539</v>
      </c>
      <c r="Q8" s="17">
        <v>1.007777555256645</v>
      </c>
      <c r="R8" s="17">
        <v>1.0935544714040619</v>
      </c>
      <c r="S8" s="17">
        <v>1.0812582444153731</v>
      </c>
      <c r="T8" s="17">
        <v>1.1592658559878271</v>
      </c>
      <c r="U8" s="17">
        <v>1.2896252012227749</v>
      </c>
      <c r="V8" s="17">
        <v>1.007777555256645</v>
      </c>
    </row>
    <row r="9" spans="1:27" x14ac:dyDescent="0.35">
      <c r="A9">
        <f t="shared" si="0"/>
        <v>8</v>
      </c>
      <c r="B9" s="32">
        <v>0.62627514849006238</v>
      </c>
      <c r="C9" s="32">
        <v>0.73132204307195758</v>
      </c>
      <c r="D9" s="32">
        <v>0.64054416713105222</v>
      </c>
      <c r="E9" s="32">
        <v>0.47866460743466432</v>
      </c>
      <c r="F9" s="32">
        <v>0.56516211121191529</v>
      </c>
      <c r="G9" s="32">
        <v>0.78822468694513415</v>
      </c>
      <c r="H9" s="32">
        <v>0.66925565090613437</v>
      </c>
      <c r="I9" s="32">
        <v>0.51002514344662586</v>
      </c>
      <c r="J9" s="32">
        <v>0.47866460743466432</v>
      </c>
      <c r="M9">
        <f t="shared" si="1"/>
        <v>8</v>
      </c>
      <c r="N9" s="17">
        <v>1.004556628840888</v>
      </c>
      <c r="O9" s="17">
        <v>1.0048866773046099</v>
      </c>
      <c r="P9" s="17">
        <v>1.000587534562138</v>
      </c>
      <c r="Q9" s="17">
        <v>1.002103644783237</v>
      </c>
      <c r="R9" s="17">
        <v>1.0056952578548219</v>
      </c>
      <c r="S9" s="17">
        <v>1.006673699055302</v>
      </c>
      <c r="T9" s="17">
        <v>1.0007105798575759</v>
      </c>
      <c r="U9" s="17">
        <v>1.0012663559430059</v>
      </c>
      <c r="V9" s="17">
        <v>1.002103644783237</v>
      </c>
    </row>
    <row r="10" spans="1:27" x14ac:dyDescent="0.35">
      <c r="A10">
        <f t="shared" si="0"/>
        <v>9</v>
      </c>
      <c r="B10" s="32">
        <v>0.62912885189400369</v>
      </c>
      <c r="C10" s="32">
        <v>0.73489577790219807</v>
      </c>
      <c r="D10" s="32">
        <v>0.64092050896781738</v>
      </c>
      <c r="E10" s="32">
        <v>0.47967154773901449</v>
      </c>
      <c r="F10" s="32">
        <v>0.56838085516504278</v>
      </c>
      <c r="G10" s="32">
        <v>0.79348506129376517</v>
      </c>
      <c r="H10" s="32">
        <v>0.66973121049123696</v>
      </c>
      <c r="I10" s="32">
        <v>0.51067101681811178</v>
      </c>
      <c r="J10" s="32">
        <v>0.47967154773901449</v>
      </c>
      <c r="M10">
        <f t="shared" si="1"/>
        <v>9</v>
      </c>
      <c r="N10" s="17">
        <v>1.1687898456861181</v>
      </c>
      <c r="O10" s="17">
        <v>1.000567250809167</v>
      </c>
      <c r="P10" s="17">
        <v>1</v>
      </c>
      <c r="Q10" s="17">
        <v>1</v>
      </c>
      <c r="R10" s="17">
        <v>1.397966603527756</v>
      </c>
      <c r="S10" s="17">
        <v>1.0014782865064671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0.73531941372187737</v>
      </c>
      <c r="C11" s="32">
        <v>0.73531264812686692</v>
      </c>
      <c r="D11" s="32">
        <v>0.64092050896781738</v>
      </c>
      <c r="E11" s="32">
        <v>0.47967154773901449</v>
      </c>
      <c r="F11" s="32">
        <v>0.79457745360527621</v>
      </c>
      <c r="G11" s="32">
        <v>0.79465805955295854</v>
      </c>
      <c r="H11" s="32">
        <v>0.66973121049123696</v>
      </c>
      <c r="I11" s="32">
        <v>0.51067101681811178</v>
      </c>
      <c r="J11" s="32">
        <v>0.47967154773901449</v>
      </c>
      <c r="M11">
        <f t="shared" si="1"/>
        <v>10</v>
      </c>
      <c r="N11" s="17">
        <v>1.000689450525075</v>
      </c>
      <c r="O11" s="17">
        <v>1.0006745711816589</v>
      </c>
      <c r="P11" s="17">
        <v>1</v>
      </c>
      <c r="Q11" s="17">
        <v>1</v>
      </c>
      <c r="R11" s="17">
        <v>1.00097882271559</v>
      </c>
      <c r="S11" s="17">
        <v>1.0008240701105879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0.73582638007776546</v>
      </c>
      <c r="C12" s="32">
        <v>0.73580866884880258</v>
      </c>
      <c r="D12" s="32">
        <v>0.64092050896781738</v>
      </c>
      <c r="E12" s="32">
        <v>0.47967154773901449</v>
      </c>
      <c r="F12" s="32">
        <v>0.79535520406616111</v>
      </c>
      <c r="G12" s="32">
        <v>0.79531291350797384</v>
      </c>
      <c r="H12" s="32">
        <v>0.66973121049123696</v>
      </c>
      <c r="I12" s="32">
        <v>0.51067101681811178</v>
      </c>
      <c r="J12" s="32">
        <v>0.47967154773901449</v>
      </c>
      <c r="M12">
        <f t="shared" si="1"/>
        <v>11</v>
      </c>
      <c r="N12" s="17">
        <v>1.0008387801133769</v>
      </c>
      <c r="O12" s="17">
        <v>1.0008628707303271</v>
      </c>
      <c r="P12" s="17">
        <v>1.000979630043064</v>
      </c>
      <c r="Q12" s="17">
        <v>1</v>
      </c>
      <c r="R12" s="17">
        <v>1.000638504319584</v>
      </c>
      <c r="S12" s="17">
        <v>1.000691713012883</v>
      </c>
      <c r="T12" s="17">
        <v>1.0010019534437109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0.73644357661227311</v>
      </c>
      <c r="C13" s="32">
        <v>0.73644357661227311</v>
      </c>
      <c r="D13" s="32">
        <v>0.64154837395361808</v>
      </c>
      <c r="E13" s="32">
        <v>0.47967154773901449</v>
      </c>
      <c r="F13" s="32">
        <v>0.79586304179956091</v>
      </c>
      <c r="G13" s="32">
        <v>0.79586304179956091</v>
      </c>
      <c r="H13" s="32">
        <v>0.67040224998394926</v>
      </c>
      <c r="I13" s="32">
        <v>0.51067101681811178</v>
      </c>
      <c r="J13" s="32">
        <v>0.47967154773901449</v>
      </c>
      <c r="M13">
        <f t="shared" si="1"/>
        <v>12</v>
      </c>
      <c r="N13" s="17">
        <v>1.321017988085156</v>
      </c>
      <c r="O13" s="17">
        <v>1.321017988085156</v>
      </c>
      <c r="P13" s="17">
        <v>1.500300986042912</v>
      </c>
      <c r="Q13" s="17">
        <v>2.0258840785906851</v>
      </c>
      <c r="R13" s="17">
        <v>1.2281029055179959</v>
      </c>
      <c r="S13" s="17">
        <v>1.2281029055179959</v>
      </c>
      <c r="T13" s="17">
        <v>1.456205811035991</v>
      </c>
      <c r="U13" s="17">
        <v>1.912411622071982</v>
      </c>
      <c r="V13" s="17">
        <v>2.0258840785906851</v>
      </c>
    </row>
    <row r="14" spans="1:27" x14ac:dyDescent="0.35">
      <c r="A14">
        <f t="shared" si="0"/>
        <v>13</v>
      </c>
      <c r="B14" s="32">
        <v>0.97285521191458124</v>
      </c>
      <c r="C14" s="32">
        <v>0.97285521191458124</v>
      </c>
      <c r="D14" s="32">
        <v>0.96251565803683992</v>
      </c>
      <c r="E14" s="32">
        <v>0.97175895151742131</v>
      </c>
      <c r="F14" s="32">
        <v>0.97740171402843057</v>
      </c>
      <c r="G14" s="32">
        <v>0.97740171402843057</v>
      </c>
      <c r="H14" s="32">
        <v>0.97624365215823006</v>
      </c>
      <c r="I14" s="32">
        <v>0.97661318761827376</v>
      </c>
      <c r="J14" s="32">
        <v>0.97175895151742131</v>
      </c>
      <c r="M14">
        <f t="shared" si="1"/>
        <v>13</v>
      </c>
      <c r="N14" s="17">
        <v>1.0109231865207049</v>
      </c>
      <c r="O14" s="17">
        <v>1.0109231865207049</v>
      </c>
      <c r="P14" s="17">
        <v>1.0173972409370129</v>
      </c>
      <c r="Q14" s="17">
        <v>1.002173416465064</v>
      </c>
      <c r="R14" s="17">
        <v>1.0069798148020981</v>
      </c>
      <c r="S14" s="17">
        <v>1.0069798148020981</v>
      </c>
      <c r="T14" s="17">
        <v>1.01279632713718</v>
      </c>
      <c r="U14" s="17">
        <v>1.0011362866787661</v>
      </c>
      <c r="V14" s="17">
        <v>1.002173416465064</v>
      </c>
    </row>
    <row r="15" spans="1:27" x14ac:dyDescent="0.35">
      <c r="A15">
        <f t="shared" si="0"/>
        <v>14</v>
      </c>
      <c r="B15" s="32">
        <v>0.98348189085196402</v>
      </c>
      <c r="C15" s="32">
        <v>0.98348189085196402</v>
      </c>
      <c r="D15" s="32">
        <v>0.97926077484535434</v>
      </c>
      <c r="E15" s="32">
        <v>0.97387098842272279</v>
      </c>
      <c r="F15" s="32">
        <v>0.98422379697960227</v>
      </c>
      <c r="G15" s="32">
        <v>0.98422379697960227</v>
      </c>
      <c r="H15" s="32">
        <v>0.98873598529684203</v>
      </c>
      <c r="I15" s="32">
        <v>0.97772290017367147</v>
      </c>
      <c r="J15" s="32">
        <v>0.97387098842272279</v>
      </c>
      <c r="M15">
        <f t="shared" si="1"/>
        <v>14</v>
      </c>
      <c r="N15" s="17">
        <v>1.0000334116971279</v>
      </c>
      <c r="O15" s="17">
        <v>1.0000334116971279</v>
      </c>
      <c r="P15" s="17">
        <v>1</v>
      </c>
      <c r="Q15" s="17">
        <v>1</v>
      </c>
      <c r="R15" s="17">
        <v>1.0001088613106901</v>
      </c>
      <c r="S15" s="17">
        <v>1.0001088613106901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0.98351475065103178</v>
      </c>
      <c r="C16" s="32">
        <v>0.98351475065103178</v>
      </c>
      <c r="D16" s="32">
        <v>0.97926077484535434</v>
      </c>
      <c r="E16" s="32">
        <v>0.97387098842272279</v>
      </c>
      <c r="F16" s="32">
        <v>0.98433094087215389</v>
      </c>
      <c r="G16" s="32">
        <v>0.98433094087215389</v>
      </c>
      <c r="H16" s="32">
        <v>0.98873598529684203</v>
      </c>
      <c r="I16" s="32">
        <v>0.97772290017367147</v>
      </c>
      <c r="J16" s="32">
        <v>0.97387098842272279</v>
      </c>
      <c r="M16">
        <f t="shared" si="1"/>
        <v>15</v>
      </c>
      <c r="N16" s="17">
        <v>1.0167615679765409</v>
      </c>
      <c r="O16" s="17">
        <v>1.0167615679765409</v>
      </c>
      <c r="P16" s="17">
        <v>1.0211784497933361</v>
      </c>
      <c r="Q16" s="17">
        <v>1.026830054378759</v>
      </c>
      <c r="R16" s="17">
        <v>1.015918486839358</v>
      </c>
      <c r="S16" s="17">
        <v>1.015918486839358</v>
      </c>
      <c r="T16" s="17">
        <v>1.011392338167783</v>
      </c>
      <c r="U16" s="17">
        <v>1.022784676335567</v>
      </c>
      <c r="V16" s="17">
        <v>1.026830054378759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6457.02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6457.02</v>
      </c>
      <c r="H8" s="14">
        <f t="shared" ref="H8:H31" si="4">G8-B8</f>
        <v>0</v>
      </c>
      <c r="I8" s="13">
        <v>30824.57333333333</v>
      </c>
      <c r="J8" s="13">
        <f t="shared" ref="J8:J28" si="5">100*$G8/$I8</f>
        <v>20.947637880253982</v>
      </c>
      <c r="K8" s="13">
        <f t="shared" ref="K8:K31" si="6">100*(B8/I8)</f>
        <v>20.947637880253982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65.72</v>
      </c>
      <c r="T8" s="17">
        <v>1959.33</v>
      </c>
      <c r="U8" s="17">
        <v>2286.2399999999998</v>
      </c>
      <c r="V8" s="17">
        <v>2311.36</v>
      </c>
      <c r="W8" s="17">
        <v>3647.36</v>
      </c>
      <c r="X8" s="17">
        <v>4368.6099999999997</v>
      </c>
      <c r="Y8" s="17">
        <v>4451.0200000000004</v>
      </c>
      <c r="Z8" s="17">
        <v>6007.02</v>
      </c>
      <c r="AA8" s="17">
        <v>6007.02</v>
      </c>
      <c r="AB8" s="17">
        <v>6007.02</v>
      </c>
      <c r="AC8" s="17">
        <v>6007.02</v>
      </c>
      <c r="AD8" s="17">
        <v>6007.02</v>
      </c>
      <c r="AE8" s="17">
        <v>6007.02</v>
      </c>
      <c r="AF8" s="17">
        <v>6007.02</v>
      </c>
      <c r="AG8" s="17">
        <v>6007.02</v>
      </c>
      <c r="AH8" s="17">
        <v>6457.02</v>
      </c>
      <c r="AI8" s="17">
        <v>6457.02</v>
      </c>
      <c r="AJ8" s="17">
        <v>6457.02</v>
      </c>
      <c r="AK8" s="17">
        <v>6457.02</v>
      </c>
      <c r="AL8" s="17">
        <v>6457.02</v>
      </c>
      <c r="AM8" s="17">
        <v>6457.02</v>
      </c>
      <c r="AN8" s="17">
        <v>6457.02</v>
      </c>
      <c r="AO8" s="17">
        <v>6457.02</v>
      </c>
      <c r="AP8" s="17">
        <v>6457.02</v>
      </c>
      <c r="AQ8" s="13"/>
      <c r="AR8" s="13"/>
    </row>
    <row r="9" spans="1:44" x14ac:dyDescent="0.35">
      <c r="A9" s="12">
        <f t="shared" si="0"/>
        <v>44682</v>
      </c>
      <c r="B9" s="13">
        <v>2352.52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2352.52</v>
      </c>
      <c r="H9" s="14">
        <f t="shared" si="4"/>
        <v>0</v>
      </c>
      <c r="I9" s="13">
        <v>29878.271666666671</v>
      </c>
      <c r="J9" s="13">
        <f t="shared" si="5"/>
        <v>7.8736816715692433</v>
      </c>
      <c r="K9" s="13">
        <f t="shared" si="6"/>
        <v>7.8736816715692441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86.03</v>
      </c>
      <c r="T9" s="17">
        <v>819.4</v>
      </c>
      <c r="U9" s="17">
        <v>1029.7</v>
      </c>
      <c r="V9" s="17">
        <v>1245.99</v>
      </c>
      <c r="W9" s="17">
        <v>2300.9899999999998</v>
      </c>
      <c r="X9" s="17">
        <v>2300.9899999999998</v>
      </c>
      <c r="Y9" s="17">
        <v>2300.9899999999998</v>
      </c>
      <c r="Z9" s="17">
        <v>2317.9899999999998</v>
      </c>
      <c r="AA9" s="17">
        <v>2343.58</v>
      </c>
      <c r="AB9" s="17">
        <v>2343.58</v>
      </c>
      <c r="AC9" s="17">
        <v>2352.52</v>
      </c>
      <c r="AD9" s="17">
        <v>2352.52</v>
      </c>
      <c r="AE9" s="17">
        <v>2352.52</v>
      </c>
      <c r="AF9" s="17">
        <v>2352.52</v>
      </c>
      <c r="AG9" s="17">
        <v>2352.52</v>
      </c>
      <c r="AH9" s="17">
        <v>2352.52</v>
      </c>
      <c r="AI9" s="17">
        <v>2352.52</v>
      </c>
      <c r="AJ9" s="17">
        <v>2352.52</v>
      </c>
      <c r="AK9" s="17">
        <v>2352.52</v>
      </c>
      <c r="AL9" s="17">
        <v>2352.52</v>
      </c>
      <c r="AM9" s="17">
        <v>2352.52</v>
      </c>
      <c r="AN9" s="17">
        <v>2352.52</v>
      </c>
      <c r="AO9" s="17">
        <v>2352.52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37960.57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37960.57</v>
      </c>
      <c r="H10" s="14">
        <f t="shared" si="4"/>
        <v>0</v>
      </c>
      <c r="I10" s="13">
        <v>29592.067500000001</v>
      </c>
      <c r="J10" s="13">
        <f t="shared" si="5"/>
        <v>128.27954653726036</v>
      </c>
      <c r="K10" s="13">
        <f t="shared" si="6"/>
        <v>128.27954653726036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277.36</v>
      </c>
      <c r="T10" s="17">
        <v>3010.85</v>
      </c>
      <c r="U10" s="17">
        <v>3862.8200000000011</v>
      </c>
      <c r="V10" s="17">
        <v>5435.5700000000006</v>
      </c>
      <c r="W10" s="17">
        <v>5435.5700000000006</v>
      </c>
      <c r="X10" s="17">
        <v>5460.5700000000006</v>
      </c>
      <c r="Y10" s="17">
        <v>5460.5700000000006</v>
      </c>
      <c r="Z10" s="17">
        <v>5460.5700000000006</v>
      </c>
      <c r="AA10" s="17">
        <v>5460.5700000000006</v>
      </c>
      <c r="AB10" s="17">
        <v>37960.57</v>
      </c>
      <c r="AC10" s="17">
        <v>37960.57</v>
      </c>
      <c r="AD10" s="17">
        <v>37960.57</v>
      </c>
      <c r="AE10" s="17">
        <v>37960.57</v>
      </c>
      <c r="AF10" s="17">
        <v>37960.57</v>
      </c>
      <c r="AG10" s="17">
        <v>37960.57</v>
      </c>
      <c r="AH10" s="17">
        <v>37960.57</v>
      </c>
      <c r="AI10" s="17">
        <v>37960.57</v>
      </c>
      <c r="AJ10" s="17">
        <v>37960.57</v>
      </c>
      <c r="AK10" s="17">
        <v>37960.57</v>
      </c>
      <c r="AL10" s="17">
        <v>37960.57</v>
      </c>
      <c r="AM10" s="17">
        <v>37960.57</v>
      </c>
      <c r="AN10" s="17">
        <v>37960.57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4598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4598</v>
      </c>
      <c r="H11" s="14">
        <f t="shared" si="4"/>
        <v>0</v>
      </c>
      <c r="I11" s="13">
        <v>29363.4575</v>
      </c>
      <c r="J11" s="13">
        <f t="shared" si="5"/>
        <v>15.658918913074183</v>
      </c>
      <c r="K11" s="13">
        <f t="shared" si="6"/>
        <v>15.658918913074185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232.69</v>
      </c>
      <c r="T11" s="17">
        <v>3379.04</v>
      </c>
      <c r="U11" s="17">
        <v>3507.06</v>
      </c>
      <c r="V11" s="17">
        <v>3614.48</v>
      </c>
      <c r="W11" s="17">
        <v>3623.43</v>
      </c>
      <c r="X11" s="17">
        <v>3623.43</v>
      </c>
      <c r="Y11" s="17">
        <v>3650</v>
      </c>
      <c r="Z11" s="17">
        <v>4593</v>
      </c>
      <c r="AA11" s="17">
        <v>4593</v>
      </c>
      <c r="AB11" s="17">
        <v>4593</v>
      </c>
      <c r="AC11" s="17">
        <v>4593</v>
      </c>
      <c r="AD11" s="17">
        <v>4593</v>
      </c>
      <c r="AE11" s="17">
        <v>4593</v>
      </c>
      <c r="AF11" s="17">
        <v>4593</v>
      </c>
      <c r="AG11" s="17">
        <v>4598</v>
      </c>
      <c r="AH11" s="17">
        <v>4598</v>
      </c>
      <c r="AI11" s="17">
        <v>4598</v>
      </c>
      <c r="AJ11" s="17">
        <v>4598</v>
      </c>
      <c r="AK11" s="17">
        <v>4598</v>
      </c>
      <c r="AL11" s="17">
        <v>4598</v>
      </c>
      <c r="AM11" s="17">
        <v>4598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5811.47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5811.47</v>
      </c>
      <c r="H12" s="14">
        <f t="shared" si="4"/>
        <v>0</v>
      </c>
      <c r="I12" s="13">
        <v>29103.355</v>
      </c>
      <c r="J12" s="13">
        <f t="shared" si="5"/>
        <v>19.968385088248418</v>
      </c>
      <c r="K12" s="13">
        <f t="shared" si="6"/>
        <v>19.968385088248418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900.9799999999999</v>
      </c>
      <c r="T12" s="17">
        <v>3123.62</v>
      </c>
      <c r="U12" s="17">
        <v>4826.8899999999994</v>
      </c>
      <c r="V12" s="17">
        <v>4829.1099999999997</v>
      </c>
      <c r="W12" s="17">
        <v>4893.46</v>
      </c>
      <c r="X12" s="17">
        <v>5043.46</v>
      </c>
      <c r="Y12" s="17">
        <v>5656.64</v>
      </c>
      <c r="Z12" s="17">
        <v>5656.64</v>
      </c>
      <c r="AA12" s="17">
        <v>5710.4500000000007</v>
      </c>
      <c r="AB12" s="17">
        <v>5787.18</v>
      </c>
      <c r="AC12" s="17">
        <v>5811.47</v>
      </c>
      <c r="AD12" s="17">
        <v>5811.47</v>
      </c>
      <c r="AE12" s="17">
        <v>5811.47</v>
      </c>
      <c r="AF12" s="17">
        <v>5811.47</v>
      </c>
      <c r="AG12" s="17">
        <v>5811.47</v>
      </c>
      <c r="AH12" s="17">
        <v>5811.47</v>
      </c>
      <c r="AI12" s="17">
        <v>5811.47</v>
      </c>
      <c r="AJ12" s="17">
        <v>5811.47</v>
      </c>
      <c r="AK12" s="17">
        <v>5811.47</v>
      </c>
      <c r="AL12" s="17">
        <v>5811.47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5156.6899999999996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5156.6899999999996</v>
      </c>
      <c r="H13" s="14">
        <f t="shared" si="4"/>
        <v>0</v>
      </c>
      <c r="I13" s="13">
        <v>28675.235000000001</v>
      </c>
      <c r="J13" s="13">
        <f t="shared" si="5"/>
        <v>17.983078429871629</v>
      </c>
      <c r="K13" s="13">
        <f t="shared" si="6"/>
        <v>17.983078429871625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69.34</v>
      </c>
      <c r="T13" s="17">
        <v>2739.1</v>
      </c>
      <c r="U13" s="17">
        <v>2793.49</v>
      </c>
      <c r="V13" s="17">
        <v>4570.2700000000004</v>
      </c>
      <c r="W13" s="17">
        <v>4686.5599999999986</v>
      </c>
      <c r="X13" s="17">
        <v>5059.5599999999986</v>
      </c>
      <c r="Y13" s="17">
        <v>5136.6899999999996</v>
      </c>
      <c r="Z13" s="17">
        <v>5136.6899999999996</v>
      </c>
      <c r="AA13" s="17">
        <v>5136.6899999999996</v>
      </c>
      <c r="AB13" s="17">
        <v>5156.6899999999996</v>
      </c>
      <c r="AC13" s="17">
        <v>5156.6899999999996</v>
      </c>
      <c r="AD13" s="17">
        <v>5156.6899999999996</v>
      </c>
      <c r="AE13" s="17">
        <v>5156.6899999999996</v>
      </c>
      <c r="AF13" s="17">
        <v>5156.6899999999996</v>
      </c>
      <c r="AG13" s="17">
        <v>5156.6899999999996</v>
      </c>
      <c r="AH13" s="17">
        <v>5156.6899999999996</v>
      </c>
      <c r="AI13" s="17">
        <v>5156.6899999999996</v>
      </c>
      <c r="AJ13" s="17">
        <v>5156.6899999999996</v>
      </c>
      <c r="AK13" s="17">
        <v>5156.6899999999996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23208.880000000001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23208.880000000001</v>
      </c>
      <c r="H14" s="14">
        <f t="shared" si="4"/>
        <v>0</v>
      </c>
      <c r="I14" s="13">
        <v>28527.522499999999</v>
      </c>
      <c r="J14" s="13">
        <f t="shared" si="5"/>
        <v>81.356100937261559</v>
      </c>
      <c r="K14" s="13">
        <f t="shared" si="6"/>
        <v>81.356100937261559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727.55</v>
      </c>
      <c r="T14" s="17">
        <v>4834</v>
      </c>
      <c r="U14" s="17">
        <v>5359.26</v>
      </c>
      <c r="V14" s="17">
        <v>5428.08</v>
      </c>
      <c r="W14" s="17">
        <v>6855.88</v>
      </c>
      <c r="X14" s="17">
        <v>6855.88</v>
      </c>
      <c r="Y14" s="17">
        <v>23105.88</v>
      </c>
      <c r="Z14" s="17">
        <v>23155.88</v>
      </c>
      <c r="AA14" s="17">
        <v>23155.88</v>
      </c>
      <c r="AB14" s="17">
        <v>23155.88</v>
      </c>
      <c r="AC14" s="17">
        <v>23155.88</v>
      </c>
      <c r="AD14" s="17">
        <v>23208.880000000001</v>
      </c>
      <c r="AE14" s="17">
        <v>23208.880000000001</v>
      </c>
      <c r="AF14" s="17">
        <v>23208.880000000001</v>
      </c>
      <c r="AG14" s="17">
        <v>23208.880000000001</v>
      </c>
      <c r="AH14" s="17">
        <v>23208.880000000001</v>
      </c>
      <c r="AI14" s="17">
        <v>23208.880000000001</v>
      </c>
      <c r="AJ14" s="17">
        <v>23208.880000000001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24461.13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24461.13</v>
      </c>
      <c r="H15" s="14">
        <f t="shared" si="4"/>
        <v>0</v>
      </c>
      <c r="I15" s="13">
        <v>27969.945833333339</v>
      </c>
      <c r="J15" s="13">
        <f t="shared" si="5"/>
        <v>87.455049594155142</v>
      </c>
      <c r="K15" s="13">
        <f t="shared" si="6"/>
        <v>87.455049594155142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236.51</v>
      </c>
      <c r="T15" s="17">
        <v>4127.79</v>
      </c>
      <c r="U15" s="17">
        <v>6147.73</v>
      </c>
      <c r="V15" s="17">
        <v>6238.0499999999993</v>
      </c>
      <c r="W15" s="17">
        <v>6463.4099999999989</v>
      </c>
      <c r="X15" s="17">
        <v>9642.41</v>
      </c>
      <c r="Y15" s="17">
        <v>21083.58</v>
      </c>
      <c r="Z15" s="17">
        <v>21083.58</v>
      </c>
      <c r="AA15" s="17">
        <v>21083.58</v>
      </c>
      <c r="AB15" s="17">
        <v>21083.58</v>
      </c>
      <c r="AC15" s="17">
        <v>21203.58</v>
      </c>
      <c r="AD15" s="17">
        <v>21331.05</v>
      </c>
      <c r="AE15" s="17">
        <v>21331.05</v>
      </c>
      <c r="AF15" s="17">
        <v>22896.09</v>
      </c>
      <c r="AG15" s="17">
        <v>22896.09</v>
      </c>
      <c r="AH15" s="17">
        <v>24461.13</v>
      </c>
      <c r="AI15" s="17">
        <v>24461.13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12226.63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12226.63</v>
      </c>
      <c r="H16" s="14">
        <f t="shared" si="4"/>
        <v>0</v>
      </c>
      <c r="I16" s="13">
        <v>27441.040000000001</v>
      </c>
      <c r="J16" s="13">
        <f t="shared" si="5"/>
        <v>44.55600079297286</v>
      </c>
      <c r="K16" s="13">
        <f t="shared" si="6"/>
        <v>44.556000792972853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23.18</v>
      </c>
      <c r="T16" s="17">
        <v>1875.83</v>
      </c>
      <c r="U16" s="17">
        <v>2465.64</v>
      </c>
      <c r="V16" s="17">
        <v>9262.43</v>
      </c>
      <c r="W16" s="17">
        <v>11461.63</v>
      </c>
      <c r="X16" s="17">
        <v>11461.63</v>
      </c>
      <c r="Y16" s="17">
        <v>11461.63</v>
      </c>
      <c r="Z16" s="17">
        <v>11461.63</v>
      </c>
      <c r="AA16" s="17">
        <v>12221.63</v>
      </c>
      <c r="AB16" s="17">
        <v>12226.63</v>
      </c>
      <c r="AC16" s="17">
        <v>12226.63</v>
      </c>
      <c r="AD16" s="17">
        <v>12226.63</v>
      </c>
      <c r="AE16" s="17">
        <v>12226.63</v>
      </c>
      <c r="AF16" s="17">
        <v>12226.63</v>
      </c>
      <c r="AG16" s="17">
        <v>12226.63</v>
      </c>
      <c r="AH16" s="17">
        <v>12226.63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29435.32</v>
      </c>
      <c r="C17" s="13">
        <f>++'Completion Factors'!J21</f>
        <v>0.97387098842272279</v>
      </c>
      <c r="D17" s="13">
        <f t="shared" si="1"/>
        <v>789.7512362561647</v>
      </c>
      <c r="E17" s="13">
        <f t="shared" si="2"/>
        <v>789.7512362561647</v>
      </c>
      <c r="F17" s="13"/>
      <c r="G17" s="13">
        <f t="shared" si="3"/>
        <v>30225.071236256164</v>
      </c>
      <c r="H17" s="14">
        <f t="shared" si="4"/>
        <v>789.7512362561647</v>
      </c>
      <c r="I17" s="13">
        <v>27160.433333333331</v>
      </c>
      <c r="J17" s="13">
        <f t="shared" si="5"/>
        <v>111.2834646830236</v>
      </c>
      <c r="K17" s="13">
        <f t="shared" si="6"/>
        <v>108.37573774596135</v>
      </c>
      <c r="L17" s="13">
        <f t="shared" si="7"/>
        <v>2.9077269370622503</v>
      </c>
      <c r="M17" s="13"/>
      <c r="N17" s="13"/>
      <c r="O17" s="13"/>
      <c r="P17" s="13"/>
      <c r="R17" s="16">
        <f t="shared" si="8"/>
        <v>44927</v>
      </c>
      <c r="S17" s="17">
        <v>156.05000000000001</v>
      </c>
      <c r="T17" s="17">
        <v>2436.23</v>
      </c>
      <c r="U17" s="17">
        <v>3897.5</v>
      </c>
      <c r="V17" s="17">
        <v>11492.14</v>
      </c>
      <c r="W17" s="17">
        <v>14923.59</v>
      </c>
      <c r="X17" s="17">
        <v>28807.9</v>
      </c>
      <c r="Y17" s="17">
        <v>28835.32</v>
      </c>
      <c r="Z17" s="17">
        <v>29335.32</v>
      </c>
      <c r="AA17" s="17">
        <v>29335.32</v>
      </c>
      <c r="AB17" s="17">
        <v>29335.32</v>
      </c>
      <c r="AC17" s="17">
        <v>29335.32</v>
      </c>
      <c r="AD17" s="17">
        <v>29335.32</v>
      </c>
      <c r="AE17" s="17">
        <v>29335.32</v>
      </c>
      <c r="AF17" s="17">
        <v>29435.32</v>
      </c>
      <c r="AG17" s="17">
        <v>29435.32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4448.5599999999986</v>
      </c>
      <c r="C18" s="13">
        <f>++'Completion Factors'!J20</f>
        <v>0.97387098842272279</v>
      </c>
      <c r="D18" s="13">
        <f t="shared" si="1"/>
        <v>119.35510670717093</v>
      </c>
      <c r="E18" s="13">
        <f t="shared" si="2"/>
        <v>119.35510670717093</v>
      </c>
      <c r="F18" s="13"/>
      <c r="G18" s="13">
        <f t="shared" si="3"/>
        <v>4567.9151067071698</v>
      </c>
      <c r="H18" s="14">
        <f t="shared" si="4"/>
        <v>119.35510670717122</v>
      </c>
      <c r="I18" s="13">
        <v>26614.09</v>
      </c>
      <c r="J18" s="13">
        <f t="shared" si="5"/>
        <v>17.163521678581422</v>
      </c>
      <c r="K18" s="13">
        <f t="shared" si="6"/>
        <v>16.715055821934918</v>
      </c>
      <c r="L18" s="13">
        <f t="shared" si="7"/>
        <v>0.44846585664650362</v>
      </c>
      <c r="M18" s="13"/>
      <c r="N18" s="13"/>
      <c r="O18" s="13"/>
      <c r="P18" s="13"/>
      <c r="R18" s="16">
        <f t="shared" si="8"/>
        <v>44958</v>
      </c>
      <c r="S18" s="17">
        <v>157.49</v>
      </c>
      <c r="T18" s="17">
        <v>2655.45</v>
      </c>
      <c r="U18" s="17">
        <v>3104.98</v>
      </c>
      <c r="V18" s="17">
        <v>3493.62</v>
      </c>
      <c r="W18" s="17">
        <v>3510.76</v>
      </c>
      <c r="X18" s="17">
        <v>3520.76</v>
      </c>
      <c r="Y18" s="17">
        <v>4448.5599999999986</v>
      </c>
      <c r="Z18" s="17">
        <v>4448.5599999999986</v>
      </c>
      <c r="AA18" s="17">
        <v>4448.5599999999986</v>
      </c>
      <c r="AB18" s="17">
        <v>4448.5599999999986</v>
      </c>
      <c r="AC18" s="17">
        <v>4448.5599999999986</v>
      </c>
      <c r="AD18" s="17">
        <v>4448.5599999999986</v>
      </c>
      <c r="AE18" s="17">
        <v>4448.5599999999986</v>
      </c>
      <c r="AF18" s="17">
        <v>4448.5599999999986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75686.62999999999</v>
      </c>
      <c r="C19" s="13">
        <f>++'Completion Factors'!J19</f>
        <v>0.97175895151742131</v>
      </c>
      <c r="D19" s="13">
        <f t="shared" si="1"/>
        <v>2199.5884719922456</v>
      </c>
      <c r="E19" s="13">
        <f t="shared" si="2"/>
        <v>2199.5884719922456</v>
      </c>
      <c r="F19" s="13"/>
      <c r="G19" s="13">
        <f t="shared" si="3"/>
        <v>77886.218471992237</v>
      </c>
      <c r="H19" s="14">
        <f t="shared" si="4"/>
        <v>2199.5884719922469</v>
      </c>
      <c r="I19" s="13">
        <v>25974.005833333329</v>
      </c>
      <c r="J19" s="13">
        <f t="shared" si="5"/>
        <v>299.86217363529732</v>
      </c>
      <c r="K19" s="13">
        <f t="shared" si="6"/>
        <v>291.39375145157146</v>
      </c>
      <c r="L19" s="13">
        <f t="shared" si="7"/>
        <v>8.4684221837258633</v>
      </c>
      <c r="M19" s="13">
        <f t="shared" ref="M19:M31" si="9">SUM(G8:G19)/SUM(I8:I19)*100</f>
        <v>68.864142228796311</v>
      </c>
      <c r="N19" s="18"/>
      <c r="O19" s="13"/>
      <c r="P19" s="13"/>
      <c r="R19" s="16">
        <f t="shared" si="8"/>
        <v>44986</v>
      </c>
      <c r="S19" s="17">
        <v>259.31</v>
      </c>
      <c r="T19" s="17">
        <v>3528.58</v>
      </c>
      <c r="U19" s="17">
        <v>5504.98</v>
      </c>
      <c r="V19" s="17">
        <v>8851.4</v>
      </c>
      <c r="W19" s="17">
        <v>8921.5399999999991</v>
      </c>
      <c r="X19" s="17">
        <v>10630.94</v>
      </c>
      <c r="Y19" s="17">
        <v>18635.939999999999</v>
      </c>
      <c r="Z19" s="17">
        <v>20252.04</v>
      </c>
      <c r="AA19" s="17">
        <v>20252.04</v>
      </c>
      <c r="AB19" s="17">
        <v>20252.04</v>
      </c>
      <c r="AC19" s="17">
        <v>20252.04</v>
      </c>
      <c r="AD19" s="17">
        <v>20252.04</v>
      </c>
      <c r="AE19" s="17">
        <v>75686.62999999999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42654.420000000013</v>
      </c>
      <c r="C20" s="13">
        <f>++'Completion Factors'!J18</f>
        <v>0.47967154773901449</v>
      </c>
      <c r="D20" s="13">
        <f t="shared" si="1"/>
        <v>46269.80367150269</v>
      </c>
      <c r="E20" s="13">
        <f t="shared" si="2"/>
        <v>46269.80367150269</v>
      </c>
      <c r="F20" s="13"/>
      <c r="G20" s="13">
        <f t="shared" si="3"/>
        <v>88924.223671502696</v>
      </c>
      <c r="H20" s="14">
        <f t="shared" si="4"/>
        <v>46269.803671502683</v>
      </c>
      <c r="I20" s="13">
        <v>25374.62833333333</v>
      </c>
      <c r="J20" s="13">
        <f t="shared" si="5"/>
        <v>350.4454232919249</v>
      </c>
      <c r="K20" s="13">
        <f t="shared" si="6"/>
        <v>168.09869858849171</v>
      </c>
      <c r="L20" s="13">
        <f t="shared" si="7"/>
        <v>182.34672470343318</v>
      </c>
      <c r="M20" s="13">
        <f t="shared" si="9"/>
        <v>94.549851596425739</v>
      </c>
      <c r="N20" s="18">
        <f t="shared" ref="N20:N31" si="10">J20/J8</f>
        <v>16.729591436286366</v>
      </c>
      <c r="O20" s="18">
        <f t="shared" ref="O20:O31" si="11">I20/I8</f>
        <v>0.82319479523479755</v>
      </c>
      <c r="P20" s="13"/>
      <c r="R20" s="16">
        <f t="shared" si="8"/>
        <v>45017</v>
      </c>
      <c r="S20" s="17">
        <v>93.94</v>
      </c>
      <c r="T20" s="17">
        <v>2185.9499999999998</v>
      </c>
      <c r="U20" s="17">
        <v>3170.46</v>
      </c>
      <c r="V20" s="17">
        <v>3190.46</v>
      </c>
      <c r="W20" s="17">
        <v>5881.2200000000012</v>
      </c>
      <c r="X20" s="17">
        <v>5881.2200000000012</v>
      </c>
      <c r="Y20" s="17">
        <v>42634.62</v>
      </c>
      <c r="Z20" s="17">
        <v>42634.62</v>
      </c>
      <c r="AA20" s="17">
        <v>42654.420000000013</v>
      </c>
      <c r="AB20" s="17">
        <v>42654.420000000013</v>
      </c>
      <c r="AC20" s="17">
        <v>42654.420000000013</v>
      </c>
      <c r="AD20" s="17">
        <v>42654.420000000013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7244.98</v>
      </c>
      <c r="C21" s="13">
        <f>++'Completion Factors'!J17</f>
        <v>0.47967154773901449</v>
      </c>
      <c r="D21" s="13">
        <f t="shared" si="1"/>
        <v>7859.0636610218453</v>
      </c>
      <c r="E21" s="13">
        <f t="shared" si="2"/>
        <v>7859.0636610218453</v>
      </c>
      <c r="F21" s="13"/>
      <c r="G21" s="13">
        <f t="shared" si="3"/>
        <v>15104.043661021846</v>
      </c>
      <c r="H21" s="14">
        <f t="shared" si="4"/>
        <v>7859.0636610218462</v>
      </c>
      <c r="I21" s="13">
        <v>24674.52916666666</v>
      </c>
      <c r="J21" s="13">
        <f t="shared" si="5"/>
        <v>61.213097761663541</v>
      </c>
      <c r="K21" s="13">
        <f t="shared" si="6"/>
        <v>29.362181345236753</v>
      </c>
      <c r="L21" s="13">
        <f t="shared" si="7"/>
        <v>31.850916416426788</v>
      </c>
      <c r="M21" s="13">
        <f t="shared" si="9"/>
        <v>99.897277352231768</v>
      </c>
      <c r="N21" s="18">
        <f t="shared" si="10"/>
        <v>7.7743932654396515</v>
      </c>
      <c r="O21" s="18">
        <f t="shared" si="11"/>
        <v>0.82583522373533058</v>
      </c>
      <c r="P21" s="13"/>
      <c r="R21" s="16">
        <f t="shared" si="8"/>
        <v>45047</v>
      </c>
      <c r="S21" s="17">
        <v>662.64</v>
      </c>
      <c r="T21" s="17">
        <v>2862.86</v>
      </c>
      <c r="U21" s="17">
        <v>3570.92</v>
      </c>
      <c r="V21" s="17">
        <v>6625.7099999999991</v>
      </c>
      <c r="W21" s="17">
        <v>6678.7099999999991</v>
      </c>
      <c r="X21" s="17">
        <v>7217.5599999999986</v>
      </c>
      <c r="Y21" s="17">
        <v>7217.5599999999986</v>
      </c>
      <c r="Z21" s="17">
        <v>7217.5599999999986</v>
      </c>
      <c r="AA21" s="17">
        <v>7244.98</v>
      </c>
      <c r="AB21" s="17">
        <v>7244.98</v>
      </c>
      <c r="AC21" s="17">
        <v>7244.98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3502.11</v>
      </c>
      <c r="C22" s="13">
        <f>++'Completion Factors'!J16</f>
        <v>0.47967154773901449</v>
      </c>
      <c r="D22" s="13">
        <f t="shared" si="1"/>
        <v>3798.9484357308393</v>
      </c>
      <c r="E22" s="13">
        <f t="shared" si="2"/>
        <v>3798.9484357308393</v>
      </c>
      <c r="F22" s="13"/>
      <c r="G22" s="13">
        <f t="shared" si="3"/>
        <v>7301.0584357308398</v>
      </c>
      <c r="H22" s="14">
        <f t="shared" si="4"/>
        <v>3798.9484357308397</v>
      </c>
      <c r="I22" s="13">
        <v>24313.241666666669</v>
      </c>
      <c r="J22" s="13">
        <f t="shared" si="5"/>
        <v>30.029144347874244</v>
      </c>
      <c r="K22" s="13">
        <f t="shared" si="6"/>
        <v>14.404126146623121</v>
      </c>
      <c r="L22" s="13">
        <f t="shared" si="7"/>
        <v>15.625018201251123</v>
      </c>
      <c r="M22" s="13">
        <f t="shared" si="9"/>
        <v>92.090766568083467</v>
      </c>
      <c r="N22" s="18">
        <f t="shared" si="10"/>
        <v>0.23409144449346733</v>
      </c>
      <c r="O22" s="18">
        <f t="shared" si="11"/>
        <v>0.8216134836360004</v>
      </c>
      <c r="P22" s="13"/>
      <c r="R22" s="16">
        <f t="shared" si="8"/>
        <v>45078</v>
      </c>
      <c r="S22" s="17">
        <v>71.86</v>
      </c>
      <c r="T22" s="17">
        <v>901.87</v>
      </c>
      <c r="U22" s="17">
        <v>991.01</v>
      </c>
      <c r="V22" s="17">
        <v>1001.01</v>
      </c>
      <c r="W22" s="17">
        <v>1001.01</v>
      </c>
      <c r="X22" s="17">
        <v>1886.01</v>
      </c>
      <c r="Y22" s="17">
        <v>1886.01</v>
      </c>
      <c r="Z22" s="17">
        <v>3502.11</v>
      </c>
      <c r="AA22" s="17">
        <v>3502.11</v>
      </c>
      <c r="AB22" s="17">
        <v>3502.11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2314.85</v>
      </c>
      <c r="C23" s="13">
        <f>++'Completion Factors'!J15</f>
        <v>0.47967154773901449</v>
      </c>
      <c r="D23" s="13">
        <f t="shared" si="1"/>
        <v>2511.0564164036919</v>
      </c>
      <c r="E23" s="13">
        <f t="shared" si="2"/>
        <v>2511.0564164036919</v>
      </c>
      <c r="F23" s="13"/>
      <c r="G23" s="13">
        <f t="shared" si="3"/>
        <v>4825.9064164036918</v>
      </c>
      <c r="H23" s="14">
        <f t="shared" si="4"/>
        <v>2511.0564164036919</v>
      </c>
      <c r="I23" s="13">
        <v>24142.316666666669</v>
      </c>
      <c r="J23" s="13">
        <f t="shared" si="5"/>
        <v>19.989408982721315</v>
      </c>
      <c r="K23" s="13">
        <f t="shared" si="6"/>
        <v>9.5883507451300929</v>
      </c>
      <c r="L23" s="13">
        <f t="shared" si="7"/>
        <v>10.401058237591222</v>
      </c>
      <c r="M23" s="13">
        <f t="shared" si="9"/>
        <v>93.664692132857823</v>
      </c>
      <c r="N23" s="18">
        <f t="shared" si="10"/>
        <v>1.2765510246069065</v>
      </c>
      <c r="O23" s="18">
        <f t="shared" si="11"/>
        <v>0.82218916715331192</v>
      </c>
      <c r="P23" s="13"/>
      <c r="R23" s="16">
        <f t="shared" si="8"/>
        <v>45108</v>
      </c>
      <c r="S23" s="17">
        <v>41.02</v>
      </c>
      <c r="T23" s="17">
        <v>565.07999999999993</v>
      </c>
      <c r="U23" s="17">
        <v>847.56999999999994</v>
      </c>
      <c r="V23" s="17">
        <v>867.43</v>
      </c>
      <c r="W23" s="17">
        <v>2287.4299999999998</v>
      </c>
      <c r="X23" s="17">
        <v>2287.4299999999998</v>
      </c>
      <c r="Y23" s="17">
        <v>2287.4299999999998</v>
      </c>
      <c r="Z23" s="17">
        <v>2314.85</v>
      </c>
      <c r="AA23" s="17">
        <v>2314.85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207142.32</v>
      </c>
      <c r="C24" s="13">
        <f>++'Completion Factors'!J14</f>
        <v>0.47866460743466432</v>
      </c>
      <c r="D24" s="13">
        <f t="shared" si="1"/>
        <v>225608.12108681892</v>
      </c>
      <c r="E24" s="13">
        <f t="shared" si="2"/>
        <v>225608.12108681892</v>
      </c>
      <c r="F24" s="19">
        <v>0</v>
      </c>
      <c r="G24" s="13">
        <f t="shared" si="3"/>
        <v>432750.44108681893</v>
      </c>
      <c r="H24" s="14">
        <f t="shared" si="4"/>
        <v>225608.12108681892</v>
      </c>
      <c r="I24" s="13">
        <v>23964.32166666667</v>
      </c>
      <c r="J24" s="13">
        <f t="shared" si="5"/>
        <v>1805.8113520014881</v>
      </c>
      <c r="K24" s="13">
        <f t="shared" si="6"/>
        <v>864.37798190685271</v>
      </c>
      <c r="L24" s="13">
        <f t="shared" si="7"/>
        <v>941.43337009463539</v>
      </c>
      <c r="M24" s="13">
        <f t="shared" si="9"/>
        <v>230.80239639648093</v>
      </c>
      <c r="N24" s="18">
        <f t="shared" si="10"/>
        <v>90.433519987764313</v>
      </c>
      <c r="O24" s="18">
        <f t="shared" si="11"/>
        <v>0.82342127451170732</v>
      </c>
      <c r="P24" s="13"/>
      <c r="R24" s="16">
        <f t="shared" si="8"/>
        <v>45139</v>
      </c>
      <c r="S24" s="17">
        <v>224.75</v>
      </c>
      <c r="T24" s="17">
        <v>838.93999999999994</v>
      </c>
      <c r="U24" s="17">
        <v>884.34999999999991</v>
      </c>
      <c r="V24" s="17">
        <v>964.34999999999991</v>
      </c>
      <c r="W24" s="17">
        <v>1164.3499999999999</v>
      </c>
      <c r="X24" s="17">
        <v>2092.84</v>
      </c>
      <c r="Y24" s="17">
        <v>207142.32</v>
      </c>
      <c r="Z24" s="17">
        <v>207142.32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2794.57</v>
      </c>
      <c r="C25" s="13">
        <f>++'Completion Factors'!J13</f>
        <v>0.47497049814010328</v>
      </c>
      <c r="D25" s="13">
        <f t="shared" si="1"/>
        <v>3089.1006931125612</v>
      </c>
      <c r="E25" s="13">
        <f t="shared" si="2"/>
        <v>3089.1006931125612</v>
      </c>
      <c r="F25" s="19">
        <v>0</v>
      </c>
      <c r="G25" s="13">
        <f t="shared" si="3"/>
        <v>5883.6706931125609</v>
      </c>
      <c r="H25" s="14">
        <f t="shared" si="4"/>
        <v>3089.1006931125607</v>
      </c>
      <c r="I25" s="13">
        <v>23798.84</v>
      </c>
      <c r="J25" s="13">
        <f t="shared" si="5"/>
        <v>24.722510395937618</v>
      </c>
      <c r="K25" s="13">
        <f t="shared" si="6"/>
        <v>11.742463078032376</v>
      </c>
      <c r="L25" s="13">
        <f t="shared" si="7"/>
        <v>12.980047317905242</v>
      </c>
      <c r="M25" s="13">
        <f t="shared" si="9"/>
        <v>234.6680609273597</v>
      </c>
      <c r="N25" s="18">
        <f t="shared" si="10"/>
        <v>1.3747651989812346</v>
      </c>
      <c r="O25" s="18">
        <f t="shared" si="11"/>
        <v>0.82994402661390565</v>
      </c>
      <c r="P25" s="13"/>
      <c r="R25" s="16">
        <f t="shared" si="8"/>
        <v>45170</v>
      </c>
      <c r="S25" s="17">
        <v>78.02000000000001</v>
      </c>
      <c r="T25" s="17">
        <v>1138.3800000000001</v>
      </c>
      <c r="U25" s="17">
        <v>1138.3800000000001</v>
      </c>
      <c r="V25" s="17">
        <v>1177</v>
      </c>
      <c r="W25" s="17">
        <v>1194.57</v>
      </c>
      <c r="X25" s="17">
        <v>2794.57</v>
      </c>
      <c r="Y25" s="17">
        <v>2794.57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3512.88</v>
      </c>
      <c r="C26" s="13">
        <f>++'Completion Factors'!J12</f>
        <v>1.6057713502748129E-2</v>
      </c>
      <c r="D26" s="13">
        <f t="shared" si="1"/>
        <v>215253.0108847018</v>
      </c>
      <c r="E26" s="13">
        <f t="shared" si="2"/>
        <v>215253.0108847018</v>
      </c>
      <c r="F26" s="19">
        <v>0</v>
      </c>
      <c r="G26" s="13">
        <f t="shared" si="3"/>
        <v>218765.8908847018</v>
      </c>
      <c r="H26" s="14">
        <f t="shared" si="4"/>
        <v>215253.0108847018</v>
      </c>
      <c r="I26" s="13">
        <v>23172.67083333333</v>
      </c>
      <c r="J26" s="13">
        <f t="shared" si="5"/>
        <v>944.0685213118046</v>
      </c>
      <c r="K26" s="13">
        <f t="shared" si="6"/>
        <v>15.159581842188025</v>
      </c>
      <c r="L26" s="13">
        <f t="shared" si="7"/>
        <v>928.9089394696166</v>
      </c>
      <c r="M26" s="13">
        <f t="shared" si="9"/>
        <v>302.99474975954467</v>
      </c>
      <c r="N26" s="18">
        <f t="shared" si="10"/>
        <v>11.60415150720941</v>
      </c>
      <c r="O26" s="18">
        <f t="shared" si="11"/>
        <v>0.81229173803415033</v>
      </c>
      <c r="P26" s="13"/>
      <c r="R26" s="16">
        <f t="shared" si="8"/>
        <v>45200</v>
      </c>
      <c r="S26" s="17">
        <v>78.11</v>
      </c>
      <c r="T26" s="17">
        <v>303.38</v>
      </c>
      <c r="U26" s="17">
        <v>422.01</v>
      </c>
      <c r="V26" s="17">
        <v>512.88</v>
      </c>
      <c r="W26" s="17">
        <v>3512.88</v>
      </c>
      <c r="X26" s="17">
        <v>3512.88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1923.78</v>
      </c>
      <c r="C27" s="13">
        <f>++'Completion Factors'!J11</f>
        <v>1.1224336558075551E-2</v>
      </c>
      <c r="D27" s="13">
        <f t="shared" si="1"/>
        <v>169469.86897392548</v>
      </c>
      <c r="E27" s="13">
        <f t="shared" si="2"/>
        <v>169469.86897392548</v>
      </c>
      <c r="F27" s="19">
        <v>0</v>
      </c>
      <c r="G27" s="13">
        <f t="shared" si="3"/>
        <v>171393.64897392548</v>
      </c>
      <c r="H27" s="14">
        <f t="shared" si="4"/>
        <v>169469.86897392548</v>
      </c>
      <c r="I27" s="13">
        <v>22582.264166666671</v>
      </c>
      <c r="J27" s="13">
        <f t="shared" si="5"/>
        <v>758.97459930929767</v>
      </c>
      <c r="K27" s="13">
        <f t="shared" si="6"/>
        <v>8.5189863416780938</v>
      </c>
      <c r="L27" s="13">
        <f t="shared" si="7"/>
        <v>750.45561296761957</v>
      </c>
      <c r="M27" s="13">
        <f t="shared" si="9"/>
        <v>357.55696762242627</v>
      </c>
      <c r="N27" s="18">
        <f t="shared" si="10"/>
        <v>8.6784537065773044</v>
      </c>
      <c r="O27" s="18">
        <f t="shared" si="11"/>
        <v>0.80737604217145575</v>
      </c>
      <c r="P27" s="13"/>
      <c r="R27" s="16">
        <f t="shared" si="8"/>
        <v>45231</v>
      </c>
      <c r="S27" s="17"/>
      <c r="T27" s="17">
        <v>74.48</v>
      </c>
      <c r="U27" s="17">
        <v>1923.78</v>
      </c>
      <c r="V27" s="17">
        <v>1923.78</v>
      </c>
      <c r="W27" s="17">
        <v>1923.78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27418.06</v>
      </c>
      <c r="C28" s="13">
        <f>++'Completion Factors'!J10</f>
        <v>6.1166534785334356E-3</v>
      </c>
      <c r="D28" s="13">
        <f t="shared" si="1"/>
        <v>4455108.2260197066</v>
      </c>
      <c r="E28" s="13">
        <f t="shared" si="2"/>
        <v>4455108.2260197066</v>
      </c>
      <c r="F28" s="19">
        <v>0</v>
      </c>
      <c r="G28" s="13">
        <f t="shared" si="3"/>
        <v>4482526.2860197062</v>
      </c>
      <c r="H28" s="14">
        <f t="shared" si="4"/>
        <v>4455108.2260197066</v>
      </c>
      <c r="I28" s="13">
        <v>22313.555833333328</v>
      </c>
      <c r="J28" s="13">
        <f t="shared" si="5"/>
        <v>20088.803055420864</v>
      </c>
      <c r="K28" s="13">
        <f t="shared" si="6"/>
        <v>122.87624708851314</v>
      </c>
      <c r="L28" s="13">
        <f t="shared" si="7"/>
        <v>19965.926808332351</v>
      </c>
      <c r="M28" s="13">
        <f t="shared" si="9"/>
        <v>1883.8622526197148</v>
      </c>
      <c r="N28" s="18">
        <f t="shared" si="10"/>
        <v>450.86638607361647</v>
      </c>
      <c r="O28" s="18">
        <f t="shared" si="11"/>
        <v>0.81314541407079788</v>
      </c>
      <c r="P28" s="20"/>
      <c r="R28" s="16">
        <f t="shared" si="8"/>
        <v>45261</v>
      </c>
      <c r="S28" s="17"/>
      <c r="T28" s="17">
        <v>399.96</v>
      </c>
      <c r="U28" s="17">
        <v>27418.06</v>
      </c>
      <c r="V28" s="17">
        <v>27418.06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822.88</v>
      </c>
      <c r="C29" s="13">
        <f>++'Completion Factors'!J9</f>
        <v>6.0980359767918582E-3</v>
      </c>
      <c r="D29" s="13">
        <f t="shared" si="1"/>
        <v>134118.92800699579</v>
      </c>
      <c r="E29" s="13">
        <f t="shared" si="2"/>
        <v>134118.92800699579</v>
      </c>
      <c r="F29" s="13">
        <f>ROUND(+I29*J29/100,0)-D29-B29</f>
        <v>-117485.80800699579</v>
      </c>
      <c r="G29" s="13">
        <f t="shared" si="3"/>
        <v>17456</v>
      </c>
      <c r="H29" s="14">
        <f t="shared" si="4"/>
        <v>16633.12</v>
      </c>
      <c r="I29" s="13">
        <v>21819.679166666661</v>
      </c>
      <c r="J29" s="19">
        <v>80</v>
      </c>
      <c r="K29" s="13">
        <f t="shared" si="6"/>
        <v>3.7712745165249348</v>
      </c>
      <c r="L29" s="13">
        <f t="shared" si="7"/>
        <v>76.22872548347506</v>
      </c>
      <c r="M29" s="13">
        <f t="shared" si="9"/>
        <v>1914.2848196372508</v>
      </c>
      <c r="N29" s="18">
        <f t="shared" si="10"/>
        <v>0.71888487861039863</v>
      </c>
      <c r="O29" s="18">
        <f t="shared" si="11"/>
        <v>0.80336270408056809</v>
      </c>
      <c r="P29" s="13"/>
      <c r="R29" s="16">
        <f t="shared" si="8"/>
        <v>45292</v>
      </c>
      <c r="S29" s="17">
        <v>100.33</v>
      </c>
      <c r="T29" s="17">
        <v>622.88</v>
      </c>
      <c r="U29" s="17">
        <v>822.88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105.41</v>
      </c>
      <c r="C30" s="13">
        <f>++'Completion Factors'!J8</f>
        <v>2.218318896397262E-4</v>
      </c>
      <c r="D30" s="13">
        <f t="shared" si="1"/>
        <v>475074.24145225412</v>
      </c>
      <c r="E30" s="13">
        <f t="shared" si="2"/>
        <v>475074.24145225412</v>
      </c>
      <c r="F30" s="13">
        <f>ROUND(+I30*J30/100,0)-D30-B30</f>
        <v>-462257.6514522541</v>
      </c>
      <c r="G30" s="13">
        <f t="shared" si="3"/>
        <v>12922</v>
      </c>
      <c r="H30" s="14">
        <f t="shared" si="4"/>
        <v>12816.59</v>
      </c>
      <c r="I30" s="13">
        <v>21537.366666666661</v>
      </c>
      <c r="J30" s="19">
        <v>60</v>
      </c>
      <c r="K30" s="13">
        <f t="shared" si="6"/>
        <v>0.48942845070814917</v>
      </c>
      <c r="L30" s="13">
        <f t="shared" si="7"/>
        <v>59.510571549291853</v>
      </c>
      <c r="M30" s="13">
        <f t="shared" si="9"/>
        <v>1951.4893138996772</v>
      </c>
      <c r="N30" s="18">
        <f t="shared" si="10"/>
        <v>3.4957860702255976</v>
      </c>
      <c r="O30" s="18">
        <f t="shared" si="11"/>
        <v>0.80924678118495363</v>
      </c>
      <c r="P30" s="13"/>
      <c r="R30" s="16">
        <f t="shared" si="8"/>
        <v>45323</v>
      </c>
      <c r="S30" s="17">
        <v>105.41</v>
      </c>
      <c r="T30" s="17">
        <v>105.41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6.2666922482084453E-5</v>
      </c>
      <c r="D31" s="13">
        <f t="shared" si="1"/>
        <v>0</v>
      </c>
      <c r="E31" s="13">
        <f t="shared" si="2"/>
        <v>0</v>
      </c>
      <c r="F31" s="13">
        <f>ROUND(+I31*J31/100,0)-D31-B31</f>
        <v>12832</v>
      </c>
      <c r="G31" s="13">
        <f t="shared" si="3"/>
        <v>12832</v>
      </c>
      <c r="H31" s="14">
        <f t="shared" si="4"/>
        <v>12832</v>
      </c>
      <c r="I31" s="13">
        <v>21386.118333333328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1960.2602601618319</v>
      </c>
      <c r="N31" s="18">
        <f t="shared" si="10"/>
        <v>0.20009192647610852</v>
      </c>
      <c r="O31" s="18">
        <f t="shared" si="11"/>
        <v>0.82336619428520308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5174357.60465788</v>
      </c>
      <c r="I33" s="13"/>
      <c r="J33" s="22">
        <f>SUM(G20:G31)/SUM(I20:I31)</f>
        <v>19.602602601618319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5562434.4250072204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