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D6BB6A09-EFB7-4CDE-80F4-644C15F63AB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<sst xmlns="http://schemas.openxmlformats.org/spreadsheetml/2006/main" count="137" uniqueCount="65">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</sst>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8B2-B5BC-F5C8692E7CF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8B2-B5BC-F5C8692E7CF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9-48B2-B5BC-F5C8692E7CF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9-48B2-B5BC-F5C8692E7CF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9-48B2-B5BC-F5C8692E7CF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9-48B2-B5BC-F5C8692E7CF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D9-48B2-B5BC-F5C8692E7CF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D9-48B2-B5BC-F5C8692E7CF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D9-48B2-B5BC-F5C8692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0-453C-9227-896F088F69F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0-453C-9227-896F088F69F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0-453C-9227-896F088F69F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0-453C-9227-896F088F69F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E0-453C-9227-896F088F69F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E0-453C-9227-896F088F69F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E0-453C-9227-896F088F69F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E0-453C-9227-896F088F69F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E0-453C-9227-896F088F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0.94562647754137097</v>
      </c>
      <c r="I7" s="5">
        <v>0.1525125486715542</v>
      </c>
      <c r="J7" s="5">
        <f t="shared" ref="J7:J30" si="4">I7</f>
        <v>0.1525125486715542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0.51762663365859141</v>
      </c>
      <c r="I8" s="5">
        <v>0.1612820202201686</v>
      </c>
      <c r="J8" s="5">
        <f t="shared" si="4"/>
        <v>0.1612820202201686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0.76393422438901537</v>
      </c>
      <c r="I9" s="5">
        <v>0.3115798332868332</v>
      </c>
      <c r="J9" s="5">
        <f t="shared" si="4"/>
        <v>0.3115798332868332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0.7179877200337752</v>
      </c>
      <c r="I10" s="5">
        <v>0.40786212129196159</v>
      </c>
      <c r="J10" s="5">
        <f t="shared" si="4"/>
        <v>0.40786212129196159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0.9052574542352988</v>
      </c>
      <c r="I11" s="5">
        <v>0.56806280930929454</v>
      </c>
      <c r="J11" s="5">
        <f t="shared" si="4"/>
        <v>0.56806280930929454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0.91012045174944911</v>
      </c>
      <c r="I12" s="5">
        <v>0.62751519653506327</v>
      </c>
      <c r="J12" s="5">
        <f t="shared" si="4"/>
        <v>0.62751519653506327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0.76516908866414612</v>
      </c>
      <c r="I13" s="5">
        <v>0.68948587555509033</v>
      </c>
      <c r="J13" s="5">
        <f t="shared" si="4"/>
        <v>0.68948587555509033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0.99132409983306258</v>
      </c>
      <c r="I14" s="5">
        <v>0.9010895575497101</v>
      </c>
      <c r="J14" s="5">
        <f t="shared" si="4"/>
        <v>0.9010895575497101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0.99146344467171665</v>
      </c>
      <c r="I15" s="5">
        <v>0.90897574032695483</v>
      </c>
      <c r="J15" s="5">
        <f t="shared" si="4"/>
        <v>0.90897574032695483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0.94903349655417224</v>
      </c>
      <c r="I16" s="5">
        <v>0.9168020719391482</v>
      </c>
      <c r="J16" s="5">
        <f t="shared" si="4"/>
        <v>0.9168020719391482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0.99925505635817913</v>
      </c>
      <c r="I17" s="5">
        <v>0.96603763225212547</v>
      </c>
      <c r="J17" s="5">
        <f t="shared" si="4"/>
        <v>0.96603763225212547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0.99800310792079217</v>
      </c>
      <c r="I18" s="5">
        <v>0.96675781233760705</v>
      </c>
      <c r="J18" s="5">
        <f t="shared" si="4"/>
        <v>0.96675781233760705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0.99564648784760612</v>
      </c>
      <c r="I19" s="5">
        <v>0.96869218609120311</v>
      </c>
      <c r="J19" s="5">
        <f t="shared" si="4"/>
        <v>0.96869218609120311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0.99852734456072745</v>
      </c>
      <c r="I20" s="5">
        <v>0.97292783926283621</v>
      </c>
      <c r="J20" s="5">
        <f t="shared" si="4"/>
        <v>0.97292783926283621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0.1525125486715542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>
        <v>1.0575000000000001</v>
      </c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0.1612820202201686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1.9318944099378881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0.3115798332868332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1.3090132213932251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0.40786212129196159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1.392781480932513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0.56806280930929454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1.104658122748885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0.62751519653506327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1.098755662591455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0.68948587555509033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1.306900677006998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0.9010895575497101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1.0087518301717859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0.90897574032695483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1.0086100555438131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0.9168020719391482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1.053703587524446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0.96603763225212547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1.0007454989965581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0.96675781233760705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1.002000887635879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0.96869218609120311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1.0043725480936569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0.97292783926283621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1.0014748273517939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0.97292783926283621</v>
      </c>
      <c r="D18" s="13">
        <f t="shared" si="1"/>
        <v>92.269211941198733</v>
      </c>
      <c r="E18" s="13">
        <f t="shared" si="2"/>
        <v>92.269211941198733</v>
      </c>
      <c r="F18" s="13"/>
      <c r="G18" s="13">
        <f t="shared" si="3"/>
        <v>3408.2692119411986</v>
      </c>
      <c r="H18" s="14">
        <f t="shared" si="4"/>
        <v>92.269211941198591</v>
      </c>
      <c r="I18" s="13">
        <v>74528.827499999999</v>
      </c>
      <c r="J18" s="13">
        <f t="shared" si="5"/>
        <v>4.5730884629054422</v>
      </c>
      <c r="K18" s="13">
        <f t="shared" si="6"/>
        <v>4.4492850769723971</v>
      </c>
      <c r="L18" s="13">
        <f t="shared" si="7"/>
        <v>0.12380338593304518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0.96869218609120311</v>
      </c>
      <c r="D19" s="13">
        <f t="shared" si="1"/>
        <v>1035.5222970110856</v>
      </c>
      <c r="E19" s="13">
        <f t="shared" si="2"/>
        <v>1035.5222970110856</v>
      </c>
      <c r="F19" s="13"/>
      <c r="G19" s="13">
        <f t="shared" si="3"/>
        <v>33075.522297011084</v>
      </c>
      <c r="H19" s="14">
        <f t="shared" si="4"/>
        <v>1035.5222970110844</v>
      </c>
      <c r="I19" s="13">
        <v>73976.997499999998</v>
      </c>
      <c r="J19" s="13">
        <f t="shared" si="5"/>
        <v>44.710549785439838</v>
      </c>
      <c r="K19" s="13">
        <f t="shared" si="6"/>
        <v>43.310760212997288</v>
      </c>
      <c r="L19" s="13">
        <f t="shared" si="7"/>
        <v>1.3997895724425504</v>
      </c>
      <c r="M19" s="13">
        <f t="shared" ref="M19:M31" si="9">SUM(G8:G19)/SUM(I8:I19)*100</f>
        <v>26.529220099926231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0.96675781233760705</v>
      </c>
      <c r="D20" s="13">
        <f t="shared" si="1"/>
        <v>441.85017799740029</v>
      </c>
      <c r="E20" s="13">
        <f t="shared" si="2"/>
        <v>441.85017799740029</v>
      </c>
      <c r="F20" s="13"/>
      <c r="G20" s="13">
        <f t="shared" si="3"/>
        <v>13291.850177997399</v>
      </c>
      <c r="H20" s="14">
        <f t="shared" si="4"/>
        <v>441.85017799739944</v>
      </c>
      <c r="I20" s="13">
        <v>73669.02916666666</v>
      </c>
      <c r="J20" s="13">
        <f t="shared" si="5"/>
        <v>18.042656905286897</v>
      </c>
      <c r="K20" s="13">
        <f t="shared" si="6"/>
        <v>17.44287951851318</v>
      </c>
      <c r="L20" s="13">
        <f t="shared" si="7"/>
        <v>0.59977738677371661</v>
      </c>
      <c r="M20" s="13">
        <f t="shared" si="9"/>
        <v>26.457237306567972</v>
      </c>
      <c r="N20" s="18">
        <f t="shared" ref="N20:N31" si="10">J20/J8</f>
        <v>0.92533663338967775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0.96603763225212547</v>
      </c>
      <c r="D21" s="13">
        <f t="shared" si="1"/>
        <v>371.1808595345434</v>
      </c>
      <c r="E21" s="13">
        <f t="shared" si="2"/>
        <v>371.1808595345434</v>
      </c>
      <c r="F21" s="13"/>
      <c r="G21" s="13">
        <f t="shared" si="3"/>
        <v>10929.180859534543</v>
      </c>
      <c r="H21" s="14">
        <f t="shared" si="4"/>
        <v>371.18085953454283</v>
      </c>
      <c r="I21" s="13">
        <v>73100.85583333332</v>
      </c>
      <c r="J21" s="13">
        <f t="shared" si="5"/>
        <v>14.950824767978894</v>
      </c>
      <c r="K21" s="13">
        <f t="shared" si="6"/>
        <v>14.443059359074766</v>
      </c>
      <c r="L21" s="13">
        <f t="shared" si="7"/>
        <v>0.50776540890412747</v>
      </c>
      <c r="M21" s="13">
        <f t="shared" si="9"/>
        <v>26.888469055171978</v>
      </c>
      <c r="N21" s="18">
        <f t="shared" si="10"/>
        <v>1.3764001314696386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0.9168020719391482</v>
      </c>
      <c r="D22" s="13">
        <f t="shared" si="1"/>
        <v>2685.6862089687106</v>
      </c>
      <c r="E22" s="13">
        <f t="shared" si="2"/>
        <v>2685.6862089687106</v>
      </c>
      <c r="F22" s="13"/>
      <c r="G22" s="13">
        <f t="shared" si="3"/>
        <v>32280.686208968709</v>
      </c>
      <c r="H22" s="14">
        <f t="shared" si="4"/>
        <v>2685.6862089687093</v>
      </c>
      <c r="I22" s="13">
        <v>72660.900833333333</v>
      </c>
      <c r="J22" s="13">
        <f t="shared" si="5"/>
        <v>44.426487751662826</v>
      </c>
      <c r="K22" s="13">
        <f t="shared" si="6"/>
        <v>40.730296019703673</v>
      </c>
      <c r="L22" s="13">
        <f t="shared" si="7"/>
        <v>3.6961917319591535</v>
      </c>
      <c r="M22" s="13">
        <f t="shared" si="9"/>
        <v>25.477633013033312</v>
      </c>
      <c r="N22" s="18">
        <f t="shared" si="10"/>
        <v>0.75004146537905636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0.90897574032695483</v>
      </c>
      <c r="D23" s="13">
        <f t="shared" si="1"/>
        <v>1868.0999820631891</v>
      </c>
      <c r="E23" s="13">
        <f t="shared" si="2"/>
        <v>1868.0999820631891</v>
      </c>
      <c r="F23" s="13"/>
      <c r="G23" s="13">
        <f t="shared" si="3"/>
        <v>20523.099982063188</v>
      </c>
      <c r="H23" s="14">
        <f t="shared" si="4"/>
        <v>1868.0999820631878</v>
      </c>
      <c r="I23" s="13">
        <v>71981.799166666664</v>
      </c>
      <c r="J23" s="13">
        <f t="shared" si="5"/>
        <v>28.511512937519107</v>
      </c>
      <c r="K23" s="13">
        <f t="shared" si="6"/>
        <v>25.916273580222981</v>
      </c>
      <c r="L23" s="13">
        <f t="shared" si="7"/>
        <v>2.5952393572961263</v>
      </c>
      <c r="M23" s="13">
        <f t="shared" si="9"/>
        <v>27.252265471339221</v>
      </c>
      <c r="N23" s="18">
        <f t="shared" si="10"/>
        <v>3.5960642665798703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0.9010895575497101</v>
      </c>
      <c r="D24" s="13">
        <f t="shared" si="1"/>
        <v>3068.8826952393674</v>
      </c>
      <c r="E24" s="13">
        <f t="shared" si="2"/>
        <v>3068.8826952393674</v>
      </c>
      <c r="F24" s="19">
        <v>0</v>
      </c>
      <c r="G24" s="13">
        <f t="shared" si="3"/>
        <v>31026.882695239368</v>
      </c>
      <c r="H24" s="14">
        <f t="shared" si="4"/>
        <v>3068.8826952393683</v>
      </c>
      <c r="I24" s="13">
        <v>71135.608333333323</v>
      </c>
      <c r="J24" s="13">
        <f t="shared" si="5"/>
        <v>43.61652823695686</v>
      </c>
      <c r="K24" s="13">
        <f t="shared" si="6"/>
        <v>39.302398130893899</v>
      </c>
      <c r="L24" s="13">
        <f t="shared" si="7"/>
        <v>4.3141301060629615</v>
      </c>
      <c r="M24" s="13">
        <f t="shared" si="9"/>
        <v>30.588524825107537</v>
      </c>
      <c r="N24" s="18">
        <f t="shared" si="10"/>
        <v>11.180561986487065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0.68948587555509033</v>
      </c>
      <c r="D25" s="13">
        <f t="shared" si="1"/>
        <v>2521.9937906509822</v>
      </c>
      <c r="E25" s="13">
        <f t="shared" si="2"/>
        <v>2521.9937906509822</v>
      </c>
      <c r="F25" s="19">
        <v>0</v>
      </c>
      <c r="G25" s="13">
        <f t="shared" si="3"/>
        <v>8121.9937906509822</v>
      </c>
      <c r="H25" s="14">
        <f t="shared" si="4"/>
        <v>2521.9937906509822</v>
      </c>
      <c r="I25" s="13">
        <v>70269.654999999999</v>
      </c>
      <c r="J25" s="13">
        <f t="shared" si="5"/>
        <v>11.558323134859538</v>
      </c>
      <c r="K25" s="13">
        <f t="shared" si="6"/>
        <v>7.9693005465872861</v>
      </c>
      <c r="L25" s="13">
        <f t="shared" si="7"/>
        <v>3.5890225882722522</v>
      </c>
      <c r="M25" s="13">
        <f t="shared" si="9"/>
        <v>30.971198427202378</v>
      </c>
      <c r="N25" s="18">
        <f t="shared" si="10"/>
        <v>1.290906724697015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0.62751519653506327</v>
      </c>
      <c r="D26" s="13">
        <f t="shared" si="1"/>
        <v>5935.8690518042877</v>
      </c>
      <c r="E26" s="13">
        <f t="shared" si="2"/>
        <v>5935.8690518042877</v>
      </c>
      <c r="F26" s="19">
        <v>0</v>
      </c>
      <c r="G26" s="13">
        <f t="shared" si="3"/>
        <v>15935.869051804288</v>
      </c>
      <c r="H26" s="14">
        <f t="shared" si="4"/>
        <v>5935.8690518042877</v>
      </c>
      <c r="I26" s="13">
        <v>69750.661666666667</v>
      </c>
      <c r="J26" s="13">
        <f t="shared" si="5"/>
        <v>22.846907356894544</v>
      </c>
      <c r="K26" s="13">
        <f t="shared" si="6"/>
        <v>14.336781560280063</v>
      </c>
      <c r="L26" s="13">
        <f t="shared" si="7"/>
        <v>8.5101257966144814</v>
      </c>
      <c r="M26" s="13">
        <f t="shared" si="9"/>
        <v>30.521996385798396</v>
      </c>
      <c r="N26" s="18">
        <f t="shared" si="10"/>
        <v>0.79469619792798141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0.56806280930929454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29.308744341197883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0.40786212129196159</v>
      </c>
      <c r="D28" s="13">
        <f t="shared" si="1"/>
        <v>2250.3038749716529</v>
      </c>
      <c r="E28" s="13">
        <f t="shared" si="2"/>
        <v>2250.3038749716529</v>
      </c>
      <c r="F28" s="19">
        <v>0</v>
      </c>
      <c r="G28" s="13">
        <f t="shared" si="3"/>
        <v>3800.3038749716529</v>
      </c>
      <c r="H28" s="14">
        <f t="shared" si="4"/>
        <v>2250.3038749716529</v>
      </c>
      <c r="I28" s="13">
        <v>69002.143333333326</v>
      </c>
      <c r="J28" s="13">
        <f t="shared" si="5"/>
        <v>5.5075156964520184</v>
      </c>
      <c r="K28" s="13">
        <f t="shared" si="6"/>
        <v>2.2463070350036958</v>
      </c>
      <c r="L28" s="13">
        <f t="shared" si="7"/>
        <v>3.2612086614483227</v>
      </c>
      <c r="M28" s="13">
        <f t="shared" si="9"/>
        <v>22.852421361320637</v>
      </c>
      <c r="N28" s="18">
        <f t="shared" si="10"/>
        <v>6.8034256887125347E-2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0.3115798332868332</v>
      </c>
      <c r="D29" s="13">
        <f t="shared" si="1"/>
        <v>24540.364859378278</v>
      </c>
      <c r="E29" s="13">
        <f t="shared" si="2"/>
        <v>24540.364859378278</v>
      </c>
      <c r="F29" s="13">
        <f>ROUND(+I29*J29/100,0)-D29-B29</f>
        <v>-8278.3648593782782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23.282061109362097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0.1612820202201686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26.256350133470178</v>
      </c>
      <c r="N30" s="18">
        <f t="shared" si="10"/>
        <v>8.7468240171734202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0.1525125486715542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25.741431497353652</v>
      </c>
      <c r="N31" s="18">
        <f t="shared" si="10"/>
        <v>0.89464343856102957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95582.735430306246</v>
      </c>
      <c r="I33" s="13"/>
      <c r="J33" s="22">
        <f>SUM(G20:G31)/SUM(I20:I31)</f>
        <v>0.25741431497353651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102751.44058757921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