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9\"/>
    </mc:Choice>
  </mc:AlternateContent>
  <xr:revisionPtr revIDLastSave="0" documentId="8_{B27034B9-F2C8-49B6-A347-03A16785B48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<sst xmlns="http://schemas.openxmlformats.org/spreadsheetml/2006/main" count="137" uniqueCount="65">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</sst>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2.933081730399676E-2</c:v>
                </c:pt>
                <c:pt idx="1">
                  <c:v>0.51694229646356549</c:v>
                </c:pt>
                <c:pt idx="2">
                  <c:v>0.67048448298707264</c:v>
                </c:pt>
                <c:pt idx="3">
                  <c:v>0.74931562022950038</c:v>
                </c:pt>
                <c:pt idx="4">
                  <c:v>0.8040176765256084</c:v>
                </c:pt>
                <c:pt idx="5">
                  <c:v>0.83818653493562234</c:v>
                </c:pt>
                <c:pt idx="6">
                  <c:v>0.88752990628678763</c:v>
                </c:pt>
                <c:pt idx="7">
                  <c:v>0.93664261610825483</c:v>
                </c:pt>
                <c:pt idx="8">
                  <c:v>0.9506666188154711</c:v>
                </c:pt>
                <c:pt idx="9">
                  <c:v>0.98539574552494014</c:v>
                </c:pt>
                <c:pt idx="10">
                  <c:v>0.99927488377973439</c:v>
                </c:pt>
                <c:pt idx="11">
                  <c:v>0.99987888233907107</c:v>
                </c:pt>
                <c:pt idx="12">
                  <c:v>0.99988420382003595</c:v>
                </c:pt>
                <c:pt idx="13">
                  <c:v>0.99989049658566675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6-4E2E-A12D-20DBF7393A5C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2.6459725706795591E-2</c:v>
                </c:pt>
                <c:pt idx="1">
                  <c:v>0.5808650742175544</c:v>
                </c:pt>
                <c:pt idx="2">
                  <c:v>0.7023094990113401</c:v>
                </c:pt>
                <c:pt idx="3">
                  <c:v>0.7896168747636737</c:v>
                </c:pt>
                <c:pt idx="4">
                  <c:v>0.85012224279766879</c:v>
                </c:pt>
                <c:pt idx="5">
                  <c:v>0.87333795743401665</c:v>
                </c:pt>
                <c:pt idx="6">
                  <c:v>0.90610755173992596</c:v>
                </c:pt>
                <c:pt idx="7">
                  <c:v>0.92789310551212534</c:v>
                </c:pt>
                <c:pt idx="8">
                  <c:v>0.94620428982301263</c:v>
                </c:pt>
                <c:pt idx="9">
                  <c:v>0.98324230357855613</c:v>
                </c:pt>
                <c:pt idx="10">
                  <c:v>0.99932056000379177</c:v>
                </c:pt>
                <c:pt idx="11">
                  <c:v>0.99987888233907107</c:v>
                </c:pt>
                <c:pt idx="12">
                  <c:v>0.99988420382003595</c:v>
                </c:pt>
                <c:pt idx="13">
                  <c:v>0.99989049658566675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6-4E2E-A12D-20DBF7393A5C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3.8472229245050373E-2</c:v>
                </c:pt>
                <c:pt idx="1">
                  <c:v>0.66175740624372692</c:v>
                </c:pt>
                <c:pt idx="2">
                  <c:v>0.76068616494927765</c:v>
                </c:pt>
                <c:pt idx="3">
                  <c:v>0.87146315575133859</c:v>
                </c:pt>
                <c:pt idx="4">
                  <c:v>0.97145166361696966</c:v>
                </c:pt>
                <c:pt idx="5">
                  <c:v>0.98966498358052568</c:v>
                </c:pt>
                <c:pt idx="6">
                  <c:v>0.98966498358052568</c:v>
                </c:pt>
                <c:pt idx="7">
                  <c:v>0.98966498358052568</c:v>
                </c:pt>
                <c:pt idx="8">
                  <c:v>0.99969910001200202</c:v>
                </c:pt>
                <c:pt idx="9">
                  <c:v>0.99969910001200202</c:v>
                </c:pt>
                <c:pt idx="10">
                  <c:v>0.99975009069465581</c:v>
                </c:pt>
                <c:pt idx="11">
                  <c:v>0.99978424606363714</c:v>
                </c:pt>
                <c:pt idx="12">
                  <c:v>0.9997965609896472</c:v>
                </c:pt>
                <c:pt idx="13">
                  <c:v>0.99980936993790204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16-4E2E-A12D-20DBF7393A5C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2.7972010464678811E-2</c:v>
                </c:pt>
                <c:pt idx="1">
                  <c:v>0.63506444210928081</c:v>
                </c:pt>
                <c:pt idx="2">
                  <c:v>0.69902607910446923</c:v>
                </c:pt>
                <c:pt idx="3">
                  <c:v>0.73080493615931374</c:v>
                </c:pt>
                <c:pt idx="4">
                  <c:v>0.97276130072823119</c:v>
                </c:pt>
                <c:pt idx="5">
                  <c:v>0.97885007770298738</c:v>
                </c:pt>
                <c:pt idx="6">
                  <c:v>0.97885007770298738</c:v>
                </c:pt>
                <c:pt idx="7">
                  <c:v>0.97885007770298738</c:v>
                </c:pt>
                <c:pt idx="8">
                  <c:v>0.99943670380963712</c:v>
                </c:pt>
                <c:pt idx="9">
                  <c:v>0.99943670380963712</c:v>
                </c:pt>
                <c:pt idx="10">
                  <c:v>0.99943670380963712</c:v>
                </c:pt>
                <c:pt idx="11">
                  <c:v>0.99949757556669594</c:v>
                </c:pt>
                <c:pt idx="12">
                  <c:v>0.99949757556669594</c:v>
                </c:pt>
                <c:pt idx="13">
                  <c:v>0.9995226423581467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16-4E2E-A12D-20DBF7393A5C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1.412660551534357E-2</c:v>
                </c:pt>
                <c:pt idx="1">
                  <c:v>0.43684249715950618</c:v>
                </c:pt>
                <c:pt idx="2">
                  <c:v>0.63011134740433117</c:v>
                </c:pt>
                <c:pt idx="3">
                  <c:v>0.72295985819989916</c:v>
                </c:pt>
                <c:pt idx="4">
                  <c:v>0.78456439119687849</c:v>
                </c:pt>
                <c:pt idx="5">
                  <c:v>0.83093949156185454</c:v>
                </c:pt>
                <c:pt idx="6">
                  <c:v>0.88443175333147017</c:v>
                </c:pt>
                <c:pt idx="7">
                  <c:v>0.93933551889682476</c:v>
                </c:pt>
                <c:pt idx="8">
                  <c:v>0.95131804745187454</c:v>
                </c:pt>
                <c:pt idx="9">
                  <c:v>0.97987153704153551</c:v>
                </c:pt>
                <c:pt idx="10">
                  <c:v>0.99927161376805396</c:v>
                </c:pt>
                <c:pt idx="11">
                  <c:v>0.99979957854286883</c:v>
                </c:pt>
                <c:pt idx="12">
                  <c:v>0.99980636610955653</c:v>
                </c:pt>
                <c:pt idx="13">
                  <c:v>0.99982256348634679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16-4E2E-A12D-20DBF7393A5C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1.249444443054243E-2</c:v>
                </c:pt>
                <c:pt idx="1">
                  <c:v>0.54411880986982242</c:v>
                </c:pt>
                <c:pt idx="2">
                  <c:v>0.67984352362551126</c:v>
                </c:pt>
                <c:pt idx="3">
                  <c:v>0.77439635428584552</c:v>
                </c:pt>
                <c:pt idx="4">
                  <c:v>0.84600319289763659</c:v>
                </c:pt>
                <c:pt idx="5">
                  <c:v>0.86821339226898953</c:v>
                </c:pt>
                <c:pt idx="6">
                  <c:v>0.91024698985336971</c:v>
                </c:pt>
                <c:pt idx="7">
                  <c:v>0.93028160477588373</c:v>
                </c:pt>
                <c:pt idx="8">
                  <c:v>0.94560958729626432</c:v>
                </c:pt>
                <c:pt idx="9">
                  <c:v>0.97678133887854623</c:v>
                </c:pt>
                <c:pt idx="10">
                  <c:v>0.99934338322492733</c:v>
                </c:pt>
                <c:pt idx="11">
                  <c:v>0.99979957854286883</c:v>
                </c:pt>
                <c:pt idx="12">
                  <c:v>0.99980636610955653</c:v>
                </c:pt>
                <c:pt idx="13">
                  <c:v>0.99982256348634679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16-4E2E-A12D-20DBF7393A5C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3.2446305269399012E-2</c:v>
                </c:pt>
                <c:pt idx="1">
                  <c:v>0.61015676249848871</c:v>
                </c:pt>
                <c:pt idx="2">
                  <c:v>0.74944799711315202</c:v>
                </c:pt>
                <c:pt idx="3">
                  <c:v>0.85842475762498027</c:v>
                </c:pt>
                <c:pt idx="4">
                  <c:v>0.97692606935708282</c:v>
                </c:pt>
                <c:pt idx="5">
                  <c:v>0.98998725692900114</c:v>
                </c:pt>
                <c:pt idx="6">
                  <c:v>0.98998725692900114</c:v>
                </c:pt>
                <c:pt idx="7">
                  <c:v>0.98998725692900114</c:v>
                </c:pt>
                <c:pt idx="8">
                  <c:v>0.99959568410403044</c:v>
                </c:pt>
                <c:pt idx="9">
                  <c:v>0.99959568410403044</c:v>
                </c:pt>
                <c:pt idx="10">
                  <c:v>0.99963293298445632</c:v>
                </c:pt>
                <c:pt idx="11">
                  <c:v>0.99966104292496982</c:v>
                </c:pt>
                <c:pt idx="12">
                  <c:v>0.999674616177329</c:v>
                </c:pt>
                <c:pt idx="13">
                  <c:v>0.99970430745501404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16-4E2E-A12D-20DBF7393A5C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2.6889559494472502E-2</c:v>
                </c:pt>
                <c:pt idx="1">
                  <c:v>0.61048894288398381</c:v>
                </c:pt>
                <c:pt idx="2">
                  <c:v>0.73065244695129894</c:v>
                </c:pt>
                <c:pt idx="3">
                  <c:v>0.7657015180833503</c:v>
                </c:pt>
                <c:pt idx="4">
                  <c:v>0.97469108676451099</c:v>
                </c:pt>
                <c:pt idx="5">
                  <c:v>0.98090538611189515</c:v>
                </c:pt>
                <c:pt idx="6">
                  <c:v>0.98090538611189515</c:v>
                </c:pt>
                <c:pt idx="7">
                  <c:v>0.98090538611189515</c:v>
                </c:pt>
                <c:pt idx="8">
                  <c:v>0.99929322571229751</c:v>
                </c:pt>
                <c:pt idx="9">
                  <c:v>0.99929322571229751</c:v>
                </c:pt>
                <c:pt idx="10">
                  <c:v>0.99929322571229751</c:v>
                </c:pt>
                <c:pt idx="11">
                  <c:v>0.99934942648800873</c:v>
                </c:pt>
                <c:pt idx="12">
                  <c:v>0.99934942648800873</c:v>
                </c:pt>
                <c:pt idx="13">
                  <c:v>0.99940878972649871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16-4E2E-A12D-20DBF7393A5C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2.6459725706795591E-2</c:v>
                </c:pt>
                <c:pt idx="1">
                  <c:v>0.5808650742175544</c:v>
                </c:pt>
                <c:pt idx="2">
                  <c:v>0.7023094990113401</c:v>
                </c:pt>
                <c:pt idx="3">
                  <c:v>0.7896168747636737</c:v>
                </c:pt>
                <c:pt idx="4">
                  <c:v>0.85012224279766879</c:v>
                </c:pt>
                <c:pt idx="5">
                  <c:v>0.87333795743401665</c:v>
                </c:pt>
                <c:pt idx="6">
                  <c:v>0.90610755173992596</c:v>
                </c:pt>
                <c:pt idx="7">
                  <c:v>0.92789310551212534</c:v>
                </c:pt>
                <c:pt idx="8">
                  <c:v>0.94620428982301263</c:v>
                </c:pt>
                <c:pt idx="9">
                  <c:v>0.98324230357855613</c:v>
                </c:pt>
                <c:pt idx="10">
                  <c:v>0.99932056000379177</c:v>
                </c:pt>
                <c:pt idx="11">
                  <c:v>0.99987888233907107</c:v>
                </c:pt>
                <c:pt idx="12">
                  <c:v>0.99988420382003595</c:v>
                </c:pt>
                <c:pt idx="13">
                  <c:v>0.99989049658566675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16-4E2E-A12D-20DBF739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17.62454455686526</c:v>
                </c:pt>
                <c:pt idx="1">
                  <c:v>1.2970199721978619</c:v>
                </c:pt>
                <c:pt idx="2">
                  <c:v>1.117573395421811</c:v>
                </c:pt>
                <c:pt idx="3">
                  <c:v>1.0730026904808869</c:v>
                </c:pt>
                <c:pt idx="4">
                  <c:v>1.042497645770261</c:v>
                </c:pt>
                <c:pt idx="5">
                  <c:v>1.058869200702389</c:v>
                </c:pt>
                <c:pt idx="6">
                  <c:v>1.0553363999044749</c:v>
                </c:pt>
                <c:pt idx="7">
                  <c:v>1.014972629331651</c:v>
                </c:pt>
                <c:pt idx="8">
                  <c:v>1.036531341294745</c:v>
                </c:pt>
                <c:pt idx="9">
                  <c:v>1.014084836795597</c:v>
                </c:pt>
                <c:pt idx="10">
                  <c:v>1.0006044368462981</c:v>
                </c:pt>
                <c:pt idx="11">
                  <c:v>1.000005322125568</c:v>
                </c:pt>
                <c:pt idx="12">
                  <c:v>1.000006293494393</c:v>
                </c:pt>
                <c:pt idx="13">
                  <c:v>1.0001095154066439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877-95C5-4D5B78670AF6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21.952800291817539</c:v>
                </c:pt>
                <c:pt idx="1">
                  <c:v>1.2090751022642829</c:v>
                </c:pt>
                <c:pt idx="2">
                  <c:v>1.124314673054029</c:v>
                </c:pt>
                <c:pt idx="3">
                  <c:v>1.0766262347826649</c:v>
                </c:pt>
                <c:pt idx="4">
                  <c:v>1.027308678055461</c:v>
                </c:pt>
                <c:pt idx="5">
                  <c:v>1.0375222375564559</c:v>
                </c:pt>
                <c:pt idx="6">
                  <c:v>1.0240430109321641</c:v>
                </c:pt>
                <c:pt idx="7">
                  <c:v>1.0197341527834509</c:v>
                </c:pt>
                <c:pt idx="8">
                  <c:v>1.039143781267861</c:v>
                </c:pt>
                <c:pt idx="9">
                  <c:v>1.0163522830198799</c:v>
                </c:pt>
                <c:pt idx="10">
                  <c:v>1.0005587019397231</c:v>
                </c:pt>
                <c:pt idx="11">
                  <c:v>1.000005322125568</c:v>
                </c:pt>
                <c:pt idx="12">
                  <c:v>1.000006293494393</c:v>
                </c:pt>
                <c:pt idx="13">
                  <c:v>1.0001095154066439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3-4877-95C5-4D5B78670AF6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17.2009113906199</c:v>
                </c:pt>
                <c:pt idx="1">
                  <c:v>1.149493995491627</c:v>
                </c:pt>
                <c:pt idx="2">
                  <c:v>1.145627718639326</c:v>
                </c:pt>
                <c:pt idx="3">
                  <c:v>1.1147363571319611</c:v>
                </c:pt>
                <c:pt idx="4">
                  <c:v>1.018748560165869</c:v>
                </c:pt>
                <c:pt idx="5">
                  <c:v>1</c:v>
                </c:pt>
                <c:pt idx="6">
                  <c:v>1</c:v>
                </c:pt>
                <c:pt idx="7">
                  <c:v>1.01013890215169</c:v>
                </c:pt>
                <c:pt idx="8">
                  <c:v>1</c:v>
                </c:pt>
                <c:pt idx="9">
                  <c:v>1.000051006030368</c:v>
                </c:pt>
                <c:pt idx="10">
                  <c:v>1.00003416390686</c:v>
                </c:pt>
                <c:pt idx="11">
                  <c:v>1.0000123175835769</c:v>
                </c:pt>
                <c:pt idx="12">
                  <c:v>1.000012811554625</c:v>
                </c:pt>
                <c:pt idx="13">
                  <c:v>1.0001906664088469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B3-4877-95C5-4D5B78670AF6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22.703568015291491</c:v>
                </c:pt>
                <c:pt idx="1">
                  <c:v>1.100716766290281</c:v>
                </c:pt>
                <c:pt idx="2">
                  <c:v>1.045461618678887</c:v>
                </c:pt>
                <c:pt idx="3">
                  <c:v>1.3310820064249971</c:v>
                </c:pt>
                <c:pt idx="4">
                  <c:v>1.006259271385691</c:v>
                </c:pt>
                <c:pt idx="5">
                  <c:v>1</c:v>
                </c:pt>
                <c:pt idx="6">
                  <c:v>1</c:v>
                </c:pt>
                <c:pt idx="7">
                  <c:v>1.021031439416094</c:v>
                </c:pt>
                <c:pt idx="8">
                  <c:v>1</c:v>
                </c:pt>
                <c:pt idx="9">
                  <c:v>1</c:v>
                </c:pt>
                <c:pt idx="10">
                  <c:v>1.000060906065213</c:v>
                </c:pt>
                <c:pt idx="11">
                  <c:v>1</c:v>
                </c:pt>
                <c:pt idx="12">
                  <c:v>1.0000250793919501</c:v>
                </c:pt>
                <c:pt idx="13">
                  <c:v>1.0004775856209991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B3-4877-95C5-4D5B78670AF6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30.923387553013431</c:v>
                </c:pt>
                <c:pt idx="1">
                  <c:v>1.442422272332758</c:v>
                </c:pt>
                <c:pt idx="2">
                  <c:v>1.147352545193872</c:v>
                </c:pt>
                <c:pt idx="3">
                  <c:v>1.0852115540002021</c:v>
                </c:pt>
                <c:pt idx="4">
                  <c:v>1.0591093616856979</c:v>
                </c:pt>
                <c:pt idx="5">
                  <c:v>1.0643756402395439</c:v>
                </c:pt>
                <c:pt idx="6">
                  <c:v>1.0620780126431959</c:v>
                </c:pt>
                <c:pt idx="7">
                  <c:v>1.01275638822763</c:v>
                </c:pt>
                <c:pt idx="8">
                  <c:v>1.0300146619378681</c:v>
                </c:pt>
                <c:pt idx="9">
                  <c:v>1.0197985919512389</c:v>
                </c:pt>
                <c:pt idx="10">
                  <c:v>1.000528349617402</c:v>
                </c:pt>
                <c:pt idx="11">
                  <c:v>1.000006788927335</c:v>
                </c:pt>
                <c:pt idx="12">
                  <c:v>1.0000162005137589</c:v>
                </c:pt>
                <c:pt idx="13">
                  <c:v>1.0001774680029569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B3-4877-95C5-4D5B78670AF6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43.548859886857748</c:v>
                </c:pt>
                <c:pt idx="1">
                  <c:v>1.2494394814032621</c:v>
                </c:pt>
                <c:pt idx="2">
                  <c:v>1.1390802844691339</c:v>
                </c:pt>
                <c:pt idx="3">
                  <c:v>1.0924679438578031</c:v>
                </c:pt>
                <c:pt idx="4">
                  <c:v>1.0262530916642061</c:v>
                </c:pt>
                <c:pt idx="5">
                  <c:v>1.0484139014194771</c:v>
                </c:pt>
                <c:pt idx="6">
                  <c:v>1.0220100864335091</c:v>
                </c:pt>
                <c:pt idx="7">
                  <c:v>1.0164767124725349</c:v>
                </c:pt>
                <c:pt idx="8">
                  <c:v>1.032964716095371</c:v>
                </c:pt>
                <c:pt idx="9">
                  <c:v>1.0230983572764449</c:v>
                </c:pt>
                <c:pt idx="10">
                  <c:v>1.0004564950602559</c:v>
                </c:pt>
                <c:pt idx="11">
                  <c:v>1.000006788927335</c:v>
                </c:pt>
                <c:pt idx="12">
                  <c:v>1.0000162005137589</c:v>
                </c:pt>
                <c:pt idx="13">
                  <c:v>1.0001774680029569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B3-4877-95C5-4D5B78670AF6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18.805123031186671</c:v>
                </c:pt>
                <c:pt idx="1">
                  <c:v>1.2282876191428069</c:v>
                </c:pt>
                <c:pt idx="2">
                  <c:v>1.1454093692045391</c:v>
                </c:pt>
                <c:pt idx="3">
                  <c:v>1.138045076961623</c:v>
                </c:pt>
                <c:pt idx="4">
                  <c:v>1.0133696786088571</c:v>
                </c:pt>
                <c:pt idx="5">
                  <c:v>1</c:v>
                </c:pt>
                <c:pt idx="6">
                  <c:v>1</c:v>
                </c:pt>
                <c:pt idx="7">
                  <c:v>1.009705606923502</c:v>
                </c:pt>
                <c:pt idx="8">
                  <c:v>1</c:v>
                </c:pt>
                <c:pt idx="9">
                  <c:v>1.000037263946832</c:v>
                </c:pt>
                <c:pt idx="10">
                  <c:v>1.0000281202625341</c:v>
                </c:pt>
                <c:pt idx="11">
                  <c:v>1.000013577854669</c:v>
                </c:pt>
                <c:pt idx="12">
                  <c:v>1.000029700941891</c:v>
                </c:pt>
                <c:pt idx="13">
                  <c:v>1.0002957800049279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B3-4877-95C5-4D5B78670AF6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22.703568015291498</c:v>
                </c:pt>
                <c:pt idx="1">
                  <c:v>1.1968315814200601</c:v>
                </c:pt>
                <c:pt idx="2">
                  <c:v>1.047969552799414</c:v>
                </c:pt>
                <c:pt idx="3">
                  <c:v>1.2729386892222549</c:v>
                </c:pt>
                <c:pt idx="4">
                  <c:v>1.006375660382832</c:v>
                </c:pt>
                <c:pt idx="5">
                  <c:v>1</c:v>
                </c:pt>
                <c:pt idx="6">
                  <c:v>1</c:v>
                </c:pt>
                <c:pt idx="7">
                  <c:v>1.018745783090546</c:v>
                </c:pt>
                <c:pt idx="8">
                  <c:v>1</c:v>
                </c:pt>
                <c:pt idx="9">
                  <c:v>1</c:v>
                </c:pt>
                <c:pt idx="10">
                  <c:v>1.0000562405250679</c:v>
                </c:pt>
                <c:pt idx="11">
                  <c:v>1</c:v>
                </c:pt>
                <c:pt idx="12">
                  <c:v>1.0000594018837821</c:v>
                </c:pt>
                <c:pt idx="13">
                  <c:v>1.0005915600098561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B3-4877-95C5-4D5B78670AF6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21.952800291817539</c:v>
                </c:pt>
                <c:pt idx="1">
                  <c:v>1.2090751022642829</c:v>
                </c:pt>
                <c:pt idx="2">
                  <c:v>1.124314673054029</c:v>
                </c:pt>
                <c:pt idx="3">
                  <c:v>1.0766262347826649</c:v>
                </c:pt>
                <c:pt idx="4">
                  <c:v>1.027308678055461</c:v>
                </c:pt>
                <c:pt idx="5">
                  <c:v>1.0375222375564559</c:v>
                </c:pt>
                <c:pt idx="6">
                  <c:v>1.0240430109321641</c:v>
                </c:pt>
                <c:pt idx="7">
                  <c:v>1.0197341527834509</c:v>
                </c:pt>
                <c:pt idx="8">
                  <c:v>1.039143781267861</c:v>
                </c:pt>
                <c:pt idx="9">
                  <c:v>1.0163522830198799</c:v>
                </c:pt>
                <c:pt idx="10">
                  <c:v>1.0005587019397231</c:v>
                </c:pt>
                <c:pt idx="11">
                  <c:v>1.000005322125568</c:v>
                </c:pt>
                <c:pt idx="12">
                  <c:v>1.000006293494393</c:v>
                </c:pt>
                <c:pt idx="13">
                  <c:v>1.0001095154066439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B3-4877-95C5-4D5B78670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4.4045940238400916E-2</v>
      </c>
      <c r="C7" s="4">
        <f t="shared" ref="C7:C29" si="1">+F7/F8</f>
        <v>5.317699854138612E-2</v>
      </c>
      <c r="D7" s="4">
        <f t="shared" ref="D7:D29" si="2">+G7/G8</f>
        <v>2.2962713664560982E-2</v>
      </c>
      <c r="E7" s="5">
        <v>2.6889559494472502E-2</v>
      </c>
      <c r="F7" s="5">
        <v>3.2446305269399012E-2</v>
      </c>
      <c r="G7" s="5">
        <v>1.249444443054243E-2</v>
      </c>
      <c r="H7" s="4">
        <f t="shared" ref="H7:H29" si="3">+I7/I8</f>
        <v>4.5552275186174288E-2</v>
      </c>
      <c r="I7" s="5">
        <v>2.6459725706795591E-2</v>
      </c>
      <c r="J7" s="5">
        <f t="shared" ref="J7:J30" si="4">I7</f>
        <v>2.6459725706795591E-2</v>
      </c>
    </row>
    <row r="8" spans="1:10" ht="15.5" customHeight="1" x14ac:dyDescent="0.35">
      <c r="A8" s="3">
        <f t="shared" ref="A8:A29" si="5">1+A7</f>
        <v>1</v>
      </c>
      <c r="B8" s="4">
        <f t="shared" si="0"/>
        <v>0.83553944892854848</v>
      </c>
      <c r="C8" s="4">
        <f t="shared" si="1"/>
        <v>0.81414156132085436</v>
      </c>
      <c r="D8" s="4">
        <f t="shared" si="2"/>
        <v>0.80035889283479855</v>
      </c>
      <c r="E8" s="5">
        <v>0.61048894288398381</v>
      </c>
      <c r="F8" s="5">
        <v>0.61015676249848871</v>
      </c>
      <c r="G8" s="5">
        <v>0.54411880986982242</v>
      </c>
      <c r="H8" s="4">
        <f t="shared" si="3"/>
        <v>0.82707848183066546</v>
      </c>
      <c r="I8" s="5">
        <v>0.5808650742175544</v>
      </c>
      <c r="J8" s="5">
        <f t="shared" si="4"/>
        <v>0.5808650742175544</v>
      </c>
    </row>
    <row r="9" spans="1:10" ht="15.5" customHeight="1" x14ac:dyDescent="0.35">
      <c r="A9" s="3">
        <f t="shared" si="5"/>
        <v>2</v>
      </c>
      <c r="B9" s="4">
        <f t="shared" si="0"/>
        <v>0.9542261961034324</v>
      </c>
      <c r="C9" s="4">
        <f t="shared" si="1"/>
        <v>0.87305030575616638</v>
      </c>
      <c r="D9" s="4">
        <f t="shared" si="2"/>
        <v>0.87790124509621226</v>
      </c>
      <c r="E9" s="5">
        <v>0.73065244695129894</v>
      </c>
      <c r="F9" s="5">
        <v>0.74944799711315202</v>
      </c>
      <c r="G9" s="5">
        <v>0.67984352362551126</v>
      </c>
      <c r="H9" s="4">
        <f t="shared" si="3"/>
        <v>0.8894307118519168</v>
      </c>
      <c r="I9" s="5">
        <v>0.7023094990113401</v>
      </c>
      <c r="J9" s="5">
        <f t="shared" si="4"/>
        <v>0.7023094990113401</v>
      </c>
    </row>
    <row r="10" spans="1:10" ht="15.5" customHeight="1" x14ac:dyDescent="0.35">
      <c r="A10" s="3">
        <f t="shared" si="5"/>
        <v>3</v>
      </c>
      <c r="B10" s="4">
        <f t="shared" si="0"/>
        <v>0.78558379006532009</v>
      </c>
      <c r="C10" s="4">
        <f t="shared" si="1"/>
        <v>0.87869981624086613</v>
      </c>
      <c r="D10" s="4">
        <f t="shared" si="2"/>
        <v>0.91535866624033502</v>
      </c>
      <c r="E10" s="5">
        <v>0.7657015180833503</v>
      </c>
      <c r="F10" s="5">
        <v>0.85842475762498027</v>
      </c>
      <c r="G10" s="5">
        <v>0.77439635428584552</v>
      </c>
      <c r="H10" s="4">
        <f t="shared" si="3"/>
        <v>0.92882744976195675</v>
      </c>
      <c r="I10" s="5">
        <v>0.7896168747636737</v>
      </c>
      <c r="J10" s="5">
        <f t="shared" si="4"/>
        <v>0.7896168747636737</v>
      </c>
    </row>
    <row r="11" spans="1:10" ht="15.5" customHeight="1" x14ac:dyDescent="0.35">
      <c r="A11" s="3">
        <f t="shared" si="5"/>
        <v>4</v>
      </c>
      <c r="B11" s="4">
        <f t="shared" si="0"/>
        <v>0.99366473113985399</v>
      </c>
      <c r="C11" s="4">
        <f t="shared" si="1"/>
        <v>0.98680671141926124</v>
      </c>
      <c r="D11" s="4">
        <f t="shared" si="2"/>
        <v>0.97441850175414968</v>
      </c>
      <c r="E11" s="5">
        <v>0.97469108676451099</v>
      </c>
      <c r="F11" s="5">
        <v>0.97692606935708282</v>
      </c>
      <c r="G11" s="5">
        <v>0.84600319289763659</v>
      </c>
      <c r="H11" s="4">
        <f t="shared" si="3"/>
        <v>0.97341726139493723</v>
      </c>
      <c r="I11" s="5">
        <v>0.85012224279766879</v>
      </c>
      <c r="J11" s="5">
        <f t="shared" si="4"/>
        <v>0.85012224279766879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0.95382176700067822</v>
      </c>
      <c r="E12" s="5">
        <v>0.98090538611189515</v>
      </c>
      <c r="F12" s="5">
        <v>0.98998725692900114</v>
      </c>
      <c r="G12" s="5">
        <v>0.86821339226898953</v>
      </c>
      <c r="H12" s="4">
        <f t="shared" si="3"/>
        <v>0.96383476305546234</v>
      </c>
      <c r="I12" s="5">
        <v>0.87333795743401665</v>
      </c>
      <c r="J12" s="5">
        <f t="shared" si="4"/>
        <v>0.87333795743401665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0.97846392445076824</v>
      </c>
      <c r="E13" s="5">
        <v>0.98090538611189515</v>
      </c>
      <c r="F13" s="5">
        <v>0.98998725692900114</v>
      </c>
      <c r="G13" s="5">
        <v>0.91024698985336971</v>
      </c>
      <c r="H13" s="4">
        <f t="shared" si="3"/>
        <v>0.97652148330148936</v>
      </c>
      <c r="I13" s="5">
        <v>0.90610755173992596</v>
      </c>
      <c r="J13" s="5">
        <f t="shared" si="4"/>
        <v>0.90610755173992596</v>
      </c>
    </row>
    <row r="14" spans="1:10" ht="15.5" customHeight="1" x14ac:dyDescent="0.35">
      <c r="A14" s="3">
        <f t="shared" si="5"/>
        <v>7</v>
      </c>
      <c r="B14" s="4">
        <f t="shared" si="0"/>
        <v>0.9815991551555896</v>
      </c>
      <c r="C14" s="4">
        <f t="shared" si="1"/>
        <v>0.99038768641379071</v>
      </c>
      <c r="D14" s="4">
        <f t="shared" si="2"/>
        <v>0.98379036895743921</v>
      </c>
      <c r="E14" s="5">
        <v>0.98090538611189515</v>
      </c>
      <c r="F14" s="5">
        <v>0.98998725692900114</v>
      </c>
      <c r="G14" s="5">
        <v>0.93028160477588373</v>
      </c>
      <c r="H14" s="4">
        <f t="shared" si="3"/>
        <v>0.9806477475236216</v>
      </c>
      <c r="I14" s="5">
        <v>0.92789310551212534</v>
      </c>
      <c r="J14" s="5">
        <f t="shared" si="4"/>
        <v>0.92789310551212534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0.96808727773395986</v>
      </c>
      <c r="E15" s="5">
        <v>0.99929322571229751</v>
      </c>
      <c r="F15" s="5">
        <v>0.99959568410403044</v>
      </c>
      <c r="G15" s="5">
        <v>0.94560958729626432</v>
      </c>
      <c r="H15" s="4">
        <f t="shared" si="3"/>
        <v>0.96233073615654863</v>
      </c>
      <c r="I15" s="5">
        <v>0.94620428982301263</v>
      </c>
      <c r="J15" s="5">
        <f t="shared" si="4"/>
        <v>0.94620428982301263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0.99996273744171804</v>
      </c>
      <c r="D16" s="4">
        <f t="shared" si="2"/>
        <v>0.97742313130290381</v>
      </c>
      <c r="E16" s="5">
        <v>0.99929322571229751</v>
      </c>
      <c r="F16" s="5">
        <v>0.99959568410403044</v>
      </c>
      <c r="G16" s="5">
        <v>0.97678133887854623</v>
      </c>
      <c r="H16" s="4">
        <f t="shared" si="3"/>
        <v>0.98391081193688779</v>
      </c>
      <c r="I16" s="5">
        <v>0.98324230357855613</v>
      </c>
      <c r="J16" s="5">
        <f t="shared" si="4"/>
        <v>0.98324230357855613</v>
      </c>
    </row>
    <row r="17" spans="1:10" ht="15.5" customHeight="1" x14ac:dyDescent="0.35">
      <c r="A17" s="3">
        <f t="shared" si="5"/>
        <v>10</v>
      </c>
      <c r="B17" s="4">
        <f t="shared" si="0"/>
        <v>0.99994376263775053</v>
      </c>
      <c r="C17" s="4">
        <f t="shared" si="1"/>
        <v>0.99997188052819264</v>
      </c>
      <c r="D17" s="4">
        <f t="shared" si="2"/>
        <v>0.99954371323239966</v>
      </c>
      <c r="E17" s="5">
        <v>0.99929322571229751</v>
      </c>
      <c r="F17" s="5">
        <v>0.99963293298445632</v>
      </c>
      <c r="G17" s="5">
        <v>0.99934338322492733</v>
      </c>
      <c r="H17" s="4">
        <f t="shared" si="3"/>
        <v>0.99944161003383414</v>
      </c>
      <c r="I17" s="5">
        <v>0.99932056000379177</v>
      </c>
      <c r="J17" s="5">
        <f t="shared" si="4"/>
        <v>0.99932056000379177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0.9999864223296866</v>
      </c>
      <c r="D18" s="4">
        <f t="shared" si="2"/>
        <v>0.99999321111875483</v>
      </c>
      <c r="E18" s="5">
        <v>0.99934942648800873</v>
      </c>
      <c r="F18" s="5">
        <v>0.99966104292496982</v>
      </c>
      <c r="G18" s="5">
        <v>0.99979957854286883</v>
      </c>
      <c r="H18" s="4">
        <f t="shared" si="3"/>
        <v>0.99999467790275653</v>
      </c>
      <c r="I18" s="5">
        <v>0.99987888233907107</v>
      </c>
      <c r="J18" s="5">
        <f t="shared" si="4"/>
        <v>0.99987888233907107</v>
      </c>
    </row>
    <row r="19" spans="1:10" ht="15.5" customHeight="1" x14ac:dyDescent="0.35">
      <c r="A19" s="3">
        <f t="shared" si="5"/>
        <v>12</v>
      </c>
      <c r="B19" s="4">
        <f t="shared" si="0"/>
        <v>0.99994060164459209</v>
      </c>
      <c r="C19" s="4">
        <f t="shared" si="1"/>
        <v>0.99997029994022868</v>
      </c>
      <c r="D19" s="4">
        <f t="shared" si="2"/>
        <v>0.99998379974869367</v>
      </c>
      <c r="E19" s="5">
        <v>0.99934942648800873</v>
      </c>
      <c r="F19" s="5">
        <v>0.999674616177329</v>
      </c>
      <c r="G19" s="5">
        <v>0.99980636610955653</v>
      </c>
      <c r="H19" s="4">
        <f t="shared" si="3"/>
        <v>0.99999370654521447</v>
      </c>
      <c r="I19" s="5">
        <v>0.99988420382003595</v>
      </c>
      <c r="J19" s="5">
        <f t="shared" si="4"/>
        <v>0.99988420382003595</v>
      </c>
    </row>
    <row r="20" spans="1:10" ht="15.5" customHeight="1" x14ac:dyDescent="0.35">
      <c r="A20" s="3">
        <f t="shared" si="5"/>
        <v>13</v>
      </c>
      <c r="B20" s="4">
        <f t="shared" si="0"/>
        <v>0.99940878972649871</v>
      </c>
      <c r="C20" s="4">
        <f t="shared" si="1"/>
        <v>0.99970430745501404</v>
      </c>
      <c r="D20" s="4">
        <f t="shared" si="2"/>
        <v>0.99982256348634679</v>
      </c>
      <c r="E20" s="5">
        <v>0.99940878972649871</v>
      </c>
      <c r="F20" s="5">
        <v>0.99970430745501404</v>
      </c>
      <c r="G20" s="5">
        <v>0.99982256348634679</v>
      </c>
      <c r="H20" s="4">
        <f t="shared" si="3"/>
        <v>0.99989049658566675</v>
      </c>
      <c r="I20" s="5">
        <v>0.99989049658566675</v>
      </c>
      <c r="J20" s="5">
        <f t="shared" si="4"/>
        <v>0.99989049658566675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17.979096045197739</v>
      </c>
      <c r="C38" s="4">
        <v>3.9800952590444472</v>
      </c>
      <c r="D38" s="4">
        <v>1.0012017685340791</v>
      </c>
      <c r="E38" s="4">
        <v>1.0069991793172171</v>
      </c>
      <c r="F38" s="4">
        <v>0.99996364199785537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1.001390604303154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29.37508305647841</v>
      </c>
      <c r="C39" s="4">
        <v>1.21633654383747</v>
      </c>
      <c r="D39" s="4">
        <v>1.008874965788549</v>
      </c>
      <c r="E39" s="4">
        <v>1.065692795947971</v>
      </c>
      <c r="F39" s="4">
        <v>1</v>
      </c>
      <c r="G39" s="4">
        <v>1</v>
      </c>
      <c r="H39" s="4">
        <v>1.0731346252405081</v>
      </c>
      <c r="I39" s="4">
        <v>0.99999999999999989</v>
      </c>
      <c r="J39" s="4">
        <v>1.0545203731351911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6.9253545009037216</v>
      </c>
      <c r="C40" s="4">
        <v>1.8372450311168991</v>
      </c>
      <c r="D40" s="4">
        <v>1.274466343309375</v>
      </c>
      <c r="E40" s="4">
        <v>0.97029766682390084</v>
      </c>
      <c r="F40" s="4">
        <v>1</v>
      </c>
      <c r="G40" s="4">
        <v>1</v>
      </c>
      <c r="H40" s="4">
        <v>1.034551037833831</v>
      </c>
      <c r="I40" s="4">
        <v>1.005421954307457</v>
      </c>
      <c r="J40" s="4">
        <v>1.0001229627883861</v>
      </c>
      <c r="K40" s="4">
        <v>1.2769567036363481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40.639984003031003</v>
      </c>
      <c r="C41" s="4">
        <v>1.128948370205592</v>
      </c>
      <c r="D41" s="4">
        <v>1.0210222898757371</v>
      </c>
      <c r="E41" s="4">
        <v>1.08257123946949</v>
      </c>
      <c r="F41" s="4">
        <v>1</v>
      </c>
      <c r="G41" s="4">
        <v>1.2915174546885351</v>
      </c>
      <c r="H41" s="4">
        <v>1.002576097058699</v>
      </c>
      <c r="I41" s="4">
        <v>1.0009597076641989</v>
      </c>
      <c r="J41" s="4">
        <v>1.174515338358481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5.7363846330153923</v>
      </c>
      <c r="C42" s="4">
        <v>1.244085049882899</v>
      </c>
      <c r="D42" s="4">
        <v>1.169335619360077</v>
      </c>
      <c r="E42" s="4">
        <v>1.1345041141888099</v>
      </c>
      <c r="F42" s="4">
        <v>1.029386295706584</v>
      </c>
      <c r="G42" s="4">
        <v>1.00082795883724</v>
      </c>
      <c r="H42" s="4">
        <v>1.6809434175991831</v>
      </c>
      <c r="I42" s="4">
        <v>1.0560339636276039</v>
      </c>
      <c r="J42" s="4">
        <v>1.1937492956866831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8.6250263375419358</v>
      </c>
      <c r="C43" s="4">
        <v>1.263562060337627</v>
      </c>
      <c r="D43" s="4">
        <v>1.013540071816142</v>
      </c>
      <c r="E43" s="4">
        <v>1.0595928782302979</v>
      </c>
      <c r="F43" s="4">
        <v>1.2441120325371</v>
      </c>
      <c r="G43" s="4">
        <v>1.2854492937522961</v>
      </c>
      <c r="H43" s="4">
        <v>1.259052933233062</v>
      </c>
      <c r="I43" s="4">
        <v>1.082019600001513</v>
      </c>
      <c r="J43" s="4">
        <v>1.000845362534994</v>
      </c>
      <c r="K43" s="4">
        <v>1</v>
      </c>
      <c r="L43" s="4">
        <v>1.0053092191478641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7.8750231065252834</v>
      </c>
      <c r="C44" s="4">
        <v>1.487193220932143</v>
      </c>
      <c r="D44" s="4">
        <v>1.2521569690943239</v>
      </c>
      <c r="E44" s="4">
        <v>1.0147766260018201</v>
      </c>
      <c r="F44" s="4">
        <v>1.5345788018162581</v>
      </c>
      <c r="G44" s="4">
        <v>1.4436858561382</v>
      </c>
      <c r="H44" s="4">
        <v>0.99999999999999989</v>
      </c>
      <c r="I44" s="4">
        <v>0.99999999999999989</v>
      </c>
      <c r="J44" s="4">
        <v>1.019827647283994</v>
      </c>
      <c r="K44" s="4">
        <v>1</v>
      </c>
      <c r="L44" s="4">
        <v>1</v>
      </c>
      <c r="M44" s="4">
        <v>1.000081467128014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5.4702358801992679</v>
      </c>
      <c r="C45" s="4">
        <v>1.6467880043362051</v>
      </c>
      <c r="D45" s="4">
        <v>1.4242055972645311</v>
      </c>
      <c r="E45" s="4">
        <v>1.260181253730897</v>
      </c>
      <c r="F45" s="4">
        <v>1.144410604267426</v>
      </c>
      <c r="G45" s="4">
        <v>1</v>
      </c>
      <c r="H45" s="4">
        <v>1</v>
      </c>
      <c r="I45" s="4">
        <v>1.0008823411104779</v>
      </c>
      <c r="J45" s="4">
        <v>1.006638949280295</v>
      </c>
      <c r="K45" s="4">
        <v>1</v>
      </c>
      <c r="L45" s="4">
        <v>1</v>
      </c>
      <c r="M45" s="4">
        <v>1</v>
      </c>
      <c r="N45" s="4">
        <v>1</v>
      </c>
      <c r="O45" s="4">
        <v>1.001774680029569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1.73485564304462</v>
      </c>
      <c r="D46" s="4">
        <v>1.2606364103988841</v>
      </c>
      <c r="E46" s="4">
        <v>1.0196381989153169</v>
      </c>
      <c r="F46" s="4">
        <v>1.0162907227944931</v>
      </c>
      <c r="G46" s="4">
        <v>1.035435657386877</v>
      </c>
      <c r="H46" s="4">
        <v>1.004148605488971</v>
      </c>
      <c r="I46" s="4">
        <v>1.0000810091307419</v>
      </c>
      <c r="J46" s="4">
        <v>1</v>
      </c>
      <c r="K46" s="4">
        <v>1</v>
      </c>
      <c r="L46" s="4">
        <v>1</v>
      </c>
      <c r="M46" s="4">
        <v>1</v>
      </c>
      <c r="N46" s="4">
        <v>1.0001782056513471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31.828927078199769</v>
      </c>
      <c r="C47" s="4">
        <v>1.2009070317436139</v>
      </c>
      <c r="D47" s="4">
        <v>1.0772619779419039</v>
      </c>
      <c r="E47" s="4">
        <v>1.180160956239902</v>
      </c>
      <c r="F47" s="4">
        <v>1.054796407209136</v>
      </c>
      <c r="G47" s="4">
        <v>1.001057597504442</v>
      </c>
      <c r="H47" s="4">
        <v>1</v>
      </c>
      <c r="I47" s="4">
        <v>1.000469994259068</v>
      </c>
      <c r="J47" s="4">
        <v>1</v>
      </c>
      <c r="K47" s="4">
        <v>1.000223583680993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28.524037550598571</v>
      </c>
      <c r="C48" s="4">
        <v>1.069411575017075</v>
      </c>
      <c r="D48" s="4">
        <v>1.4272197395005719</v>
      </c>
      <c r="E48" s="4">
        <v>1.004708261852159</v>
      </c>
      <c r="F48" s="4">
        <v>1.0023367982320039</v>
      </c>
      <c r="G48" s="4">
        <v>1.098955096165255</v>
      </c>
      <c r="H48" s="4">
        <v>1.0009194984800751</v>
      </c>
      <c r="I48" s="4">
        <v>1.0001442986496289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26.21632647358788</v>
      </c>
      <c r="C49" s="4">
        <v>1.27577930237689</v>
      </c>
      <c r="D49" s="4">
        <v>1.0239412827665371</v>
      </c>
      <c r="E49" s="4">
        <v>1.068631422467371</v>
      </c>
      <c r="F49" s="4">
        <v>1.0140437245875511</v>
      </c>
      <c r="G49" s="4">
        <v>1.001832609838947</v>
      </c>
      <c r="H49" s="4">
        <v>1</v>
      </c>
      <c r="I49" s="4">
        <v>1</v>
      </c>
      <c r="J49" s="4">
        <v>1</v>
      </c>
      <c r="K49" s="4">
        <v>1</v>
      </c>
      <c r="L49" s="4">
        <v>1.000168721575206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252.63614457831321</v>
      </c>
      <c r="C50" s="4">
        <v>1.0306675870817601</v>
      </c>
      <c r="D50" s="4">
        <v>1.0982521751653751</v>
      </c>
      <c r="E50" s="4">
        <v>1.0014324670769561</v>
      </c>
      <c r="F50" s="4">
        <v>1.00294077122672</v>
      </c>
      <c r="G50" s="4">
        <v>1</v>
      </c>
      <c r="H50" s="4">
        <v>1</v>
      </c>
      <c r="I50" s="4">
        <v>1.0018519936197461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18.33597997756106</v>
      </c>
      <c r="C51" s="4">
        <v>1.089706196908057</v>
      </c>
      <c r="D51" s="4">
        <v>1.158228233863378</v>
      </c>
      <c r="E51" s="4">
        <v>1.006773557972201</v>
      </c>
      <c r="F51" s="4">
        <v>1</v>
      </c>
      <c r="G51" s="4">
        <v>1</v>
      </c>
      <c r="H51" s="4">
        <v>1</v>
      </c>
      <c r="I51" s="4">
        <v>1.056237349271639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33.803960628075927</v>
      </c>
      <c r="C52" s="4">
        <v>1.588251878504684</v>
      </c>
      <c r="D52" s="4">
        <v>1.011603789164607</v>
      </c>
      <c r="E52" s="4">
        <v>1.0027414579349461</v>
      </c>
      <c r="F52" s="4">
        <v>1.058778409152034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21.725186253304489</v>
      </c>
      <c r="C53" s="4">
        <v>1.5697315220938399</v>
      </c>
      <c r="D53" s="4">
        <v>0.97966721605058449</v>
      </c>
      <c r="E53" s="4">
        <v>0.99999999999999989</v>
      </c>
      <c r="F53" s="4">
        <v>1.0023126813526131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7.5505088329882373</v>
      </c>
      <c r="C54" s="4">
        <v>1.5190609276752489</v>
      </c>
      <c r="D54" s="4">
        <v>1.592746184308067</v>
      </c>
      <c r="E54" s="4">
        <v>1.006712936168024</v>
      </c>
      <c r="F54" s="4">
        <v>1.0191269811484971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21.903970393188722</v>
      </c>
      <c r="C55" s="4">
        <v>1.0864996684320991</v>
      </c>
      <c r="D55" s="4">
        <v>1.1561341564703389</v>
      </c>
      <c r="E55" s="4">
        <v>1.5105800853684139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>
        <v>5.7956878299788279</v>
      </c>
      <c r="C56" s="4">
        <v>1.1736703744893171</v>
      </c>
      <c r="D56" s="4">
        <v>1.1245451841228631</v>
      </c>
      <c r="E56" s="4">
        <v>1.106610375846333</v>
      </c>
      <c r="F56" s="4">
        <v>1</v>
      </c>
    </row>
    <row r="57" spans="1:22" ht="15.5" customHeight="1" x14ac:dyDescent="0.35">
      <c r="A57" s="1">
        <f t="shared" si="6"/>
        <v>19</v>
      </c>
      <c r="B57" s="4">
        <v>24.817265886287629</v>
      </c>
      <c r="C57" s="4">
        <v>1.3113847200861151</v>
      </c>
      <c r="D57" s="4">
        <v>1.019363474275379</v>
      </c>
      <c r="E57" s="4">
        <v>1.201625606452019</v>
      </c>
    </row>
    <row r="58" spans="1:22" ht="15.5" customHeight="1" x14ac:dyDescent="0.35">
      <c r="A58" s="1">
        <f t="shared" si="6"/>
        <v>20</v>
      </c>
      <c r="B58" s="4"/>
      <c r="C58" s="4">
        <v>1.27863887822082</v>
      </c>
      <c r="D58" s="4">
        <v>1</v>
      </c>
    </row>
    <row r="59" spans="1:22" ht="15.5" customHeight="1" x14ac:dyDescent="0.35">
      <c r="A59" s="1">
        <f t="shared" si="6"/>
        <v>21</v>
      </c>
      <c r="B59" s="4">
        <v>22.703568015291491</v>
      </c>
      <c r="C59" s="4">
        <v>1.0004711459532449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2.933081730399676E-2</v>
      </c>
      <c r="C2" s="32">
        <v>2.6459725706795591E-2</v>
      </c>
      <c r="D2" s="32">
        <v>3.8472229245050373E-2</v>
      </c>
      <c r="E2" s="32">
        <v>2.7972010464678811E-2</v>
      </c>
      <c r="F2" s="32">
        <v>1.412660551534357E-2</v>
      </c>
      <c r="G2" s="32">
        <v>1.249444443054243E-2</v>
      </c>
      <c r="H2" s="32">
        <v>3.2446305269399012E-2</v>
      </c>
      <c r="I2" s="32">
        <v>2.6889559494472502E-2</v>
      </c>
      <c r="J2" s="32">
        <v>2.6459725706795591E-2</v>
      </c>
      <c r="M2" s="31">
        <v>1</v>
      </c>
      <c r="N2" s="17">
        <v>17.62454455686526</v>
      </c>
      <c r="O2" s="17">
        <v>21.952800291817539</v>
      </c>
      <c r="P2" s="17">
        <v>17.2009113906199</v>
      </c>
      <c r="Q2" s="17">
        <v>22.703568015291491</v>
      </c>
      <c r="R2" s="17">
        <v>30.923387553013431</v>
      </c>
      <c r="S2" s="17">
        <v>43.548859886857748</v>
      </c>
      <c r="T2" s="17">
        <v>18.805123031186671</v>
      </c>
      <c r="U2" s="17">
        <v>22.703568015291498</v>
      </c>
      <c r="V2" s="17">
        <v>21.952800291817539</v>
      </c>
    </row>
    <row r="3" spans="1:27" x14ac:dyDescent="0.35">
      <c r="A3">
        <f t="shared" ref="A3:A24" si="0">+A2+1</f>
        <v>2</v>
      </c>
      <c r="B3" s="32">
        <v>0.51694229646356549</v>
      </c>
      <c r="C3" s="32">
        <v>0.5808650742175544</v>
      </c>
      <c r="D3" s="32">
        <v>0.66175740624372692</v>
      </c>
      <c r="E3" s="32">
        <v>0.63506444210928081</v>
      </c>
      <c r="F3" s="32">
        <v>0.43684249715950618</v>
      </c>
      <c r="G3" s="32">
        <v>0.54411880986982242</v>
      </c>
      <c r="H3" s="32">
        <v>0.61015676249848871</v>
      </c>
      <c r="I3" s="32">
        <v>0.61048894288398381</v>
      </c>
      <c r="J3" s="32">
        <v>0.5808650742175544</v>
      </c>
      <c r="M3">
        <f t="shared" ref="M3:M24" si="1">+M2+1</f>
        <v>2</v>
      </c>
      <c r="N3" s="17">
        <v>1.2970199721978619</v>
      </c>
      <c r="O3" s="17">
        <v>1.2090751022642829</v>
      </c>
      <c r="P3" s="17">
        <v>1.149493995491627</v>
      </c>
      <c r="Q3" s="17">
        <v>1.100716766290281</v>
      </c>
      <c r="R3" s="17">
        <v>1.442422272332758</v>
      </c>
      <c r="S3" s="17">
        <v>1.2494394814032621</v>
      </c>
      <c r="T3" s="17">
        <v>1.2282876191428069</v>
      </c>
      <c r="U3" s="17">
        <v>1.1968315814200601</v>
      </c>
      <c r="V3" s="17">
        <v>1.2090751022642829</v>
      </c>
    </row>
    <row r="4" spans="1:27" x14ac:dyDescent="0.35">
      <c r="A4">
        <f t="shared" si="0"/>
        <v>3</v>
      </c>
      <c r="B4" s="32">
        <v>0.67048448298707264</v>
      </c>
      <c r="C4" s="32">
        <v>0.7023094990113401</v>
      </c>
      <c r="D4" s="32">
        <v>0.76068616494927765</v>
      </c>
      <c r="E4" s="32">
        <v>0.69902607910446923</v>
      </c>
      <c r="F4" s="32">
        <v>0.63011134740433117</v>
      </c>
      <c r="G4" s="32">
        <v>0.67984352362551126</v>
      </c>
      <c r="H4" s="32">
        <v>0.74944799711315202</v>
      </c>
      <c r="I4" s="32">
        <v>0.73065244695129894</v>
      </c>
      <c r="J4" s="32">
        <v>0.7023094990113401</v>
      </c>
      <c r="M4">
        <f t="shared" si="1"/>
        <v>3</v>
      </c>
      <c r="N4" s="17">
        <v>1.117573395421811</v>
      </c>
      <c r="O4" s="17">
        <v>1.124314673054029</v>
      </c>
      <c r="P4" s="17">
        <v>1.145627718639326</v>
      </c>
      <c r="Q4" s="17">
        <v>1.045461618678887</v>
      </c>
      <c r="R4" s="17">
        <v>1.147352545193872</v>
      </c>
      <c r="S4" s="17">
        <v>1.1390802844691339</v>
      </c>
      <c r="T4" s="17">
        <v>1.1454093692045391</v>
      </c>
      <c r="U4" s="17">
        <v>1.047969552799414</v>
      </c>
      <c r="V4" s="17">
        <v>1.124314673054029</v>
      </c>
    </row>
    <row r="5" spans="1:27" x14ac:dyDescent="0.35">
      <c r="A5">
        <f t="shared" si="0"/>
        <v>4</v>
      </c>
      <c r="B5" s="32">
        <v>0.74931562022950038</v>
      </c>
      <c r="C5" s="32">
        <v>0.7896168747636737</v>
      </c>
      <c r="D5" s="32">
        <v>0.87146315575133859</v>
      </c>
      <c r="E5" s="32">
        <v>0.73080493615931374</v>
      </c>
      <c r="F5" s="32">
        <v>0.72295985819989916</v>
      </c>
      <c r="G5" s="32">
        <v>0.77439635428584552</v>
      </c>
      <c r="H5" s="32">
        <v>0.85842475762498027</v>
      </c>
      <c r="I5" s="32">
        <v>0.7657015180833503</v>
      </c>
      <c r="J5" s="32">
        <v>0.7896168747636737</v>
      </c>
      <c r="M5">
        <f t="shared" si="1"/>
        <v>4</v>
      </c>
      <c r="N5" s="17">
        <v>1.0730026904808869</v>
      </c>
      <c r="O5" s="17">
        <v>1.0766262347826649</v>
      </c>
      <c r="P5" s="17">
        <v>1.1147363571319611</v>
      </c>
      <c r="Q5" s="17">
        <v>1.3310820064249971</v>
      </c>
      <c r="R5" s="17">
        <v>1.0852115540002021</v>
      </c>
      <c r="S5" s="17">
        <v>1.0924679438578031</v>
      </c>
      <c r="T5" s="17">
        <v>1.138045076961623</v>
      </c>
      <c r="U5" s="17">
        <v>1.2729386892222549</v>
      </c>
      <c r="V5" s="17">
        <v>1.0766262347826649</v>
      </c>
    </row>
    <row r="6" spans="1:27" x14ac:dyDescent="0.35">
      <c r="A6">
        <f t="shared" si="0"/>
        <v>5</v>
      </c>
      <c r="B6" s="32">
        <v>0.8040176765256084</v>
      </c>
      <c r="C6" s="32">
        <v>0.85012224279766879</v>
      </c>
      <c r="D6" s="32">
        <v>0.97145166361696966</v>
      </c>
      <c r="E6" s="32">
        <v>0.97276130072823119</v>
      </c>
      <c r="F6" s="32">
        <v>0.78456439119687849</v>
      </c>
      <c r="G6" s="32">
        <v>0.84600319289763659</v>
      </c>
      <c r="H6" s="32">
        <v>0.97692606935708282</v>
      </c>
      <c r="I6" s="32">
        <v>0.97469108676451099</v>
      </c>
      <c r="J6" s="32">
        <v>0.85012224279766879</v>
      </c>
      <c r="M6">
        <f t="shared" si="1"/>
        <v>5</v>
      </c>
      <c r="N6" s="17">
        <v>1.042497645770261</v>
      </c>
      <c r="O6" s="17">
        <v>1.027308678055461</v>
      </c>
      <c r="P6" s="17">
        <v>1.018748560165869</v>
      </c>
      <c r="Q6" s="17">
        <v>1.006259271385691</v>
      </c>
      <c r="R6" s="17">
        <v>1.0591093616856979</v>
      </c>
      <c r="S6" s="17">
        <v>1.0262530916642061</v>
      </c>
      <c r="T6" s="17">
        <v>1.0133696786088571</v>
      </c>
      <c r="U6" s="17">
        <v>1.006375660382832</v>
      </c>
      <c r="V6" s="17">
        <v>1.027308678055461</v>
      </c>
    </row>
    <row r="7" spans="1:27" x14ac:dyDescent="0.35">
      <c r="A7">
        <f t="shared" si="0"/>
        <v>6</v>
      </c>
      <c r="B7" s="32">
        <v>0.83818653493562234</v>
      </c>
      <c r="C7" s="32">
        <v>0.87333795743401665</v>
      </c>
      <c r="D7" s="32">
        <v>0.98966498358052568</v>
      </c>
      <c r="E7" s="32">
        <v>0.97885007770298738</v>
      </c>
      <c r="F7" s="32">
        <v>0.83093949156185454</v>
      </c>
      <c r="G7" s="32">
        <v>0.86821339226898953</v>
      </c>
      <c r="H7" s="32">
        <v>0.98998725692900114</v>
      </c>
      <c r="I7" s="32">
        <v>0.98090538611189515</v>
      </c>
      <c r="J7" s="32">
        <v>0.87333795743401665</v>
      </c>
      <c r="M7">
        <f t="shared" si="1"/>
        <v>6</v>
      </c>
      <c r="N7" s="17">
        <v>1.058869200702389</v>
      </c>
      <c r="O7" s="17">
        <v>1.0375222375564559</v>
      </c>
      <c r="P7" s="17">
        <v>1</v>
      </c>
      <c r="Q7" s="17">
        <v>1</v>
      </c>
      <c r="R7" s="17">
        <v>1.0643756402395439</v>
      </c>
      <c r="S7" s="17">
        <v>1.0484139014194771</v>
      </c>
      <c r="T7" s="17">
        <v>1</v>
      </c>
      <c r="U7" s="17">
        <v>1</v>
      </c>
      <c r="V7" s="17">
        <v>1.0375222375564559</v>
      </c>
    </row>
    <row r="8" spans="1:27" x14ac:dyDescent="0.35">
      <c r="A8">
        <f t="shared" si="0"/>
        <v>7</v>
      </c>
      <c r="B8" s="32">
        <v>0.88752990628678763</v>
      </c>
      <c r="C8" s="32">
        <v>0.90610755173992596</v>
      </c>
      <c r="D8" s="32">
        <v>0.98966498358052568</v>
      </c>
      <c r="E8" s="32">
        <v>0.97885007770298738</v>
      </c>
      <c r="F8" s="32">
        <v>0.88443175333147017</v>
      </c>
      <c r="G8" s="32">
        <v>0.91024698985336971</v>
      </c>
      <c r="H8" s="32">
        <v>0.98998725692900114</v>
      </c>
      <c r="I8" s="32">
        <v>0.98090538611189515</v>
      </c>
      <c r="J8" s="32">
        <v>0.90610755173992596</v>
      </c>
      <c r="M8">
        <f t="shared" si="1"/>
        <v>7</v>
      </c>
      <c r="N8" s="17">
        <v>1.0553363999044749</v>
      </c>
      <c r="O8" s="17">
        <v>1.0240430109321641</v>
      </c>
      <c r="P8" s="17">
        <v>1</v>
      </c>
      <c r="Q8" s="17">
        <v>1</v>
      </c>
      <c r="R8" s="17">
        <v>1.0620780126431959</v>
      </c>
      <c r="S8" s="17">
        <v>1.0220100864335091</v>
      </c>
      <c r="T8" s="17">
        <v>1</v>
      </c>
      <c r="U8" s="17">
        <v>1</v>
      </c>
      <c r="V8" s="17">
        <v>1.0240430109321641</v>
      </c>
    </row>
    <row r="9" spans="1:27" x14ac:dyDescent="0.35">
      <c r="A9">
        <f t="shared" si="0"/>
        <v>8</v>
      </c>
      <c r="B9" s="32">
        <v>0.93664261610825483</v>
      </c>
      <c r="C9" s="32">
        <v>0.92789310551212534</v>
      </c>
      <c r="D9" s="32">
        <v>0.98966498358052568</v>
      </c>
      <c r="E9" s="32">
        <v>0.97885007770298738</v>
      </c>
      <c r="F9" s="32">
        <v>0.93933551889682476</v>
      </c>
      <c r="G9" s="32">
        <v>0.93028160477588373</v>
      </c>
      <c r="H9" s="32">
        <v>0.98998725692900114</v>
      </c>
      <c r="I9" s="32">
        <v>0.98090538611189515</v>
      </c>
      <c r="J9" s="32">
        <v>0.92789310551212534</v>
      </c>
      <c r="M9">
        <f t="shared" si="1"/>
        <v>8</v>
      </c>
      <c r="N9" s="17">
        <v>1.014972629331651</v>
      </c>
      <c r="O9" s="17">
        <v>1.0197341527834509</v>
      </c>
      <c r="P9" s="17">
        <v>1.01013890215169</v>
      </c>
      <c r="Q9" s="17">
        <v>1.021031439416094</v>
      </c>
      <c r="R9" s="17">
        <v>1.01275638822763</v>
      </c>
      <c r="S9" s="17">
        <v>1.0164767124725349</v>
      </c>
      <c r="T9" s="17">
        <v>1.009705606923502</v>
      </c>
      <c r="U9" s="17">
        <v>1.018745783090546</v>
      </c>
      <c r="V9" s="17">
        <v>1.0197341527834509</v>
      </c>
    </row>
    <row r="10" spans="1:27" x14ac:dyDescent="0.35">
      <c r="A10">
        <f t="shared" si="0"/>
        <v>9</v>
      </c>
      <c r="B10" s="32">
        <v>0.9506666188154711</v>
      </c>
      <c r="C10" s="32">
        <v>0.94620428982301263</v>
      </c>
      <c r="D10" s="32">
        <v>0.99969910001200202</v>
      </c>
      <c r="E10" s="32">
        <v>0.99943670380963712</v>
      </c>
      <c r="F10" s="32">
        <v>0.95131804745187454</v>
      </c>
      <c r="G10" s="32">
        <v>0.94560958729626432</v>
      </c>
      <c r="H10" s="32">
        <v>0.99959568410403044</v>
      </c>
      <c r="I10" s="32">
        <v>0.99929322571229751</v>
      </c>
      <c r="J10" s="32">
        <v>0.94620428982301263</v>
      </c>
      <c r="M10">
        <f t="shared" si="1"/>
        <v>9</v>
      </c>
      <c r="N10" s="17">
        <v>1.036531341294745</v>
      </c>
      <c r="O10" s="17">
        <v>1.039143781267861</v>
      </c>
      <c r="P10" s="17">
        <v>1</v>
      </c>
      <c r="Q10" s="17">
        <v>1</v>
      </c>
      <c r="R10" s="17">
        <v>1.0300146619378681</v>
      </c>
      <c r="S10" s="17">
        <v>1.032964716095371</v>
      </c>
      <c r="T10" s="17">
        <v>1</v>
      </c>
      <c r="U10" s="17">
        <v>1</v>
      </c>
      <c r="V10" s="17">
        <v>1.039143781267861</v>
      </c>
    </row>
    <row r="11" spans="1:27" x14ac:dyDescent="0.35">
      <c r="A11">
        <f t="shared" si="0"/>
        <v>10</v>
      </c>
      <c r="B11" s="32">
        <v>0.98539574552494014</v>
      </c>
      <c r="C11" s="32">
        <v>0.98324230357855613</v>
      </c>
      <c r="D11" s="32">
        <v>0.99969910001200202</v>
      </c>
      <c r="E11" s="32">
        <v>0.99943670380963712</v>
      </c>
      <c r="F11" s="32">
        <v>0.97987153704153551</v>
      </c>
      <c r="G11" s="32">
        <v>0.97678133887854623</v>
      </c>
      <c r="H11" s="32">
        <v>0.99959568410403044</v>
      </c>
      <c r="I11" s="32">
        <v>0.99929322571229751</v>
      </c>
      <c r="J11" s="32">
        <v>0.98324230357855613</v>
      </c>
      <c r="M11">
        <f t="shared" si="1"/>
        <v>10</v>
      </c>
      <c r="N11" s="17">
        <v>1.014084836795597</v>
      </c>
      <c r="O11" s="17">
        <v>1.0163522830198799</v>
      </c>
      <c r="P11" s="17">
        <v>1.000051006030368</v>
      </c>
      <c r="Q11" s="17">
        <v>1</v>
      </c>
      <c r="R11" s="17">
        <v>1.0197985919512389</v>
      </c>
      <c r="S11" s="17">
        <v>1.0230983572764449</v>
      </c>
      <c r="T11" s="17">
        <v>1.000037263946832</v>
      </c>
      <c r="U11" s="17">
        <v>1</v>
      </c>
      <c r="V11" s="17">
        <v>1.0163522830198799</v>
      </c>
    </row>
    <row r="12" spans="1:27" x14ac:dyDescent="0.35">
      <c r="A12">
        <f t="shared" si="0"/>
        <v>11</v>
      </c>
      <c r="B12" s="32">
        <v>0.99927488377973439</v>
      </c>
      <c r="C12" s="32">
        <v>0.99932056000379177</v>
      </c>
      <c r="D12" s="32">
        <v>0.99975009069465581</v>
      </c>
      <c r="E12" s="32">
        <v>0.99943670380963712</v>
      </c>
      <c r="F12" s="32">
        <v>0.99927161376805396</v>
      </c>
      <c r="G12" s="32">
        <v>0.99934338322492733</v>
      </c>
      <c r="H12" s="32">
        <v>0.99963293298445632</v>
      </c>
      <c r="I12" s="32">
        <v>0.99929322571229751</v>
      </c>
      <c r="J12" s="32">
        <v>0.99932056000379177</v>
      </c>
      <c r="M12">
        <f t="shared" si="1"/>
        <v>11</v>
      </c>
      <c r="N12" s="17">
        <v>1.0006044368462981</v>
      </c>
      <c r="O12" s="17">
        <v>1.0005587019397231</v>
      </c>
      <c r="P12" s="17">
        <v>1.00003416390686</v>
      </c>
      <c r="Q12" s="17">
        <v>1.000060906065213</v>
      </c>
      <c r="R12" s="17">
        <v>1.000528349617402</v>
      </c>
      <c r="S12" s="17">
        <v>1.0004564950602559</v>
      </c>
      <c r="T12" s="17">
        <v>1.0000281202625341</v>
      </c>
      <c r="U12" s="17">
        <v>1.0000562405250679</v>
      </c>
      <c r="V12" s="17">
        <v>1.0005587019397231</v>
      </c>
    </row>
    <row r="13" spans="1:27" x14ac:dyDescent="0.35">
      <c r="A13">
        <f t="shared" si="0"/>
        <v>12</v>
      </c>
      <c r="B13" s="32">
        <v>0.99987888233907107</v>
      </c>
      <c r="C13" s="32">
        <v>0.99987888233907107</v>
      </c>
      <c r="D13" s="32">
        <v>0.99978424606363714</v>
      </c>
      <c r="E13" s="32">
        <v>0.99949757556669594</v>
      </c>
      <c r="F13" s="32">
        <v>0.99979957854286883</v>
      </c>
      <c r="G13" s="32">
        <v>0.99979957854286883</v>
      </c>
      <c r="H13" s="32">
        <v>0.99966104292496982</v>
      </c>
      <c r="I13" s="32">
        <v>0.99934942648800873</v>
      </c>
      <c r="J13" s="32">
        <v>0.99987888233907107</v>
      </c>
      <c r="M13">
        <f t="shared" si="1"/>
        <v>12</v>
      </c>
      <c r="N13" s="17">
        <v>1.000005322125568</v>
      </c>
      <c r="O13" s="17">
        <v>1.000005322125568</v>
      </c>
      <c r="P13" s="17">
        <v>1.0000123175835769</v>
      </c>
      <c r="Q13" s="17">
        <v>1</v>
      </c>
      <c r="R13" s="17">
        <v>1.000006788927335</v>
      </c>
      <c r="S13" s="17">
        <v>1.000006788927335</v>
      </c>
      <c r="T13" s="17">
        <v>1.000013577854669</v>
      </c>
      <c r="U13" s="17">
        <v>1</v>
      </c>
      <c r="V13" s="17">
        <v>1.000005322125568</v>
      </c>
    </row>
    <row r="14" spans="1:27" x14ac:dyDescent="0.35">
      <c r="A14">
        <f t="shared" si="0"/>
        <v>13</v>
      </c>
      <c r="B14" s="32">
        <v>0.99988420382003595</v>
      </c>
      <c r="C14" s="32">
        <v>0.99988420382003595</v>
      </c>
      <c r="D14" s="32">
        <v>0.9997965609896472</v>
      </c>
      <c r="E14" s="32">
        <v>0.99949757556669594</v>
      </c>
      <c r="F14" s="32">
        <v>0.99980636610955653</v>
      </c>
      <c r="G14" s="32">
        <v>0.99980636610955653</v>
      </c>
      <c r="H14" s="32">
        <v>0.999674616177329</v>
      </c>
      <c r="I14" s="32">
        <v>0.99934942648800873</v>
      </c>
      <c r="J14" s="32">
        <v>0.99988420382003595</v>
      </c>
      <c r="M14">
        <f t="shared" si="1"/>
        <v>13</v>
      </c>
      <c r="N14" s="17">
        <v>1.000006293494393</v>
      </c>
      <c r="O14" s="17">
        <v>1.000006293494393</v>
      </c>
      <c r="P14" s="17">
        <v>1.000012811554625</v>
      </c>
      <c r="Q14" s="17">
        <v>1.0000250793919501</v>
      </c>
      <c r="R14" s="17">
        <v>1.0000162005137589</v>
      </c>
      <c r="S14" s="17">
        <v>1.0000162005137589</v>
      </c>
      <c r="T14" s="17">
        <v>1.000029700941891</v>
      </c>
      <c r="U14" s="17">
        <v>1.0000594018837821</v>
      </c>
      <c r="V14" s="17">
        <v>1.000006293494393</v>
      </c>
    </row>
    <row r="15" spans="1:27" x14ac:dyDescent="0.35">
      <c r="A15">
        <f t="shared" si="0"/>
        <v>14</v>
      </c>
      <c r="B15" s="32">
        <v>0.99989049658566675</v>
      </c>
      <c r="C15" s="32">
        <v>0.99989049658566675</v>
      </c>
      <c r="D15" s="32">
        <v>0.99980936993790204</v>
      </c>
      <c r="E15" s="32">
        <v>0.9995226423581467</v>
      </c>
      <c r="F15" s="32">
        <v>0.99982256348634679</v>
      </c>
      <c r="G15" s="32">
        <v>0.99982256348634679</v>
      </c>
      <c r="H15" s="32">
        <v>0.99970430745501404</v>
      </c>
      <c r="I15" s="32">
        <v>0.99940878972649871</v>
      </c>
      <c r="J15" s="32">
        <v>0.99989049658566675</v>
      </c>
      <c r="M15">
        <f t="shared" si="1"/>
        <v>14</v>
      </c>
      <c r="N15" s="17">
        <v>1.0001095154066439</v>
      </c>
      <c r="O15" s="17">
        <v>1.0001095154066439</v>
      </c>
      <c r="P15" s="17">
        <v>1.0001906664088469</v>
      </c>
      <c r="Q15" s="17">
        <v>1.0004775856209991</v>
      </c>
      <c r="R15" s="17">
        <v>1.0001774680029569</v>
      </c>
      <c r="S15" s="17">
        <v>1.0001774680029569</v>
      </c>
      <c r="T15" s="17">
        <v>1.0002957800049279</v>
      </c>
      <c r="U15" s="17">
        <v>1.0005915600098561</v>
      </c>
      <c r="V15" s="17">
        <v>1.0001095154066439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17901.98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17901.98</v>
      </c>
      <c r="H8" s="14">
        <f t="shared" ref="H8:H31" si="4">G8-B8</f>
        <v>0</v>
      </c>
      <c r="I8" s="13">
        <v>21687.915000000001</v>
      </c>
      <c r="J8" s="13">
        <f t="shared" ref="J8:J28" si="5">100*$G8/$I8</f>
        <v>82.543573229607361</v>
      </c>
      <c r="K8" s="13">
        <f t="shared" ref="K8:K31" si="6">100*(B8/I8)</f>
        <v>82.543573229607361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247.8</v>
      </c>
      <c r="T8" s="17">
        <v>4455.22</v>
      </c>
      <c r="U8" s="17">
        <v>17732.2</v>
      </c>
      <c r="V8" s="17">
        <v>17753.509999999998</v>
      </c>
      <c r="W8" s="17">
        <v>17877.77</v>
      </c>
      <c r="X8" s="17">
        <v>17877.12</v>
      </c>
      <c r="Y8" s="17">
        <v>17877.12</v>
      </c>
      <c r="Z8" s="17">
        <v>17877.12</v>
      </c>
      <c r="AA8" s="17">
        <v>17877.12</v>
      </c>
      <c r="AB8" s="17">
        <v>17877.12</v>
      </c>
      <c r="AC8" s="17">
        <v>17877.12</v>
      </c>
      <c r="AD8" s="17">
        <v>17901.98</v>
      </c>
      <c r="AE8" s="17">
        <v>17901.98</v>
      </c>
      <c r="AF8" s="17">
        <v>17901.98</v>
      </c>
      <c r="AG8" s="17">
        <v>17901.98</v>
      </c>
      <c r="AH8" s="17">
        <v>17901.98</v>
      </c>
      <c r="AI8" s="17">
        <v>17901.98</v>
      </c>
      <c r="AJ8" s="17">
        <v>17901.98</v>
      </c>
      <c r="AK8" s="17">
        <v>17901.98</v>
      </c>
      <c r="AL8" s="17">
        <v>17901.98</v>
      </c>
      <c r="AM8" s="17">
        <v>17901.98</v>
      </c>
      <c r="AN8" s="17">
        <v>17901.98</v>
      </c>
      <c r="AO8" s="17">
        <v>17901.98</v>
      </c>
      <c r="AP8" s="17">
        <v>17901.98</v>
      </c>
      <c r="AQ8" s="13"/>
      <c r="AR8" s="13"/>
    </row>
    <row r="9" spans="1:44" x14ac:dyDescent="0.35">
      <c r="A9" s="12">
        <f t="shared" si="0"/>
        <v>44682</v>
      </c>
      <c r="B9" s="13">
        <v>30095.79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30095.79</v>
      </c>
      <c r="H9" s="14">
        <f t="shared" si="4"/>
        <v>0</v>
      </c>
      <c r="I9" s="13">
        <v>20617.48166666667</v>
      </c>
      <c r="J9" s="13">
        <f t="shared" si="5"/>
        <v>145.97219236846658</v>
      </c>
      <c r="K9" s="13">
        <f t="shared" si="6"/>
        <v>145.97219236846658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692.3</v>
      </c>
      <c r="T9" s="17">
        <v>20336.37</v>
      </c>
      <c r="U9" s="17">
        <v>24735.87</v>
      </c>
      <c r="V9" s="17">
        <v>24955.4</v>
      </c>
      <c r="W9" s="17">
        <v>26594.79</v>
      </c>
      <c r="X9" s="17">
        <v>26594.79</v>
      </c>
      <c r="Y9" s="17">
        <v>26594.79</v>
      </c>
      <c r="Z9" s="17">
        <v>28539.79</v>
      </c>
      <c r="AA9" s="17">
        <v>28539.79</v>
      </c>
      <c r="AB9" s="17">
        <v>30095.79</v>
      </c>
      <c r="AC9" s="17">
        <v>30095.79</v>
      </c>
      <c r="AD9" s="17">
        <v>30095.79</v>
      </c>
      <c r="AE9" s="17">
        <v>30095.79</v>
      </c>
      <c r="AF9" s="17">
        <v>30095.79</v>
      </c>
      <c r="AG9" s="17">
        <v>30095.79</v>
      </c>
      <c r="AH9" s="17">
        <v>30095.79</v>
      </c>
      <c r="AI9" s="17">
        <v>30095.79</v>
      </c>
      <c r="AJ9" s="17">
        <v>30095.79</v>
      </c>
      <c r="AK9" s="17">
        <v>30095.79</v>
      </c>
      <c r="AL9" s="17">
        <v>30095.79</v>
      </c>
      <c r="AM9" s="17">
        <v>30095.79</v>
      </c>
      <c r="AN9" s="17">
        <v>30095.79</v>
      </c>
      <c r="AO9" s="17">
        <v>30095.79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22434.15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22434.15</v>
      </c>
      <c r="H10" s="14">
        <f t="shared" si="4"/>
        <v>0</v>
      </c>
      <c r="I10" s="13">
        <v>20047.02</v>
      </c>
      <c r="J10" s="13">
        <f t="shared" si="5"/>
        <v>111.90765510285318</v>
      </c>
      <c r="K10" s="13">
        <f t="shared" si="6"/>
        <v>111.90765510285318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1073.3399999999999</v>
      </c>
      <c r="T10" s="17">
        <v>7433.26</v>
      </c>
      <c r="U10" s="17">
        <v>13656.72</v>
      </c>
      <c r="V10" s="17">
        <v>17405.03</v>
      </c>
      <c r="W10" s="17">
        <v>16888.060000000001</v>
      </c>
      <c r="X10" s="17">
        <v>16888.060000000001</v>
      </c>
      <c r="Y10" s="17">
        <v>16888.060000000001</v>
      </c>
      <c r="Z10" s="17">
        <v>17471.560000000001</v>
      </c>
      <c r="AA10" s="17">
        <v>17566.29</v>
      </c>
      <c r="AB10" s="17">
        <v>17568.45</v>
      </c>
      <c r="AC10" s="17">
        <v>22434.15</v>
      </c>
      <c r="AD10" s="17">
        <v>22434.15</v>
      </c>
      <c r="AE10" s="17">
        <v>22434.15</v>
      </c>
      <c r="AF10" s="17">
        <v>22434.15</v>
      </c>
      <c r="AG10" s="17">
        <v>22434.15</v>
      </c>
      <c r="AH10" s="17">
        <v>22434.15</v>
      </c>
      <c r="AI10" s="17">
        <v>22434.15</v>
      </c>
      <c r="AJ10" s="17">
        <v>22434.15</v>
      </c>
      <c r="AK10" s="17">
        <v>22434.15</v>
      </c>
      <c r="AL10" s="17">
        <v>22434.15</v>
      </c>
      <c r="AM10" s="17">
        <v>22434.15</v>
      </c>
      <c r="AN10" s="17">
        <v>22434.15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36676.519999999997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36676.519999999997</v>
      </c>
      <c r="H11" s="14">
        <f t="shared" si="4"/>
        <v>0</v>
      </c>
      <c r="I11" s="13">
        <v>19695.693333333329</v>
      </c>
      <c r="J11" s="13">
        <f t="shared" si="5"/>
        <v>186.21593756198482</v>
      </c>
      <c r="K11" s="13">
        <f t="shared" si="6"/>
        <v>186.21593756198479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475.09</v>
      </c>
      <c r="T11" s="17">
        <v>19307.650000000001</v>
      </c>
      <c r="U11" s="17">
        <v>21797.34</v>
      </c>
      <c r="V11" s="17">
        <v>22255.57</v>
      </c>
      <c r="W11" s="17">
        <v>24093.24</v>
      </c>
      <c r="X11" s="17">
        <v>24093.24</v>
      </c>
      <c r="Y11" s="17">
        <v>31116.84</v>
      </c>
      <c r="Z11" s="17">
        <v>31197</v>
      </c>
      <c r="AA11" s="17">
        <v>31226.94</v>
      </c>
      <c r="AB11" s="17">
        <v>36676.519999999997</v>
      </c>
      <c r="AC11" s="17">
        <v>36676.519999999997</v>
      </c>
      <c r="AD11" s="17">
        <v>36676.519999999997</v>
      </c>
      <c r="AE11" s="17">
        <v>36676.519999999997</v>
      </c>
      <c r="AF11" s="17">
        <v>36676.519999999997</v>
      </c>
      <c r="AG11" s="17">
        <v>36676.519999999997</v>
      </c>
      <c r="AH11" s="17">
        <v>36676.519999999997</v>
      </c>
      <c r="AI11" s="17">
        <v>36676.519999999997</v>
      </c>
      <c r="AJ11" s="17">
        <v>36676.519999999997</v>
      </c>
      <c r="AK11" s="17">
        <v>36676.519999999997</v>
      </c>
      <c r="AL11" s="17">
        <v>36676.519999999997</v>
      </c>
      <c r="AM11" s="17">
        <v>36676.519999999997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35169.43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35169.43</v>
      </c>
      <c r="H12" s="14">
        <f t="shared" si="4"/>
        <v>0</v>
      </c>
      <c r="I12" s="13">
        <v>19467.21333333333</v>
      </c>
      <c r="J12" s="13">
        <f t="shared" si="5"/>
        <v>180.65980681364431</v>
      </c>
      <c r="K12" s="13">
        <f t="shared" si="6"/>
        <v>180.65980681364431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1701.57</v>
      </c>
      <c r="T12" s="17">
        <v>9760.86</v>
      </c>
      <c r="U12" s="17">
        <v>12143.34</v>
      </c>
      <c r="V12" s="17">
        <v>14199.64</v>
      </c>
      <c r="W12" s="17">
        <v>16109.55</v>
      </c>
      <c r="X12" s="17">
        <v>16582.95</v>
      </c>
      <c r="Y12" s="17">
        <v>16596.68</v>
      </c>
      <c r="Z12" s="17">
        <v>27898.080000000002</v>
      </c>
      <c r="AA12" s="17">
        <v>29461.32</v>
      </c>
      <c r="AB12" s="17">
        <v>35169.43</v>
      </c>
      <c r="AC12" s="17">
        <v>35169.43</v>
      </c>
      <c r="AD12" s="17">
        <v>35169.43</v>
      </c>
      <c r="AE12" s="17">
        <v>35169.43</v>
      </c>
      <c r="AF12" s="17">
        <v>35169.43</v>
      </c>
      <c r="AG12" s="17">
        <v>35169.43</v>
      </c>
      <c r="AH12" s="17">
        <v>35169.43</v>
      </c>
      <c r="AI12" s="17">
        <v>35169.43</v>
      </c>
      <c r="AJ12" s="17">
        <v>35169.43</v>
      </c>
      <c r="AK12" s="17">
        <v>35169.43</v>
      </c>
      <c r="AL12" s="17">
        <v>35169.43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31659.59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31659.59</v>
      </c>
      <c r="H13" s="14">
        <f t="shared" si="4"/>
        <v>0</v>
      </c>
      <c r="I13" s="13">
        <v>19273.416666666672</v>
      </c>
      <c r="J13" s="13">
        <f t="shared" si="5"/>
        <v>164.26558169499435</v>
      </c>
      <c r="K13" s="13">
        <f t="shared" si="6"/>
        <v>164.26558169499435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1233.98</v>
      </c>
      <c r="T13" s="17">
        <v>10643.11</v>
      </c>
      <c r="U13" s="17">
        <v>13448.23</v>
      </c>
      <c r="V13" s="17">
        <v>13630.32</v>
      </c>
      <c r="W13" s="17">
        <v>14442.59</v>
      </c>
      <c r="X13" s="17">
        <v>17968.2</v>
      </c>
      <c r="Y13" s="17">
        <v>23097.21</v>
      </c>
      <c r="Z13" s="17">
        <v>29080.61</v>
      </c>
      <c r="AA13" s="17">
        <v>31465.79</v>
      </c>
      <c r="AB13" s="17">
        <v>31492.39</v>
      </c>
      <c r="AC13" s="17">
        <v>31492.39</v>
      </c>
      <c r="AD13" s="17">
        <v>31659.59</v>
      </c>
      <c r="AE13" s="17">
        <v>31659.59</v>
      </c>
      <c r="AF13" s="17">
        <v>31659.59</v>
      </c>
      <c r="AG13" s="17">
        <v>31659.59</v>
      </c>
      <c r="AH13" s="17">
        <v>31659.59</v>
      </c>
      <c r="AI13" s="17">
        <v>31659.59</v>
      </c>
      <c r="AJ13" s="17">
        <v>31659.59</v>
      </c>
      <c r="AK13" s="17">
        <v>31659.59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20009.7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20009.7</v>
      </c>
      <c r="H14" s="14">
        <f t="shared" si="4"/>
        <v>0</v>
      </c>
      <c r="I14" s="13">
        <v>18974.55</v>
      </c>
      <c r="J14" s="13">
        <f t="shared" si="5"/>
        <v>105.45546534700428</v>
      </c>
      <c r="K14" s="13">
        <f t="shared" si="6"/>
        <v>105.45546534700429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595.06999999999994</v>
      </c>
      <c r="T14" s="17">
        <v>4686.1899999999996</v>
      </c>
      <c r="U14" s="17">
        <v>6969.27</v>
      </c>
      <c r="V14" s="17">
        <v>8726.619999999999</v>
      </c>
      <c r="W14" s="17">
        <v>8855.57</v>
      </c>
      <c r="X14" s="17">
        <v>13589.57</v>
      </c>
      <c r="Y14" s="17">
        <v>19619.07</v>
      </c>
      <c r="Z14" s="17">
        <v>19619.07</v>
      </c>
      <c r="AA14" s="17">
        <v>19619.07</v>
      </c>
      <c r="AB14" s="17">
        <v>20008.07</v>
      </c>
      <c r="AC14" s="17">
        <v>20008.07</v>
      </c>
      <c r="AD14" s="17">
        <v>20008.07</v>
      </c>
      <c r="AE14" s="17">
        <v>20009.7</v>
      </c>
      <c r="AF14" s="17">
        <v>20009.7</v>
      </c>
      <c r="AG14" s="17">
        <v>20009.7</v>
      </c>
      <c r="AH14" s="17">
        <v>20009.7</v>
      </c>
      <c r="AI14" s="17">
        <v>20009.7</v>
      </c>
      <c r="AJ14" s="17">
        <v>20009.7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15557.12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15557.12</v>
      </c>
      <c r="H15" s="14">
        <f t="shared" si="4"/>
        <v>0</v>
      </c>
      <c r="I15" s="13">
        <v>18635.42666666667</v>
      </c>
      <c r="J15" s="13">
        <f t="shared" si="5"/>
        <v>83.481426415780106</v>
      </c>
      <c r="K15" s="13">
        <f t="shared" si="6"/>
        <v>83.481426415780106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833.05</v>
      </c>
      <c r="T15" s="17">
        <v>4556.9799999999996</v>
      </c>
      <c r="U15" s="17">
        <v>7504.3799999999992</v>
      </c>
      <c r="V15" s="17">
        <v>10687.78</v>
      </c>
      <c r="W15" s="17">
        <v>13468.54</v>
      </c>
      <c r="X15" s="17">
        <v>15413.54</v>
      </c>
      <c r="Y15" s="17">
        <v>15413.54</v>
      </c>
      <c r="Z15" s="17">
        <v>15413.54</v>
      </c>
      <c r="AA15" s="17">
        <v>15427.14</v>
      </c>
      <c r="AB15" s="17">
        <v>15529.56</v>
      </c>
      <c r="AC15" s="17">
        <v>15529.56</v>
      </c>
      <c r="AD15" s="17">
        <v>15529.56</v>
      </c>
      <c r="AE15" s="17">
        <v>15529.56</v>
      </c>
      <c r="AF15" s="17">
        <v>15529.56</v>
      </c>
      <c r="AG15" s="17">
        <v>15557.12</v>
      </c>
      <c r="AH15" s="17">
        <v>15557.12</v>
      </c>
      <c r="AI15" s="17">
        <v>15557.12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9877.99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9877.99</v>
      </c>
      <c r="H16" s="14">
        <f t="shared" si="4"/>
        <v>0</v>
      </c>
      <c r="I16" s="13">
        <v>18402.833333333328</v>
      </c>
      <c r="J16" s="13">
        <f t="shared" si="5"/>
        <v>53.676462863508348</v>
      </c>
      <c r="K16" s="13">
        <f t="shared" si="6"/>
        <v>53.676462863508348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4191</v>
      </c>
      <c r="U16" s="17">
        <v>7270.7800000000007</v>
      </c>
      <c r="V16" s="17">
        <v>9165.8100000000013</v>
      </c>
      <c r="W16" s="17">
        <v>9345.8100000000013</v>
      </c>
      <c r="X16" s="17">
        <v>9498.0600000000013</v>
      </c>
      <c r="Y16" s="17">
        <v>9834.630000000001</v>
      </c>
      <c r="Z16" s="17">
        <v>9875.43</v>
      </c>
      <c r="AA16" s="17">
        <v>9876.23</v>
      </c>
      <c r="AB16" s="17">
        <v>9876.23</v>
      </c>
      <c r="AC16" s="17">
        <v>9876.23</v>
      </c>
      <c r="AD16" s="17">
        <v>9876.23</v>
      </c>
      <c r="AE16" s="17">
        <v>9876.23</v>
      </c>
      <c r="AF16" s="17">
        <v>9877.99</v>
      </c>
      <c r="AG16" s="17">
        <v>9877.99</v>
      </c>
      <c r="AH16" s="17">
        <v>9877.99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32299.37999999999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32299.37999999999</v>
      </c>
      <c r="H17" s="14">
        <f t="shared" si="4"/>
        <v>0</v>
      </c>
      <c r="I17" s="13">
        <v>17768.02416666667</v>
      </c>
      <c r="J17" s="13">
        <f t="shared" si="5"/>
        <v>181.78374644826613</v>
      </c>
      <c r="K17" s="13">
        <f t="shared" si="6"/>
        <v>181.78374644826613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>
        <v>629.03</v>
      </c>
      <c r="T17" s="17">
        <v>20021.349999999999</v>
      </c>
      <c r="U17" s="17">
        <v>24043.78</v>
      </c>
      <c r="V17" s="17">
        <v>25901.45</v>
      </c>
      <c r="W17" s="17">
        <v>30567.88</v>
      </c>
      <c r="X17" s="17">
        <v>32242.89</v>
      </c>
      <c r="Y17" s="17">
        <v>32276.989999999991</v>
      </c>
      <c r="Z17" s="17">
        <v>32276.989999999991</v>
      </c>
      <c r="AA17" s="17">
        <v>32292.159999999989</v>
      </c>
      <c r="AB17" s="17">
        <v>32292.159999999989</v>
      </c>
      <c r="AC17" s="17">
        <v>32299.37999999999</v>
      </c>
      <c r="AD17" s="17">
        <v>32299.37999999999</v>
      </c>
      <c r="AE17" s="17">
        <v>32299.37999999999</v>
      </c>
      <c r="AF17" s="17">
        <v>32299.37999999999</v>
      </c>
      <c r="AG17" s="17">
        <v>32299.37999999999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28001.53</v>
      </c>
      <c r="C18" s="13">
        <f>++'Completion Factors'!J20</f>
        <v>0.99989049658566675</v>
      </c>
      <c r="D18" s="13">
        <f t="shared" si="1"/>
        <v>3.0665989446088489</v>
      </c>
      <c r="E18" s="13">
        <f t="shared" si="2"/>
        <v>3.0665989446088489</v>
      </c>
      <c r="F18" s="13"/>
      <c r="G18" s="13">
        <f t="shared" si="3"/>
        <v>28004.596598944609</v>
      </c>
      <c r="H18" s="14">
        <f t="shared" si="4"/>
        <v>3.0665989446097228</v>
      </c>
      <c r="I18" s="13">
        <v>17002.068333333329</v>
      </c>
      <c r="J18" s="13">
        <f t="shared" si="5"/>
        <v>164.71288110306156</v>
      </c>
      <c r="K18" s="13">
        <f t="shared" si="6"/>
        <v>164.69484448019611</v>
      </c>
      <c r="L18" s="13">
        <f t="shared" si="7"/>
        <v>1.8036622865452046E-2</v>
      </c>
      <c r="M18" s="13"/>
      <c r="N18" s="13"/>
      <c r="O18" s="13"/>
      <c r="P18" s="13"/>
      <c r="R18" s="16">
        <f t="shared" si="8"/>
        <v>44958</v>
      </c>
      <c r="S18" s="17">
        <v>580.54999999999995</v>
      </c>
      <c r="T18" s="17">
        <v>16559.63</v>
      </c>
      <c r="U18" s="17">
        <v>17709.060000000001</v>
      </c>
      <c r="V18" s="17">
        <v>25274.720000000001</v>
      </c>
      <c r="W18" s="17">
        <v>25393.72</v>
      </c>
      <c r="X18" s="17">
        <v>25453.06</v>
      </c>
      <c r="Y18" s="17">
        <v>27971.77</v>
      </c>
      <c r="Z18" s="17">
        <v>27997.49</v>
      </c>
      <c r="AA18" s="17">
        <v>28001.53</v>
      </c>
      <c r="AB18" s="17">
        <v>28001.53</v>
      </c>
      <c r="AC18" s="17">
        <v>28001.53</v>
      </c>
      <c r="AD18" s="17">
        <v>28001.53</v>
      </c>
      <c r="AE18" s="17">
        <v>28001.53</v>
      </c>
      <c r="AF18" s="17">
        <v>28001.53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26616.38</v>
      </c>
      <c r="C19" s="13">
        <f>++'Completion Factors'!J19</f>
        <v>0.99988420382003595</v>
      </c>
      <c r="D19" s="13">
        <f t="shared" si="1"/>
        <v>3.0824320623303034</v>
      </c>
      <c r="E19" s="13">
        <f t="shared" si="2"/>
        <v>3.0824320623303034</v>
      </c>
      <c r="F19" s="13"/>
      <c r="G19" s="13">
        <f t="shared" si="3"/>
        <v>26619.46243206233</v>
      </c>
      <c r="H19" s="14">
        <f t="shared" si="4"/>
        <v>3.0824320623287349</v>
      </c>
      <c r="I19" s="13">
        <v>15696.41666666667</v>
      </c>
      <c r="J19" s="13">
        <f t="shared" si="5"/>
        <v>169.58942284319025</v>
      </c>
      <c r="K19" s="13">
        <f t="shared" si="6"/>
        <v>169.56978503586274</v>
      </c>
      <c r="L19" s="13">
        <f t="shared" si="7"/>
        <v>1.9637807327512746E-2</v>
      </c>
      <c r="M19" s="13">
        <f t="shared" ref="M19:M31" si="9">SUM(G8:G19)/SUM(I8:I19)*100</f>
        <v>134.77728025405372</v>
      </c>
      <c r="N19" s="18"/>
      <c r="O19" s="13"/>
      <c r="P19" s="13"/>
      <c r="R19" s="16">
        <f t="shared" si="8"/>
        <v>44986</v>
      </c>
      <c r="S19" s="17">
        <v>715.77</v>
      </c>
      <c r="T19" s="17">
        <v>18764.86</v>
      </c>
      <c r="U19" s="17">
        <v>23939.82</v>
      </c>
      <c r="V19" s="17">
        <v>24512.97</v>
      </c>
      <c r="W19" s="17">
        <v>26195.33</v>
      </c>
      <c r="X19" s="17">
        <v>26563.21</v>
      </c>
      <c r="Y19" s="17">
        <v>26611.89</v>
      </c>
      <c r="Z19" s="17">
        <v>26611.89</v>
      </c>
      <c r="AA19" s="17">
        <v>26611.89</v>
      </c>
      <c r="AB19" s="17">
        <v>26611.89</v>
      </c>
      <c r="AC19" s="17">
        <v>26611.89</v>
      </c>
      <c r="AD19" s="17">
        <v>26616.38</v>
      </c>
      <c r="AE19" s="17">
        <v>26616.38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19106.66</v>
      </c>
      <c r="C20" s="13">
        <f>++'Completion Factors'!J18</f>
        <v>0.99987888233907107</v>
      </c>
      <c r="D20" s="13">
        <f t="shared" si="1"/>
        <v>2.3144342862317981</v>
      </c>
      <c r="E20" s="13">
        <f t="shared" si="2"/>
        <v>2.3144342862317981</v>
      </c>
      <c r="F20" s="13"/>
      <c r="G20" s="13">
        <f t="shared" si="3"/>
        <v>19108.974434286232</v>
      </c>
      <c r="H20" s="14">
        <f t="shared" si="4"/>
        <v>2.3144342862324265</v>
      </c>
      <c r="I20" s="13">
        <v>15156.199166666671</v>
      </c>
      <c r="J20" s="13">
        <f t="shared" si="5"/>
        <v>126.08025418610873</v>
      </c>
      <c r="K20" s="13">
        <f t="shared" si="6"/>
        <v>126.06498364063239</v>
      </c>
      <c r="L20" s="13">
        <f t="shared" si="7"/>
        <v>1.5270545476340658E-2</v>
      </c>
      <c r="M20" s="13">
        <f t="shared" si="9"/>
        <v>139.31222145911838</v>
      </c>
      <c r="N20" s="18">
        <f t="shared" ref="N20:N31" si="10">J20/J8</f>
        <v>1.5274387726758272</v>
      </c>
      <c r="O20" s="18">
        <f t="shared" ref="O20:O31" si="11">I20/I8</f>
        <v>0.69883154589395391</v>
      </c>
      <c r="P20" s="13"/>
      <c r="R20" s="16">
        <f t="shared" si="8"/>
        <v>45017</v>
      </c>
      <c r="S20" s="17">
        <v>66.400000000000006</v>
      </c>
      <c r="T20" s="17">
        <v>16775.04</v>
      </c>
      <c r="U20" s="17">
        <v>17289.490000000002</v>
      </c>
      <c r="V20" s="17">
        <v>18988.22</v>
      </c>
      <c r="W20" s="17">
        <v>19015.419999999998</v>
      </c>
      <c r="X20" s="17">
        <v>19071.34</v>
      </c>
      <c r="Y20" s="17">
        <v>19071.34</v>
      </c>
      <c r="Z20" s="17">
        <v>19071.34</v>
      </c>
      <c r="AA20" s="17">
        <v>19106.66</v>
      </c>
      <c r="AB20" s="17">
        <v>19106.66</v>
      </c>
      <c r="AC20" s="17">
        <v>19106.66</v>
      </c>
      <c r="AD20" s="17">
        <v>19106.66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25663.42</v>
      </c>
      <c r="C21" s="13">
        <f>++'Completion Factors'!J17</f>
        <v>0.99932056000379177</v>
      </c>
      <c r="D21" s="13">
        <f t="shared" si="1"/>
        <v>17.448609270507319</v>
      </c>
      <c r="E21" s="13">
        <f t="shared" si="2"/>
        <v>17.448609270507319</v>
      </c>
      <c r="F21" s="13"/>
      <c r="G21" s="13">
        <f t="shared" si="3"/>
        <v>25680.868609270507</v>
      </c>
      <c r="H21" s="14">
        <f t="shared" si="4"/>
        <v>17.448609270508314</v>
      </c>
      <c r="I21" s="13">
        <v>15001.129166666669</v>
      </c>
      <c r="J21" s="13">
        <f t="shared" si="5"/>
        <v>171.1929037071076</v>
      </c>
      <c r="K21" s="13">
        <f t="shared" si="6"/>
        <v>171.07658840126197</v>
      </c>
      <c r="L21" s="13">
        <f t="shared" si="7"/>
        <v>0.11631530584563166</v>
      </c>
      <c r="M21" s="13">
        <f t="shared" si="9"/>
        <v>140.89707837027203</v>
      </c>
      <c r="N21" s="18">
        <f t="shared" si="10"/>
        <v>1.1727775059716736</v>
      </c>
      <c r="O21" s="18">
        <f t="shared" si="11"/>
        <v>0.72759270066041848</v>
      </c>
      <c r="P21" s="13"/>
      <c r="R21" s="16">
        <f t="shared" si="8"/>
        <v>45047</v>
      </c>
      <c r="S21" s="17">
        <v>1042.83</v>
      </c>
      <c r="T21" s="17">
        <v>19121.310000000001</v>
      </c>
      <c r="U21" s="17">
        <v>20836.61</v>
      </c>
      <c r="V21" s="17">
        <v>24133.55</v>
      </c>
      <c r="W21" s="17">
        <v>24297.02</v>
      </c>
      <c r="X21" s="17">
        <v>24297.02</v>
      </c>
      <c r="Y21" s="17">
        <v>24297.02</v>
      </c>
      <c r="Z21" s="17">
        <v>24297.02</v>
      </c>
      <c r="AA21" s="17">
        <v>25663.42</v>
      </c>
      <c r="AB21" s="17">
        <v>25663.42</v>
      </c>
      <c r="AC21" s="17">
        <v>25663.42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29525.37</v>
      </c>
      <c r="C22" s="13">
        <f>++'Completion Factors'!J16</f>
        <v>0.98324230357855613</v>
      </c>
      <c r="D22" s="13">
        <f t="shared" si="1"/>
        <v>503.2098246688949</v>
      </c>
      <c r="E22" s="13">
        <f t="shared" si="2"/>
        <v>503.2098246688949</v>
      </c>
      <c r="F22" s="13"/>
      <c r="G22" s="13">
        <f t="shared" si="3"/>
        <v>30028.579824668894</v>
      </c>
      <c r="H22" s="14">
        <f t="shared" si="4"/>
        <v>503.20982466889473</v>
      </c>
      <c r="I22" s="13">
        <v>14998.66666666667</v>
      </c>
      <c r="J22" s="13">
        <f t="shared" si="5"/>
        <v>200.20832846032241</v>
      </c>
      <c r="K22" s="13">
        <f t="shared" si="6"/>
        <v>196.85329807093959</v>
      </c>
      <c r="L22" s="13">
        <f t="shared" si="7"/>
        <v>3.3550303893828186</v>
      </c>
      <c r="M22" s="13">
        <f t="shared" si="9"/>
        <v>147.89821967243557</v>
      </c>
      <c r="N22" s="18">
        <f t="shared" si="10"/>
        <v>1.7890494468525229</v>
      </c>
      <c r="O22" s="18">
        <f t="shared" si="11"/>
        <v>0.74817437537682252</v>
      </c>
      <c r="P22" s="13"/>
      <c r="R22" s="16">
        <f t="shared" si="8"/>
        <v>45078</v>
      </c>
      <c r="S22" s="17">
        <v>512.04</v>
      </c>
      <c r="T22" s="17">
        <v>17308.98</v>
      </c>
      <c r="U22" s="17">
        <v>27491.02</v>
      </c>
      <c r="V22" s="17">
        <v>27810.02</v>
      </c>
      <c r="W22" s="17">
        <v>27886.26</v>
      </c>
      <c r="X22" s="17">
        <v>29525.37</v>
      </c>
      <c r="Y22" s="17">
        <v>29525.37</v>
      </c>
      <c r="Z22" s="17">
        <v>29525.37</v>
      </c>
      <c r="AA22" s="17">
        <v>29525.37</v>
      </c>
      <c r="AB22" s="17">
        <v>29525.37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11147.01</v>
      </c>
      <c r="C23" s="13">
        <f>++'Completion Factors'!J15</f>
        <v>0.94620428982301263</v>
      </c>
      <c r="D23" s="13">
        <f t="shared" si="1"/>
        <v>633.75459797603116</v>
      </c>
      <c r="E23" s="13">
        <f t="shared" si="2"/>
        <v>633.75459797603116</v>
      </c>
      <c r="F23" s="13"/>
      <c r="G23" s="13">
        <f t="shared" si="3"/>
        <v>11780.764597976031</v>
      </c>
      <c r="H23" s="14">
        <f t="shared" si="4"/>
        <v>633.75459797603071</v>
      </c>
      <c r="I23" s="13">
        <v>14638.657499999999</v>
      </c>
      <c r="J23" s="13">
        <f t="shared" si="5"/>
        <v>80.477083352595898</v>
      </c>
      <c r="K23" s="13">
        <f t="shared" si="6"/>
        <v>76.147761500670413</v>
      </c>
      <c r="L23" s="13">
        <f t="shared" si="7"/>
        <v>4.329321851925485</v>
      </c>
      <c r="M23" s="13">
        <f t="shared" si="9"/>
        <v>139.40297626306892</v>
      </c>
      <c r="N23" s="18">
        <f t="shared" si="10"/>
        <v>0.43217076049577052</v>
      </c>
      <c r="O23" s="18">
        <f t="shared" si="11"/>
        <v>0.74324154282120569</v>
      </c>
      <c r="P23" s="13"/>
      <c r="R23" s="16">
        <f t="shared" si="8"/>
        <v>45108</v>
      </c>
      <c r="S23" s="17">
        <v>332.88</v>
      </c>
      <c r="T23" s="17">
        <v>7231.88</v>
      </c>
      <c r="U23" s="17">
        <v>11352.11</v>
      </c>
      <c r="V23" s="17">
        <v>11121.29</v>
      </c>
      <c r="W23" s="17">
        <v>11121.29</v>
      </c>
      <c r="X23" s="17">
        <v>11147.01</v>
      </c>
      <c r="Y23" s="17">
        <v>11147.01</v>
      </c>
      <c r="Z23" s="17">
        <v>11147.01</v>
      </c>
      <c r="AA23" s="17">
        <v>11147.01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12763.21</v>
      </c>
      <c r="C24" s="13">
        <f>++'Completion Factors'!J14</f>
        <v>0.92789310551212534</v>
      </c>
      <c r="D24" s="13">
        <f t="shared" si="1"/>
        <v>991.8334680250091</v>
      </c>
      <c r="E24" s="13">
        <f t="shared" si="2"/>
        <v>991.8334680250091</v>
      </c>
      <c r="F24" s="19">
        <v>0</v>
      </c>
      <c r="G24" s="13">
        <f t="shared" si="3"/>
        <v>13755.043468025007</v>
      </c>
      <c r="H24" s="14">
        <f t="shared" si="4"/>
        <v>991.83346802500819</v>
      </c>
      <c r="I24" s="13">
        <v>13948.4575</v>
      </c>
      <c r="J24" s="13">
        <f t="shared" si="5"/>
        <v>98.613366159125533</v>
      </c>
      <c r="K24" s="13">
        <f t="shared" si="6"/>
        <v>91.502662570395316</v>
      </c>
      <c r="L24" s="13">
        <f t="shared" si="7"/>
        <v>7.1107035887302175</v>
      </c>
      <c r="M24" s="13">
        <f t="shared" si="9"/>
        <v>132.52510039036542</v>
      </c>
      <c r="N24" s="18">
        <f t="shared" si="10"/>
        <v>0.545851165781706</v>
      </c>
      <c r="O24" s="18">
        <f t="shared" si="11"/>
        <v>0.71651022984970991</v>
      </c>
      <c r="P24" s="13"/>
      <c r="R24" s="16">
        <f t="shared" si="8"/>
        <v>45139</v>
      </c>
      <c r="S24" s="17">
        <v>680.97</v>
      </c>
      <c r="T24" s="17">
        <v>5141.67</v>
      </c>
      <c r="U24" s="17">
        <v>7810.51</v>
      </c>
      <c r="V24" s="17">
        <v>12440.16</v>
      </c>
      <c r="W24" s="17">
        <v>12523.67</v>
      </c>
      <c r="X24" s="17">
        <v>12763.21</v>
      </c>
      <c r="Y24" s="17">
        <v>12763.21</v>
      </c>
      <c r="Z24" s="17">
        <v>12763.21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19428.93</v>
      </c>
      <c r="C25" s="13">
        <f>++'Completion Factors'!J13</f>
        <v>0.90610755173992596</v>
      </c>
      <c r="D25" s="13">
        <f t="shared" si="1"/>
        <v>2013.2596856418181</v>
      </c>
      <c r="E25" s="13">
        <f t="shared" si="2"/>
        <v>2013.2596856418181</v>
      </c>
      <c r="F25" s="19">
        <v>0</v>
      </c>
      <c r="G25" s="13">
        <f t="shared" si="3"/>
        <v>21442.189685641817</v>
      </c>
      <c r="H25" s="14">
        <f t="shared" si="4"/>
        <v>2013.2596856418168</v>
      </c>
      <c r="I25" s="13">
        <v>13651.490833333341</v>
      </c>
      <c r="J25" s="13">
        <f t="shared" si="5"/>
        <v>157.06848392913719</v>
      </c>
      <c r="K25" s="13">
        <f t="shared" si="6"/>
        <v>142.32093942853243</v>
      </c>
      <c r="L25" s="13">
        <f t="shared" si="7"/>
        <v>14.747544500604761</v>
      </c>
      <c r="M25" s="13">
        <f t="shared" si="9"/>
        <v>131.09791644532461</v>
      </c>
      <c r="N25" s="18">
        <f t="shared" si="10"/>
        <v>0.95618620960280887</v>
      </c>
      <c r="O25" s="18">
        <f t="shared" si="11"/>
        <v>0.70830673509713316</v>
      </c>
      <c r="P25" s="13"/>
      <c r="R25" s="16">
        <f t="shared" si="8"/>
        <v>45170</v>
      </c>
      <c r="S25" s="17">
        <v>467.46</v>
      </c>
      <c r="T25" s="17">
        <v>10239.23</v>
      </c>
      <c r="U25" s="17">
        <v>11124.92</v>
      </c>
      <c r="V25" s="17">
        <v>12861.9</v>
      </c>
      <c r="W25" s="17">
        <v>19428.93</v>
      </c>
      <c r="X25" s="17">
        <v>19428.93</v>
      </c>
      <c r="Y25" s="17">
        <v>19428.93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6317.0300000000007</v>
      </c>
      <c r="C26" s="13">
        <f>++'Completion Factors'!J12</f>
        <v>0.87333795743401665</v>
      </c>
      <c r="D26" s="13">
        <f t="shared" si="1"/>
        <v>916.17215986063025</v>
      </c>
      <c r="E26" s="13">
        <f t="shared" si="2"/>
        <v>916.17215986063025</v>
      </c>
      <c r="F26" s="19">
        <v>0</v>
      </c>
      <c r="G26" s="13">
        <f t="shared" si="3"/>
        <v>7233.2021598606307</v>
      </c>
      <c r="H26" s="14">
        <f t="shared" si="4"/>
        <v>916.17215986063002</v>
      </c>
      <c r="I26" s="13">
        <v>12926.25833333333</v>
      </c>
      <c r="J26" s="13">
        <f t="shared" si="5"/>
        <v>55.957431557809393</v>
      </c>
      <c r="K26" s="13">
        <f t="shared" si="6"/>
        <v>48.869748979951041</v>
      </c>
      <c r="L26" s="13">
        <f t="shared" si="7"/>
        <v>7.0876825778583523</v>
      </c>
      <c r="M26" s="13">
        <f t="shared" si="9"/>
        <v>128.51716453856105</v>
      </c>
      <c r="N26" s="18">
        <f t="shared" si="10"/>
        <v>0.53062618778154202</v>
      </c>
      <c r="O26" s="18">
        <f t="shared" si="11"/>
        <v>0.68124189155122683</v>
      </c>
      <c r="P26" s="13"/>
      <c r="R26" s="16">
        <f t="shared" si="8"/>
        <v>45200</v>
      </c>
      <c r="S26" s="17">
        <v>746.26</v>
      </c>
      <c r="T26" s="17">
        <v>4325.09</v>
      </c>
      <c r="U26" s="17">
        <v>5076.2299999999996</v>
      </c>
      <c r="V26" s="17">
        <v>5708.4500000000007</v>
      </c>
      <c r="W26" s="17">
        <v>6317.0300000000007</v>
      </c>
      <c r="X26" s="17">
        <v>6317.0300000000007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9535.5</v>
      </c>
      <c r="C27" s="13">
        <f>++'Completion Factors'!J11</f>
        <v>0.85012224279766879</v>
      </c>
      <c r="D27" s="13">
        <f t="shared" si="1"/>
        <v>1681.1221749705148</v>
      </c>
      <c r="E27" s="13">
        <f t="shared" si="2"/>
        <v>1681.1221749705148</v>
      </c>
      <c r="F27" s="19">
        <v>0</v>
      </c>
      <c r="G27" s="13">
        <f t="shared" si="3"/>
        <v>11216.622174970515</v>
      </c>
      <c r="H27" s="14">
        <f t="shared" si="4"/>
        <v>1681.1221749705146</v>
      </c>
      <c r="I27" s="13">
        <v>12565.32333333333</v>
      </c>
      <c r="J27" s="13">
        <f t="shared" si="5"/>
        <v>89.266482663562059</v>
      </c>
      <c r="K27" s="13">
        <f t="shared" si="6"/>
        <v>75.887422448606586</v>
      </c>
      <c r="L27" s="13">
        <f t="shared" si="7"/>
        <v>13.379060214955473</v>
      </c>
      <c r="M27" s="13">
        <f t="shared" si="9"/>
        <v>130.42116545601928</v>
      </c>
      <c r="N27" s="18">
        <f t="shared" si="10"/>
        <v>1.0692975251640937</v>
      </c>
      <c r="O27" s="18">
        <f t="shared" si="11"/>
        <v>0.67427076171049094</v>
      </c>
      <c r="P27" s="13"/>
      <c r="R27" s="16">
        <f t="shared" si="8"/>
        <v>45231</v>
      </c>
      <c r="S27" s="17">
        <v>239.2</v>
      </c>
      <c r="T27" s="17">
        <v>5936.29</v>
      </c>
      <c r="U27" s="17">
        <v>7784.76</v>
      </c>
      <c r="V27" s="17">
        <v>7935.5</v>
      </c>
      <c r="W27" s="17">
        <v>9535.5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4361.45</v>
      </c>
      <c r="C28" s="13">
        <f>++'Completion Factors'!J10</f>
        <v>0.7896168747636737</v>
      </c>
      <c r="D28" s="13">
        <f t="shared" si="1"/>
        <v>1162.0515099004167</v>
      </c>
      <c r="E28" s="13">
        <f t="shared" si="2"/>
        <v>1162.0515099004167</v>
      </c>
      <c r="F28" s="19">
        <v>0</v>
      </c>
      <c r="G28" s="13">
        <f t="shared" si="3"/>
        <v>5523.5015099004167</v>
      </c>
      <c r="H28" s="14">
        <f t="shared" si="4"/>
        <v>1162.0515099004169</v>
      </c>
      <c r="I28" s="13">
        <v>12121</v>
      </c>
      <c r="J28" s="13">
        <f t="shared" si="5"/>
        <v>45.569684926164648</v>
      </c>
      <c r="K28" s="13">
        <f t="shared" si="6"/>
        <v>35.982592195363416</v>
      </c>
      <c r="L28" s="13">
        <f t="shared" si="7"/>
        <v>9.5870927308012313</v>
      </c>
      <c r="M28" s="13">
        <f t="shared" si="9"/>
        <v>132.60858837895518</v>
      </c>
      <c r="N28" s="18">
        <f t="shared" si="10"/>
        <v>0.84896959477456457</v>
      </c>
      <c r="O28" s="18">
        <f t="shared" si="11"/>
        <v>0.65864857766467133</v>
      </c>
      <c r="P28" s="20"/>
      <c r="R28" s="16">
        <f t="shared" si="8"/>
        <v>45261</v>
      </c>
      <c r="S28" s="17"/>
      <c r="T28" s="17">
        <v>3411.01</v>
      </c>
      <c r="U28" s="17">
        <v>4361.45</v>
      </c>
      <c r="V28" s="17">
        <v>4361.45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18538.02</v>
      </c>
      <c r="C29" s="13">
        <f>++'Completion Factors'!J9</f>
        <v>0.7023094990113401</v>
      </c>
      <c r="D29" s="13">
        <f t="shared" si="1"/>
        <v>7857.778470754658</v>
      </c>
      <c r="E29" s="13">
        <f t="shared" si="2"/>
        <v>7857.778470754658</v>
      </c>
      <c r="F29" s="13">
        <f>ROUND(+I29*J29/100,0)-D29-B29</f>
        <v>-5114.7984707546584</v>
      </c>
      <c r="G29" s="13">
        <f t="shared" si="3"/>
        <v>21281</v>
      </c>
      <c r="H29" s="14">
        <f t="shared" si="4"/>
        <v>2742.9799999999996</v>
      </c>
      <c r="I29" s="13">
        <v>11200.785</v>
      </c>
      <c r="J29" s="19">
        <v>190</v>
      </c>
      <c r="K29" s="13">
        <f t="shared" si="6"/>
        <v>165.50643548644135</v>
      </c>
      <c r="L29" s="13">
        <f t="shared" si="7"/>
        <v>24.493564513558653</v>
      </c>
      <c r="M29" s="13">
        <f t="shared" si="9"/>
        <v>131.24117060927972</v>
      </c>
      <c r="N29" s="18">
        <f t="shared" si="10"/>
        <v>1.0451979547801438</v>
      </c>
      <c r="O29" s="18">
        <f t="shared" si="11"/>
        <v>0.63039001382117654</v>
      </c>
      <c r="P29" s="13"/>
      <c r="R29" s="16">
        <f t="shared" si="8"/>
        <v>45292</v>
      </c>
      <c r="S29" s="17">
        <v>816.14</v>
      </c>
      <c r="T29" s="17">
        <v>18529.29</v>
      </c>
      <c r="U29" s="17">
        <v>18538.02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14065</v>
      </c>
      <c r="C30" s="13">
        <f>++'Completion Factors'!J8</f>
        <v>0.5808650742175544</v>
      </c>
      <c r="D30" s="13">
        <f t="shared" si="1"/>
        <v>10148.884814724053</v>
      </c>
      <c r="E30" s="13">
        <f t="shared" si="2"/>
        <v>10148.884814724053</v>
      </c>
      <c r="F30" s="13">
        <f>ROUND(+I30*J30/100,0)-D30-B30</f>
        <v>-4052.8848147240533</v>
      </c>
      <c r="G30" s="13">
        <f t="shared" si="3"/>
        <v>20161</v>
      </c>
      <c r="H30" s="14">
        <f t="shared" si="4"/>
        <v>6096</v>
      </c>
      <c r="I30" s="13">
        <v>11200.785</v>
      </c>
      <c r="J30" s="19">
        <v>180</v>
      </c>
      <c r="K30" s="13">
        <f t="shared" si="6"/>
        <v>125.57155592219654</v>
      </c>
      <c r="L30" s="13">
        <f t="shared" si="7"/>
        <v>54.428444077803462</v>
      </c>
      <c r="M30" s="13">
        <f t="shared" si="9"/>
        <v>131.10020362270799</v>
      </c>
      <c r="N30" s="18">
        <f t="shared" si="10"/>
        <v>1.0928107066949622</v>
      </c>
      <c r="O30" s="18">
        <f t="shared" si="11"/>
        <v>0.65878955315338605</v>
      </c>
      <c r="P30" s="13"/>
      <c r="R30" s="16">
        <f t="shared" si="8"/>
        <v>45323</v>
      </c>
      <c r="S30" s="17"/>
      <c r="T30" s="17">
        <v>14065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2.6459725706795591E-2</v>
      </c>
      <c r="D31" s="13">
        <f t="shared" si="1"/>
        <v>0</v>
      </c>
      <c r="E31" s="13">
        <f t="shared" si="2"/>
        <v>0</v>
      </c>
      <c r="F31" s="13">
        <f>ROUND(+I31*J31/100,0)-D31-B31</f>
        <v>19840</v>
      </c>
      <c r="G31" s="13">
        <f t="shared" si="3"/>
        <v>19840</v>
      </c>
      <c r="H31" s="14">
        <f t="shared" si="4"/>
        <v>19840</v>
      </c>
      <c r="I31" s="13">
        <v>11021.96333333333</v>
      </c>
      <c r="J31" s="19">
        <v>180</v>
      </c>
      <c r="K31" s="13">
        <f t="shared" si="6"/>
        <v>0</v>
      </c>
      <c r="L31" s="13">
        <f t="shared" si="7"/>
        <v>180</v>
      </c>
      <c r="M31" s="13">
        <f t="shared" si="9"/>
        <v>130.68914406876459</v>
      </c>
      <c r="N31" s="18">
        <f t="shared" si="10"/>
        <v>1.0613869484445138</v>
      </c>
      <c r="O31" s="18">
        <f t="shared" si="11"/>
        <v>0.70219614880253944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36606.295495606988</v>
      </c>
      <c r="I33" s="13"/>
      <c r="J33" s="22">
        <f>SUM(G20:G31)/SUM(I20:I31)</f>
        <v>1.306891440687646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39351.767657777513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2024-09-20T16:24:38Z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