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C5C237EB-61A7-418C-87E9-46F6669D35A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<sst xmlns="http://schemas.openxmlformats.org/spreadsheetml/2006/main" count="137" uniqueCount="65">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</sst>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4-4913-BA21-4EB14EF2B74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4-4913-BA21-4EB14EF2B74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4-4913-BA21-4EB14EF2B74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4-4913-BA21-4EB14EF2B74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4-4913-BA21-4EB14EF2B74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B4-4913-BA21-4EB14EF2B74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B4-4913-BA21-4EB14EF2B74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B4-4913-BA21-4EB14EF2B74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B4-4913-BA21-4EB14EF2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F-48DB-AFA7-EF6B15B37C6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F-48DB-AFA7-EF6B15B37C6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F-48DB-AFA7-EF6B15B37C6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F-48DB-AFA7-EF6B15B37C6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F-48DB-AFA7-EF6B15B37C6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F-48DB-AFA7-EF6B15B37C6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EF-48DB-AFA7-EF6B15B37C6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EF-48DB-AFA7-EF6B15B37C6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EF-48DB-AFA7-EF6B15B3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0.24876237623762368</v>
      </c>
      <c r="I7" s="5">
        <v>8.1633738479665555E-2</v>
      </c>
      <c r="J7" s="5">
        <f t="shared" ref="J7:J30" si="4">I7</f>
        <v>8.1633738479665555E-2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0.67872909201482334</v>
      </c>
      <c r="I8" s="5">
        <v>0.32815950592820792</v>
      </c>
      <c r="J8" s="5">
        <f t="shared" si="4"/>
        <v>0.32815950592820792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0.72078195959424463</v>
      </c>
      <c r="I9" s="5">
        <v>0.48349114512545599</v>
      </c>
      <c r="J9" s="5">
        <f t="shared" si="4"/>
        <v>0.48349114512545599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0.85120430119679791</v>
      </c>
      <c r="I10" s="5">
        <v>0.67078696780595259</v>
      </c>
      <c r="J10" s="5">
        <f t="shared" si="4"/>
        <v>0.67078696780595259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0.88538023703327229</v>
      </c>
      <c r="I11" s="5">
        <v>0.78804461732961462</v>
      </c>
      <c r="J11" s="5">
        <f t="shared" si="4"/>
        <v>0.78804461732961462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0.98111289108792676</v>
      </c>
      <c r="I12" s="5">
        <v>0.89006348274746971</v>
      </c>
      <c r="J12" s="5">
        <f t="shared" si="4"/>
        <v>0.89006348274746971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0.97789795093588561</v>
      </c>
      <c r="I13" s="5">
        <v>0.907197826909098</v>
      </c>
      <c r="J13" s="5">
        <f t="shared" si="4"/>
        <v>0.907197826909098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0.99942865962979244</v>
      </c>
      <c r="I14" s="5">
        <v>0.92770194071976031</v>
      </c>
      <c r="J14" s="5">
        <f t="shared" si="4"/>
        <v>0.92770194071976031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0.99066155347416152</v>
      </c>
      <c r="I15" s="5">
        <v>0.9282322772927073</v>
      </c>
      <c r="J15" s="5">
        <f t="shared" si="4"/>
        <v>0.9282322772927073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0.93698223579736151</v>
      </c>
      <c r="J16" s="5">
        <f t="shared" si="4"/>
        <v>0.93698223579736151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0.97655188013580452</v>
      </c>
      <c r="I17" s="5">
        <v>0.93698223579736151</v>
      </c>
      <c r="J17" s="5">
        <f t="shared" si="4"/>
        <v>0.93698223579736151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0.98671016160901759</v>
      </c>
      <c r="I18" s="5">
        <v>0.95948024355558026</v>
      </c>
      <c r="J18" s="5">
        <f t="shared" si="4"/>
        <v>0.95948024355558026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0.98255141577621208</v>
      </c>
      <c r="I19" s="5">
        <v>0.97240332661717621</v>
      </c>
      <c r="J19" s="5">
        <f t="shared" si="4"/>
        <v>0.97240332661717621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0.98967169656865339</v>
      </c>
      <c r="J20" s="5">
        <f t="shared" si="4"/>
        <v>0.98967169656865339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0.98967169656865339</v>
      </c>
      <c r="I21" s="5">
        <v>0.98967169656865339</v>
      </c>
      <c r="J21" s="5">
        <f t="shared" si="4"/>
        <v>0.98967169656865339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8.1633738479665555E-2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4.0199004975124382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0.32815950592820792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1.473341885245373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0.48349114512545599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1.387382115616403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0.67078696780595259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1.174806093665169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0.78804461732961462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1.1294582351993701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0.89006348274746971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1.019250698959963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0.907197826909098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1.0226015905268659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0.92770194071976031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1.0005716669866349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0.9282322772927073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1.0094264751600479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0.93698223579736151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0.93698223579736151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1.0240111358558179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0.95948024355558026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1.013468837058809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0.97240332661717621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1.0177584439283549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0.98967169656865339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0.98967169656865339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1.0104360905410921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0.98967169656865339</v>
      </c>
      <c r="D17" s="13">
        <f t="shared" si="1"/>
        <v>63.214739956367815</v>
      </c>
      <c r="E17" s="13">
        <f t="shared" si="2"/>
        <v>63.214739956367815</v>
      </c>
      <c r="F17" s="13"/>
      <c r="G17" s="13">
        <f t="shared" si="3"/>
        <v>6120.5347399563689</v>
      </c>
      <c r="H17" s="14">
        <f t="shared" si="4"/>
        <v>63.214739956368248</v>
      </c>
      <c r="I17" s="13">
        <v>5155.9000000000005</v>
      </c>
      <c r="J17" s="13">
        <f t="shared" si="5"/>
        <v>118.70933765116408</v>
      </c>
      <c r="K17" s="13">
        <f t="shared" si="6"/>
        <v>117.48327159176866</v>
      </c>
      <c r="L17" s="13">
        <f t="shared" si="7"/>
        <v>1.2260660593954213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0.98967169656865339</v>
      </c>
      <c r="D18" s="13">
        <f t="shared" si="1"/>
        <v>47.755550316037308</v>
      </c>
      <c r="E18" s="13">
        <f t="shared" si="2"/>
        <v>47.755550316037308</v>
      </c>
      <c r="F18" s="13"/>
      <c r="G18" s="13">
        <f t="shared" si="3"/>
        <v>4623.7555503160374</v>
      </c>
      <c r="H18" s="14">
        <f t="shared" si="4"/>
        <v>47.755550316037443</v>
      </c>
      <c r="I18" s="13">
        <v>5079.55</v>
      </c>
      <c r="J18" s="13">
        <f t="shared" si="5"/>
        <v>91.026873449735447</v>
      </c>
      <c r="K18" s="13">
        <f t="shared" si="6"/>
        <v>90.08672028033979</v>
      </c>
      <c r="L18" s="13">
        <f t="shared" si="7"/>
        <v>0.94015316939565707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0.97240332661717621</v>
      </c>
      <c r="D19" s="13">
        <f t="shared" si="1"/>
        <v>46.346303193006811</v>
      </c>
      <c r="E19" s="13">
        <f t="shared" si="2"/>
        <v>46.346303193006811</v>
      </c>
      <c r="F19" s="13"/>
      <c r="G19" s="13">
        <f t="shared" si="3"/>
        <v>1679.4163031930068</v>
      </c>
      <c r="H19" s="14">
        <f t="shared" si="4"/>
        <v>46.346303193006861</v>
      </c>
      <c r="I19" s="13">
        <v>5040.5958333333338</v>
      </c>
      <c r="J19" s="13">
        <f t="shared" si="5"/>
        <v>33.317813185637085</v>
      </c>
      <c r="K19" s="13">
        <f t="shared" si="6"/>
        <v>32.398352377323114</v>
      </c>
      <c r="L19" s="13">
        <f t="shared" si="7"/>
        <v>0.91946080831397126</v>
      </c>
      <c r="M19" s="13">
        <f t="shared" ref="M19:M31" si="9">SUM(G8:G19)/SUM(I8:I19)*100</f>
        <v>106.61673749093445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0.95948024355558026</v>
      </c>
      <c r="D20" s="13">
        <f t="shared" si="1"/>
        <v>296.92576733521037</v>
      </c>
      <c r="E20" s="13">
        <f t="shared" si="2"/>
        <v>296.92576733521037</v>
      </c>
      <c r="F20" s="13"/>
      <c r="G20" s="13">
        <f t="shared" si="3"/>
        <v>7327.9257673352104</v>
      </c>
      <c r="H20" s="14">
        <f t="shared" si="4"/>
        <v>296.92576733521037</v>
      </c>
      <c r="I20" s="13">
        <v>5040.5958333333338</v>
      </c>
      <c r="J20" s="13">
        <f t="shared" si="5"/>
        <v>145.37816578896926</v>
      </c>
      <c r="K20" s="13">
        <f t="shared" si="6"/>
        <v>139.48747791886376</v>
      </c>
      <c r="L20" s="13">
        <f t="shared" si="7"/>
        <v>5.890687870105495</v>
      </c>
      <c r="M20" s="13">
        <f t="shared" si="9"/>
        <v>115.45584127938366</v>
      </c>
      <c r="N20" s="18">
        <f t="shared" ref="N20:N31" si="10">J20/J8</f>
        <v>3.5735360353842083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0.93698223579736151</v>
      </c>
      <c r="D21" s="13">
        <f t="shared" si="1"/>
        <v>176.08048631568749</v>
      </c>
      <c r="E21" s="13">
        <f t="shared" si="2"/>
        <v>176.08048631568749</v>
      </c>
      <c r="F21" s="13"/>
      <c r="G21" s="13">
        <f t="shared" si="3"/>
        <v>2794.1404863156877</v>
      </c>
      <c r="H21" s="14">
        <f t="shared" si="4"/>
        <v>176.08048631568772</v>
      </c>
      <c r="I21" s="13">
        <v>5040.5958333333338</v>
      </c>
      <c r="J21" s="13">
        <f t="shared" si="5"/>
        <v>55.432742054780647</v>
      </c>
      <c r="K21" s="13">
        <f t="shared" si="6"/>
        <v>51.9394945868668</v>
      </c>
      <c r="L21" s="13">
        <f t="shared" si="7"/>
        <v>3.4932474679138465</v>
      </c>
      <c r="M21" s="13">
        <f t="shared" si="9"/>
        <v>116.40988460195443</v>
      </c>
      <c r="N21" s="18">
        <f t="shared" si="10"/>
        <v>1.14770079322922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0.93698223579736151</v>
      </c>
      <c r="D22" s="13">
        <f t="shared" si="1"/>
        <v>90.226066173840266</v>
      </c>
      <c r="E22" s="13">
        <f t="shared" si="2"/>
        <v>90.226066173840266</v>
      </c>
      <c r="F22" s="13"/>
      <c r="G22" s="13">
        <f t="shared" si="3"/>
        <v>1431.7560661738403</v>
      </c>
      <c r="H22" s="14">
        <f t="shared" si="4"/>
        <v>90.226066173840309</v>
      </c>
      <c r="I22" s="13">
        <v>5005.4375</v>
      </c>
      <c r="J22" s="13">
        <f t="shared" si="5"/>
        <v>28.604014457754001</v>
      </c>
      <c r="K22" s="13">
        <f t="shared" si="6"/>
        <v>26.801453419406396</v>
      </c>
      <c r="L22" s="13">
        <f t="shared" si="7"/>
        <v>1.8025610383476049</v>
      </c>
      <c r="M22" s="13">
        <f t="shared" si="9"/>
        <v>110.46579077634074</v>
      </c>
      <c r="N22" s="18">
        <f t="shared" si="10"/>
        <v>0.27717139262337903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0.9282322772927073</v>
      </c>
      <c r="D23" s="13">
        <f t="shared" si="1"/>
        <v>487.03554126046339</v>
      </c>
      <c r="E23" s="13">
        <f t="shared" si="2"/>
        <v>487.03554126046339</v>
      </c>
      <c r="F23" s="13"/>
      <c r="G23" s="13">
        <f t="shared" si="3"/>
        <v>6786.2755412604638</v>
      </c>
      <c r="H23" s="14">
        <f t="shared" si="4"/>
        <v>487.03554126046311</v>
      </c>
      <c r="I23" s="13">
        <v>4973.020833333333</v>
      </c>
      <c r="J23" s="13">
        <f t="shared" si="5"/>
        <v>136.46183614943226</v>
      </c>
      <c r="K23" s="13">
        <f t="shared" si="6"/>
        <v>126.66828093253181</v>
      </c>
      <c r="L23" s="13">
        <f t="shared" si="7"/>
        <v>9.7935552169004438</v>
      </c>
      <c r="M23" s="13">
        <f t="shared" si="9"/>
        <v>110.68943188844057</v>
      </c>
      <c r="N23" s="18">
        <f t="shared" si="10"/>
        <v>1.0329702897676722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0.92770194071976031</v>
      </c>
      <c r="D24" s="13">
        <f t="shared" si="1"/>
        <v>353.96906143806888</v>
      </c>
      <c r="E24" s="13">
        <f t="shared" si="2"/>
        <v>353.96906143806888</v>
      </c>
      <c r="F24" s="19">
        <v>0</v>
      </c>
      <c r="G24" s="13">
        <f t="shared" si="3"/>
        <v>4895.9690614380688</v>
      </c>
      <c r="H24" s="14">
        <f t="shared" si="4"/>
        <v>353.96906143806882</v>
      </c>
      <c r="I24" s="13">
        <v>4940.4366666666656</v>
      </c>
      <c r="J24" s="13">
        <f t="shared" si="5"/>
        <v>99.099925609235683</v>
      </c>
      <c r="K24" s="13">
        <f t="shared" si="6"/>
        <v>91.935193312871817</v>
      </c>
      <c r="L24" s="13">
        <f t="shared" si="7"/>
        <v>7.1647322963638658</v>
      </c>
      <c r="M24" s="13">
        <f t="shared" si="9"/>
        <v>108.65856056939998</v>
      </c>
      <c r="N24" s="18">
        <f t="shared" si="10"/>
        <v>0.80320079597036309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0.907197826909098</v>
      </c>
      <c r="D25" s="13">
        <f t="shared" si="1"/>
        <v>377.36776519708422</v>
      </c>
      <c r="E25" s="13">
        <f t="shared" si="2"/>
        <v>377.36776519708422</v>
      </c>
      <c r="F25" s="19">
        <v>0</v>
      </c>
      <c r="G25" s="13">
        <f t="shared" si="3"/>
        <v>4066.3677651970843</v>
      </c>
      <c r="H25" s="14">
        <f t="shared" si="4"/>
        <v>377.36776519708428</v>
      </c>
      <c r="I25" s="13">
        <v>4909.1833333333334</v>
      </c>
      <c r="J25" s="13">
        <f t="shared" si="5"/>
        <v>82.831857950516238</v>
      </c>
      <c r="K25" s="13">
        <f t="shared" si="6"/>
        <v>75.144881531551405</v>
      </c>
      <c r="L25" s="13">
        <f t="shared" si="7"/>
        <v>7.6869764189648322</v>
      </c>
      <c r="M25" s="13">
        <f t="shared" si="9"/>
        <v>111.04775208981759</v>
      </c>
      <c r="N25" s="18">
        <f t="shared" si="10"/>
        <v>1.445440451895329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0.89006348274746971</v>
      </c>
      <c r="D26" s="13">
        <f t="shared" si="1"/>
        <v>511.69328444085562</v>
      </c>
      <c r="E26" s="13">
        <f t="shared" si="2"/>
        <v>511.69328444085562</v>
      </c>
      <c r="F26" s="19">
        <v>0</v>
      </c>
      <c r="G26" s="13">
        <f t="shared" si="3"/>
        <v>4654.4432844408557</v>
      </c>
      <c r="H26" s="14">
        <f t="shared" si="4"/>
        <v>511.69328444085568</v>
      </c>
      <c r="I26" s="13">
        <v>4864.166666666667</v>
      </c>
      <c r="J26" s="13">
        <f t="shared" si="5"/>
        <v>95.688400570995825</v>
      </c>
      <c r="K26" s="13">
        <f t="shared" si="6"/>
        <v>85.168751070755519</v>
      </c>
      <c r="L26" s="13">
        <f t="shared" si="7"/>
        <v>10.519649500240305</v>
      </c>
      <c r="M26" s="13">
        <f t="shared" si="9"/>
        <v>104.33184333046997</v>
      </c>
      <c r="N26" s="18">
        <f t="shared" si="10"/>
        <v>0.54973741498655304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0.78804461732961462</v>
      </c>
      <c r="D27" s="13">
        <f t="shared" si="1"/>
        <v>1911.2559316242127</v>
      </c>
      <c r="E27" s="13">
        <f t="shared" si="2"/>
        <v>1911.2559316242127</v>
      </c>
      <c r="F27" s="19">
        <v>0</v>
      </c>
      <c r="G27" s="13">
        <f t="shared" si="3"/>
        <v>9017.2559316242132</v>
      </c>
      <c r="H27" s="14">
        <f t="shared" si="4"/>
        <v>1911.2559316242132</v>
      </c>
      <c r="I27" s="13">
        <v>4828.1075000000001</v>
      </c>
      <c r="J27" s="13">
        <f t="shared" si="5"/>
        <v>186.7658483499842</v>
      </c>
      <c r="K27" s="13">
        <f t="shared" si="6"/>
        <v>147.17982149320412</v>
      </c>
      <c r="L27" s="13">
        <f t="shared" si="7"/>
        <v>39.58602685678008</v>
      </c>
      <c r="M27" s="13">
        <f t="shared" si="9"/>
        <v>103.88710309162003</v>
      </c>
      <c r="N27" s="18">
        <f t="shared" si="10"/>
        <v>1.0078231582261823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0.67078696780595259</v>
      </c>
      <c r="D28" s="13">
        <f t="shared" si="1"/>
        <v>4256.5892977291014</v>
      </c>
      <c r="E28" s="13">
        <f t="shared" si="2"/>
        <v>4256.5892977291014</v>
      </c>
      <c r="F28" s="19">
        <v>0</v>
      </c>
      <c r="G28" s="13">
        <f t="shared" si="3"/>
        <v>12929.589297729101</v>
      </c>
      <c r="H28" s="14">
        <f t="shared" si="4"/>
        <v>4256.5892977291005</v>
      </c>
      <c r="I28" s="13">
        <v>4792.87</v>
      </c>
      <c r="J28" s="13">
        <f t="shared" si="5"/>
        <v>269.76716033877614</v>
      </c>
      <c r="K28" s="13">
        <f t="shared" si="6"/>
        <v>180.95629549726991</v>
      </c>
      <c r="L28" s="13">
        <f t="shared" si="7"/>
        <v>88.810864841506231</v>
      </c>
      <c r="M28" s="13">
        <f t="shared" si="9"/>
        <v>111.15622335571061</v>
      </c>
      <c r="N28" s="18">
        <f t="shared" si="10"/>
        <v>1.5588774162419872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0.48349114512545599</v>
      </c>
      <c r="D29" s="13">
        <f t="shared" si="1"/>
        <v>7427.8218001507339</v>
      </c>
      <c r="E29" s="13">
        <f t="shared" si="2"/>
        <v>7427.8218001507339</v>
      </c>
      <c r="F29" s="13">
        <f>ROUND(+I29*J29/100,0)-D29-B29</f>
        <v>1539.1781998492661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128.4476351024268</v>
      </c>
      <c r="N29" s="18">
        <f t="shared" si="10"/>
        <v>2.8220189466848984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0.32815950592820792</v>
      </c>
      <c r="D30" s="13">
        <f t="shared" si="1"/>
        <v>5179.6654349348428</v>
      </c>
      <c r="E30" s="13">
        <f t="shared" si="2"/>
        <v>5179.6654349348428</v>
      </c>
      <c r="F30" s="13">
        <f>ROUND(+I30*J30/100,0)-D30-B30</f>
        <v>8109.3345650651572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148.23107094572165</v>
      </c>
      <c r="N30" s="18">
        <f t="shared" si="10"/>
        <v>3.6802318623520032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8.1633738479665555E-2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173.1426253541479</v>
      </c>
      <c r="N31" s="18">
        <f t="shared" si="10"/>
        <v>10.054681504259545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46660.459794979935</v>
      </c>
      <c r="I33" s="13"/>
      <c r="J33" s="22">
        <f>SUM(G20:G31)/SUM(I20:I31)</f>
        <v>1.7314262535414788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50159.99427960343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