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IBNP Check\"/>
    </mc:Choice>
  </mc:AlternateContent>
  <xr:revisionPtr revIDLastSave="0" documentId="13_ncr:1_{AC8402CC-AE20-4CC4-B0E2-725FA71D0E7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pletion Factors" sheetId="1" r:id="rId1"/>
    <sheet name="Summary" sheetId="2" r:id="rId2"/>
  </sheets>
  <externalReferences>
    <externalReference r:id="rId3"/>
    <externalReference r:id="rId4"/>
    <externalReference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7" i="1" l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W95" i="1"/>
  <c r="X95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W91" i="1"/>
  <c r="X91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X66" i="1"/>
  <c r="W67" i="1"/>
  <c r="W66" i="1"/>
  <c r="V68" i="1"/>
  <c r="V67" i="1"/>
  <c r="V66" i="1"/>
  <c r="U69" i="1"/>
  <c r="U68" i="1"/>
  <c r="U67" i="1"/>
  <c r="U66" i="1"/>
  <c r="T70" i="1"/>
  <c r="T69" i="1"/>
  <c r="T68" i="1"/>
  <c r="T67" i="1"/>
  <c r="T66" i="1"/>
  <c r="S71" i="1"/>
  <c r="S70" i="1"/>
  <c r="S69" i="1"/>
  <c r="S68" i="1"/>
  <c r="S67" i="1"/>
  <c r="S66" i="1"/>
  <c r="R72" i="1"/>
  <c r="R71" i="1"/>
  <c r="R70" i="1"/>
  <c r="R69" i="1"/>
  <c r="R68" i="1"/>
  <c r="R67" i="1"/>
  <c r="R66" i="1"/>
  <c r="Q73" i="1"/>
  <c r="Q72" i="1"/>
  <c r="Q71" i="1"/>
  <c r="Q70" i="1"/>
  <c r="Q69" i="1"/>
  <c r="Q68" i="1"/>
  <c r="Q67" i="1"/>
  <c r="Q66" i="1"/>
  <c r="P74" i="1"/>
  <c r="P73" i="1"/>
  <c r="P72" i="1"/>
  <c r="P71" i="1"/>
  <c r="P70" i="1"/>
  <c r="P69" i="1"/>
  <c r="P68" i="1"/>
  <c r="P67" i="1"/>
  <c r="P66" i="1"/>
  <c r="O75" i="1"/>
  <c r="O74" i="1"/>
  <c r="O73" i="1"/>
  <c r="O72" i="1"/>
  <c r="O71" i="1"/>
  <c r="O70" i="1"/>
  <c r="O69" i="1"/>
  <c r="O68" i="1"/>
  <c r="O67" i="1"/>
  <c r="O66" i="1"/>
  <c r="N76" i="1"/>
  <c r="N75" i="1"/>
  <c r="N74" i="1"/>
  <c r="N73" i="1"/>
  <c r="N72" i="1"/>
  <c r="N71" i="1"/>
  <c r="N70" i="1"/>
  <c r="N69" i="1"/>
  <c r="N68" i="1"/>
  <c r="N67" i="1"/>
  <c r="N66" i="1"/>
  <c r="M77" i="1"/>
  <c r="M76" i="1"/>
  <c r="M75" i="1"/>
  <c r="M74" i="1"/>
  <c r="M73" i="1"/>
  <c r="M72" i="1"/>
  <c r="M71" i="1"/>
  <c r="M70" i="1"/>
  <c r="M69" i="1"/>
  <c r="M68" i="1"/>
  <c r="M67" i="1"/>
  <c r="M66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M31" i="2" l="1"/>
  <c r="L31" i="2"/>
  <c r="K31" i="2"/>
  <c r="J31" i="2"/>
  <c r="I31" i="2"/>
  <c r="H31" i="2"/>
  <c r="G31" i="2"/>
  <c r="F31" i="2"/>
  <c r="E31" i="2"/>
  <c r="D31" i="2"/>
  <c r="C31" i="2"/>
  <c r="M30" i="2"/>
  <c r="L30" i="2"/>
  <c r="K30" i="2"/>
  <c r="J30" i="2"/>
  <c r="I30" i="2"/>
  <c r="H30" i="2"/>
  <c r="G30" i="2"/>
  <c r="F30" i="2"/>
  <c r="E30" i="2"/>
  <c r="D30" i="2"/>
  <c r="C30" i="2"/>
  <c r="M29" i="2"/>
  <c r="L29" i="2"/>
  <c r="K29" i="2"/>
  <c r="J29" i="2"/>
  <c r="I29" i="2"/>
  <c r="H29" i="2"/>
  <c r="G29" i="2"/>
  <c r="F29" i="2"/>
  <c r="E29" i="2"/>
  <c r="D29" i="2"/>
  <c r="C29" i="2"/>
  <c r="M28" i="2"/>
  <c r="L28" i="2"/>
  <c r="K28" i="2"/>
  <c r="J28" i="2"/>
  <c r="I28" i="2"/>
  <c r="H28" i="2"/>
  <c r="G28" i="2"/>
  <c r="F28" i="2"/>
  <c r="E28" i="2"/>
  <c r="D28" i="2"/>
  <c r="C28" i="2"/>
  <c r="M27" i="2"/>
  <c r="L27" i="2"/>
  <c r="K27" i="2"/>
  <c r="J27" i="2"/>
  <c r="I27" i="2"/>
  <c r="H27" i="2"/>
  <c r="G27" i="2"/>
  <c r="F27" i="2"/>
  <c r="E27" i="2"/>
  <c r="D27" i="2"/>
  <c r="C27" i="2"/>
  <c r="M26" i="2"/>
  <c r="L26" i="2"/>
  <c r="K26" i="2"/>
  <c r="J26" i="2"/>
  <c r="I26" i="2"/>
  <c r="H26" i="2"/>
  <c r="G26" i="2"/>
  <c r="F26" i="2"/>
  <c r="E26" i="2"/>
  <c r="D26" i="2"/>
  <c r="C26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J22" i="2"/>
  <c r="I22" i="2"/>
  <c r="H22" i="2"/>
  <c r="G22" i="2"/>
  <c r="F22" i="2"/>
  <c r="E22" i="2"/>
  <c r="D22" i="2"/>
  <c r="C22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M17" i="2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D16" i="2"/>
  <c r="C16" i="2"/>
  <c r="M15" i="2"/>
  <c r="L15" i="2"/>
  <c r="K15" i="2"/>
  <c r="J15" i="2"/>
  <c r="I15" i="2"/>
  <c r="H15" i="2"/>
  <c r="G15" i="2"/>
  <c r="F15" i="2"/>
  <c r="E15" i="2"/>
  <c r="D15" i="2"/>
  <c r="C15" i="2"/>
  <c r="M14" i="2"/>
  <c r="L14" i="2"/>
  <c r="K14" i="2"/>
  <c r="J14" i="2"/>
  <c r="I14" i="2"/>
  <c r="H14" i="2"/>
  <c r="G14" i="2"/>
  <c r="F14" i="2"/>
  <c r="E14" i="2"/>
  <c r="D14" i="2"/>
  <c r="C14" i="2"/>
  <c r="M13" i="2"/>
  <c r="L13" i="2"/>
  <c r="K13" i="2"/>
  <c r="J13" i="2"/>
  <c r="I13" i="2"/>
  <c r="H13" i="2"/>
  <c r="G13" i="2"/>
  <c r="F13" i="2"/>
  <c r="E13" i="2"/>
  <c r="D13" i="2"/>
  <c r="C13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M10" i="2"/>
  <c r="L10" i="2"/>
  <c r="K10" i="2"/>
  <c r="J10" i="2"/>
  <c r="I10" i="2"/>
  <c r="H10" i="2"/>
  <c r="G10" i="2"/>
  <c r="F10" i="2"/>
  <c r="E10" i="2"/>
  <c r="D10" i="2"/>
  <c r="C10" i="2"/>
  <c r="M9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H8" i="2"/>
  <c r="H33" i="2" s="1"/>
  <c r="H36" i="2" s="1"/>
  <c r="G8" i="2"/>
  <c r="F8" i="2"/>
  <c r="E8" i="2"/>
  <c r="D8" i="2"/>
  <c r="C8" i="2"/>
  <c r="B31" i="2"/>
  <c r="R8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L67" i="2"/>
  <c r="K67" i="2"/>
  <c r="J67" i="2"/>
  <c r="I67" i="2"/>
  <c r="C67" i="2"/>
  <c r="L66" i="2"/>
  <c r="K66" i="2"/>
  <c r="J66" i="2"/>
  <c r="I66" i="2"/>
  <c r="C66" i="2"/>
  <c r="L65" i="2"/>
  <c r="K65" i="2"/>
  <c r="J65" i="2"/>
  <c r="I65" i="2"/>
  <c r="C65" i="2"/>
  <c r="K64" i="2"/>
  <c r="I64" i="2"/>
  <c r="F64" i="2"/>
  <c r="C64" i="2"/>
  <c r="K63" i="2"/>
  <c r="I63" i="2"/>
  <c r="F63" i="2"/>
  <c r="C63" i="2"/>
  <c r="K62" i="2"/>
  <c r="I62" i="2"/>
  <c r="F62" i="2"/>
  <c r="C62" i="2"/>
  <c r="K61" i="2"/>
  <c r="I61" i="2"/>
  <c r="F61" i="2"/>
  <c r="C61" i="2"/>
  <c r="K60" i="2"/>
  <c r="I60" i="2"/>
  <c r="F60" i="2"/>
  <c r="C60" i="2"/>
  <c r="K59" i="2"/>
  <c r="I59" i="2"/>
  <c r="F59" i="2"/>
  <c r="C59" i="2"/>
  <c r="K58" i="2"/>
  <c r="I58" i="2"/>
  <c r="F58" i="2"/>
  <c r="C58" i="2"/>
  <c r="K57" i="2"/>
  <c r="I57" i="2"/>
  <c r="F57" i="2"/>
  <c r="C57" i="2"/>
  <c r="K56" i="2"/>
  <c r="I56" i="2"/>
  <c r="F56" i="2"/>
  <c r="C56" i="2"/>
  <c r="M55" i="2"/>
  <c r="L55" i="2"/>
  <c r="K55" i="2"/>
  <c r="J55" i="2"/>
  <c r="I55" i="2"/>
  <c r="H55" i="2"/>
  <c r="G55" i="2"/>
  <c r="F55" i="2"/>
  <c r="E55" i="2"/>
  <c r="D55" i="2"/>
  <c r="C55" i="2"/>
  <c r="M54" i="2"/>
  <c r="L54" i="2"/>
  <c r="K54" i="2"/>
  <c r="J54" i="2"/>
  <c r="I54" i="2"/>
  <c r="H54" i="2"/>
  <c r="G54" i="2"/>
  <c r="F54" i="2"/>
  <c r="E54" i="2"/>
  <c r="D54" i="2"/>
  <c r="C54" i="2"/>
  <c r="M53" i="2"/>
  <c r="L53" i="2"/>
  <c r="K53" i="2"/>
  <c r="J53" i="2"/>
  <c r="I53" i="2"/>
  <c r="H53" i="2"/>
  <c r="G53" i="2"/>
  <c r="F53" i="2"/>
  <c r="E53" i="2"/>
  <c r="D53" i="2"/>
  <c r="C53" i="2"/>
  <c r="M52" i="2"/>
  <c r="L52" i="2"/>
  <c r="K52" i="2"/>
  <c r="J52" i="2"/>
  <c r="I52" i="2"/>
  <c r="H52" i="2"/>
  <c r="G52" i="2"/>
  <c r="F52" i="2"/>
  <c r="E52" i="2"/>
  <c r="D52" i="2"/>
  <c r="C52" i="2"/>
  <c r="M51" i="2"/>
  <c r="L51" i="2"/>
  <c r="K51" i="2"/>
  <c r="J51" i="2"/>
  <c r="I51" i="2"/>
  <c r="H51" i="2"/>
  <c r="G51" i="2"/>
  <c r="F51" i="2"/>
  <c r="E51" i="2"/>
  <c r="D51" i="2"/>
  <c r="C51" i="2"/>
  <c r="M50" i="2"/>
  <c r="L50" i="2"/>
  <c r="K50" i="2"/>
  <c r="J50" i="2"/>
  <c r="I50" i="2"/>
  <c r="H50" i="2"/>
  <c r="G50" i="2"/>
  <c r="F50" i="2"/>
  <c r="E50" i="2"/>
  <c r="D50" i="2"/>
  <c r="C50" i="2"/>
  <c r="M49" i="2"/>
  <c r="L49" i="2"/>
  <c r="K49" i="2"/>
  <c r="J49" i="2"/>
  <c r="I49" i="2"/>
  <c r="H49" i="2"/>
  <c r="G49" i="2"/>
  <c r="F49" i="2"/>
  <c r="E49" i="2"/>
  <c r="D49" i="2"/>
  <c r="C49" i="2"/>
  <c r="M48" i="2"/>
  <c r="L48" i="2"/>
  <c r="K48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M46" i="2"/>
  <c r="L46" i="2"/>
  <c r="K46" i="2"/>
  <c r="J46" i="2"/>
  <c r="I46" i="2"/>
  <c r="H46" i="2"/>
  <c r="G46" i="2"/>
  <c r="F46" i="2"/>
  <c r="E46" i="2"/>
  <c r="D46" i="2"/>
  <c r="C46" i="2"/>
  <c r="M45" i="2"/>
  <c r="L45" i="2"/>
  <c r="K45" i="2"/>
  <c r="J45" i="2"/>
  <c r="I45" i="2"/>
  <c r="H45" i="2"/>
  <c r="G45" i="2"/>
  <c r="F45" i="2"/>
  <c r="E45" i="2"/>
  <c r="D45" i="2"/>
  <c r="C45" i="2"/>
  <c r="M44" i="2"/>
  <c r="L44" i="2"/>
  <c r="K44" i="2"/>
  <c r="J44" i="2"/>
  <c r="I44" i="2"/>
  <c r="I69" i="2" s="1"/>
  <c r="H44" i="2"/>
  <c r="G44" i="2"/>
  <c r="F44" i="2"/>
  <c r="E44" i="2"/>
  <c r="D44" i="2"/>
  <c r="C44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69" i="2" s="1"/>
  <c r="B70" i="2" s="1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I70" i="2" l="1"/>
  <c r="D56" i="2"/>
  <c r="E56" i="2" l="1"/>
  <c r="G56" i="2"/>
  <c r="D57" i="2"/>
  <c r="J56" i="2" l="1"/>
  <c r="H56" i="2"/>
  <c r="M56" i="2"/>
  <c r="E57" i="2"/>
  <c r="G57" i="2"/>
  <c r="D58" i="2"/>
  <c r="J57" i="2" l="1"/>
  <c r="L56" i="2"/>
  <c r="M57" i="2"/>
  <c r="H57" i="2"/>
  <c r="E58" i="2"/>
  <c r="G58" i="2"/>
  <c r="D59" i="2"/>
  <c r="L57" i="2" l="1"/>
  <c r="J58" i="2"/>
  <c r="H58" i="2"/>
  <c r="G59" i="2"/>
  <c r="E59" i="2"/>
  <c r="D60" i="2"/>
  <c r="M58" i="2"/>
  <c r="J59" i="2" l="1"/>
  <c r="L58" i="2"/>
  <c r="M59" i="2"/>
  <c r="H59" i="2"/>
  <c r="G60" i="2"/>
  <c r="E60" i="2"/>
  <c r="G61" i="2" l="1"/>
  <c r="D61" i="2"/>
  <c r="L59" i="2"/>
  <c r="H60" i="2"/>
  <c r="D62" i="2"/>
  <c r="E61" i="2"/>
  <c r="M60" i="2"/>
  <c r="M61" i="2"/>
  <c r="H61" i="2"/>
  <c r="J60" i="2" l="1"/>
  <c r="J61" i="2"/>
  <c r="L60" i="2"/>
  <c r="L61" i="2"/>
  <c r="E62" i="2"/>
  <c r="G62" i="2"/>
  <c r="D63" i="2"/>
  <c r="M62" i="2" l="1"/>
  <c r="J62" i="2"/>
  <c r="H62" i="2"/>
  <c r="G63" i="2"/>
  <c r="E63" i="2"/>
  <c r="D64" i="2"/>
  <c r="M63" i="2" l="1"/>
  <c r="L62" i="2"/>
  <c r="H63" i="2"/>
  <c r="E64" i="2"/>
  <c r="J63" i="2" l="1"/>
  <c r="J64" i="2"/>
  <c r="G64" i="2"/>
  <c r="D65" i="2"/>
  <c r="D66" i="2"/>
  <c r="L63" i="2"/>
  <c r="M64" i="2"/>
  <c r="E65" i="2"/>
  <c r="H64" i="2"/>
  <c r="F65" i="2" l="1"/>
  <c r="F67" i="2"/>
  <c r="D67" i="2"/>
  <c r="L64" i="2"/>
  <c r="E67" i="2"/>
  <c r="E66" i="2"/>
  <c r="M65" i="2"/>
  <c r="H65" i="2" l="1"/>
  <c r="G65" i="2"/>
  <c r="F66" i="2"/>
  <c r="G67" i="2"/>
  <c r="M66" i="2"/>
  <c r="H66" i="2"/>
  <c r="M67" i="2"/>
  <c r="H67" i="2"/>
  <c r="G66" i="2" l="1"/>
  <c r="H69" i="2" l="1"/>
  <c r="H72" i="2" l="1"/>
  <c r="K36" i="2" l="1"/>
  <c r="G34" i="2"/>
  <c r="O31" i="2"/>
  <c r="A31" i="2"/>
  <c r="R31" i="2" s="1"/>
  <c r="O30" i="2"/>
  <c r="A30" i="2"/>
  <c r="R30" i="2" s="1"/>
  <c r="O29" i="2"/>
  <c r="A29" i="2"/>
  <c r="R29" i="2" s="1"/>
  <c r="O28" i="2"/>
  <c r="A28" i="2"/>
  <c r="R28" i="2" s="1"/>
  <c r="O27" i="2"/>
  <c r="A27" i="2"/>
  <c r="R27" i="2" s="1"/>
  <c r="O26" i="2"/>
  <c r="A26" i="2"/>
  <c r="R26" i="2" s="1"/>
  <c r="O25" i="2"/>
  <c r="A25" i="2"/>
  <c r="R25" i="2" s="1"/>
  <c r="O24" i="2"/>
  <c r="A24" i="2"/>
  <c r="R24" i="2" s="1"/>
  <c r="O23" i="2"/>
  <c r="A23" i="2"/>
  <c r="R23" i="2" s="1"/>
  <c r="O22" i="2"/>
  <c r="A22" i="2"/>
  <c r="R22" i="2" s="1"/>
  <c r="O21" i="2"/>
  <c r="A21" i="2"/>
  <c r="R21" i="2" s="1"/>
  <c r="O20" i="2"/>
  <c r="A20" i="2"/>
  <c r="R20" i="2" s="1"/>
  <c r="A19" i="2"/>
  <c r="R19" i="2" s="1"/>
  <c r="A18" i="2"/>
  <c r="R18" i="2" s="1"/>
  <c r="A17" i="2"/>
  <c r="R17" i="2" s="1"/>
  <c r="A16" i="2"/>
  <c r="R16" i="2" s="1"/>
  <c r="A15" i="2"/>
  <c r="R15" i="2" s="1"/>
  <c r="A14" i="2"/>
  <c r="R14" i="2" s="1"/>
  <c r="A13" i="2"/>
  <c r="R13" i="2" s="1"/>
  <c r="A12" i="2"/>
  <c r="R12" i="2" s="1"/>
  <c r="A11" i="2"/>
  <c r="R11" i="2" s="1"/>
  <c r="A10" i="2"/>
  <c r="R10" i="2" s="1"/>
  <c r="A9" i="2"/>
  <c r="R9" i="2" s="1"/>
  <c r="A8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J29" i="1"/>
  <c r="H29" i="1"/>
  <c r="D29" i="1"/>
  <c r="C29" i="1"/>
  <c r="B29" i="1"/>
  <c r="J28" i="1"/>
  <c r="H28" i="1"/>
  <c r="D28" i="1"/>
  <c r="C28" i="1"/>
  <c r="B28" i="1"/>
  <c r="J27" i="1"/>
  <c r="H27" i="1"/>
  <c r="D27" i="1"/>
  <c r="C27" i="1"/>
  <c r="B27" i="1"/>
  <c r="J26" i="1"/>
  <c r="H26" i="1"/>
  <c r="D26" i="1"/>
  <c r="C26" i="1"/>
  <c r="B26" i="1"/>
  <c r="J25" i="1"/>
  <c r="H25" i="1"/>
  <c r="D25" i="1"/>
  <c r="C25" i="1"/>
  <c r="B25" i="1"/>
  <c r="J24" i="1"/>
  <c r="H24" i="1"/>
  <c r="D24" i="1"/>
  <c r="C24" i="1"/>
  <c r="B24" i="1"/>
  <c r="J23" i="1"/>
  <c r="H23" i="1"/>
  <c r="D23" i="1"/>
  <c r="C23" i="1"/>
  <c r="B23" i="1"/>
  <c r="J22" i="1"/>
  <c r="H22" i="1"/>
  <c r="D22" i="1"/>
  <c r="C22" i="1"/>
  <c r="B22" i="1"/>
  <c r="J21" i="1"/>
  <c r="H21" i="1"/>
  <c r="D21" i="1"/>
  <c r="C21" i="1"/>
  <c r="B21" i="1"/>
  <c r="J20" i="1"/>
  <c r="H20" i="1"/>
  <c r="D20" i="1"/>
  <c r="C20" i="1"/>
  <c r="B20" i="1"/>
  <c r="J19" i="1"/>
  <c r="H19" i="1"/>
  <c r="D19" i="1"/>
  <c r="C19" i="1"/>
  <c r="B19" i="1"/>
  <c r="J18" i="1"/>
  <c r="H18" i="1"/>
  <c r="D18" i="1"/>
  <c r="C18" i="1"/>
  <c r="B18" i="1"/>
  <c r="J17" i="1"/>
  <c r="H17" i="1"/>
  <c r="D17" i="1"/>
  <c r="C17" i="1"/>
  <c r="B17" i="1"/>
  <c r="J16" i="1"/>
  <c r="H16" i="1"/>
  <c r="D16" i="1"/>
  <c r="C16" i="1"/>
  <c r="B16" i="1"/>
  <c r="J15" i="1"/>
  <c r="H15" i="1"/>
  <c r="D15" i="1"/>
  <c r="C15" i="1"/>
  <c r="B15" i="1"/>
  <c r="J14" i="1"/>
  <c r="H14" i="1"/>
  <c r="D14" i="1"/>
  <c r="C14" i="1"/>
  <c r="B14" i="1"/>
  <c r="J13" i="1"/>
  <c r="H13" i="1"/>
  <c r="D13" i="1"/>
  <c r="C13" i="1"/>
  <c r="B13" i="1"/>
  <c r="J12" i="1"/>
  <c r="H12" i="1"/>
  <c r="D12" i="1"/>
  <c r="C12" i="1"/>
  <c r="B12" i="1"/>
  <c r="J11" i="1"/>
  <c r="H11" i="1"/>
  <c r="D11" i="1"/>
  <c r="C11" i="1"/>
  <c r="B11" i="1"/>
  <c r="J10" i="1"/>
  <c r="H10" i="1"/>
  <c r="D10" i="1"/>
  <c r="C10" i="1"/>
  <c r="B10" i="1"/>
  <c r="J9" i="1"/>
  <c r="H9" i="1"/>
  <c r="D9" i="1"/>
  <c r="C9" i="1"/>
  <c r="B9" i="1"/>
  <c r="J8" i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H7" i="1"/>
  <c r="D7" i="1"/>
  <c r="C7" i="1"/>
  <c r="B7" i="1"/>
  <c r="J33" i="2" l="1"/>
  <c r="N28" i="2" l="1"/>
  <c r="N27" i="2"/>
  <c r="N26" i="2"/>
  <c r="N25" i="2"/>
  <c r="N24" i="2"/>
  <c r="N23" i="2"/>
  <c r="N22" i="2"/>
  <c r="N21" i="2"/>
  <c r="N20" i="2"/>
  <c r="N31" i="2"/>
  <c r="N30" i="2"/>
  <c r="N29" i="2"/>
  <c r="H70" i="2" l="1"/>
  <c r="J36" i="2" l="1"/>
  <c r="H7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  <author>Jarod Stockton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  <comment ref="I36" authorId="1" shapeId="0" xr:uid="{00000000-0006-0000-0100-000002000000}">
      <text>
        <r>
          <rPr>
            <sz val="11"/>
            <color theme="1"/>
            <rFont val="Aptos Narrow"/>
            <family val="2"/>
            <scheme val="minor"/>
          </rPr>
          <t>Jarod Stockton:
Update Link</t>
        </r>
      </text>
    </comment>
    <comment ref="F39" authorId="1" shapeId="0" xr:uid="{00000000-0006-0000-0100-000003000000}">
      <text>
        <r>
          <rPr>
            <sz val="11"/>
            <color theme="1"/>
            <rFont val="Aptos Narrow"/>
            <family val="2"/>
            <scheme val="minor"/>
          </rPr>
          <t xml:space="preserve">Jarod Stockton:
From PL
</t>
        </r>
      </text>
    </comment>
    <comment ref="G39" authorId="1" shapeId="0" xr:uid="{00000000-0006-0000-0100-000004000000}">
      <text>
        <r>
          <rPr>
            <sz val="11"/>
            <color theme="1"/>
            <rFont val="Aptos Narrow"/>
            <family val="2"/>
            <scheme val="minor"/>
          </rPr>
          <t xml:space="preserve">Jarod Stockton:
Get LOB from Plan Code Table
</t>
        </r>
      </text>
    </comment>
  </commentList>
</comments>
</file>

<file path=xl/sharedStrings.xml><?xml version="1.0" encoding="utf-8"?>
<sst xmlns="http://schemas.openxmlformats.org/spreadsheetml/2006/main" count="173" uniqueCount="67">
  <si>
    <t>Paid Percentages</t>
  </si>
  <si>
    <t/>
  </si>
  <si>
    <t>3 month</t>
  </si>
  <si>
    <t>6 month</t>
  </si>
  <si>
    <t>12 month</t>
  </si>
  <si>
    <t>avg of 3 &amp; 6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</si>
  <si>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</si>
  <si>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</si>
  <si>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</si>
  <si>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</si>
  <si>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</si>
  <si>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</si>
  <si>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</si>
  <si>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</si>
  <si>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</si>
  <si>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</si>
  <si>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of 3 &amp; 6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</si>
  <si>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</si>
  <si>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</si>
  <si>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</si>
  <si>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</si>
  <si>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</si>
  <si>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</si>
  <si>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</si>
  <si>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</si>
  <si>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</si>
  <si>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</si>
  <si>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</si>
  <si>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</si>
  <si>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</si>
  <si>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</si>
  <si>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</si>
  <si>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</si>
  <si>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</si>
  <si>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</si>
  <si>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</si>
  <si>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</si>
  <si>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</si>
  <si>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</si>
  <si>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</si>
  <si>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</si>
  <si>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</si>
  <si>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</si>
  <si>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</si>
  <si>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</si>
  <si>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</si>
  <si>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</si>
  <si>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</si>
  <si>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</si>
  <si>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</si>
  <si>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</si>
  <si>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</si>
  <si>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</si>
  <si>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</si>
  <si>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</si>
  <si>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</si>
  <si>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Check</t>
  </si>
  <si>
    <t>LINK INCREMENTAL RATIOS</t>
  </si>
  <si>
    <t>Inc Patter</t>
  </si>
  <si>
    <t>Cum Pattern</t>
  </si>
  <si>
    <t>ARM</t>
  </si>
  <si>
    <t>UNIFIED</t>
  </si>
  <si>
    <t>Cum % dev</t>
  </si>
  <si>
    <t>Inc % Dev</t>
  </si>
  <si>
    <t>Cum % Dev</t>
  </si>
  <si>
    <t xml:space="preserve">       </t>
  </si>
  <si>
    <t>inc %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</si>
</sst>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42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43" fontId="5" fillId="0" borderId="0" xfId="0" applyNumberFormat="1" applyFont="1"/>
    <xf numFmtId="0" fontId="5" fillId="0" borderId="0" xfId="0" applyFont="1"/>
    <xf numFmtId="164" fontId="0" fillId="0" borderId="0" xfId="0" applyNumberFormat="1"/>
    <xf numFmtId="10" fontId="1" fillId="0" borderId="0" xfId="2" applyNumberFormat="1"/>
    <xf numFmtId="10" fontId="0" fillId="0" borderId="0" xfId="0" applyNumberFormat="1"/>
    <xf numFmtId="0" fontId="7" fillId="0" borderId="0" xfId="0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ASL.xlsx" TargetMode="External"/><Relationship Id="rId1" Type="http://schemas.openxmlformats.org/officeDocument/2006/relationships/externalLinkPath" Target="/Users/joranias/Documents/GitHub/DMI_IBNP/Process%20Results/Unified_IBNP_AS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8">
          <cell r="B8">
            <v>199.38</v>
          </cell>
          <cell r="C8">
            <v>1</v>
          </cell>
          <cell r="D8">
            <v>0</v>
          </cell>
          <cell r="E8">
            <v>0</v>
          </cell>
          <cell r="G8">
            <v>199.38</v>
          </cell>
          <cell r="H8">
            <v>0</v>
          </cell>
          <cell r="I8">
            <v>4466.1799999999994</v>
          </cell>
          <cell r="J8">
            <v>4.4642177431272367</v>
          </cell>
          <cell r="K8">
            <v>4.4642177431272367</v>
          </cell>
          <cell r="L8">
            <v>0</v>
          </cell>
        </row>
        <row r="9">
          <cell r="B9">
            <v>3164.83</v>
          </cell>
          <cell r="C9">
            <v>1</v>
          </cell>
          <cell r="D9">
            <v>0</v>
          </cell>
          <cell r="E9">
            <v>0</v>
          </cell>
          <cell r="G9">
            <v>3164.83</v>
          </cell>
          <cell r="H9">
            <v>0</v>
          </cell>
          <cell r="I9">
            <v>4457.45</v>
          </cell>
          <cell r="J9">
            <v>71.000908591234904</v>
          </cell>
          <cell r="K9">
            <v>71.000908591234904</v>
          </cell>
          <cell r="L9">
            <v>0</v>
          </cell>
        </row>
        <row r="10">
          <cell r="B10">
            <v>320.14</v>
          </cell>
          <cell r="C10">
            <v>1</v>
          </cell>
          <cell r="D10">
            <v>0</v>
          </cell>
          <cell r="E10">
            <v>0</v>
          </cell>
          <cell r="G10">
            <v>320.14</v>
          </cell>
          <cell r="H10">
            <v>0</v>
          </cell>
          <cell r="I10">
            <v>4445.47</v>
          </cell>
          <cell r="J10">
            <v>7.2014882565847929</v>
          </cell>
          <cell r="K10">
            <v>7.2014882565847929</v>
          </cell>
          <cell r="L10">
            <v>0</v>
          </cell>
        </row>
        <row r="11">
          <cell r="B11">
            <v>694.98</v>
          </cell>
          <cell r="C11">
            <v>1</v>
          </cell>
          <cell r="D11">
            <v>0</v>
          </cell>
          <cell r="E11">
            <v>0</v>
          </cell>
          <cell r="G11">
            <v>694.98</v>
          </cell>
          <cell r="H11">
            <v>0</v>
          </cell>
          <cell r="I11">
            <v>4426.1266666666661</v>
          </cell>
          <cell r="J11">
            <v>15.701764823720968</v>
          </cell>
          <cell r="K11">
            <v>15.701764823720968</v>
          </cell>
          <cell r="L11">
            <v>0</v>
          </cell>
        </row>
        <row r="12">
          <cell r="B12">
            <v>823</v>
          </cell>
          <cell r="C12">
            <v>1</v>
          </cell>
          <cell r="D12">
            <v>0</v>
          </cell>
          <cell r="E12">
            <v>0</v>
          </cell>
          <cell r="G12">
            <v>823</v>
          </cell>
          <cell r="H12">
            <v>0</v>
          </cell>
          <cell r="I12">
            <v>4393.6783333333333</v>
          </cell>
          <cell r="J12">
            <v>18.731457734540573</v>
          </cell>
          <cell r="K12">
            <v>18.731457734540573</v>
          </cell>
          <cell r="L12">
            <v>0</v>
          </cell>
        </row>
        <row r="13">
          <cell r="B13">
            <v>1086.57</v>
          </cell>
          <cell r="C13">
            <v>1</v>
          </cell>
          <cell r="D13">
            <v>0</v>
          </cell>
          <cell r="E13">
            <v>0</v>
          </cell>
          <cell r="G13">
            <v>1086.57</v>
          </cell>
          <cell r="H13">
            <v>0</v>
          </cell>
          <cell r="I13">
            <v>4373.916666666667</v>
          </cell>
          <cell r="J13">
            <v>24.842037075847351</v>
          </cell>
          <cell r="K13">
            <v>24.842037075847351</v>
          </cell>
          <cell r="L13">
            <v>0</v>
          </cell>
        </row>
        <row r="14">
          <cell r="B14">
            <v>2896.74</v>
          </cell>
          <cell r="C14">
            <v>1</v>
          </cell>
          <cell r="D14">
            <v>0</v>
          </cell>
          <cell r="E14">
            <v>0</v>
          </cell>
          <cell r="G14">
            <v>2896.74</v>
          </cell>
          <cell r="H14">
            <v>0</v>
          </cell>
          <cell r="I14">
            <v>4375.0616666666656</v>
          </cell>
          <cell r="J14">
            <v>66.210266750525818</v>
          </cell>
          <cell r="K14">
            <v>66.210266750525818</v>
          </cell>
          <cell r="L14">
            <v>0</v>
          </cell>
        </row>
        <row r="15">
          <cell r="B15">
            <v>8046.4600000000009</v>
          </cell>
          <cell r="C15">
            <v>1</v>
          </cell>
          <cell r="D15">
            <v>0</v>
          </cell>
          <cell r="E15">
            <v>0</v>
          </cell>
          <cell r="G15">
            <v>8046.4600000000009</v>
          </cell>
          <cell r="H15">
            <v>0</v>
          </cell>
          <cell r="I15">
            <v>4312.8950000000004</v>
          </cell>
          <cell r="J15">
            <v>186.56749120950082</v>
          </cell>
          <cell r="K15">
            <v>186.56749120950082</v>
          </cell>
          <cell r="L15">
            <v>0</v>
          </cell>
        </row>
        <row r="16">
          <cell r="B16">
            <v>473.41</v>
          </cell>
          <cell r="C16">
            <v>1</v>
          </cell>
          <cell r="D16">
            <v>0</v>
          </cell>
          <cell r="E16">
            <v>0</v>
          </cell>
          <cell r="G16">
            <v>473.41</v>
          </cell>
          <cell r="H16">
            <v>0</v>
          </cell>
          <cell r="I16">
            <v>4277.5</v>
          </cell>
          <cell r="J16">
            <v>11.067445938047925</v>
          </cell>
          <cell r="K16">
            <v>11.067445938047927</v>
          </cell>
          <cell r="L16">
            <v>0</v>
          </cell>
        </row>
        <row r="17">
          <cell r="B17">
            <v>1454.97</v>
          </cell>
          <cell r="C17">
            <v>1</v>
          </cell>
          <cell r="D17">
            <v>0</v>
          </cell>
          <cell r="E17">
            <v>0</v>
          </cell>
          <cell r="G17">
            <v>1454.97</v>
          </cell>
          <cell r="H17">
            <v>0</v>
          </cell>
          <cell r="I17">
            <v>4272.4449999999997</v>
          </cell>
          <cell r="J17">
            <v>34.054739148192667</v>
          </cell>
          <cell r="K17">
            <v>34.054739148192667</v>
          </cell>
          <cell r="L17">
            <v>0</v>
          </cell>
        </row>
        <row r="18">
          <cell r="B18">
            <v>2116.44</v>
          </cell>
          <cell r="C18">
            <v>1</v>
          </cell>
          <cell r="D18">
            <v>0</v>
          </cell>
          <cell r="E18">
            <v>0</v>
          </cell>
          <cell r="G18">
            <v>2116.44</v>
          </cell>
          <cell r="H18">
            <v>0</v>
          </cell>
          <cell r="I18">
            <v>4233.7550000000001</v>
          </cell>
          <cell r="J18">
            <v>49.989666383623991</v>
          </cell>
          <cell r="K18">
            <v>49.989666383623991</v>
          </cell>
          <cell r="L18">
            <v>0</v>
          </cell>
        </row>
        <row r="19">
          <cell r="B19">
            <v>2681.73</v>
          </cell>
          <cell r="C19">
            <v>0.98495456024210026</v>
          </cell>
          <cell r="D19">
            <v>40.964130519924822</v>
          </cell>
          <cell r="E19">
            <v>40.964130519924822</v>
          </cell>
          <cell r="G19">
            <v>2722.6941305199248</v>
          </cell>
          <cell r="H19">
            <v>40.964130519924765</v>
          </cell>
          <cell r="I19">
            <v>4154.583333333333</v>
          </cell>
          <cell r="J19">
            <v>65.53470979087173</v>
          </cell>
          <cell r="K19">
            <v>64.548711262661726</v>
          </cell>
          <cell r="L19">
            <v>0.98599852821000411</v>
          </cell>
          <cell r="M19">
            <v>45.985908472174273</v>
          </cell>
        </row>
        <row r="20">
          <cell r="B20">
            <v>985.09</v>
          </cell>
          <cell r="C20">
            <v>0.51313742659582562</v>
          </cell>
          <cell r="D20">
            <v>934.64913603442812</v>
          </cell>
          <cell r="E20">
            <v>934.64913603442812</v>
          </cell>
          <cell r="G20">
            <v>1919.7391360344282</v>
          </cell>
          <cell r="H20">
            <v>934.64913603442812</v>
          </cell>
          <cell r="I20">
            <v>4124.0950000000003</v>
          </cell>
          <cell r="J20">
            <v>46.549343214315577</v>
          </cell>
          <cell r="K20">
            <v>23.886210186719754</v>
          </cell>
          <cell r="L20">
            <v>22.663133027595823</v>
          </cell>
          <cell r="M20">
            <v>49.607469750671463</v>
          </cell>
        </row>
        <row r="21">
          <cell r="B21">
            <v>950.99</v>
          </cell>
          <cell r="C21">
            <v>0.4801338402903339</v>
          </cell>
          <cell r="D21">
            <v>1029.6868867300466</v>
          </cell>
          <cell r="E21">
            <v>1029.6868867300466</v>
          </cell>
          <cell r="G21">
            <v>1980.6768867300466</v>
          </cell>
          <cell r="H21">
            <v>1029.6868867300466</v>
          </cell>
          <cell r="I21">
            <v>4092.936666666666</v>
          </cell>
          <cell r="J21">
            <v>48.3925613328176</v>
          </cell>
          <cell r="K21">
            <v>23.234906314211234</v>
          </cell>
          <cell r="L21">
            <v>25.157655018606366</v>
          </cell>
          <cell r="M21">
            <v>47.658597830531932</v>
          </cell>
        </row>
        <row r="22">
          <cell r="B22">
            <v>969.24</v>
          </cell>
          <cell r="C22">
            <v>0.46472923215025469</v>
          </cell>
          <cell r="D22">
            <v>1116.3615351464455</v>
          </cell>
          <cell r="E22">
            <v>1116.3615351464455</v>
          </cell>
          <cell r="G22">
            <v>2085.6015351464457</v>
          </cell>
          <cell r="H22">
            <v>1116.3615351464457</v>
          </cell>
          <cell r="I22">
            <v>4057.166666666667</v>
          </cell>
          <cell r="J22">
            <v>51.405369966227141</v>
          </cell>
          <cell r="K22">
            <v>23.889578112804504</v>
          </cell>
          <cell r="L22">
            <v>27.515791853422638</v>
          </cell>
          <cell r="M22">
            <v>51.476101551392262</v>
          </cell>
        </row>
        <row r="23">
          <cell r="B23">
            <v>2293.81</v>
          </cell>
          <cell r="C23">
            <v>0.46324904927489369</v>
          </cell>
          <cell r="D23">
            <v>2657.7597951035505</v>
          </cell>
          <cell r="E23">
            <v>2657.7597951035505</v>
          </cell>
          <cell r="G23">
            <v>4951.5697951035509</v>
          </cell>
          <cell r="H23">
            <v>2657.7597951035509</v>
          </cell>
          <cell r="I23">
            <v>4056.085</v>
          </cell>
          <cell r="J23">
            <v>122.07756482183068</v>
          </cell>
          <cell r="K23">
            <v>56.552315841507259</v>
          </cell>
          <cell r="L23">
            <v>65.525248980323425</v>
          </cell>
          <cell r="M23">
            <v>60.243277729784218</v>
          </cell>
        </row>
        <row r="24">
          <cell r="B24">
            <v>837.56999999999994</v>
          </cell>
          <cell r="C24">
            <v>0.42065321191398253</v>
          </cell>
          <cell r="D24">
            <v>1153.547567340175</v>
          </cell>
          <cell r="E24">
            <v>1153.547567340175</v>
          </cell>
          <cell r="F24">
            <v>0</v>
          </cell>
          <cell r="G24">
            <v>1991.1175673401749</v>
          </cell>
          <cell r="H24">
            <v>1153.547567340175</v>
          </cell>
          <cell r="I24">
            <v>4047.085</v>
          </cell>
          <cell r="J24">
            <v>49.198807718152075</v>
          </cell>
          <cell r="K24">
            <v>20.695636488979101</v>
          </cell>
          <cell r="L24">
            <v>28.503171229172974</v>
          </cell>
          <cell r="M24">
            <v>62.976474233052485</v>
          </cell>
        </row>
        <row r="25">
          <cell r="B25">
            <v>671.17000000000007</v>
          </cell>
          <cell r="C25">
            <v>0.36432817621926239</v>
          </cell>
          <cell r="D25">
            <v>1171.0427186673371</v>
          </cell>
          <cell r="E25">
            <v>1171.0427186673371</v>
          </cell>
          <cell r="F25">
            <v>0</v>
          </cell>
          <cell r="G25">
            <v>1842.2127186673372</v>
          </cell>
          <cell r="H25">
            <v>1171.0427186673371</v>
          </cell>
          <cell r="I25">
            <v>4013.103333333333</v>
          </cell>
          <cell r="J25">
            <v>45.904941030690402</v>
          </cell>
          <cell r="K25">
            <v>16.724463445164218</v>
          </cell>
          <cell r="L25">
            <v>29.180477585526184</v>
          </cell>
          <cell r="M25">
            <v>64.941557905713125</v>
          </cell>
        </row>
        <row r="26">
          <cell r="B26">
            <v>170.46</v>
          </cell>
          <cell r="C26">
            <v>0.36373652928952072</v>
          </cell>
          <cell r="D26">
            <v>298.17591163899903</v>
          </cell>
          <cell r="E26">
            <v>298.17591163899903</v>
          </cell>
          <cell r="F26">
            <v>0</v>
          </cell>
          <cell r="G26">
            <v>468.635911638999</v>
          </cell>
          <cell r="H26">
            <v>298.17591163899897</v>
          </cell>
          <cell r="I26">
            <v>3974.7616666666672</v>
          </cell>
          <cell r="J26">
            <v>11.790289605766693</v>
          </cell>
          <cell r="K26">
            <v>4.2885590205198882</v>
          </cell>
          <cell r="L26">
            <v>7.501730585246805</v>
          </cell>
          <cell r="M26">
            <v>60.57174767713299</v>
          </cell>
        </row>
        <row r="27">
          <cell r="B27">
            <v>353.23</v>
          </cell>
          <cell r="C27">
            <v>0.36369755543984472</v>
          </cell>
          <cell r="D27">
            <v>617.9890657229314</v>
          </cell>
          <cell r="E27">
            <v>617.9890657229314</v>
          </cell>
          <cell r="F27">
            <v>0</v>
          </cell>
          <cell r="G27">
            <v>971.21906572293142</v>
          </cell>
          <cell r="H27">
            <v>617.9890657229314</v>
          </cell>
          <cell r="I27">
            <v>3943.9416666666662</v>
          </cell>
          <cell r="J27">
            <v>24.625594083489187</v>
          </cell>
          <cell r="K27">
            <v>8.9562683694189218</v>
          </cell>
          <cell r="L27">
            <v>15.669325714070265</v>
          </cell>
          <cell r="M27">
            <v>46.658827733554112</v>
          </cell>
        </row>
        <row r="28">
          <cell r="B28">
            <v>254.8</v>
          </cell>
          <cell r="C28">
            <v>0.30516925464170602</v>
          </cell>
          <cell r="D28">
            <v>580.14649649145122</v>
          </cell>
          <cell r="E28">
            <v>580.14649649145122</v>
          </cell>
          <cell r="F28">
            <v>0</v>
          </cell>
          <cell r="G28">
            <v>834.94649649145117</v>
          </cell>
          <cell r="H28">
            <v>580.14649649145122</v>
          </cell>
          <cell r="I28">
            <v>3936.333333333333</v>
          </cell>
          <cell r="J28">
            <v>21.211275209368733</v>
          </cell>
          <cell r="K28">
            <v>6.4730290456431545</v>
          </cell>
          <cell r="L28">
            <v>14.738246163725577</v>
          </cell>
          <cell r="M28">
            <v>47.723559583036526</v>
          </cell>
        </row>
        <row r="29">
          <cell r="B29">
            <v>345.05</v>
          </cell>
          <cell r="C29">
            <v>9.2605500930903611E-2</v>
          </cell>
          <cell r="D29">
            <v>3380.9705552740825</v>
          </cell>
          <cell r="E29">
            <v>3380.9705552740825</v>
          </cell>
          <cell r="F29">
            <v>-1367.0205552740824</v>
          </cell>
          <cell r="G29">
            <v>2359</v>
          </cell>
          <cell r="H29">
            <v>2013.95</v>
          </cell>
          <cell r="I29">
            <v>3931.2216666666668</v>
          </cell>
          <cell r="J29">
            <v>60</v>
          </cell>
          <cell r="K29">
            <v>8.7771697771642661</v>
          </cell>
          <cell r="L29">
            <v>51.222830222835732</v>
          </cell>
          <cell r="M29">
            <v>49.920352375485436</v>
          </cell>
        </row>
        <row r="30">
          <cell r="B30">
            <v>8.75</v>
          </cell>
          <cell r="C30">
            <v>4.9018671827134902E-2</v>
          </cell>
          <cell r="D30">
            <v>169.75340847375483</v>
          </cell>
          <cell r="E30">
            <v>169.75340847375483</v>
          </cell>
          <cell r="F30">
            <v>2161.4965915262451</v>
          </cell>
          <cell r="G30">
            <v>2340</v>
          </cell>
          <cell r="H30">
            <v>2331.25</v>
          </cell>
          <cell r="I30">
            <v>3900.3416666666672</v>
          </cell>
          <cell r="J30">
            <v>60</v>
          </cell>
          <cell r="K30">
            <v>0.22433932070053689</v>
          </cell>
          <cell r="L30">
            <v>59.775660679299463</v>
          </cell>
          <cell r="M30">
            <v>50.728952268785491</v>
          </cell>
        </row>
        <row r="31">
          <cell r="C31">
            <v>4.9018671827134902E-2</v>
          </cell>
          <cell r="D31">
            <v>0</v>
          </cell>
          <cell r="E31">
            <v>0</v>
          </cell>
          <cell r="F31">
            <v>2335</v>
          </cell>
          <cell r="G31">
            <v>2335</v>
          </cell>
          <cell r="H31">
            <v>2335</v>
          </cell>
          <cell r="I31">
            <v>3892.4783333333339</v>
          </cell>
          <cell r="J31">
            <v>60</v>
          </cell>
          <cell r="K31">
            <v>0</v>
          </cell>
          <cell r="L31">
            <v>60</v>
          </cell>
          <cell r="M31">
            <v>50.197925794332789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  <cell r="C8">
            <v>100</v>
          </cell>
          <cell r="D8">
            <v>0</v>
          </cell>
          <cell r="E8">
            <v>0</v>
          </cell>
          <cell r="G8">
            <v>199.38</v>
          </cell>
          <cell r="H8">
            <v>0</v>
          </cell>
          <cell r="I8">
            <v>4558.0133333333342</v>
          </cell>
          <cell r="J8">
            <v>4.3742741720808178</v>
          </cell>
          <cell r="K8">
            <v>4.3742741720808178</v>
          </cell>
          <cell r="L8">
            <v>0</v>
          </cell>
        </row>
        <row r="9">
          <cell r="B9">
            <v>3164.83</v>
          </cell>
          <cell r="C9">
            <v>100</v>
          </cell>
          <cell r="D9">
            <v>0</v>
          </cell>
          <cell r="E9">
            <v>0</v>
          </cell>
          <cell r="G9">
            <v>3164.83</v>
          </cell>
          <cell r="H9">
            <v>0</v>
          </cell>
          <cell r="I9">
            <v>4549.2833333333338</v>
          </cell>
          <cell r="J9">
            <v>69.567660840352133</v>
          </cell>
          <cell r="K9">
            <v>69.567660840352133</v>
          </cell>
          <cell r="L9">
            <v>0</v>
          </cell>
        </row>
        <row r="10">
          <cell r="B10">
            <v>320.14</v>
          </cell>
          <cell r="C10">
            <v>100</v>
          </cell>
          <cell r="D10">
            <v>0</v>
          </cell>
          <cell r="E10">
            <v>0</v>
          </cell>
          <cell r="G10">
            <v>320.14</v>
          </cell>
          <cell r="H10">
            <v>0</v>
          </cell>
          <cell r="I10">
            <v>4537.3033333333342</v>
          </cell>
          <cell r="J10">
            <v>7.0557328104578989</v>
          </cell>
          <cell r="K10">
            <v>7.0557328104578989</v>
          </cell>
          <cell r="L10">
            <v>0</v>
          </cell>
        </row>
        <row r="11">
          <cell r="B11">
            <v>694.98</v>
          </cell>
          <cell r="C11">
            <v>100</v>
          </cell>
          <cell r="D11">
            <v>0</v>
          </cell>
          <cell r="E11">
            <v>0</v>
          </cell>
          <cell r="G11">
            <v>694.98</v>
          </cell>
          <cell r="H11">
            <v>0</v>
          </cell>
          <cell r="I11">
            <v>4517.96</v>
          </cell>
          <cell r="J11">
            <v>15.382606309042133</v>
          </cell>
          <cell r="K11">
            <v>15.382606309042135</v>
          </cell>
          <cell r="L11">
            <v>0</v>
          </cell>
        </row>
        <row r="12">
          <cell r="B12">
            <v>823</v>
          </cell>
          <cell r="C12">
            <v>100</v>
          </cell>
          <cell r="D12">
            <v>0</v>
          </cell>
          <cell r="E12">
            <v>0</v>
          </cell>
          <cell r="G12">
            <v>823</v>
          </cell>
          <cell r="H12">
            <v>0</v>
          </cell>
          <cell r="I12">
            <v>4485.5116666666672</v>
          </cell>
          <cell r="J12">
            <v>18.34796253270251</v>
          </cell>
          <cell r="K12">
            <v>18.34796253270251</v>
          </cell>
          <cell r="L12">
            <v>0</v>
          </cell>
        </row>
        <row r="13">
          <cell r="B13">
            <v>1086.57</v>
          </cell>
          <cell r="C13">
            <v>100</v>
          </cell>
          <cell r="D13">
            <v>0</v>
          </cell>
          <cell r="E13">
            <v>0</v>
          </cell>
          <cell r="G13">
            <v>1086.57</v>
          </cell>
          <cell r="H13">
            <v>0</v>
          </cell>
          <cell r="I13">
            <v>4474.6416666666682</v>
          </cell>
          <cell r="J13">
            <v>24.282838290589368</v>
          </cell>
          <cell r="K13">
            <v>24.282838290589368</v>
          </cell>
          <cell r="L13">
            <v>0</v>
          </cell>
        </row>
        <row r="14">
          <cell r="B14">
            <v>2896.7400000000002</v>
          </cell>
          <cell r="C14">
            <v>100</v>
          </cell>
          <cell r="D14">
            <v>0</v>
          </cell>
          <cell r="E14">
            <v>0</v>
          </cell>
          <cell r="G14">
            <v>2896.7400000000002</v>
          </cell>
          <cell r="H14">
            <v>0</v>
          </cell>
          <cell r="I14">
            <v>4466.8950000000013</v>
          </cell>
          <cell r="J14">
            <v>64.849073013804869</v>
          </cell>
          <cell r="K14">
            <v>64.849073013804883</v>
          </cell>
          <cell r="L14">
            <v>0</v>
          </cell>
        </row>
        <row r="15">
          <cell r="B15">
            <v>8046.4600000000009</v>
          </cell>
          <cell r="C15">
            <v>100</v>
          </cell>
          <cell r="D15">
            <v>0</v>
          </cell>
          <cell r="E15">
            <v>0</v>
          </cell>
          <cell r="G15">
            <v>8046.4600000000009</v>
          </cell>
          <cell r="H15">
            <v>0</v>
          </cell>
          <cell r="I15">
            <v>4404.7283333333344</v>
          </cell>
          <cell r="J15">
            <v>182.67778149011838</v>
          </cell>
          <cell r="K15">
            <v>182.67778149011835</v>
          </cell>
          <cell r="L15">
            <v>0</v>
          </cell>
        </row>
        <row r="16">
          <cell r="B16">
            <v>473.41</v>
          </cell>
          <cell r="C16">
            <v>100</v>
          </cell>
          <cell r="D16">
            <v>0</v>
          </cell>
          <cell r="E16">
            <v>0</v>
          </cell>
          <cell r="G16">
            <v>473.41</v>
          </cell>
          <cell r="H16">
            <v>0</v>
          </cell>
          <cell r="I16">
            <v>4378.0583333333343</v>
          </cell>
          <cell r="J16">
            <v>10.813241029604065</v>
          </cell>
          <cell r="K16">
            <v>10.813241029604065</v>
          </cell>
          <cell r="L16">
            <v>0</v>
          </cell>
        </row>
        <row r="17">
          <cell r="B17">
            <v>1454.9699999999998</v>
          </cell>
          <cell r="C17">
            <v>100</v>
          </cell>
          <cell r="D17">
            <v>0</v>
          </cell>
          <cell r="E17">
            <v>0</v>
          </cell>
          <cell r="G17">
            <v>1454.9699999999998</v>
          </cell>
          <cell r="H17">
            <v>0</v>
          </cell>
          <cell r="I17">
            <v>4364.2783333333346</v>
          </cell>
          <cell r="J17">
            <v>33.338157855040549</v>
          </cell>
          <cell r="K17">
            <v>33.338157855040549</v>
          </cell>
          <cell r="L17">
            <v>0</v>
          </cell>
        </row>
        <row r="18">
          <cell r="B18">
            <v>2116.44</v>
          </cell>
          <cell r="C18">
            <v>100</v>
          </cell>
          <cell r="D18">
            <v>0</v>
          </cell>
          <cell r="E18">
            <v>0</v>
          </cell>
          <cell r="G18">
            <v>2116.44</v>
          </cell>
          <cell r="H18">
            <v>0</v>
          </cell>
          <cell r="I18">
            <v>4303.088333333334</v>
          </cell>
          <cell r="J18">
            <v>49.184209945337699</v>
          </cell>
          <cell r="K18">
            <v>49.184209945337706</v>
          </cell>
          <cell r="L18">
            <v>0</v>
          </cell>
        </row>
        <row r="19">
          <cell r="B19">
            <v>2681.73</v>
          </cell>
          <cell r="C19">
            <v>100</v>
          </cell>
          <cell r="D19">
            <v>0</v>
          </cell>
          <cell r="E19">
            <v>0</v>
          </cell>
          <cell r="G19">
            <v>2681.73</v>
          </cell>
          <cell r="H19">
            <v>0</v>
          </cell>
          <cell r="I19">
            <v>4209.87</v>
          </cell>
          <cell r="J19">
            <v>63.701016896008667</v>
          </cell>
          <cell r="K19">
            <v>63.701016896008667</v>
          </cell>
          <cell r="L19">
            <v>0</v>
          </cell>
          <cell r="M19">
            <v>44.993081172799329</v>
          </cell>
        </row>
        <row r="20">
          <cell r="B20">
            <v>985.09</v>
          </cell>
          <cell r="C20">
            <v>100</v>
          </cell>
          <cell r="D20">
            <v>0</v>
          </cell>
          <cell r="E20">
            <v>0</v>
          </cell>
          <cell r="G20">
            <v>985.09</v>
          </cell>
          <cell r="H20">
            <v>0</v>
          </cell>
          <cell r="I20">
            <v>4170.9283333333333</v>
          </cell>
          <cell r="J20">
            <v>23.618003506014048</v>
          </cell>
          <cell r="K20">
            <v>23.618003506014048</v>
          </cell>
          <cell r="L20">
            <v>0</v>
          </cell>
          <cell r="M20">
            <v>46.808868585218868</v>
          </cell>
        </row>
        <row r="21">
          <cell r="B21">
            <v>950.99</v>
          </cell>
          <cell r="C21">
            <v>90.358768261029326</v>
          </cell>
          <cell r="D21">
            <v>101.47011903656143</v>
          </cell>
          <cell r="E21">
            <v>101.47011903656143</v>
          </cell>
          <cell r="G21">
            <v>1052.4601190365615</v>
          </cell>
          <cell r="H21">
            <v>101.47011903656153</v>
          </cell>
          <cell r="I21">
            <v>4139.7699999999995</v>
          </cell>
          <cell r="J21">
            <v>25.423154403180892</v>
          </cell>
          <cell r="K21">
            <v>22.972049171813897</v>
          </cell>
          <cell r="L21">
            <v>2.451105231366995</v>
          </cell>
          <cell r="M21">
            <v>43.147152187010256</v>
          </cell>
        </row>
        <row r="22">
          <cell r="B22">
            <v>969.24</v>
          </cell>
          <cell r="C22">
            <v>87.372884381711359</v>
          </cell>
          <cell r="D22">
            <v>140.07441357208813</v>
          </cell>
          <cell r="E22">
            <v>140.07441357208813</v>
          </cell>
          <cell r="G22">
            <v>1109.3144135720881</v>
          </cell>
          <cell r="H22">
            <v>140.07441357208813</v>
          </cell>
          <cell r="I22">
            <v>4112.2049999999999</v>
          </cell>
          <cell r="J22">
            <v>26.976145731355516</v>
          </cell>
          <cell r="K22">
            <v>23.56983662049922</v>
          </cell>
          <cell r="L22">
            <v>3.4063091108562951</v>
          </cell>
          <cell r="M22">
            <v>45.016517631554365</v>
          </cell>
        </row>
        <row r="23">
          <cell r="B23">
            <v>2293.8100000000004</v>
          </cell>
          <cell r="C23">
            <v>87.274474981898237</v>
          </cell>
          <cell r="D23">
            <v>334.46132500741305</v>
          </cell>
          <cell r="E23">
            <v>334.46132500741305</v>
          </cell>
          <cell r="G23">
            <v>2628.2713250074135</v>
          </cell>
          <cell r="H23">
            <v>334.46132500741305</v>
          </cell>
          <cell r="I23">
            <v>4102.9183333333331</v>
          </cell>
          <cell r="J23">
            <v>64.05858248882393</v>
          </cell>
          <cell r="K23">
            <v>55.906791547967295</v>
          </cell>
          <cell r="L23">
            <v>8.1517909408566354</v>
          </cell>
          <cell r="M23">
            <v>49.124267639615731</v>
          </cell>
        </row>
        <row r="24">
          <cell r="B24">
            <v>837.57000000000016</v>
          </cell>
          <cell r="C24">
            <v>77.524591167341057</v>
          </cell>
          <cell r="D24">
            <v>242.82266945898425</v>
          </cell>
          <cell r="E24">
            <v>242.82266945898425</v>
          </cell>
          <cell r="F24">
            <v>0</v>
          </cell>
          <cell r="G24">
            <v>1080.3926694589845</v>
          </cell>
          <cell r="H24">
            <v>242.82266945898436</v>
          </cell>
          <cell r="I24">
            <v>4083.7516666666666</v>
          </cell>
          <cell r="J24">
            <v>26.455885608265874</v>
          </cell>
          <cell r="K24">
            <v>20.509817157507541</v>
          </cell>
          <cell r="L24">
            <v>5.9460684507583323</v>
          </cell>
          <cell r="M24">
            <v>50.012266591265394</v>
          </cell>
        </row>
        <row r="25">
          <cell r="B25">
            <v>671.17000000000007</v>
          </cell>
          <cell r="C25">
            <v>63.101117707953776</v>
          </cell>
          <cell r="D25">
            <v>392.47201519587395</v>
          </cell>
          <cell r="E25">
            <v>392.47201519587395</v>
          </cell>
          <cell r="F25">
            <v>0</v>
          </cell>
          <cell r="G25">
            <v>1063.6420151958741</v>
          </cell>
          <cell r="H25">
            <v>392.47201519587406</v>
          </cell>
          <cell r="I25">
            <v>4034.5200000000009</v>
          </cell>
          <cell r="J25">
            <v>26.363533089335878</v>
          </cell>
          <cell r="K25">
            <v>16.635684046677174</v>
          </cell>
          <cell r="L25">
            <v>9.7278490426587041</v>
          </cell>
          <cell r="M25">
            <v>50.400651281627177</v>
          </cell>
        </row>
        <row r="26">
          <cell r="B26">
            <v>170.46</v>
          </cell>
          <cell r="C26">
            <v>47.913056804739867</v>
          </cell>
          <cell r="D26">
            <v>185.30941102855496</v>
          </cell>
          <cell r="E26">
            <v>185.30941102855496</v>
          </cell>
          <cell r="F26">
            <v>0</v>
          </cell>
          <cell r="G26">
            <v>355.76941102855494</v>
          </cell>
          <cell r="H26">
            <v>185.30941102855493</v>
          </cell>
          <cell r="I26">
            <v>3996.1783333333346</v>
          </cell>
          <cell r="J26">
            <v>8.9027411029426418</v>
          </cell>
          <cell r="K26">
            <v>4.2655754018318319</v>
          </cell>
          <cell r="L26">
            <v>4.6371657011108098</v>
          </cell>
          <cell r="M26">
            <v>45.820705332442834</v>
          </cell>
        </row>
        <row r="27">
          <cell r="B27">
            <v>353.23</v>
          </cell>
          <cell r="C27">
            <v>38.878460190481697</v>
          </cell>
          <cell r="D27">
            <v>555.31935681449249</v>
          </cell>
          <cell r="E27">
            <v>555.31935681449249</v>
          </cell>
          <cell r="F27">
            <v>0</v>
          </cell>
          <cell r="G27">
            <v>908.54935681449251</v>
          </cell>
          <cell r="H27">
            <v>555.31935681449249</v>
          </cell>
          <cell r="I27">
            <v>3955.1916666666675</v>
          </cell>
          <cell r="J27">
            <v>22.97105762209987</v>
          </cell>
          <cell r="K27">
            <v>8.9307934929407118</v>
          </cell>
          <cell r="L27">
            <v>14.040264129159159</v>
          </cell>
          <cell r="M27">
            <v>31.915340592673637</v>
          </cell>
        </row>
        <row r="28">
          <cell r="B28">
            <v>254.8</v>
          </cell>
          <cell r="C28">
            <v>23.47023432740361</v>
          </cell>
          <cell r="D28">
            <v>830.83040507225826</v>
          </cell>
          <cell r="E28">
            <v>830.83040507225826</v>
          </cell>
          <cell r="F28">
            <v>0</v>
          </cell>
          <cell r="G28">
            <v>1085.6304050722583</v>
          </cell>
          <cell r="H28">
            <v>830.83040507225837</v>
          </cell>
          <cell r="I28">
            <v>3955.6716666666675</v>
          </cell>
          <cell r="J28">
            <v>27.444906871835709</v>
          </cell>
          <cell r="K28">
            <v>6.4413839537575361</v>
          </cell>
          <cell r="L28">
            <v>21.003522918078172</v>
          </cell>
          <cell r="M28">
            <v>33.426672087457106</v>
          </cell>
        </row>
        <row r="29">
          <cell r="B29">
            <v>345.05</v>
          </cell>
          <cell r="C29">
            <v>14.358585248272975</v>
          </cell>
          <cell r="D29">
            <v>2058.0419065755591</v>
          </cell>
          <cell r="E29">
            <v>2058.0419065755591</v>
          </cell>
          <cell r="F29">
            <v>-38.091906575559108</v>
          </cell>
          <cell r="G29">
            <v>2365</v>
          </cell>
          <cell r="H29">
            <v>2019.95</v>
          </cell>
          <cell r="I29">
            <v>3942.4716666666677</v>
          </cell>
          <cell r="J29">
            <v>60</v>
          </cell>
          <cell r="K29">
            <v>8.7521237734534534</v>
          </cell>
          <cell r="L29">
            <v>51.247876226546545</v>
          </cell>
          <cell r="M29">
            <v>35.571335626535394</v>
          </cell>
        </row>
        <row r="30">
          <cell r="B30">
            <v>8.75</v>
          </cell>
          <cell r="C30">
            <v>6.8244564975439062</v>
          </cell>
          <cell r="D30">
            <v>119.46533851302428</v>
          </cell>
          <cell r="E30">
            <v>119.46533851302428</v>
          </cell>
          <cell r="F30">
            <v>2218.7846614869759</v>
          </cell>
          <cell r="G30">
            <v>2347</v>
          </cell>
          <cell r="H30">
            <v>2338.25</v>
          </cell>
          <cell r="I30">
            <v>3911.5916666666672</v>
          </cell>
          <cell r="J30">
            <v>60</v>
          </cell>
          <cell r="K30">
            <v>0.22369410576683402</v>
          </cell>
          <cell r="L30">
            <v>59.776305894233168</v>
          </cell>
          <cell r="M30">
            <v>36.332047492105538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2342</v>
          </cell>
          <cell r="G31">
            <v>2342</v>
          </cell>
          <cell r="H31">
            <v>2342</v>
          </cell>
          <cell r="I31">
            <v>3903.7283333333344</v>
          </cell>
          <cell r="J31">
            <v>60</v>
          </cell>
          <cell r="K31">
            <v>0</v>
          </cell>
          <cell r="L31">
            <v>60</v>
          </cell>
          <cell r="M31">
            <v>35.859044922931901</v>
          </cell>
        </row>
        <row r="33">
          <cell r="H33">
            <v>9482.9597151862272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"/>
  <sheetViews>
    <sheetView tabSelected="1" topLeftCell="A80" workbookViewId="0">
      <selection activeCell="A89" sqref="A89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12</v>
      </c>
      <c r="I4" s="3" t="s">
        <v>6</v>
      </c>
      <c r="J4" s="3" t="s">
        <v>13</v>
      </c>
    </row>
    <row r="5" spans="1:10" ht="15.5" customHeight="1" x14ac:dyDescent="0.35">
      <c r="A5" s="3" t="s">
        <v>14</v>
      </c>
      <c r="B5" s="3" t="s">
        <v>12</v>
      </c>
      <c r="C5" s="3" t="s">
        <v>12</v>
      </c>
      <c r="D5" s="3" t="s">
        <v>12</v>
      </c>
      <c r="E5" s="3" t="s">
        <v>15</v>
      </c>
      <c r="F5" s="3" t="s">
        <v>15</v>
      </c>
      <c r="G5" s="3" t="s">
        <v>15</v>
      </c>
      <c r="H5" s="3" t="s">
        <v>16</v>
      </c>
      <c r="I5" s="3" t="s">
        <v>13</v>
      </c>
      <c r="J5" s="3" t="s">
        <v>17</v>
      </c>
    </row>
    <row r="6" spans="1:10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0.90783437806817102</v>
      </c>
      <c r="F7" s="5">
        <v>3.3925954082550912E-2</v>
      </c>
      <c r="G7" s="5">
        <v>8.8301616342087219E-2</v>
      </c>
      <c r="H7" s="4">
        <f t="shared" ref="H7:H29" si="3">+I7/I8</f>
        <v>1</v>
      </c>
      <c r="I7" s="5">
        <v>4.9018671827134902E-2</v>
      </c>
      <c r="J7" s="5">
        <f t="shared" ref="J7:J30" si="4">I7</f>
        <v>4.9018671827134902E-2</v>
      </c>
    </row>
    <row r="8" spans="1:10" ht="15.5" customHeight="1" x14ac:dyDescent="0.35">
      <c r="A8" s="3">
        <f t="shared" ref="A8:A29" si="5">1+A7</f>
        <v>1</v>
      </c>
      <c r="B8" s="4">
        <f t="shared" si="0"/>
        <v>0.91542161494913366</v>
      </c>
      <c r="C8" s="4">
        <f t="shared" si="1"/>
        <v>0.49551381358933289</v>
      </c>
      <c r="D8" s="4">
        <f t="shared" si="2"/>
        <v>0.61733821347269868</v>
      </c>
      <c r="E8" s="5">
        <v>0.90783437806817102</v>
      </c>
      <c r="F8" s="5">
        <v>3.3925954082550912E-2</v>
      </c>
      <c r="G8" s="5">
        <v>8.8301616342087219E-2</v>
      </c>
      <c r="H8" s="4">
        <f t="shared" si="3"/>
        <v>0.52932786210734439</v>
      </c>
      <c r="I8" s="5">
        <v>4.9018671827134902E-2</v>
      </c>
      <c r="J8" s="5">
        <f t="shared" si="4"/>
        <v>4.9018671827134902E-2</v>
      </c>
    </row>
    <row r="9" spans="1:10" ht="15.5" customHeight="1" x14ac:dyDescent="0.35">
      <c r="A9" s="3">
        <f t="shared" si="5"/>
        <v>2</v>
      </c>
      <c r="B9" s="4">
        <f t="shared" si="0"/>
        <v>0.99837165502628877</v>
      </c>
      <c r="C9" s="4">
        <f t="shared" si="1"/>
        <v>0.25582557737928552</v>
      </c>
      <c r="D9" s="4">
        <f t="shared" si="2"/>
        <v>0.40296360107174628</v>
      </c>
      <c r="E9" s="5">
        <v>0.99171175690298263</v>
      </c>
      <c r="F9" s="5">
        <v>6.8466212549763011E-2</v>
      </c>
      <c r="G9" s="5">
        <v>0.14303604477255041</v>
      </c>
      <c r="H9" s="4">
        <f t="shared" si="3"/>
        <v>0.30345619528294271</v>
      </c>
      <c r="I9" s="5">
        <v>9.2605500930903611E-2</v>
      </c>
      <c r="J9" s="5">
        <f t="shared" si="4"/>
        <v>9.2605500930903611E-2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0.87742086662746943</v>
      </c>
      <c r="D10" s="4">
        <f t="shared" si="2"/>
        <v>0.78821448783562975</v>
      </c>
      <c r="E10" s="5">
        <v>0.99332923957748909</v>
      </c>
      <c r="F10" s="5">
        <v>0.2676284883284184</v>
      </c>
      <c r="G10" s="5">
        <v>0.35496021077864881</v>
      </c>
      <c r="H10" s="4">
        <f t="shared" si="3"/>
        <v>0.8390742529810068</v>
      </c>
      <c r="I10" s="5">
        <v>0.30516925464170602</v>
      </c>
      <c r="J10" s="5">
        <f t="shared" si="4"/>
        <v>0.30516925464170602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0.9998657470214013</v>
      </c>
      <c r="D11" s="4">
        <f t="shared" si="2"/>
        <v>0.99993286900443235</v>
      </c>
      <c r="E11" s="5">
        <v>0.99332923957748909</v>
      </c>
      <c r="F11" s="5">
        <v>0.30501723689008942</v>
      </c>
      <c r="G11" s="5">
        <v>0.45033454250928512</v>
      </c>
      <c r="H11" s="4">
        <f t="shared" si="3"/>
        <v>0.99989285142805939</v>
      </c>
      <c r="I11" s="5">
        <v>0.36369755543984472</v>
      </c>
      <c r="J11" s="5">
        <f t="shared" si="4"/>
        <v>0.36369755543984472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0.9959785993060476</v>
      </c>
      <c r="E12" s="5">
        <v>0.99332923957748909</v>
      </c>
      <c r="F12" s="5">
        <v>0.3050581918609927</v>
      </c>
      <c r="G12" s="5">
        <v>0.45036477594506291</v>
      </c>
      <c r="H12" s="4">
        <f t="shared" si="3"/>
        <v>0.9983760604631754</v>
      </c>
      <c r="I12" s="5">
        <v>0.36373652928952072</v>
      </c>
      <c r="J12" s="5">
        <f t="shared" si="4"/>
        <v>0.36373652928952072</v>
      </c>
    </row>
    <row r="13" spans="1:10" ht="15.5" customHeight="1" x14ac:dyDescent="0.35">
      <c r="A13" s="3">
        <f t="shared" si="5"/>
        <v>6</v>
      </c>
      <c r="B13" s="4">
        <f t="shared" si="0"/>
        <v>0.99332923957748909</v>
      </c>
      <c r="C13" s="4">
        <f t="shared" si="1"/>
        <v>0.88064580187769548</v>
      </c>
      <c r="D13" s="4">
        <f t="shared" si="2"/>
        <v>0.84454150966788599</v>
      </c>
      <c r="E13" s="5">
        <v>0.99332923957748909</v>
      </c>
      <c r="F13" s="5">
        <v>0.3050581918609927</v>
      </c>
      <c r="G13" s="5">
        <v>0.45218318572191862</v>
      </c>
      <c r="H13" s="4">
        <f t="shared" si="3"/>
        <v>0.86610102074713791</v>
      </c>
      <c r="I13" s="5">
        <v>0.36432817621926239</v>
      </c>
      <c r="J13" s="5">
        <f t="shared" si="4"/>
        <v>0.36432817621926239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0.88953089830833432</v>
      </c>
      <c r="D14" s="4">
        <f t="shared" si="2"/>
        <v>0.9366736244853936</v>
      </c>
      <c r="E14" s="5">
        <v>1</v>
      </c>
      <c r="F14" s="5">
        <v>0.34640282303118197</v>
      </c>
      <c r="G14" s="5">
        <v>0.53541854431730496</v>
      </c>
      <c r="H14" s="4">
        <f t="shared" si="3"/>
        <v>0.90804981159144349</v>
      </c>
      <c r="I14" s="5">
        <v>0.42065321191398253</v>
      </c>
      <c r="J14" s="5">
        <f t="shared" si="4"/>
        <v>0.42065321191398253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0.99213975720705616</v>
      </c>
      <c r="E15" s="5">
        <v>1</v>
      </c>
      <c r="F15" s="5">
        <v>0.38942191180762092</v>
      </c>
      <c r="G15" s="5">
        <v>0.57161697556228586</v>
      </c>
      <c r="H15" s="4">
        <f t="shared" si="3"/>
        <v>0.99681495638113327</v>
      </c>
      <c r="I15" s="5">
        <v>0.46324904927489369</v>
      </c>
      <c r="J15" s="5">
        <f t="shared" si="4"/>
        <v>0.46324904927489369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0.96001791554182703</v>
      </c>
      <c r="D16" s="4">
        <f t="shared" si="2"/>
        <v>0.97960116377450535</v>
      </c>
      <c r="E16" s="5">
        <v>1</v>
      </c>
      <c r="F16" s="5">
        <v>0.38942191180762092</v>
      </c>
      <c r="G16" s="5">
        <v>0.57614562001973213</v>
      </c>
      <c r="H16" s="4">
        <f t="shared" si="3"/>
        <v>0.96791601247942838</v>
      </c>
      <c r="I16" s="5">
        <v>0.46472923215025469</v>
      </c>
      <c r="J16" s="5">
        <f t="shared" si="4"/>
        <v>0.46472923215025469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0.92004419095752932</v>
      </c>
      <c r="D17" s="4">
        <f t="shared" si="2"/>
        <v>0.95835730791039964</v>
      </c>
      <c r="E17" s="5">
        <v>1</v>
      </c>
      <c r="F17" s="5">
        <v>0.40564025473194848</v>
      </c>
      <c r="G17" s="5">
        <v>0.58814305385243015</v>
      </c>
      <c r="H17" s="4">
        <f t="shared" si="3"/>
        <v>0.93568275359597364</v>
      </c>
      <c r="I17" s="5">
        <v>0.4801338402903339</v>
      </c>
      <c r="J17" s="5">
        <f t="shared" si="4"/>
        <v>0.4801338402903339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0.4496076929173381</v>
      </c>
      <c r="D18" s="4">
        <f t="shared" si="2"/>
        <v>0.62031637264907424</v>
      </c>
      <c r="E18" s="5">
        <v>1</v>
      </c>
      <c r="F18" s="5">
        <v>0.44089214270216881</v>
      </c>
      <c r="G18" s="5">
        <v>0.61369913809580701</v>
      </c>
      <c r="H18" s="4">
        <f t="shared" si="3"/>
        <v>0.52097573564175104</v>
      </c>
      <c r="I18" s="5">
        <v>0.51313742659582562</v>
      </c>
      <c r="J18" s="5">
        <f t="shared" si="4"/>
        <v>0.51313742659582562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0.98061521109966487</v>
      </c>
      <c r="D19" s="4">
        <f t="shared" si="2"/>
        <v>0.98933248444659272</v>
      </c>
      <c r="E19" s="5">
        <v>1</v>
      </c>
      <c r="F19" s="5">
        <v>0.98061521109966487</v>
      </c>
      <c r="G19" s="5">
        <v>0.98933248444659272</v>
      </c>
      <c r="H19" s="4">
        <f t="shared" si="3"/>
        <v>0.98495456024210026</v>
      </c>
      <c r="I19" s="5">
        <v>0.98495456024210026</v>
      </c>
      <c r="J19" s="5">
        <f t="shared" si="4"/>
        <v>0.98495456024210026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20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22</v>
      </c>
      <c r="B36" s="6" t="s">
        <v>23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24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  <c r="Q37" s="3" t="s">
        <v>25</v>
      </c>
      <c r="R37" s="3" t="s">
        <v>25</v>
      </c>
      <c r="S37" s="3" t="s">
        <v>25</v>
      </c>
      <c r="T37" s="3" t="s">
        <v>25</v>
      </c>
      <c r="U37" s="3" t="s">
        <v>25</v>
      </c>
      <c r="V37" s="3" t="s">
        <v>25</v>
      </c>
      <c r="W37" s="3" t="s">
        <v>25</v>
      </c>
      <c r="X37" s="3" t="s">
        <v>25</v>
      </c>
    </row>
    <row r="38" spans="1:24" ht="15.5" customHeight="1" x14ac:dyDescent="0.35">
      <c r="A38" s="1">
        <v>0</v>
      </c>
      <c r="B38" s="4"/>
      <c r="C38" s="4">
        <v>1.1008171378091871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12.81344380596018</v>
      </c>
      <c r="D39" s="4">
        <v>1.0062576264822749</v>
      </c>
      <c r="E39" s="4">
        <v>1</v>
      </c>
      <c r="F39" s="4">
        <v>1</v>
      </c>
      <c r="G39" s="4">
        <v>3.2801944383984738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3.5990678404971521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8.7601145721446461</v>
      </c>
      <c r="D42" s="4">
        <v>1.030490047819512</v>
      </c>
      <c r="E42" s="4">
        <v>1.397909808432158</v>
      </c>
      <c r="F42" s="4">
        <v>1</v>
      </c>
      <c r="G42" s="4">
        <v>1</v>
      </c>
      <c r="H42" s="4">
        <v>1</v>
      </c>
      <c r="I42" s="4">
        <v>1.066164474897505</v>
      </c>
      <c r="J42" s="4">
        <v>1.09507018827756</v>
      </c>
      <c r="K42" s="4">
        <v>0.99999999999999989</v>
      </c>
      <c r="L42" s="4">
        <v>0.99999999999999989</v>
      </c>
      <c r="M42" s="4">
        <v>0.99999999999999989</v>
      </c>
      <c r="N42" s="4">
        <v>0.99999999999999989</v>
      </c>
      <c r="O42" s="4">
        <v>0.99999999999999989</v>
      </c>
      <c r="P42" s="4">
        <v>0.99999999999999989</v>
      </c>
      <c r="Q42" s="4">
        <v>0.99999999999999989</v>
      </c>
      <c r="R42" s="4">
        <v>0.99999999999999989</v>
      </c>
      <c r="S42" s="4">
        <v>0.99999999999999989</v>
      </c>
      <c r="T42" s="4">
        <v>0.99999999999999989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2.4110169491525419</v>
      </c>
      <c r="D43" s="4">
        <v>1</v>
      </c>
      <c r="E43" s="4">
        <v>1</v>
      </c>
      <c r="F43" s="4">
        <v>1</v>
      </c>
      <c r="G43" s="4">
        <v>23.87016695957821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1.0019854721549639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2.575291560783902</v>
      </c>
      <c r="D45" s="4">
        <v>1</v>
      </c>
      <c r="E45" s="4">
        <v>1</v>
      </c>
      <c r="F45" s="4">
        <v>1</v>
      </c>
      <c r="G45" s="4">
        <v>1.048451651833735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1.118607922950309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</v>
      </c>
      <c r="D46" s="4">
        <v>1.372942884801549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8.3449673893883318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</v>
      </c>
      <c r="E47" s="4">
        <v>3.0332826747720358</v>
      </c>
      <c r="F47" s="4">
        <v>1</v>
      </c>
      <c r="G47" s="4">
        <v>1</v>
      </c>
      <c r="H47" s="4">
        <v>2.3957112079763521</v>
      </c>
      <c r="I47" s="4">
        <v>0.99999999999999989</v>
      </c>
      <c r="J47" s="4">
        <v>0.99999999999999989</v>
      </c>
      <c r="K47" s="4">
        <v>0.99999999999999989</v>
      </c>
      <c r="L47" s="4">
        <v>1.521425882549774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1.2498833645345511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1.2693553009469569</v>
      </c>
      <c r="D49" s="4">
        <v>1</v>
      </c>
      <c r="E49" s="4">
        <v>1.288221815509216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1.037650450085972</v>
      </c>
      <c r="D50" s="4">
        <v>1.2921266174427961</v>
      </c>
      <c r="E50" s="4">
        <v>1.0645544554455451</v>
      </c>
      <c r="F50" s="4">
        <v>1</v>
      </c>
      <c r="G50" s="4">
        <v>1</v>
      </c>
      <c r="H50" s="4">
        <v>1</v>
      </c>
      <c r="I50" s="4">
        <v>1.745128259637188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1.099665637860082</v>
      </c>
      <c r="D51" s="4">
        <v>1.0337582349043</v>
      </c>
      <c r="E51" s="4">
        <v>1</v>
      </c>
      <c r="F51" s="4">
        <v>1</v>
      </c>
      <c r="G51" s="4">
        <v>1</v>
      </c>
      <c r="H51" s="4">
        <v>1.7930351823221089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1.4154905957326041</v>
      </c>
      <c r="D52" s="4">
        <v>1</v>
      </c>
      <c r="E52" s="4">
        <v>1.76665512276033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1.2858780147498501</v>
      </c>
      <c r="D53" s="4">
        <v>1.243778891134055</v>
      </c>
      <c r="E53" s="4">
        <v>1</v>
      </c>
      <c r="F53" s="4">
        <v>1.000805626029287</v>
      </c>
      <c r="G53" s="4">
        <v>1</v>
      </c>
      <c r="H53" s="4">
        <v>1.0201466749091621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4.6159285959491934</v>
      </c>
      <c r="D54" s="4">
        <v>1.162603560857342</v>
      </c>
      <c r="E54" s="4">
        <v>1.071568389135525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1</v>
      </c>
      <c r="D55" s="4">
        <v>18.04220430107527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2.289821814254859</v>
      </c>
      <c r="D56" s="4">
        <v>1.0048930024170251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1.1847856412164051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  <row r="62" spans="1:22" x14ac:dyDescent="0.35">
      <c r="C62" s="33"/>
      <c r="D62" s="33" t="s">
        <v>57</v>
      </c>
    </row>
    <row r="63" spans="1:22" ht="15.5" x14ac:dyDescent="0.35">
      <c r="A63" s="3" t="s">
        <v>21</v>
      </c>
    </row>
    <row r="64" spans="1:22" ht="15.5" x14ac:dyDescent="0.35">
      <c r="A64" s="3" t="s">
        <v>22</v>
      </c>
    </row>
    <row r="65" spans="1:24" ht="15.5" x14ac:dyDescent="0.35">
      <c r="A65" s="2" t="s">
        <v>24</v>
      </c>
    </row>
    <row r="66" spans="1:24" ht="15.5" x14ac:dyDescent="0.35">
      <c r="A66" s="1">
        <v>0</v>
      </c>
      <c r="B66">
        <v>0</v>
      </c>
      <c r="C66">
        <f t="shared" ref="C66:X66" si="7">+IFERROR(1/C38,0)</f>
        <v>0.90841608987862388</v>
      </c>
      <c r="D66">
        <f t="shared" si="7"/>
        <v>1</v>
      </c>
      <c r="E66">
        <f t="shared" si="7"/>
        <v>1</v>
      </c>
      <c r="F66">
        <f t="shared" si="7"/>
        <v>1</v>
      </c>
      <c r="G66">
        <f t="shared" si="7"/>
        <v>1</v>
      </c>
      <c r="H66">
        <f t="shared" si="7"/>
        <v>1</v>
      </c>
      <c r="I66">
        <f t="shared" si="7"/>
        <v>1</v>
      </c>
      <c r="J66">
        <f t="shared" si="7"/>
        <v>1</v>
      </c>
      <c r="K66">
        <f t="shared" si="7"/>
        <v>1</v>
      </c>
      <c r="L66">
        <f t="shared" si="7"/>
        <v>1</v>
      </c>
      <c r="M66">
        <f t="shared" si="7"/>
        <v>1</v>
      </c>
      <c r="N66">
        <f t="shared" si="7"/>
        <v>1</v>
      </c>
      <c r="O66">
        <f t="shared" si="7"/>
        <v>1</v>
      </c>
      <c r="P66">
        <f t="shared" si="7"/>
        <v>1</v>
      </c>
      <c r="Q66">
        <f t="shared" si="7"/>
        <v>1</v>
      </c>
      <c r="R66">
        <f t="shared" si="7"/>
        <v>1</v>
      </c>
      <c r="S66">
        <f t="shared" si="7"/>
        <v>1</v>
      </c>
      <c r="T66">
        <f t="shared" si="7"/>
        <v>1</v>
      </c>
      <c r="U66">
        <f t="shared" si="7"/>
        <v>1</v>
      </c>
      <c r="V66">
        <f t="shared" si="7"/>
        <v>1</v>
      </c>
      <c r="W66">
        <f t="shared" si="7"/>
        <v>1</v>
      </c>
      <c r="X66">
        <f t="shared" si="7"/>
        <v>1</v>
      </c>
    </row>
    <row r="67" spans="1:24" ht="15.5" x14ac:dyDescent="0.35">
      <c r="A67" s="1">
        <f t="shared" ref="A67:A88" si="8">1+A66</f>
        <v>1</v>
      </c>
      <c r="B67">
        <v>0</v>
      </c>
      <c r="C67">
        <f t="shared" ref="C67:D87" si="9">+IFERROR(1/C39,0)</f>
        <v>7.8043031611443089E-2</v>
      </c>
      <c r="D67">
        <f t="shared" si="9"/>
        <v>0.9937812878952772</v>
      </c>
      <c r="E67">
        <f t="shared" ref="E67:F67" si="10">+IFERROR(1/E39,0)</f>
        <v>1</v>
      </c>
      <c r="F67">
        <f t="shared" si="10"/>
        <v>1</v>
      </c>
      <c r="G67">
        <f t="shared" ref="G67:H67" si="11">+IFERROR(1/G39,0)</f>
        <v>0.30485997668121201</v>
      </c>
      <c r="H67">
        <f t="shared" si="11"/>
        <v>1</v>
      </c>
      <c r="I67">
        <f t="shared" ref="I67:J67" si="12">+IFERROR(1/I39,0)</f>
        <v>1</v>
      </c>
      <c r="J67">
        <f t="shared" si="12"/>
        <v>1</v>
      </c>
      <c r="K67">
        <f t="shared" ref="K67:L67" si="13">+IFERROR(1/K39,0)</f>
        <v>1</v>
      </c>
      <c r="L67">
        <f t="shared" si="13"/>
        <v>1</v>
      </c>
      <c r="M67">
        <f t="shared" ref="M67:N67" si="14">+IFERROR(1/M39,0)</f>
        <v>1</v>
      </c>
      <c r="N67">
        <f t="shared" si="14"/>
        <v>1</v>
      </c>
      <c r="O67">
        <f t="shared" ref="O67:P67" si="15">+IFERROR(1/O39,0)</f>
        <v>1</v>
      </c>
      <c r="P67">
        <f t="shared" si="15"/>
        <v>1</v>
      </c>
      <c r="Q67">
        <f t="shared" ref="Q67:R67" si="16">+IFERROR(1/Q39,0)</f>
        <v>1</v>
      </c>
      <c r="R67">
        <f t="shared" si="16"/>
        <v>1</v>
      </c>
      <c r="S67">
        <f t="shared" ref="S67:T67" si="17">+IFERROR(1/S39,0)</f>
        <v>1</v>
      </c>
      <c r="T67">
        <f t="shared" si="17"/>
        <v>1</v>
      </c>
      <c r="U67">
        <f t="shared" ref="U67:V67" si="18">+IFERROR(1/U39,0)</f>
        <v>1</v>
      </c>
      <c r="V67">
        <f t="shared" si="18"/>
        <v>1</v>
      </c>
      <c r="W67">
        <f t="shared" ref="W67" si="19">+IFERROR(1/W39,0)</f>
        <v>1</v>
      </c>
    </row>
    <row r="68" spans="1:24" ht="15.5" x14ac:dyDescent="0.35">
      <c r="A68" s="1">
        <f t="shared" si="8"/>
        <v>2</v>
      </c>
      <c r="B68">
        <v>0</v>
      </c>
      <c r="C68">
        <f t="shared" si="9"/>
        <v>0</v>
      </c>
      <c r="D68">
        <f t="shared" si="9"/>
        <v>1</v>
      </c>
      <c r="E68">
        <f t="shared" ref="E68:F68" si="20">+IFERROR(1/E40,0)</f>
        <v>1</v>
      </c>
      <c r="F68">
        <f t="shared" si="20"/>
        <v>1</v>
      </c>
      <c r="G68">
        <f t="shared" ref="G68:H68" si="21">+IFERROR(1/G40,0)</f>
        <v>1</v>
      </c>
      <c r="H68">
        <f t="shared" si="21"/>
        <v>1</v>
      </c>
      <c r="I68">
        <f t="shared" ref="I68:J68" si="22">+IFERROR(1/I40,0)</f>
        <v>1</v>
      </c>
      <c r="J68">
        <f t="shared" si="22"/>
        <v>1</v>
      </c>
      <c r="K68">
        <f t="shared" ref="K68:L68" si="23">+IFERROR(1/K40,0)</f>
        <v>1</v>
      </c>
      <c r="L68">
        <f t="shared" si="23"/>
        <v>1</v>
      </c>
      <c r="M68">
        <f t="shared" ref="M68:N68" si="24">+IFERROR(1/M40,0)</f>
        <v>1</v>
      </c>
      <c r="N68">
        <f t="shared" si="24"/>
        <v>1</v>
      </c>
      <c r="O68">
        <f t="shared" ref="O68:P68" si="25">+IFERROR(1/O40,0)</f>
        <v>1</v>
      </c>
      <c r="P68">
        <f t="shared" si="25"/>
        <v>1</v>
      </c>
      <c r="Q68">
        <f t="shared" ref="Q68:R68" si="26">+IFERROR(1/Q40,0)</f>
        <v>1</v>
      </c>
      <c r="R68">
        <f t="shared" si="26"/>
        <v>1</v>
      </c>
      <c r="S68">
        <f t="shared" ref="S68:T68" si="27">+IFERROR(1/S40,0)</f>
        <v>1</v>
      </c>
      <c r="T68">
        <f t="shared" si="27"/>
        <v>1</v>
      </c>
      <c r="U68">
        <f t="shared" ref="U68:V68" si="28">+IFERROR(1/U40,0)</f>
        <v>1</v>
      </c>
      <c r="V68">
        <f t="shared" si="28"/>
        <v>1</v>
      </c>
    </row>
    <row r="69" spans="1:24" ht="15.5" x14ac:dyDescent="0.35">
      <c r="A69" s="1">
        <f t="shared" si="8"/>
        <v>3</v>
      </c>
      <c r="B69">
        <v>0</v>
      </c>
      <c r="C69">
        <f t="shared" si="9"/>
        <v>0.27784972229416671</v>
      </c>
      <c r="D69">
        <f t="shared" si="9"/>
        <v>1</v>
      </c>
      <c r="E69">
        <f t="shared" ref="E69:F69" si="29">+IFERROR(1/E41,0)</f>
        <v>1</v>
      </c>
      <c r="F69">
        <f t="shared" si="29"/>
        <v>1</v>
      </c>
      <c r="G69">
        <f t="shared" ref="G69:H69" si="30">+IFERROR(1/G41,0)</f>
        <v>1</v>
      </c>
      <c r="H69">
        <f t="shared" si="30"/>
        <v>1</v>
      </c>
      <c r="I69">
        <f t="shared" ref="I69:J69" si="31">+IFERROR(1/I41,0)</f>
        <v>1</v>
      </c>
      <c r="J69">
        <f t="shared" si="31"/>
        <v>1</v>
      </c>
      <c r="K69">
        <f t="shared" ref="K69:L69" si="32">+IFERROR(1/K41,0)</f>
        <v>1</v>
      </c>
      <c r="L69">
        <f t="shared" si="32"/>
        <v>1</v>
      </c>
      <c r="M69">
        <f t="shared" ref="M69:N69" si="33">+IFERROR(1/M41,0)</f>
        <v>1</v>
      </c>
      <c r="N69">
        <f t="shared" si="33"/>
        <v>1</v>
      </c>
      <c r="O69">
        <f t="shared" ref="O69:P69" si="34">+IFERROR(1/O41,0)</f>
        <v>1</v>
      </c>
      <c r="P69">
        <f t="shared" si="34"/>
        <v>1</v>
      </c>
      <c r="Q69">
        <f t="shared" ref="Q69:R69" si="35">+IFERROR(1/Q41,0)</f>
        <v>1</v>
      </c>
      <c r="R69">
        <f t="shared" si="35"/>
        <v>1</v>
      </c>
      <c r="S69">
        <f t="shared" ref="S69:T69" si="36">+IFERROR(1/S41,0)</f>
        <v>1</v>
      </c>
      <c r="T69">
        <f t="shared" si="36"/>
        <v>1</v>
      </c>
      <c r="U69">
        <f t="shared" ref="U69" si="37">+IFERROR(1/U41,0)</f>
        <v>1</v>
      </c>
    </row>
    <row r="70" spans="1:24" ht="15.5" x14ac:dyDescent="0.35">
      <c r="A70" s="1">
        <f t="shared" si="8"/>
        <v>4</v>
      </c>
      <c r="B70">
        <v>0</v>
      </c>
      <c r="C70">
        <f t="shared" si="9"/>
        <v>0.11415375812318634</v>
      </c>
      <c r="D70">
        <f t="shared" si="9"/>
        <v>0.97041208900170539</v>
      </c>
      <c r="E70">
        <f t="shared" ref="E70:F70" si="38">+IFERROR(1/E42,0)</f>
        <v>0.71535373310067951</v>
      </c>
      <c r="F70">
        <f t="shared" si="38"/>
        <v>1</v>
      </c>
      <c r="G70">
        <f t="shared" ref="G70:H70" si="39">+IFERROR(1/G42,0)</f>
        <v>1</v>
      </c>
      <c r="H70">
        <f t="shared" si="39"/>
        <v>1</v>
      </c>
      <c r="I70">
        <f t="shared" ref="I70:J70" si="40">+IFERROR(1/I42,0)</f>
        <v>0.93794158738606848</v>
      </c>
      <c r="J70">
        <f t="shared" si="40"/>
        <v>0.91318347509112974</v>
      </c>
      <c r="K70">
        <f t="shared" ref="K70:L70" si="41">+IFERROR(1/K42,0)</f>
        <v>1</v>
      </c>
      <c r="L70">
        <f t="shared" si="41"/>
        <v>1</v>
      </c>
      <c r="M70">
        <f t="shared" ref="M70:N70" si="42">+IFERROR(1/M42,0)</f>
        <v>1</v>
      </c>
      <c r="N70">
        <f t="shared" si="42"/>
        <v>1</v>
      </c>
      <c r="O70">
        <f t="shared" ref="O70:P70" si="43">+IFERROR(1/O42,0)</f>
        <v>1</v>
      </c>
      <c r="P70">
        <f t="shared" si="43"/>
        <v>1</v>
      </c>
      <c r="Q70">
        <f t="shared" ref="Q70:R70" si="44">+IFERROR(1/Q42,0)</f>
        <v>1</v>
      </c>
      <c r="R70">
        <f t="shared" si="44"/>
        <v>1</v>
      </c>
      <c r="S70">
        <f t="shared" ref="S70:T70" si="45">+IFERROR(1/S42,0)</f>
        <v>1</v>
      </c>
      <c r="T70">
        <f t="shared" si="45"/>
        <v>1</v>
      </c>
    </row>
    <row r="71" spans="1:24" ht="15.5" x14ac:dyDescent="0.35">
      <c r="A71" s="1">
        <f t="shared" si="8"/>
        <v>5</v>
      </c>
      <c r="B71">
        <v>0</v>
      </c>
      <c r="C71">
        <f t="shared" si="9"/>
        <v>0.41476274165202115</v>
      </c>
      <c r="D71">
        <f t="shared" si="9"/>
        <v>1</v>
      </c>
      <c r="E71">
        <f t="shared" ref="E71:F71" si="46">+IFERROR(1/E43,0)</f>
        <v>1</v>
      </c>
      <c r="F71">
        <f t="shared" si="46"/>
        <v>1</v>
      </c>
      <c r="G71">
        <f t="shared" ref="G71:H71" si="47">+IFERROR(1/G43,0)</f>
        <v>4.1893297256504411E-2</v>
      </c>
      <c r="H71">
        <f t="shared" si="47"/>
        <v>1</v>
      </c>
      <c r="I71">
        <f t="shared" ref="I71:J71" si="48">+IFERROR(1/I43,0)</f>
        <v>1</v>
      </c>
      <c r="J71">
        <f t="shared" si="48"/>
        <v>1</v>
      </c>
      <c r="K71">
        <f t="shared" ref="K71:L71" si="49">+IFERROR(1/K43,0)</f>
        <v>1</v>
      </c>
      <c r="L71">
        <f t="shared" si="49"/>
        <v>1</v>
      </c>
      <c r="M71">
        <f t="shared" ref="M71:N71" si="50">+IFERROR(1/M43,0)</f>
        <v>1</v>
      </c>
      <c r="N71">
        <f t="shared" si="50"/>
        <v>1</v>
      </c>
      <c r="O71">
        <f t="shared" ref="O71:P71" si="51">+IFERROR(1/O43,0)</f>
        <v>1</v>
      </c>
      <c r="P71">
        <f t="shared" si="51"/>
        <v>1</v>
      </c>
      <c r="Q71">
        <f t="shared" ref="Q71:R71" si="52">+IFERROR(1/Q43,0)</f>
        <v>1</v>
      </c>
      <c r="R71">
        <f t="shared" si="52"/>
        <v>1</v>
      </c>
      <c r="S71">
        <f t="shared" ref="S71" si="53">+IFERROR(1/S43,0)</f>
        <v>1</v>
      </c>
    </row>
    <row r="72" spans="1:24" ht="15.5" x14ac:dyDescent="0.35">
      <c r="A72" s="1">
        <f t="shared" si="8"/>
        <v>6</v>
      </c>
      <c r="B72">
        <v>0</v>
      </c>
      <c r="C72">
        <f t="shared" si="9"/>
        <v>0</v>
      </c>
      <c r="D72">
        <f t="shared" si="9"/>
        <v>0.99801846213329448</v>
      </c>
      <c r="E72">
        <f t="shared" ref="E72:F72" si="54">+IFERROR(1/E44,0)</f>
        <v>1</v>
      </c>
      <c r="F72">
        <f t="shared" si="54"/>
        <v>1</v>
      </c>
      <c r="G72">
        <f t="shared" ref="G72:H72" si="55">+IFERROR(1/G44,0)</f>
        <v>1</v>
      </c>
      <c r="H72">
        <f t="shared" si="55"/>
        <v>1</v>
      </c>
      <c r="I72">
        <f t="shared" ref="I72:J72" si="56">+IFERROR(1/I44,0)</f>
        <v>1</v>
      </c>
      <c r="J72">
        <f t="shared" si="56"/>
        <v>1</v>
      </c>
      <c r="K72">
        <f t="shared" ref="K72:L72" si="57">+IFERROR(1/K44,0)</f>
        <v>1</v>
      </c>
      <c r="L72">
        <f t="shared" si="57"/>
        <v>1</v>
      </c>
      <c r="M72">
        <f t="shared" ref="M72:N72" si="58">+IFERROR(1/M44,0)</f>
        <v>1</v>
      </c>
      <c r="N72">
        <f t="shared" si="58"/>
        <v>1</v>
      </c>
      <c r="O72">
        <f t="shared" ref="O72:P72" si="59">+IFERROR(1/O44,0)</f>
        <v>1</v>
      </c>
      <c r="P72">
        <f t="shared" si="59"/>
        <v>1</v>
      </c>
      <c r="Q72">
        <f t="shared" ref="Q72:R72" si="60">+IFERROR(1/Q44,0)</f>
        <v>1</v>
      </c>
      <c r="R72">
        <f t="shared" si="60"/>
        <v>1</v>
      </c>
    </row>
    <row r="73" spans="1:24" ht="15.5" x14ac:dyDescent="0.35">
      <c r="A73" s="1">
        <f t="shared" si="8"/>
        <v>7</v>
      </c>
      <c r="B73">
        <v>0</v>
      </c>
      <c r="C73">
        <f t="shared" si="9"/>
        <v>0.388305547701017</v>
      </c>
      <c r="D73">
        <f t="shared" si="9"/>
        <v>1</v>
      </c>
      <c r="E73">
        <f t="shared" ref="E73:F73" si="61">+IFERROR(1/E45,0)</f>
        <v>1</v>
      </c>
      <c r="F73">
        <f t="shared" si="61"/>
        <v>1</v>
      </c>
      <c r="G73">
        <f t="shared" ref="G73:H73" si="62">+IFERROR(1/G45,0)</f>
        <v>0.95378742381778558</v>
      </c>
      <c r="H73">
        <f t="shared" si="62"/>
        <v>1</v>
      </c>
      <c r="I73">
        <f t="shared" ref="I73:J73" si="63">+IFERROR(1/I45,0)</f>
        <v>1</v>
      </c>
      <c r="J73">
        <f t="shared" si="63"/>
        <v>1</v>
      </c>
      <c r="K73">
        <f t="shared" ref="K73:L73" si="64">+IFERROR(1/K45,0)</f>
        <v>1</v>
      </c>
      <c r="L73">
        <f t="shared" si="64"/>
        <v>1</v>
      </c>
      <c r="M73">
        <f t="shared" ref="M73:N73" si="65">+IFERROR(1/M45,0)</f>
        <v>1</v>
      </c>
      <c r="N73">
        <f t="shared" si="65"/>
        <v>0.89396827921843913</v>
      </c>
      <c r="O73">
        <f t="shared" ref="O73:P73" si="66">+IFERROR(1/O45,0)</f>
        <v>1</v>
      </c>
      <c r="P73">
        <f t="shared" si="66"/>
        <v>1</v>
      </c>
      <c r="Q73">
        <f t="shared" ref="Q73" si="67">+IFERROR(1/Q45,0)</f>
        <v>1</v>
      </c>
    </row>
    <row r="74" spans="1:24" ht="15.5" x14ac:dyDescent="0.35">
      <c r="A74" s="1">
        <f t="shared" si="8"/>
        <v>8</v>
      </c>
      <c r="B74">
        <v>0</v>
      </c>
      <c r="C74">
        <f t="shared" si="9"/>
        <v>1</v>
      </c>
      <c r="D74">
        <f t="shared" si="9"/>
        <v>0.72836241847347072</v>
      </c>
      <c r="E74">
        <f t="shared" ref="E74:F74" si="68">+IFERROR(1/E46,0)</f>
        <v>1</v>
      </c>
      <c r="F74">
        <f t="shared" si="68"/>
        <v>1</v>
      </c>
      <c r="G74">
        <f t="shared" ref="G74:H74" si="69">+IFERROR(1/G46,0)</f>
        <v>1</v>
      </c>
      <c r="H74">
        <f t="shared" si="69"/>
        <v>1</v>
      </c>
      <c r="I74">
        <f t="shared" ref="I74:J74" si="70">+IFERROR(1/I46,0)</f>
        <v>1</v>
      </c>
      <c r="J74">
        <f t="shared" si="70"/>
        <v>1</v>
      </c>
      <c r="K74">
        <f t="shared" ref="K74:L74" si="71">+IFERROR(1/K46,0)</f>
        <v>1</v>
      </c>
      <c r="L74">
        <f t="shared" si="71"/>
        <v>1</v>
      </c>
      <c r="M74">
        <f t="shared" ref="M74:N74" si="72">+IFERROR(1/M46,0)</f>
        <v>0.11983270315371453</v>
      </c>
      <c r="N74">
        <f t="shared" si="72"/>
        <v>1</v>
      </c>
      <c r="O74">
        <f t="shared" ref="O74:P74" si="73">+IFERROR(1/O46,0)</f>
        <v>1</v>
      </c>
      <c r="P74">
        <f t="shared" si="73"/>
        <v>1</v>
      </c>
    </row>
    <row r="75" spans="1:24" ht="15.5" x14ac:dyDescent="0.35">
      <c r="A75" s="1">
        <f t="shared" si="8"/>
        <v>9</v>
      </c>
      <c r="B75">
        <v>0</v>
      </c>
      <c r="C75">
        <f t="shared" si="9"/>
        <v>0</v>
      </c>
      <c r="D75">
        <f t="shared" si="9"/>
        <v>1</v>
      </c>
      <c r="E75">
        <f t="shared" ref="E75:F75" si="74">+IFERROR(1/E47,0)</f>
        <v>0.32967583546269857</v>
      </c>
      <c r="F75">
        <f t="shared" si="74"/>
        <v>1</v>
      </c>
      <c r="G75">
        <f t="shared" ref="G75:H75" si="75">+IFERROR(1/G47,0)</f>
        <v>1</v>
      </c>
      <c r="H75">
        <f t="shared" si="75"/>
        <v>0.41741258156265676</v>
      </c>
      <c r="I75">
        <f t="shared" ref="I75:J75" si="76">+IFERROR(1/I47,0)</f>
        <v>1</v>
      </c>
      <c r="J75">
        <f t="shared" si="76"/>
        <v>1</v>
      </c>
      <c r="K75">
        <f t="shared" ref="K75:L75" si="77">+IFERROR(1/K47,0)</f>
        <v>1</v>
      </c>
      <c r="L75">
        <f t="shared" si="77"/>
        <v>0.65727815693794378</v>
      </c>
      <c r="M75">
        <f t="shared" ref="M75:N75" si="78">+IFERROR(1/M47,0)</f>
        <v>1</v>
      </c>
      <c r="N75">
        <f t="shared" si="78"/>
        <v>1</v>
      </c>
      <c r="O75">
        <f t="shared" ref="O75" si="79">+IFERROR(1/O47,0)</f>
        <v>1</v>
      </c>
    </row>
    <row r="76" spans="1:24" ht="15.5" x14ac:dyDescent="0.35">
      <c r="A76" s="1">
        <f t="shared" si="8"/>
        <v>10</v>
      </c>
      <c r="B76">
        <v>0</v>
      </c>
      <c r="C76">
        <f t="shared" si="9"/>
        <v>0</v>
      </c>
      <c r="D76">
        <f t="shared" si="9"/>
        <v>1</v>
      </c>
      <c r="E76">
        <f t="shared" ref="E76:F76" si="80">+IFERROR(1/E48,0)</f>
        <v>1</v>
      </c>
      <c r="F76">
        <f t="shared" si="80"/>
        <v>1</v>
      </c>
      <c r="G76">
        <f t="shared" ref="G76:H76" si="81">+IFERROR(1/G48,0)</f>
        <v>1</v>
      </c>
      <c r="H76">
        <f t="shared" si="81"/>
        <v>1</v>
      </c>
      <c r="I76">
        <f t="shared" ref="I76:J76" si="82">+IFERROR(1/I48,0)</f>
        <v>1</v>
      </c>
      <c r="J76">
        <f t="shared" si="82"/>
        <v>1</v>
      </c>
      <c r="K76">
        <f t="shared" ref="K76:L76" si="83">+IFERROR(1/K48,0)</f>
        <v>0.80007465366369912</v>
      </c>
      <c r="L76">
        <f t="shared" si="83"/>
        <v>1</v>
      </c>
      <c r="M76">
        <f t="shared" ref="M76:N76" si="84">+IFERROR(1/M48,0)</f>
        <v>1</v>
      </c>
      <c r="N76">
        <f t="shared" si="84"/>
        <v>1</v>
      </c>
    </row>
    <row r="77" spans="1:24" ht="15.5" x14ac:dyDescent="0.35">
      <c r="A77" s="1">
        <f t="shared" si="8"/>
        <v>11</v>
      </c>
      <c r="B77">
        <v>0</v>
      </c>
      <c r="C77">
        <f t="shared" si="9"/>
        <v>0.78780149202826499</v>
      </c>
      <c r="D77">
        <f t="shared" si="9"/>
        <v>1</v>
      </c>
      <c r="E77">
        <f t="shared" ref="E77:F77" si="85">+IFERROR(1/E49,0)</f>
        <v>0.77626382969202712</v>
      </c>
      <c r="F77">
        <f t="shared" si="85"/>
        <v>1</v>
      </c>
      <c r="G77">
        <f t="shared" ref="G77:H77" si="86">+IFERROR(1/G49,0)</f>
        <v>1</v>
      </c>
      <c r="H77">
        <f t="shared" si="86"/>
        <v>1</v>
      </c>
      <c r="I77">
        <f t="shared" ref="I77:J77" si="87">+IFERROR(1/I49,0)</f>
        <v>1</v>
      </c>
      <c r="J77">
        <f t="shared" si="87"/>
        <v>1</v>
      </c>
      <c r="K77">
        <f t="shared" ref="K77:L77" si="88">+IFERROR(1/K49,0)</f>
        <v>1</v>
      </c>
      <c r="L77">
        <f t="shared" si="88"/>
        <v>1</v>
      </c>
      <c r="M77">
        <f t="shared" ref="M77" si="89">+IFERROR(1/M49,0)</f>
        <v>1</v>
      </c>
    </row>
    <row r="78" spans="1:24" ht="15.5" x14ac:dyDescent="0.35">
      <c r="A78" s="1">
        <f t="shared" si="8"/>
        <v>12</v>
      </c>
      <c r="B78">
        <v>0</v>
      </c>
      <c r="C78">
        <f t="shared" si="9"/>
        <v>0.96371567122352952</v>
      </c>
      <c r="D78">
        <f t="shared" si="9"/>
        <v>0.77391796322489359</v>
      </c>
      <c r="E78">
        <f t="shared" ref="E78:F78" si="90">+IFERROR(1/E50,0)</f>
        <v>0.93936011904761862</v>
      </c>
      <c r="F78">
        <f t="shared" si="90"/>
        <v>1</v>
      </c>
      <c r="G78">
        <f t="shared" ref="G78:H78" si="91">+IFERROR(1/G50,0)</f>
        <v>1</v>
      </c>
      <c r="H78">
        <f t="shared" si="91"/>
        <v>1</v>
      </c>
      <c r="I78">
        <f t="shared" ref="I78:J78" si="92">+IFERROR(1/I50,0)</f>
        <v>0.57302378462881576</v>
      </c>
      <c r="J78">
        <f t="shared" si="92"/>
        <v>1</v>
      </c>
      <c r="K78">
        <f t="shared" ref="K78:L78" si="93">+IFERROR(1/K50,0)</f>
        <v>1</v>
      </c>
      <c r="L78">
        <f t="shared" si="93"/>
        <v>1</v>
      </c>
    </row>
    <row r="79" spans="1:24" ht="15.5" x14ac:dyDescent="0.35">
      <c r="A79" s="1">
        <f t="shared" si="8"/>
        <v>13</v>
      </c>
      <c r="B79">
        <v>0</v>
      </c>
      <c r="C79">
        <f t="shared" si="9"/>
        <v>0.90936732545901089</v>
      </c>
      <c r="D79">
        <f t="shared" si="9"/>
        <v>0.96734416833213899</v>
      </c>
      <c r="E79">
        <f t="shared" ref="E79:F79" si="94">+IFERROR(1/E51,0)</f>
        <v>1</v>
      </c>
      <c r="F79">
        <f t="shared" si="94"/>
        <v>1</v>
      </c>
      <c r="G79">
        <f t="shared" ref="G79:H79" si="95">+IFERROR(1/G51,0)</f>
        <v>1</v>
      </c>
      <c r="H79">
        <f t="shared" si="95"/>
        <v>0.55771354062608436</v>
      </c>
      <c r="I79">
        <f t="shared" ref="I79:J79" si="96">+IFERROR(1/I51,0)</f>
        <v>1</v>
      </c>
      <c r="J79">
        <f t="shared" si="96"/>
        <v>1</v>
      </c>
      <c r="K79">
        <f t="shared" ref="K79" si="97">+IFERROR(1/K51,0)</f>
        <v>1</v>
      </c>
    </row>
    <row r="80" spans="1:24" ht="15.5" x14ac:dyDescent="0.35">
      <c r="A80" s="1">
        <f t="shared" si="8"/>
        <v>14</v>
      </c>
      <c r="B80">
        <v>0</v>
      </c>
      <c r="C80">
        <f t="shared" si="9"/>
        <v>0.70646884056650205</v>
      </c>
      <c r="D80">
        <f t="shared" si="9"/>
        <v>1</v>
      </c>
      <c r="E80">
        <f t="shared" ref="E80:F80" si="98">+IFERROR(1/E52,0)</f>
        <v>0.56604143452602051</v>
      </c>
      <c r="F80">
        <f t="shared" si="98"/>
        <v>1</v>
      </c>
      <c r="G80">
        <f t="shared" ref="G80:H80" si="99">+IFERROR(1/G52,0)</f>
        <v>1</v>
      </c>
      <c r="H80">
        <f t="shared" si="99"/>
        <v>1</v>
      </c>
      <c r="I80">
        <f t="shared" ref="I80:J80" si="100">+IFERROR(1/I52,0)</f>
        <v>1</v>
      </c>
      <c r="J80">
        <f t="shared" si="100"/>
        <v>1</v>
      </c>
    </row>
    <row r="81" spans="1:24" ht="15.5" x14ac:dyDescent="0.35">
      <c r="A81" s="1">
        <f t="shared" si="8"/>
        <v>15</v>
      </c>
      <c r="B81">
        <v>0</v>
      </c>
      <c r="C81">
        <f t="shared" si="9"/>
        <v>0.77767874442937446</v>
      </c>
      <c r="D81">
        <f t="shared" si="9"/>
        <v>0.80400142431121191</v>
      </c>
      <c r="E81">
        <f t="shared" ref="E81:F81" si="101">+IFERROR(1/E53,0)</f>
        <v>1</v>
      </c>
      <c r="F81">
        <f t="shared" si="101"/>
        <v>0.99919502248155478</v>
      </c>
      <c r="G81">
        <f t="shared" ref="G81:H81" si="102">+IFERROR(1/G53,0)</f>
        <v>1</v>
      </c>
      <c r="H81">
        <f t="shared" si="102"/>
        <v>0.98025119778883163</v>
      </c>
      <c r="I81">
        <f t="shared" ref="I81" si="103">+IFERROR(1/I53,0)</f>
        <v>1</v>
      </c>
    </row>
    <row r="82" spans="1:24" ht="15.5" x14ac:dyDescent="0.35">
      <c r="A82" s="1">
        <f t="shared" si="8"/>
        <v>16</v>
      </c>
      <c r="B82">
        <v>0</v>
      </c>
      <c r="C82">
        <f t="shared" si="9"/>
        <v>0.21664113281075695</v>
      </c>
      <c r="D82">
        <f t="shared" si="9"/>
        <v>0.86013842866829626</v>
      </c>
      <c r="E82">
        <f t="shared" ref="E82:F82" si="104">+IFERROR(1/E54,0)</f>
        <v>0.93321155246725607</v>
      </c>
      <c r="F82">
        <f t="shared" si="104"/>
        <v>1</v>
      </c>
      <c r="G82">
        <f t="shared" ref="G82:H82" si="105">+IFERROR(1/G54,0)</f>
        <v>1</v>
      </c>
      <c r="H82">
        <f t="shared" si="105"/>
        <v>1</v>
      </c>
    </row>
    <row r="83" spans="1:24" ht="15.5" x14ac:dyDescent="0.35">
      <c r="A83" s="1">
        <f t="shared" si="8"/>
        <v>17</v>
      </c>
      <c r="B83">
        <v>0</v>
      </c>
      <c r="C83">
        <f t="shared" si="9"/>
        <v>1</v>
      </c>
      <c r="D83">
        <f t="shared" si="9"/>
        <v>5.5425600071516902E-2</v>
      </c>
      <c r="E83">
        <f t="shared" ref="E83:F83" si="106">+IFERROR(1/E55,0)</f>
        <v>1</v>
      </c>
      <c r="F83">
        <f t="shared" si="106"/>
        <v>1</v>
      </c>
      <c r="G83">
        <f t="shared" ref="G83" si="107">+IFERROR(1/G55,0)</f>
        <v>1</v>
      </c>
    </row>
    <row r="84" spans="1:24" ht="15.5" x14ac:dyDescent="0.35">
      <c r="A84" s="1">
        <f t="shared" si="8"/>
        <v>18</v>
      </c>
      <c r="B84">
        <v>0</v>
      </c>
      <c r="C84">
        <f t="shared" si="9"/>
        <v>0.43671520367859473</v>
      </c>
      <c r="D84">
        <f t="shared" si="9"/>
        <v>0.99513082248034757</v>
      </c>
      <c r="E84">
        <f t="shared" ref="E84:F84" si="108">+IFERROR(1/E56,0)</f>
        <v>1</v>
      </c>
      <c r="F84">
        <f t="shared" si="108"/>
        <v>1</v>
      </c>
    </row>
    <row r="85" spans="1:24" ht="15.5" x14ac:dyDescent="0.35">
      <c r="A85" s="1">
        <f t="shared" si="8"/>
        <v>19</v>
      </c>
      <c r="B85">
        <v>0</v>
      </c>
      <c r="C85">
        <f t="shared" si="9"/>
        <v>0</v>
      </c>
      <c r="D85">
        <f t="shared" si="9"/>
        <v>1</v>
      </c>
      <c r="E85">
        <f t="shared" ref="E85" si="109">+IFERROR(1/E57,0)</f>
        <v>1</v>
      </c>
    </row>
    <row r="86" spans="1:24" ht="15.5" x14ac:dyDescent="0.35">
      <c r="A86" s="1">
        <f t="shared" si="8"/>
        <v>20</v>
      </c>
      <c r="B86">
        <v>0</v>
      </c>
      <c r="C86">
        <f t="shared" si="9"/>
        <v>0.84403453689167951</v>
      </c>
      <c r="D86">
        <f t="shared" si="9"/>
        <v>1</v>
      </c>
    </row>
    <row r="87" spans="1:24" ht="15.5" x14ac:dyDescent="0.35">
      <c r="A87" s="1">
        <f t="shared" si="8"/>
        <v>21</v>
      </c>
      <c r="B87">
        <v>0</v>
      </c>
      <c r="C87">
        <f t="shared" si="9"/>
        <v>1</v>
      </c>
    </row>
    <row r="88" spans="1:24" ht="15.5" x14ac:dyDescent="0.35">
      <c r="A88" s="1">
        <f t="shared" si="8"/>
        <v>22</v>
      </c>
      <c r="B88">
        <v>0</v>
      </c>
    </row>
    <row r="89" spans="1:24" x14ac:dyDescent="0.35">
      <c r="A89" s="36" t="s">
        <v>61</v>
      </c>
    </row>
    <row r="90" spans="1:24" x14ac:dyDescent="0.35">
      <c r="A90" t="s">
        <v>63</v>
      </c>
      <c r="B90" s="34">
        <f>+AVERAGE(B83:B88)</f>
        <v>0</v>
      </c>
      <c r="C90" s="34">
        <f>+AVERAGE(C82:C87)</f>
        <v>0.58289847889683843</v>
      </c>
      <c r="D90" s="34">
        <f>+AVERAGE(D81:D86)</f>
        <v>0.78578271258856214</v>
      </c>
      <c r="E90" s="34">
        <f>+AVERAGE(E80:E85)</f>
        <v>0.91654216449887949</v>
      </c>
      <c r="F90" s="34">
        <f>+AVERAGE(F79:F84)</f>
        <v>0.99986583708025911</v>
      </c>
      <c r="G90" s="34">
        <f>+AVERAGE(G78:G83)</f>
        <v>1</v>
      </c>
      <c r="H90" s="34">
        <f>+AVERAGE(H77:H82)</f>
        <v>0.92299412306915274</v>
      </c>
      <c r="I90" s="34">
        <f>+AVERAGE(I76:I81)</f>
        <v>0.92883729743813603</v>
      </c>
      <c r="J90" s="34">
        <f>+AVERAGE(J75:J80)</f>
        <v>1</v>
      </c>
      <c r="K90" s="34">
        <f>+AVERAGE(K74:K79)</f>
        <v>0.96667910894394993</v>
      </c>
      <c r="L90" s="34">
        <f>+AVERAGE(L73:L78)</f>
        <v>0.94287969282299056</v>
      </c>
      <c r="M90" s="34">
        <f>+AVERAGE(M72:M77)</f>
        <v>0.85330545052561912</v>
      </c>
      <c r="N90" s="34">
        <f>+AVERAGE(N71:N76)</f>
        <v>0.9823280465364066</v>
      </c>
      <c r="O90" s="34">
        <f>+AVERAGE(O70:O75)</f>
        <v>1</v>
      </c>
      <c r="P90" s="34">
        <f>+AVERAGE(P69:P74)</f>
        <v>1</v>
      </c>
      <c r="Q90" s="34">
        <f>+AVERAGE(Q68:Q73)</f>
        <v>1</v>
      </c>
      <c r="R90" s="34">
        <f>+AVERAGE(R67:R72)</f>
        <v>1</v>
      </c>
      <c r="S90" s="34">
        <f>+AVERAGE(S66:S71)</f>
        <v>1</v>
      </c>
      <c r="T90" s="34">
        <f>+AVERAGE(T66:T70)</f>
        <v>1</v>
      </c>
      <c r="U90" s="34">
        <f>+AVERAGE(U66:U69)</f>
        <v>1</v>
      </c>
      <c r="V90" s="34">
        <f>+AVERAGE(V66:V69)</f>
        <v>1</v>
      </c>
      <c r="W90" s="34">
        <f t="shared" ref="W90:X90" si="110">+AVERAGE(W66:W69)</f>
        <v>1</v>
      </c>
      <c r="X90" s="34">
        <f t="shared" si="110"/>
        <v>1</v>
      </c>
    </row>
    <row r="91" spans="1:24" x14ac:dyDescent="0.35">
      <c r="A91" t="s">
        <v>64</v>
      </c>
      <c r="B91" s="34">
        <f t="shared" ref="B91:V91" si="111">+B90*C91</f>
        <v>0</v>
      </c>
      <c r="C91" s="34">
        <f t="shared" si="111"/>
        <v>0.2749336081597234</v>
      </c>
      <c r="D91" s="34">
        <f t="shared" si="111"/>
        <v>0.47166636749515561</v>
      </c>
      <c r="E91" s="34">
        <f t="shared" si="111"/>
        <v>0.60025037448504082</v>
      </c>
      <c r="F91" s="34">
        <f t="shared" si="111"/>
        <v>0.65490754024745645</v>
      </c>
      <c r="G91" s="34">
        <f t="shared" si="111"/>
        <v>0.65499541634493019</v>
      </c>
      <c r="H91" s="34">
        <f t="shared" si="111"/>
        <v>0.65499541634493019</v>
      </c>
      <c r="I91" s="34">
        <f t="shared" si="111"/>
        <v>0.70964202260240883</v>
      </c>
      <c r="J91" s="34">
        <f t="shared" si="111"/>
        <v>0.76401111858847759</v>
      </c>
      <c r="K91" s="34">
        <f t="shared" si="111"/>
        <v>0.76401111858847759</v>
      </c>
      <c r="L91" s="34">
        <f t="shared" si="111"/>
        <v>0.79034615677494335</v>
      </c>
      <c r="M91" s="34">
        <f t="shared" si="111"/>
        <v>0.83822587631369982</v>
      </c>
      <c r="N91" s="34">
        <f t="shared" si="111"/>
        <v>0.9823280465364066</v>
      </c>
      <c r="O91" s="34">
        <f t="shared" si="111"/>
        <v>1</v>
      </c>
      <c r="P91" s="34">
        <f t="shared" si="111"/>
        <v>1</v>
      </c>
      <c r="Q91" s="34">
        <f t="shared" si="111"/>
        <v>1</v>
      </c>
      <c r="R91" s="34">
        <f t="shared" si="111"/>
        <v>1</v>
      </c>
      <c r="S91" s="34">
        <f t="shared" si="111"/>
        <v>1</v>
      </c>
      <c r="T91" s="34">
        <f t="shared" si="111"/>
        <v>1</v>
      </c>
      <c r="U91" s="34">
        <f t="shared" si="111"/>
        <v>1</v>
      </c>
      <c r="V91" s="34">
        <f t="shared" si="111"/>
        <v>1</v>
      </c>
      <c r="W91" s="34">
        <f>+W90*X91</f>
        <v>1</v>
      </c>
      <c r="X91" s="34">
        <f>+X90</f>
        <v>1</v>
      </c>
    </row>
    <row r="93" spans="1:24" x14ac:dyDescent="0.35">
      <c r="A93" s="36" t="s">
        <v>60</v>
      </c>
    </row>
    <row r="94" spans="1:24" x14ac:dyDescent="0.35">
      <c r="A94" t="s">
        <v>58</v>
      </c>
      <c r="B94" s="33">
        <f>+IFERROR(AVERAGE(B55:B60),1)</f>
        <v>1</v>
      </c>
      <c r="C94" s="33">
        <f>+IFERROR(AVERAGE(C54:C59),1)</f>
        <v>2.0181072102840916</v>
      </c>
      <c r="D94" s="33">
        <f>+IFERROR(AVERAGE(D53:D58),1)</f>
        <v>3.9089132925806154</v>
      </c>
      <c r="E94" s="33">
        <f>+IFERROR(AVERAGE(E52:E57),1)</f>
        <v>1.1397039186493092</v>
      </c>
      <c r="F94" s="33">
        <f>+IFERROR(AVERAGE(F51:F56),1)</f>
        <v>1.0001342710048811</v>
      </c>
      <c r="G94" s="33">
        <f>+IFERROR(AVERAGE(G50:G55),1)</f>
        <v>1</v>
      </c>
      <c r="H94" s="33">
        <f>+IFERROR(AVERAGE(H49:H54),1)</f>
        <v>1.1355303095385452</v>
      </c>
      <c r="I94" s="33">
        <f>+IFERROR(AVERAGE(I48:I53),1)</f>
        <v>1.1241880432728646</v>
      </c>
      <c r="J94" s="33">
        <f>+IFERROR(AVERAGE(J47:J52),1)</f>
        <v>1</v>
      </c>
      <c r="K94" s="33">
        <f>+IFERROR(AVERAGE(K46:K51),1)</f>
        <v>1.0416472274224251</v>
      </c>
      <c r="L94" s="33">
        <f>+IFERROR(AVERAGE(L45:L50),1)</f>
        <v>1.0869043137582957</v>
      </c>
      <c r="M94" s="33">
        <f>+IFERROR(AVERAGE(M44:M49),1)</f>
        <v>2.2241612315647221</v>
      </c>
      <c r="N94" s="33">
        <f>+IFERROR(AVERAGE(N43:N48),1)</f>
        <v>1.0197679871583849</v>
      </c>
      <c r="O94" s="33">
        <f>+IFERROR(AVERAGE(O42:O47),1)</f>
        <v>1</v>
      </c>
      <c r="P94" s="33">
        <f>+IFERROR(AVERAGE(P41:P46),1)</f>
        <v>1</v>
      </c>
      <c r="Q94" s="33">
        <f>+IFERROR(AVERAGE(Q40:Q45),1)</f>
        <v>1</v>
      </c>
      <c r="R94" s="33">
        <f>+IFERROR(AVERAGE(R39:R44),1)</f>
        <v>1</v>
      </c>
      <c r="S94" s="33">
        <f>+IFERROR(AVERAGE(S38:S43),1)</f>
        <v>1</v>
      </c>
      <c r="T94" s="33">
        <f t="shared" ref="T94:X94" si="112">+IFERROR(AVERAGE(T38:T43),1)</f>
        <v>1</v>
      </c>
      <c r="U94" s="33">
        <f t="shared" si="112"/>
        <v>1</v>
      </c>
      <c r="V94" s="33">
        <f t="shared" si="112"/>
        <v>1</v>
      </c>
      <c r="W94" s="33">
        <f t="shared" si="112"/>
        <v>1</v>
      </c>
      <c r="X94" s="33">
        <f t="shared" si="112"/>
        <v>1</v>
      </c>
    </row>
    <row r="95" spans="1:24" x14ac:dyDescent="0.35">
      <c r="A95" t="s">
        <v>59</v>
      </c>
      <c r="B95" s="33">
        <f t="shared" ref="B95:V95" si="113">+B94*C95</f>
        <v>29.475958069351041</v>
      </c>
      <c r="C95" s="33">
        <f t="shared" si="113"/>
        <v>29.475958069351041</v>
      </c>
      <c r="D95" s="33">
        <f t="shared" si="113"/>
        <v>14.605744392143405</v>
      </c>
      <c r="E95" s="33">
        <f t="shared" si="113"/>
        <v>3.7365229921743484</v>
      </c>
      <c r="F95" s="33">
        <f t="shared" si="113"/>
        <v>3.2785032419670825</v>
      </c>
      <c r="G95" s="33">
        <f t="shared" si="113"/>
        <v>3.2780630931415029</v>
      </c>
      <c r="H95" s="33">
        <f t="shared" si="113"/>
        <v>3.2780630931415029</v>
      </c>
      <c r="I95" s="33">
        <f t="shared" si="113"/>
        <v>2.8868125012652781</v>
      </c>
      <c r="J95" s="33">
        <f t="shared" si="113"/>
        <v>2.5679089174982326</v>
      </c>
      <c r="K95" s="33">
        <f t="shared" si="113"/>
        <v>2.5679089174982326</v>
      </c>
      <c r="L95" s="33">
        <f t="shared" si="113"/>
        <v>2.4652385662779226</v>
      </c>
      <c r="M95" s="33">
        <f t="shared" si="113"/>
        <v>2.2681284222284712</v>
      </c>
      <c r="N95" s="33">
        <f t="shared" si="113"/>
        <v>1.0197679871583849</v>
      </c>
      <c r="O95" s="33">
        <f t="shared" si="113"/>
        <v>1</v>
      </c>
      <c r="P95" s="33">
        <f t="shared" si="113"/>
        <v>1</v>
      </c>
      <c r="Q95" s="33">
        <f t="shared" si="113"/>
        <v>1</v>
      </c>
      <c r="R95" s="33">
        <f t="shared" si="113"/>
        <v>1</v>
      </c>
      <c r="S95" s="33">
        <f t="shared" si="113"/>
        <v>1</v>
      </c>
      <c r="T95" s="33">
        <f t="shared" si="113"/>
        <v>1</v>
      </c>
      <c r="U95" s="33">
        <f t="shared" si="113"/>
        <v>1</v>
      </c>
      <c r="V95" s="33">
        <f t="shared" si="113"/>
        <v>1</v>
      </c>
      <c r="W95" s="33">
        <f>+W94*X95</f>
        <v>1</v>
      </c>
      <c r="X95" s="33">
        <f>+X94</f>
        <v>1</v>
      </c>
    </row>
    <row r="96" spans="1:24" x14ac:dyDescent="0.35">
      <c r="A96" t="s">
        <v>62</v>
      </c>
      <c r="B96" s="34">
        <f>1/B95</f>
        <v>3.3925954082550933E-2</v>
      </c>
      <c r="C96" s="34">
        <f t="shared" ref="C96:X96" si="114">1/C95</f>
        <v>3.3925954082550933E-2</v>
      </c>
      <c r="D96" s="34">
        <f t="shared" si="114"/>
        <v>6.8466212549763039E-2</v>
      </c>
      <c r="E96" s="34">
        <f t="shared" si="114"/>
        <v>0.26762848832841851</v>
      </c>
      <c r="F96" s="34">
        <f t="shared" si="114"/>
        <v>0.30501723689008947</v>
      </c>
      <c r="G96" s="34">
        <f t="shared" si="114"/>
        <v>0.30505819186099276</v>
      </c>
      <c r="H96" s="34">
        <f t="shared" si="114"/>
        <v>0.30505819186099276</v>
      </c>
      <c r="I96" s="34">
        <f t="shared" si="114"/>
        <v>0.34640282303118203</v>
      </c>
      <c r="J96" s="34">
        <f t="shared" si="114"/>
        <v>0.38942191180762092</v>
      </c>
      <c r="K96" s="34">
        <f t="shared" si="114"/>
        <v>0.38942191180762092</v>
      </c>
      <c r="L96" s="34">
        <f t="shared" si="114"/>
        <v>0.40564025473194848</v>
      </c>
      <c r="M96" s="34">
        <f t="shared" si="114"/>
        <v>0.44089214270216875</v>
      </c>
      <c r="N96" s="34">
        <f t="shared" si="114"/>
        <v>0.98061521109966487</v>
      </c>
      <c r="O96" s="34">
        <f t="shared" si="114"/>
        <v>1</v>
      </c>
      <c r="P96" s="34">
        <f t="shared" si="114"/>
        <v>1</v>
      </c>
      <c r="Q96" s="34">
        <f t="shared" si="114"/>
        <v>1</v>
      </c>
      <c r="R96" s="34">
        <f t="shared" si="114"/>
        <v>1</v>
      </c>
      <c r="S96" s="34">
        <f t="shared" si="114"/>
        <v>1</v>
      </c>
      <c r="T96" s="34">
        <f t="shared" si="114"/>
        <v>1</v>
      </c>
      <c r="U96" s="34">
        <f t="shared" si="114"/>
        <v>1</v>
      </c>
      <c r="V96" s="34">
        <f t="shared" si="114"/>
        <v>1</v>
      </c>
      <c r="W96" s="34">
        <f t="shared" si="114"/>
        <v>1</v>
      </c>
      <c r="X96" s="34">
        <f t="shared" si="114"/>
        <v>1</v>
      </c>
    </row>
    <row r="97" spans="1:23" x14ac:dyDescent="0.35">
      <c r="A97" t="s">
        <v>66</v>
      </c>
      <c r="B97" s="35">
        <f t="shared" ref="B97:W97" si="115">+C96-B96</f>
        <v>0</v>
      </c>
      <c r="C97" s="35">
        <f t="shared" si="115"/>
        <v>3.4540258467212107E-2</v>
      </c>
      <c r="D97" s="35">
        <f t="shared" si="115"/>
        <v>0.19916227577865547</v>
      </c>
      <c r="E97" s="35">
        <f t="shared" si="115"/>
        <v>3.7388748561670959E-2</v>
      </c>
      <c r="F97" s="35">
        <f t="shared" si="115"/>
        <v>4.0954970903284149E-5</v>
      </c>
      <c r="G97" s="35">
        <f t="shared" si="115"/>
        <v>0</v>
      </c>
      <c r="H97" s="35">
        <f t="shared" si="115"/>
        <v>4.1344631170189272E-2</v>
      </c>
      <c r="I97" s="35">
        <f t="shared" si="115"/>
        <v>4.3019088776438896E-2</v>
      </c>
      <c r="J97" s="35">
        <f t="shared" si="115"/>
        <v>0</v>
      </c>
      <c r="K97" s="35">
        <f t="shared" si="115"/>
        <v>1.6218342924327556E-2</v>
      </c>
      <c r="L97" s="35">
        <f t="shared" si="115"/>
        <v>3.5251887970220275E-2</v>
      </c>
      <c r="M97" s="35">
        <f t="shared" si="115"/>
        <v>0.53972306839749606</v>
      </c>
      <c r="N97" s="35">
        <f t="shared" si="115"/>
        <v>1.9384788900335126E-2</v>
      </c>
      <c r="O97" s="35">
        <f t="shared" si="115"/>
        <v>0</v>
      </c>
      <c r="P97" s="35">
        <f t="shared" si="115"/>
        <v>0</v>
      </c>
      <c r="Q97" s="35">
        <f t="shared" si="115"/>
        <v>0</v>
      </c>
      <c r="R97" s="35">
        <f t="shared" si="115"/>
        <v>0</v>
      </c>
      <c r="S97" s="35">
        <f t="shared" si="115"/>
        <v>0</v>
      </c>
      <c r="T97" s="35">
        <f t="shared" si="115"/>
        <v>0</v>
      </c>
      <c r="U97" s="35">
        <f t="shared" si="115"/>
        <v>0</v>
      </c>
      <c r="V97" s="35">
        <f t="shared" si="115"/>
        <v>0</v>
      </c>
      <c r="W97" s="35">
        <f t="shared" si="115"/>
        <v>0</v>
      </c>
    </row>
    <row r="99" spans="1:23" x14ac:dyDescent="0.35">
      <c r="C99" t="s">
        <v>65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73"/>
  <sheetViews>
    <sheetView zoomScale="80" zoomScaleNormal="80" workbookViewId="0">
      <pane ySplit="7" topLeftCell="A20" activePane="bottomLeft" state="frozen"/>
      <selection activeCell="E7" sqref="E7"/>
      <selection pane="bottomLeft" activeCell="R5" sqref="R5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26</v>
      </c>
      <c r="E4" s="7" t="s">
        <v>27</v>
      </c>
      <c r="F4" s="7" t="s">
        <v>28</v>
      </c>
      <c r="G4" s="7" t="s">
        <v>29</v>
      </c>
      <c r="H4" s="8">
        <v>45382</v>
      </c>
      <c r="J4" s="39" t="s">
        <v>30</v>
      </c>
      <c r="K4" s="40"/>
      <c r="L4" s="40"/>
      <c r="M4" s="41"/>
    </row>
    <row r="5" spans="1:44" s="7" customFormat="1" x14ac:dyDescent="0.35">
      <c r="A5" s="7" t="s">
        <v>31</v>
      </c>
      <c r="B5" s="7" t="s">
        <v>32</v>
      </c>
      <c r="C5" s="7" t="s">
        <v>33</v>
      </c>
      <c r="D5" s="7" t="s">
        <v>34</v>
      </c>
      <c r="E5" s="7" t="s">
        <v>34</v>
      </c>
      <c r="F5" s="7" t="s">
        <v>35</v>
      </c>
      <c r="G5" s="7" t="s">
        <v>36</v>
      </c>
      <c r="H5" s="9" t="s">
        <v>34</v>
      </c>
      <c r="L5" s="7" t="s">
        <v>36</v>
      </c>
      <c r="M5" s="7" t="s">
        <v>37</v>
      </c>
    </row>
    <row r="6" spans="1:44" s="7" customFormat="1" x14ac:dyDescent="0.35">
      <c r="A6" s="7" t="s">
        <v>22</v>
      </c>
      <c r="B6" s="7" t="s">
        <v>38</v>
      </c>
      <c r="C6" s="7" t="s">
        <v>39</v>
      </c>
      <c r="D6" s="7" t="s">
        <v>40</v>
      </c>
      <c r="E6" s="7" t="s">
        <v>40</v>
      </c>
      <c r="F6" s="7" t="s">
        <v>40</v>
      </c>
      <c r="G6" s="7" t="s">
        <v>41</v>
      </c>
      <c r="H6" s="9" t="s">
        <v>40</v>
      </c>
      <c r="I6" s="7" t="s">
        <v>42</v>
      </c>
      <c r="J6" s="7" t="s">
        <v>36</v>
      </c>
      <c r="K6" s="7" t="s">
        <v>38</v>
      </c>
      <c r="L6" s="7" t="s">
        <v>43</v>
      </c>
      <c r="M6" s="7" t="s">
        <v>44</v>
      </c>
      <c r="S6" s="7" t="s">
        <v>45</v>
      </c>
      <c r="AR6" s="7" t="s">
        <v>46</v>
      </c>
    </row>
    <row r="7" spans="1:44" s="7" customFormat="1" x14ac:dyDescent="0.35">
      <c r="A7" s="7" t="s">
        <v>47</v>
      </c>
      <c r="B7" s="7" t="s">
        <v>48</v>
      </c>
      <c r="C7" s="7" t="s">
        <v>47</v>
      </c>
      <c r="D7" s="7" t="s">
        <v>18</v>
      </c>
      <c r="E7" s="7" t="s">
        <v>18</v>
      </c>
      <c r="F7" s="7" t="s">
        <v>18</v>
      </c>
      <c r="G7" s="7" t="s">
        <v>47</v>
      </c>
      <c r="H7" s="9" t="s">
        <v>18</v>
      </c>
      <c r="I7" s="7" t="s">
        <v>49</v>
      </c>
      <c r="J7" s="7" t="s">
        <v>49</v>
      </c>
      <c r="K7" s="7" t="s">
        <v>48</v>
      </c>
      <c r="L7" s="7" t="s">
        <v>49</v>
      </c>
      <c r="M7" s="7" t="s">
        <v>50</v>
      </c>
      <c r="R7" s="10" t="s">
        <v>51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27</v>
      </c>
      <c r="AR7" s="7" t="s">
        <v>27</v>
      </c>
    </row>
    <row r="8" spans="1:44" x14ac:dyDescent="0.35">
      <c r="A8" s="12">
        <f t="shared" ref="A8:A30" si="0">DATE(YEAR(A9),MONTH(A9)-1,1)</f>
        <v>44652</v>
      </c>
      <c r="B8" s="13">
        <f>+[1]Summary!B8</f>
        <v>199.38</v>
      </c>
      <c r="C8" s="18">
        <f>+[1]Summary!C8</f>
        <v>1</v>
      </c>
      <c r="D8" s="13">
        <f>+[1]Summary!D8</f>
        <v>0</v>
      </c>
      <c r="E8" s="13">
        <f>+[1]Summary!E8</f>
        <v>0</v>
      </c>
      <c r="F8" s="13">
        <f>+[1]Summary!F8</f>
        <v>0</v>
      </c>
      <c r="G8" s="13">
        <f>+[1]Summary!G8</f>
        <v>199.38</v>
      </c>
      <c r="H8" s="14">
        <f>+[1]Summary!H8</f>
        <v>0</v>
      </c>
      <c r="I8" s="13">
        <f>+[1]Summary!I8</f>
        <v>4466.1799999999994</v>
      </c>
      <c r="J8" s="13">
        <f>+[1]Summary!J8</f>
        <v>4.4642177431272367</v>
      </c>
      <c r="K8" s="13">
        <f>+[1]Summary!K8</f>
        <v>4.4642177431272367</v>
      </c>
      <c r="L8" s="13">
        <f>+[1]Summary!L8</f>
        <v>0</v>
      </c>
      <c r="M8" s="13">
        <f>+[1]Summary!M8</f>
        <v>0</v>
      </c>
      <c r="N8" s="13"/>
      <c r="O8" s="13"/>
      <c r="P8" s="15"/>
      <c r="R8" s="16">
        <f t="shared" ref="R8:R31" si="1">A8</f>
        <v>44652</v>
      </c>
      <c r="S8" s="17"/>
      <c r="T8" s="17">
        <v>181.12</v>
      </c>
      <c r="U8" s="17">
        <v>199.38</v>
      </c>
      <c r="V8" s="17">
        <v>199.38</v>
      </c>
      <c r="W8" s="17">
        <v>199.38</v>
      </c>
      <c r="X8" s="17">
        <v>199.38</v>
      </c>
      <c r="Y8" s="17">
        <v>199.38</v>
      </c>
      <c r="Z8" s="17">
        <v>199.38</v>
      </c>
      <c r="AA8" s="17">
        <v>199.38</v>
      </c>
      <c r="AB8" s="17">
        <v>199.38</v>
      </c>
      <c r="AC8" s="17">
        <v>199.38</v>
      </c>
      <c r="AD8" s="17">
        <v>199.38</v>
      </c>
      <c r="AE8" s="17">
        <v>199.38</v>
      </c>
      <c r="AF8" s="17">
        <v>199.38</v>
      </c>
      <c r="AG8" s="17">
        <v>199.38</v>
      </c>
      <c r="AH8" s="17">
        <v>199.38</v>
      </c>
      <c r="AI8" s="17">
        <v>199.38</v>
      </c>
      <c r="AJ8" s="17">
        <v>199.38</v>
      </c>
      <c r="AK8" s="17">
        <v>199.38</v>
      </c>
      <c r="AL8" s="17">
        <v>199.38</v>
      </c>
      <c r="AM8" s="17">
        <v>199.38</v>
      </c>
      <c r="AN8" s="17">
        <v>199.38</v>
      </c>
      <c r="AO8" s="17">
        <v>199.38</v>
      </c>
      <c r="AP8" s="17">
        <v>199.38</v>
      </c>
      <c r="AQ8" s="13"/>
      <c r="AR8" s="13"/>
    </row>
    <row r="9" spans="1:44" x14ac:dyDescent="0.35">
      <c r="A9" s="12">
        <f t="shared" si="0"/>
        <v>44682</v>
      </c>
      <c r="B9" s="13">
        <f>+[1]Summary!B9</f>
        <v>3164.83</v>
      </c>
      <c r="C9" s="18">
        <f>+[1]Summary!C9</f>
        <v>1</v>
      </c>
      <c r="D9" s="13">
        <f>+[1]Summary!D9</f>
        <v>0</v>
      </c>
      <c r="E9" s="13">
        <f>+[1]Summary!E9</f>
        <v>0</v>
      </c>
      <c r="F9" s="13">
        <f>+[1]Summary!F9</f>
        <v>0</v>
      </c>
      <c r="G9" s="13">
        <f>+[1]Summary!G9</f>
        <v>3164.83</v>
      </c>
      <c r="H9" s="14">
        <f>+[1]Summary!H9</f>
        <v>0</v>
      </c>
      <c r="I9" s="13">
        <f>+[1]Summary!I9</f>
        <v>4457.45</v>
      </c>
      <c r="J9" s="13">
        <f>+[1]Summary!J9</f>
        <v>71.000908591234904</v>
      </c>
      <c r="K9" s="13">
        <f>+[1]Summary!K9</f>
        <v>71.000908591234904</v>
      </c>
      <c r="L9" s="13">
        <f>+[1]Summary!L9</f>
        <v>0</v>
      </c>
      <c r="M9" s="13">
        <f>+[1]Summary!M9</f>
        <v>0</v>
      </c>
      <c r="N9" s="13"/>
      <c r="O9" s="13"/>
      <c r="P9" s="13"/>
      <c r="R9" s="16">
        <f t="shared" si="1"/>
        <v>44682</v>
      </c>
      <c r="S9" s="17"/>
      <c r="T9" s="17">
        <v>74.83</v>
      </c>
      <c r="U9" s="17">
        <v>958.83</v>
      </c>
      <c r="V9" s="17">
        <v>964.83</v>
      </c>
      <c r="W9" s="17">
        <v>964.83</v>
      </c>
      <c r="X9" s="17">
        <v>964.83</v>
      </c>
      <c r="Y9" s="17">
        <v>3164.83</v>
      </c>
      <c r="Z9" s="17">
        <v>3164.83</v>
      </c>
      <c r="AA9" s="17">
        <v>3164.83</v>
      </c>
      <c r="AB9" s="17">
        <v>3164.83</v>
      </c>
      <c r="AC9" s="17">
        <v>3164.83</v>
      </c>
      <c r="AD9" s="17">
        <v>3164.83</v>
      </c>
      <c r="AE9" s="17">
        <v>3164.83</v>
      </c>
      <c r="AF9" s="17">
        <v>3164.83</v>
      </c>
      <c r="AG9" s="17">
        <v>3164.83</v>
      </c>
      <c r="AH9" s="17">
        <v>3164.83</v>
      </c>
      <c r="AI9" s="17">
        <v>3164.83</v>
      </c>
      <c r="AJ9" s="17">
        <v>3164.83</v>
      </c>
      <c r="AK9" s="17">
        <v>3164.83</v>
      </c>
      <c r="AL9" s="17">
        <v>3164.83</v>
      </c>
      <c r="AM9" s="17">
        <v>3164.83</v>
      </c>
      <c r="AN9" s="17">
        <v>3164.83</v>
      </c>
      <c r="AO9" s="17">
        <v>3164.83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f>+[1]Summary!B10</f>
        <v>320.14</v>
      </c>
      <c r="C10" s="18">
        <f>+[1]Summary!C10</f>
        <v>1</v>
      </c>
      <c r="D10" s="13">
        <f>+[1]Summary!D10</f>
        <v>0</v>
      </c>
      <c r="E10" s="13">
        <f>+[1]Summary!E10</f>
        <v>0</v>
      </c>
      <c r="F10" s="13">
        <f>+[1]Summary!F10</f>
        <v>0</v>
      </c>
      <c r="G10" s="13">
        <f>+[1]Summary!G10</f>
        <v>320.14</v>
      </c>
      <c r="H10" s="14">
        <f>+[1]Summary!H10</f>
        <v>0</v>
      </c>
      <c r="I10" s="13">
        <f>+[1]Summary!I10</f>
        <v>4445.47</v>
      </c>
      <c r="J10" s="13">
        <f>+[1]Summary!J10</f>
        <v>7.2014882565847929</v>
      </c>
      <c r="K10" s="13">
        <f>+[1]Summary!K10</f>
        <v>7.2014882565847929</v>
      </c>
      <c r="L10" s="13">
        <f>+[1]Summary!L10</f>
        <v>0</v>
      </c>
      <c r="M10" s="13">
        <f>+[1]Summary!M10</f>
        <v>0</v>
      </c>
      <c r="N10" s="13"/>
      <c r="O10" s="13"/>
      <c r="P10" s="13"/>
      <c r="R10" s="16">
        <f t="shared" si="1"/>
        <v>44713</v>
      </c>
      <c r="S10" s="17"/>
      <c r="T10" s="17"/>
      <c r="U10" s="17">
        <v>320.14</v>
      </c>
      <c r="V10" s="17">
        <v>320.14</v>
      </c>
      <c r="W10" s="17">
        <v>320.14</v>
      </c>
      <c r="X10" s="17">
        <v>320.14</v>
      </c>
      <c r="Y10" s="17">
        <v>320.14</v>
      </c>
      <c r="Z10" s="17">
        <v>320.14</v>
      </c>
      <c r="AA10" s="17">
        <v>320.14</v>
      </c>
      <c r="AB10" s="17">
        <v>320.14</v>
      </c>
      <c r="AC10" s="17">
        <v>320.14</v>
      </c>
      <c r="AD10" s="17">
        <v>320.14</v>
      </c>
      <c r="AE10" s="17">
        <v>320.14</v>
      </c>
      <c r="AF10" s="17">
        <v>320.14</v>
      </c>
      <c r="AG10" s="17">
        <v>320.14</v>
      </c>
      <c r="AH10" s="17">
        <v>320.14</v>
      </c>
      <c r="AI10" s="17">
        <v>320.14</v>
      </c>
      <c r="AJ10" s="17">
        <v>320.14</v>
      </c>
      <c r="AK10" s="17">
        <v>320.14</v>
      </c>
      <c r="AL10" s="17">
        <v>320.14</v>
      </c>
      <c r="AM10" s="17">
        <v>320.14</v>
      </c>
      <c r="AN10" s="17">
        <v>320.14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f>+[1]Summary!B11</f>
        <v>694.98</v>
      </c>
      <c r="C11" s="18">
        <f>+[1]Summary!C11</f>
        <v>1</v>
      </c>
      <c r="D11" s="13">
        <f>+[1]Summary!D11</f>
        <v>0</v>
      </c>
      <c r="E11" s="13">
        <f>+[1]Summary!E11</f>
        <v>0</v>
      </c>
      <c r="F11" s="13">
        <f>+[1]Summary!F11</f>
        <v>0</v>
      </c>
      <c r="G11" s="13">
        <f>+[1]Summary!G11</f>
        <v>694.98</v>
      </c>
      <c r="H11" s="14">
        <f>+[1]Summary!H11</f>
        <v>0</v>
      </c>
      <c r="I11" s="13">
        <f>+[1]Summary!I11</f>
        <v>4426.1266666666661</v>
      </c>
      <c r="J11" s="13">
        <f>+[1]Summary!J11</f>
        <v>15.701764823720968</v>
      </c>
      <c r="K11" s="13">
        <f>+[1]Summary!K11</f>
        <v>15.701764823720968</v>
      </c>
      <c r="L11" s="13">
        <f>+[1]Summary!L11</f>
        <v>0</v>
      </c>
      <c r="M11" s="13">
        <f>+[1]Summary!M11</f>
        <v>0</v>
      </c>
      <c r="N11" s="13"/>
      <c r="O11" s="13"/>
      <c r="P11" s="13"/>
      <c r="R11" s="16">
        <f t="shared" si="1"/>
        <v>44743</v>
      </c>
      <c r="S11" s="17"/>
      <c r="T11" s="17">
        <v>193.1</v>
      </c>
      <c r="U11" s="17">
        <v>694.98</v>
      </c>
      <c r="V11" s="17">
        <v>694.98</v>
      </c>
      <c r="W11" s="17">
        <v>694.98</v>
      </c>
      <c r="X11" s="17">
        <v>694.98</v>
      </c>
      <c r="Y11" s="17">
        <v>694.98</v>
      </c>
      <c r="Z11" s="17">
        <v>694.98</v>
      </c>
      <c r="AA11" s="17">
        <v>694.98</v>
      </c>
      <c r="AB11" s="17">
        <v>694.98</v>
      </c>
      <c r="AC11" s="17">
        <v>694.98</v>
      </c>
      <c r="AD11" s="17">
        <v>694.98</v>
      </c>
      <c r="AE11" s="17">
        <v>694.98</v>
      </c>
      <c r="AF11" s="17">
        <v>694.98</v>
      </c>
      <c r="AG11" s="17">
        <v>694.98</v>
      </c>
      <c r="AH11" s="17">
        <v>694.98</v>
      </c>
      <c r="AI11" s="17">
        <v>694.98</v>
      </c>
      <c r="AJ11" s="17">
        <v>694.98</v>
      </c>
      <c r="AK11" s="17">
        <v>694.98</v>
      </c>
      <c r="AL11" s="17">
        <v>694.98</v>
      </c>
      <c r="AM11" s="17">
        <v>694.98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f>+[1]Summary!B12</f>
        <v>823</v>
      </c>
      <c r="C12" s="18">
        <f>+[1]Summary!C12</f>
        <v>1</v>
      </c>
      <c r="D12" s="13">
        <f>+[1]Summary!D12</f>
        <v>0</v>
      </c>
      <c r="E12" s="13">
        <f>+[1]Summary!E12</f>
        <v>0</v>
      </c>
      <c r="F12" s="13">
        <f>+[1]Summary!F12</f>
        <v>0</v>
      </c>
      <c r="G12" s="13">
        <f>+[1]Summary!G12</f>
        <v>823</v>
      </c>
      <c r="H12" s="14">
        <f>+[1]Summary!H12</f>
        <v>0</v>
      </c>
      <c r="I12" s="13">
        <f>+[1]Summary!I12</f>
        <v>4393.6783333333333</v>
      </c>
      <c r="J12" s="13">
        <f>+[1]Summary!J12</f>
        <v>18.731457734540573</v>
      </c>
      <c r="K12" s="13">
        <f>+[1]Summary!K12</f>
        <v>18.731457734540573</v>
      </c>
      <c r="L12" s="13">
        <f>+[1]Summary!L12</f>
        <v>0</v>
      </c>
      <c r="M12" s="13">
        <f>+[1]Summary!M12</f>
        <v>0</v>
      </c>
      <c r="N12" s="13"/>
      <c r="O12" s="13"/>
      <c r="P12" s="13"/>
      <c r="R12" s="16">
        <f t="shared" si="1"/>
        <v>44774</v>
      </c>
      <c r="S12" s="17"/>
      <c r="T12" s="17">
        <v>55.86</v>
      </c>
      <c r="U12" s="17">
        <v>489.34</v>
      </c>
      <c r="V12" s="17">
        <v>504.26</v>
      </c>
      <c r="W12" s="17">
        <v>704.91</v>
      </c>
      <c r="X12" s="17">
        <v>704.91</v>
      </c>
      <c r="Y12" s="17">
        <v>704.91</v>
      </c>
      <c r="Z12" s="17">
        <v>704.91</v>
      </c>
      <c r="AA12" s="17">
        <v>751.55</v>
      </c>
      <c r="AB12" s="17">
        <v>823</v>
      </c>
      <c r="AC12" s="17">
        <v>823</v>
      </c>
      <c r="AD12" s="17">
        <v>823</v>
      </c>
      <c r="AE12" s="17">
        <v>823</v>
      </c>
      <c r="AF12" s="17">
        <v>823</v>
      </c>
      <c r="AG12" s="17">
        <v>823</v>
      </c>
      <c r="AH12" s="17">
        <v>823</v>
      </c>
      <c r="AI12" s="17">
        <v>823</v>
      </c>
      <c r="AJ12" s="17">
        <v>823</v>
      </c>
      <c r="AK12" s="17">
        <v>823</v>
      </c>
      <c r="AL12" s="17">
        <v>823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f>+[1]Summary!B13</f>
        <v>1086.57</v>
      </c>
      <c r="C13" s="18">
        <f>+[1]Summary!C13</f>
        <v>1</v>
      </c>
      <c r="D13" s="13">
        <f>+[1]Summary!D13</f>
        <v>0</v>
      </c>
      <c r="E13" s="13">
        <f>+[1]Summary!E13</f>
        <v>0</v>
      </c>
      <c r="F13" s="13">
        <f>+[1]Summary!F13</f>
        <v>0</v>
      </c>
      <c r="G13" s="13">
        <f>+[1]Summary!G13</f>
        <v>1086.57</v>
      </c>
      <c r="H13" s="14">
        <f>+[1]Summary!H13</f>
        <v>0</v>
      </c>
      <c r="I13" s="13">
        <f>+[1]Summary!I13</f>
        <v>4373.916666666667</v>
      </c>
      <c r="J13" s="13">
        <f>+[1]Summary!J13</f>
        <v>24.842037075847351</v>
      </c>
      <c r="K13" s="13">
        <f>+[1]Summary!K13</f>
        <v>24.842037075847351</v>
      </c>
      <c r="L13" s="13">
        <f>+[1]Summary!L13</f>
        <v>0</v>
      </c>
      <c r="M13" s="13">
        <f>+[1]Summary!M13</f>
        <v>0</v>
      </c>
      <c r="N13" s="13"/>
      <c r="O13" s="13"/>
      <c r="P13" s="13"/>
      <c r="R13" s="16">
        <f t="shared" si="1"/>
        <v>44805</v>
      </c>
      <c r="S13" s="17"/>
      <c r="T13" s="17">
        <v>18.88</v>
      </c>
      <c r="U13" s="17">
        <v>45.52</v>
      </c>
      <c r="V13" s="17">
        <v>45.52</v>
      </c>
      <c r="W13" s="17">
        <v>45.52</v>
      </c>
      <c r="X13" s="17">
        <v>45.52</v>
      </c>
      <c r="Y13" s="17">
        <v>1086.57</v>
      </c>
      <c r="Z13" s="17">
        <v>1086.57</v>
      </c>
      <c r="AA13" s="17">
        <v>1086.57</v>
      </c>
      <c r="AB13" s="17">
        <v>1086.57</v>
      </c>
      <c r="AC13" s="17">
        <v>1086.57</v>
      </c>
      <c r="AD13" s="17">
        <v>1086.57</v>
      </c>
      <c r="AE13" s="17">
        <v>1086.57</v>
      </c>
      <c r="AF13" s="17">
        <v>1086.57</v>
      </c>
      <c r="AG13" s="17">
        <v>1086.57</v>
      </c>
      <c r="AH13" s="17">
        <v>1086.57</v>
      </c>
      <c r="AI13" s="17">
        <v>1086.57</v>
      </c>
      <c r="AJ13" s="17">
        <v>1086.57</v>
      </c>
      <c r="AK13" s="17">
        <v>1086.57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f>+[1]Summary!B14</f>
        <v>2896.74</v>
      </c>
      <c r="C14" s="18">
        <f>+[1]Summary!C14</f>
        <v>1</v>
      </c>
      <c r="D14" s="13">
        <f>+[1]Summary!D14</f>
        <v>0</v>
      </c>
      <c r="E14" s="13">
        <f>+[1]Summary!E14</f>
        <v>0</v>
      </c>
      <c r="F14" s="13">
        <f>+[1]Summary!F14</f>
        <v>0</v>
      </c>
      <c r="G14" s="13">
        <f>+[1]Summary!G14</f>
        <v>2896.74</v>
      </c>
      <c r="H14" s="14">
        <f>+[1]Summary!H14</f>
        <v>0</v>
      </c>
      <c r="I14" s="13">
        <f>+[1]Summary!I14</f>
        <v>4375.0616666666656</v>
      </c>
      <c r="J14" s="13">
        <f>+[1]Summary!J14</f>
        <v>66.210266750525818</v>
      </c>
      <c r="K14" s="13">
        <f>+[1]Summary!K14</f>
        <v>66.210266750525818</v>
      </c>
      <c r="L14" s="13">
        <f>+[1]Summary!L14</f>
        <v>0</v>
      </c>
      <c r="M14" s="13">
        <f>+[1]Summary!M14</f>
        <v>0</v>
      </c>
      <c r="N14" s="13"/>
      <c r="O14" s="13"/>
      <c r="P14" s="13"/>
      <c r="R14" s="16">
        <f t="shared" si="1"/>
        <v>44835</v>
      </c>
      <c r="S14" s="17"/>
      <c r="T14" s="17"/>
      <c r="U14" s="17">
        <v>2891</v>
      </c>
      <c r="V14" s="17">
        <v>2896.74</v>
      </c>
      <c r="W14" s="17">
        <v>2896.74</v>
      </c>
      <c r="X14" s="17">
        <v>2896.74</v>
      </c>
      <c r="Y14" s="17">
        <v>2896.74</v>
      </c>
      <c r="Z14" s="17">
        <v>2896.74</v>
      </c>
      <c r="AA14" s="17">
        <v>2896.74</v>
      </c>
      <c r="AB14" s="17">
        <v>2896.74</v>
      </c>
      <c r="AC14" s="17">
        <v>2896.74</v>
      </c>
      <c r="AD14" s="17">
        <v>2896.74</v>
      </c>
      <c r="AE14" s="17">
        <v>2896.74</v>
      </c>
      <c r="AF14" s="17">
        <v>2896.74</v>
      </c>
      <c r="AG14" s="17">
        <v>2896.74</v>
      </c>
      <c r="AH14" s="17">
        <v>2896.74</v>
      </c>
      <c r="AI14" s="17">
        <v>2896.74</v>
      </c>
      <c r="AJ14" s="17">
        <v>2896.74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f>+[1]Summary!B15</f>
        <v>8046.4600000000009</v>
      </c>
      <c r="C15" s="18">
        <f>+[1]Summary!C15</f>
        <v>1</v>
      </c>
      <c r="D15" s="13">
        <f>+[1]Summary!D15</f>
        <v>0</v>
      </c>
      <c r="E15" s="13">
        <f>+[1]Summary!E15</f>
        <v>0</v>
      </c>
      <c r="F15" s="13">
        <f>+[1]Summary!F15</f>
        <v>0</v>
      </c>
      <c r="G15" s="13">
        <f>+[1]Summary!G15</f>
        <v>8046.4600000000009</v>
      </c>
      <c r="H15" s="14">
        <f>+[1]Summary!H15</f>
        <v>0</v>
      </c>
      <c r="I15" s="13">
        <f>+[1]Summary!I15</f>
        <v>4312.8950000000004</v>
      </c>
      <c r="J15" s="13">
        <f>+[1]Summary!J15</f>
        <v>186.56749120950082</v>
      </c>
      <c r="K15" s="13">
        <f>+[1]Summary!K15</f>
        <v>186.56749120950082</v>
      </c>
      <c r="L15" s="13">
        <f>+[1]Summary!L15</f>
        <v>0</v>
      </c>
      <c r="M15" s="13">
        <f>+[1]Summary!M15</f>
        <v>0</v>
      </c>
      <c r="N15" s="13"/>
      <c r="O15" s="13"/>
      <c r="P15" s="13"/>
      <c r="R15" s="16">
        <f t="shared" si="1"/>
        <v>44866</v>
      </c>
      <c r="S15" s="17"/>
      <c r="T15" s="17">
        <v>2664.11</v>
      </c>
      <c r="U15" s="17">
        <v>6860.8600000000006</v>
      </c>
      <c r="V15" s="17">
        <v>6860.8600000000006</v>
      </c>
      <c r="W15" s="17">
        <v>6860.8600000000006</v>
      </c>
      <c r="X15" s="17">
        <v>6860.8600000000006</v>
      </c>
      <c r="Y15" s="17">
        <v>7193.2800000000007</v>
      </c>
      <c r="Z15" s="17">
        <v>7193.2800000000007</v>
      </c>
      <c r="AA15" s="17">
        <v>7193.2800000000007</v>
      </c>
      <c r="AB15" s="17">
        <v>7193.2800000000007</v>
      </c>
      <c r="AC15" s="17">
        <v>7193.2800000000007</v>
      </c>
      <c r="AD15" s="17">
        <v>7193.2800000000007</v>
      </c>
      <c r="AE15" s="17">
        <v>7193.2800000000007</v>
      </c>
      <c r="AF15" s="17">
        <v>8046.4600000000009</v>
      </c>
      <c r="AG15" s="17">
        <v>8046.4600000000009</v>
      </c>
      <c r="AH15" s="17">
        <v>8046.4600000000009</v>
      </c>
      <c r="AI15" s="17">
        <v>8046.4600000000009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f>+[1]Summary!B16</f>
        <v>473.41</v>
      </c>
      <c r="C16" s="18">
        <f>+[1]Summary!C16</f>
        <v>1</v>
      </c>
      <c r="D16" s="13">
        <f>+[1]Summary!D16</f>
        <v>0</v>
      </c>
      <c r="E16" s="13">
        <f>+[1]Summary!E16</f>
        <v>0</v>
      </c>
      <c r="F16" s="13">
        <f>+[1]Summary!F16</f>
        <v>0</v>
      </c>
      <c r="G16" s="13">
        <f>+[1]Summary!G16</f>
        <v>473.41</v>
      </c>
      <c r="H16" s="14">
        <f>+[1]Summary!H16</f>
        <v>0</v>
      </c>
      <c r="I16" s="13">
        <f>+[1]Summary!I16</f>
        <v>4277.5</v>
      </c>
      <c r="J16" s="13">
        <f>+[1]Summary!J16</f>
        <v>11.067445938047925</v>
      </c>
      <c r="K16" s="13">
        <f>+[1]Summary!K16</f>
        <v>11.067445938047927</v>
      </c>
      <c r="L16" s="13">
        <f>+[1]Summary!L16</f>
        <v>0</v>
      </c>
      <c r="M16" s="13">
        <f>+[1]Summary!M16</f>
        <v>0</v>
      </c>
      <c r="N16" s="13"/>
      <c r="O16" s="13"/>
      <c r="P16" s="13"/>
      <c r="R16" s="16">
        <f t="shared" si="1"/>
        <v>44896</v>
      </c>
      <c r="S16" s="17"/>
      <c r="T16" s="17">
        <v>41.32</v>
      </c>
      <c r="U16" s="17">
        <v>41.32</v>
      </c>
      <c r="V16" s="17">
        <v>56.73</v>
      </c>
      <c r="W16" s="17">
        <v>56.73</v>
      </c>
      <c r="X16" s="17">
        <v>56.73</v>
      </c>
      <c r="Y16" s="17">
        <v>56.73</v>
      </c>
      <c r="Z16" s="17">
        <v>56.73</v>
      </c>
      <c r="AA16" s="17">
        <v>56.73</v>
      </c>
      <c r="AB16" s="17">
        <v>56.73</v>
      </c>
      <c r="AC16" s="17">
        <v>56.73</v>
      </c>
      <c r="AD16" s="17">
        <v>56.73</v>
      </c>
      <c r="AE16" s="17">
        <v>473.41</v>
      </c>
      <c r="AF16" s="17">
        <v>473.41</v>
      </c>
      <c r="AG16" s="17">
        <v>473.41</v>
      </c>
      <c r="AH16" s="17">
        <v>473.41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f>+[1]Summary!B17</f>
        <v>1454.97</v>
      </c>
      <c r="C17" s="18">
        <f>+[1]Summary!C17</f>
        <v>1</v>
      </c>
      <c r="D17" s="13">
        <f>+[1]Summary!D17</f>
        <v>0</v>
      </c>
      <c r="E17" s="13">
        <f>+[1]Summary!E17</f>
        <v>0</v>
      </c>
      <c r="F17" s="13">
        <f>+[1]Summary!F17</f>
        <v>0</v>
      </c>
      <c r="G17" s="13">
        <f>+[1]Summary!G17</f>
        <v>1454.97</v>
      </c>
      <c r="H17" s="14">
        <f>+[1]Summary!H17</f>
        <v>0</v>
      </c>
      <c r="I17" s="13">
        <f>+[1]Summary!I17</f>
        <v>4272.4449999999997</v>
      </c>
      <c r="J17" s="13">
        <f>+[1]Summary!J17</f>
        <v>34.054739148192667</v>
      </c>
      <c r="K17" s="13">
        <f>+[1]Summary!K17</f>
        <v>34.054739148192667</v>
      </c>
      <c r="L17" s="13">
        <f>+[1]Summary!L17</f>
        <v>0</v>
      </c>
      <c r="M17" s="13">
        <f>+[1]Summary!M17</f>
        <v>0</v>
      </c>
      <c r="N17" s="13"/>
      <c r="O17" s="13"/>
      <c r="P17" s="13"/>
      <c r="R17" s="16">
        <f t="shared" si="1"/>
        <v>44927</v>
      </c>
      <c r="S17" s="17"/>
      <c r="T17" s="17"/>
      <c r="U17" s="17">
        <v>131.6</v>
      </c>
      <c r="V17" s="17">
        <v>131.6</v>
      </c>
      <c r="W17" s="17">
        <v>399.17999999999989</v>
      </c>
      <c r="X17" s="17">
        <v>399.17999999999989</v>
      </c>
      <c r="Y17" s="17">
        <v>399.17999999999989</v>
      </c>
      <c r="Z17" s="17">
        <v>956.31999999999994</v>
      </c>
      <c r="AA17" s="17">
        <v>956.31999999999994</v>
      </c>
      <c r="AB17" s="17">
        <v>956.31999999999994</v>
      </c>
      <c r="AC17" s="17">
        <v>956.31999999999994</v>
      </c>
      <c r="AD17" s="17">
        <v>1454.97</v>
      </c>
      <c r="AE17" s="17">
        <v>1454.97</v>
      </c>
      <c r="AF17" s="17">
        <v>1454.97</v>
      </c>
      <c r="AG17" s="17">
        <v>1454.97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f>+[1]Summary!B18</f>
        <v>2116.44</v>
      </c>
      <c r="C18" s="18">
        <f>+[1]Summary!C18</f>
        <v>1</v>
      </c>
      <c r="D18" s="13">
        <f>+[1]Summary!D18</f>
        <v>0</v>
      </c>
      <c r="E18" s="13">
        <f>+[1]Summary!E18</f>
        <v>0</v>
      </c>
      <c r="F18" s="13">
        <f>+[1]Summary!F18</f>
        <v>0</v>
      </c>
      <c r="G18" s="13">
        <f>+[1]Summary!G18</f>
        <v>2116.44</v>
      </c>
      <c r="H18" s="14">
        <f>+[1]Summary!H18</f>
        <v>0</v>
      </c>
      <c r="I18" s="13">
        <f>+[1]Summary!I18</f>
        <v>4233.7550000000001</v>
      </c>
      <c r="J18" s="13">
        <f>+[1]Summary!J18</f>
        <v>49.989666383623991</v>
      </c>
      <c r="K18" s="13">
        <f>+[1]Summary!K18</f>
        <v>49.989666383623991</v>
      </c>
      <c r="L18" s="13">
        <f>+[1]Summary!L18</f>
        <v>0</v>
      </c>
      <c r="M18" s="13">
        <f>+[1]Summary!M18</f>
        <v>0</v>
      </c>
      <c r="N18" s="13"/>
      <c r="O18" s="13"/>
      <c r="P18" s="13"/>
      <c r="R18" s="16">
        <f t="shared" si="1"/>
        <v>44958</v>
      </c>
      <c r="S18" s="17"/>
      <c r="T18" s="17"/>
      <c r="U18" s="17">
        <v>1693.31</v>
      </c>
      <c r="V18" s="17">
        <v>1693.31</v>
      </c>
      <c r="W18" s="17">
        <v>1693.31</v>
      </c>
      <c r="X18" s="17">
        <v>1693.31</v>
      </c>
      <c r="Y18" s="17">
        <v>1693.31</v>
      </c>
      <c r="Z18" s="17">
        <v>1693.31</v>
      </c>
      <c r="AA18" s="17">
        <v>1693.31</v>
      </c>
      <c r="AB18" s="17">
        <v>1693.31</v>
      </c>
      <c r="AC18" s="17">
        <v>2116.44</v>
      </c>
      <c r="AD18" s="17">
        <v>2116.44</v>
      </c>
      <c r="AE18" s="17">
        <v>2116.44</v>
      </c>
      <c r="AF18" s="17">
        <v>2116.44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f>+[1]Summary!B19</f>
        <v>2681.73</v>
      </c>
      <c r="C19" s="18">
        <f>+[1]Summary!C19</f>
        <v>0.98495456024210026</v>
      </c>
      <c r="D19" s="13">
        <f>+[1]Summary!D19</f>
        <v>40.964130519924822</v>
      </c>
      <c r="E19" s="13">
        <f>+[1]Summary!E19</f>
        <v>40.964130519924822</v>
      </c>
      <c r="F19" s="13">
        <f>+[1]Summary!F19</f>
        <v>0</v>
      </c>
      <c r="G19" s="13">
        <f>+[1]Summary!G19</f>
        <v>2722.6941305199248</v>
      </c>
      <c r="H19" s="14">
        <f>+[1]Summary!H19</f>
        <v>40.964130519924765</v>
      </c>
      <c r="I19" s="13">
        <f>+[1]Summary!I19</f>
        <v>4154.583333333333</v>
      </c>
      <c r="J19" s="13">
        <f>+[1]Summary!J19</f>
        <v>65.53470979087173</v>
      </c>
      <c r="K19" s="13">
        <f>+[1]Summary!K19</f>
        <v>64.548711262661726</v>
      </c>
      <c r="L19" s="13">
        <f>+[1]Summary!L19</f>
        <v>0.98599852821000411</v>
      </c>
      <c r="M19" s="13">
        <f>+[1]Summary!M19</f>
        <v>45.985908472174273</v>
      </c>
      <c r="N19" s="18"/>
      <c r="O19" s="13"/>
      <c r="P19" s="13"/>
      <c r="R19" s="16">
        <f t="shared" si="1"/>
        <v>44986</v>
      </c>
      <c r="S19" s="17"/>
      <c r="T19" s="17">
        <v>1639.99</v>
      </c>
      <c r="U19" s="17">
        <v>2081.73</v>
      </c>
      <c r="V19" s="17">
        <v>2081.73</v>
      </c>
      <c r="W19" s="17">
        <v>2681.73</v>
      </c>
      <c r="X19" s="17">
        <v>2681.73</v>
      </c>
      <c r="Y19" s="17">
        <v>2681.73</v>
      </c>
      <c r="Z19" s="17">
        <v>2681.73</v>
      </c>
      <c r="AA19" s="17">
        <v>2681.73</v>
      </c>
      <c r="AB19" s="17">
        <v>2681.73</v>
      </c>
      <c r="AC19" s="17">
        <v>2681.73</v>
      </c>
      <c r="AD19" s="17">
        <v>2681.73</v>
      </c>
      <c r="AE19" s="17">
        <v>2681.73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f>+[1]Summary!B20</f>
        <v>985.09</v>
      </c>
      <c r="C20" s="18">
        <f>+[1]Summary!C20</f>
        <v>0.51313742659582562</v>
      </c>
      <c r="D20" s="13">
        <f>+[1]Summary!D20</f>
        <v>934.64913603442812</v>
      </c>
      <c r="E20" s="13">
        <f>+[1]Summary!E20</f>
        <v>934.64913603442812</v>
      </c>
      <c r="F20" s="13">
        <f>+[1]Summary!F20</f>
        <v>0</v>
      </c>
      <c r="G20" s="13">
        <f>+[1]Summary!G20</f>
        <v>1919.7391360344282</v>
      </c>
      <c r="H20" s="14">
        <f>+[1]Summary!H20</f>
        <v>934.64913603442812</v>
      </c>
      <c r="I20" s="13">
        <f>+[1]Summary!I20</f>
        <v>4124.0950000000003</v>
      </c>
      <c r="J20" s="13">
        <f>+[1]Summary!J20</f>
        <v>46.549343214315577</v>
      </c>
      <c r="K20" s="13">
        <f>+[1]Summary!K20</f>
        <v>23.886210186719754</v>
      </c>
      <c r="L20" s="13">
        <f>+[1]Summary!L20</f>
        <v>22.663133027595823</v>
      </c>
      <c r="M20" s="13">
        <f>+[1]Summary!M20</f>
        <v>49.607469750671463</v>
      </c>
      <c r="N20" s="18">
        <f t="shared" ref="N20:N31" si="2">J20/J8</f>
        <v>10.427211639929377</v>
      </c>
      <c r="O20" s="18">
        <f t="shared" ref="O20:O31" si="3">I20/I8</f>
        <v>0.92340546059496054</v>
      </c>
      <c r="P20" s="13"/>
      <c r="R20" s="16">
        <f t="shared" si="1"/>
        <v>45017</v>
      </c>
      <c r="S20" s="17"/>
      <c r="T20" s="17">
        <v>395.48</v>
      </c>
      <c r="U20" s="17">
        <v>410.37</v>
      </c>
      <c r="V20" s="17">
        <v>530.25</v>
      </c>
      <c r="W20" s="17">
        <v>564.48</v>
      </c>
      <c r="X20" s="17">
        <v>564.48</v>
      </c>
      <c r="Y20" s="17">
        <v>564.48</v>
      </c>
      <c r="Z20" s="17">
        <v>564.48</v>
      </c>
      <c r="AA20" s="17">
        <v>985.09</v>
      </c>
      <c r="AB20" s="17">
        <v>985.09</v>
      </c>
      <c r="AC20" s="17">
        <v>985.09</v>
      </c>
      <c r="AD20" s="17">
        <v>985.09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f>+[1]Summary!B21</f>
        <v>950.99</v>
      </c>
      <c r="C21" s="18">
        <f>+[1]Summary!C21</f>
        <v>0.4801338402903339</v>
      </c>
      <c r="D21" s="13">
        <f>+[1]Summary!D21</f>
        <v>1029.6868867300466</v>
      </c>
      <c r="E21" s="13">
        <f>+[1]Summary!E21</f>
        <v>1029.6868867300466</v>
      </c>
      <c r="F21" s="13">
        <f>+[1]Summary!F21</f>
        <v>0</v>
      </c>
      <c r="G21" s="13">
        <f>+[1]Summary!G21</f>
        <v>1980.6768867300466</v>
      </c>
      <c r="H21" s="14">
        <f>+[1]Summary!H21</f>
        <v>1029.6868867300466</v>
      </c>
      <c r="I21" s="13">
        <f>+[1]Summary!I21</f>
        <v>4092.936666666666</v>
      </c>
      <c r="J21" s="13">
        <f>+[1]Summary!J21</f>
        <v>48.3925613328176</v>
      </c>
      <c r="K21" s="13">
        <f>+[1]Summary!K21</f>
        <v>23.234906314211234</v>
      </c>
      <c r="L21" s="13">
        <f>+[1]Summary!L21</f>
        <v>25.157655018606366</v>
      </c>
      <c r="M21" s="13">
        <f>+[1]Summary!M21</f>
        <v>47.658597830531932</v>
      </c>
      <c r="N21" s="18">
        <f t="shared" si="2"/>
        <v>0.68157664870772772</v>
      </c>
      <c r="O21" s="18">
        <f t="shared" si="3"/>
        <v>0.91822379761223705</v>
      </c>
      <c r="P21" s="13"/>
      <c r="R21" s="16">
        <f t="shared" si="1"/>
        <v>45047</v>
      </c>
      <c r="S21" s="17"/>
      <c r="T21" s="17">
        <v>466.56</v>
      </c>
      <c r="U21" s="17">
        <v>513.05999999999995</v>
      </c>
      <c r="V21" s="17">
        <v>530.38</v>
      </c>
      <c r="W21" s="17">
        <v>530.38</v>
      </c>
      <c r="X21" s="17">
        <v>530.38</v>
      </c>
      <c r="Y21" s="17">
        <v>530.38</v>
      </c>
      <c r="Z21" s="17">
        <v>950.99</v>
      </c>
      <c r="AA21" s="17">
        <v>950.99</v>
      </c>
      <c r="AB21" s="17">
        <v>950.99</v>
      </c>
      <c r="AC21" s="17">
        <v>950.99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f>+[1]Summary!B22</f>
        <v>969.24</v>
      </c>
      <c r="C22" s="18">
        <f>+[1]Summary!C22</f>
        <v>0.46472923215025469</v>
      </c>
      <c r="D22" s="13">
        <f>+[1]Summary!D22</f>
        <v>1116.3615351464455</v>
      </c>
      <c r="E22" s="13">
        <f>+[1]Summary!E22</f>
        <v>1116.3615351464455</v>
      </c>
      <c r="F22" s="13">
        <f>+[1]Summary!F22</f>
        <v>0</v>
      </c>
      <c r="G22" s="13">
        <f>+[1]Summary!G22</f>
        <v>2085.6015351464457</v>
      </c>
      <c r="H22" s="14">
        <f>+[1]Summary!H22</f>
        <v>1116.3615351464457</v>
      </c>
      <c r="I22" s="13">
        <f>+[1]Summary!I22</f>
        <v>4057.166666666667</v>
      </c>
      <c r="J22" s="13">
        <f>+[1]Summary!J22</f>
        <v>51.405369966227141</v>
      </c>
      <c r="K22" s="13">
        <f>+[1]Summary!K22</f>
        <v>23.889578112804504</v>
      </c>
      <c r="L22" s="13">
        <f>+[1]Summary!L22</f>
        <v>27.515791853422638</v>
      </c>
      <c r="M22" s="13">
        <f>+[1]Summary!M22</f>
        <v>51.476101551392262</v>
      </c>
      <c r="N22" s="18">
        <f t="shared" si="2"/>
        <v>7.1381592435735541</v>
      </c>
      <c r="O22" s="18">
        <f t="shared" si="3"/>
        <v>0.91265190557278908</v>
      </c>
      <c r="P22" s="13"/>
      <c r="R22" s="16">
        <f t="shared" si="1"/>
        <v>45078</v>
      </c>
      <c r="S22" s="17"/>
      <c r="T22" s="17">
        <v>387.59</v>
      </c>
      <c r="U22" s="17">
        <v>548.63</v>
      </c>
      <c r="V22" s="17">
        <v>548.63</v>
      </c>
      <c r="W22" s="17">
        <v>969.24</v>
      </c>
      <c r="X22" s="17">
        <v>969.24</v>
      </c>
      <c r="Y22" s="17">
        <v>969.24</v>
      </c>
      <c r="Z22" s="17">
        <v>969.24</v>
      </c>
      <c r="AA22" s="17">
        <v>969.24</v>
      </c>
      <c r="AB22" s="17">
        <v>969.24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f>+[1]Summary!B23</f>
        <v>2293.81</v>
      </c>
      <c r="C23" s="18">
        <f>+[1]Summary!C23</f>
        <v>0.46324904927489369</v>
      </c>
      <c r="D23" s="13">
        <f>+[1]Summary!D23</f>
        <v>2657.7597951035505</v>
      </c>
      <c r="E23" s="13">
        <f>+[1]Summary!E23</f>
        <v>2657.7597951035505</v>
      </c>
      <c r="F23" s="13">
        <f>+[1]Summary!F23</f>
        <v>0</v>
      </c>
      <c r="G23" s="13">
        <f>+[1]Summary!G23</f>
        <v>4951.5697951035509</v>
      </c>
      <c r="H23" s="14">
        <f>+[1]Summary!H23</f>
        <v>2657.7597951035509</v>
      </c>
      <c r="I23" s="13">
        <f>+[1]Summary!I23</f>
        <v>4056.085</v>
      </c>
      <c r="J23" s="13">
        <f>+[1]Summary!J23</f>
        <v>122.07756482183068</v>
      </c>
      <c r="K23" s="13">
        <f>+[1]Summary!K23</f>
        <v>56.552315841507259</v>
      </c>
      <c r="L23" s="13">
        <f>+[1]Summary!L23</f>
        <v>65.525248980323425</v>
      </c>
      <c r="M23" s="13">
        <f>+[1]Summary!M23</f>
        <v>60.243277729784218</v>
      </c>
      <c r="N23" s="18">
        <f t="shared" si="2"/>
        <v>7.7747671164585066</v>
      </c>
      <c r="O23" s="18">
        <f t="shared" si="3"/>
        <v>0.91639605132553836</v>
      </c>
      <c r="P23" s="13"/>
      <c r="R23" s="16">
        <f t="shared" si="1"/>
        <v>45108</v>
      </c>
      <c r="S23" s="17"/>
      <c r="T23" s="17">
        <v>1404.76</v>
      </c>
      <c r="U23" s="17">
        <v>1806.35</v>
      </c>
      <c r="V23" s="17">
        <v>2246.6999999999998</v>
      </c>
      <c r="W23" s="17">
        <v>2246.6999999999998</v>
      </c>
      <c r="X23" s="17">
        <v>2248.5100000000002</v>
      </c>
      <c r="Y23" s="17">
        <v>2248.5100000000002</v>
      </c>
      <c r="Z23" s="17">
        <v>2293.81</v>
      </c>
      <c r="AA23" s="17">
        <v>2293.81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f>+[1]Summary!B24</f>
        <v>837.56999999999994</v>
      </c>
      <c r="C24" s="18">
        <f>+[1]Summary!C24</f>
        <v>0.42065321191398253</v>
      </c>
      <c r="D24" s="13">
        <f>+[1]Summary!D24</f>
        <v>1153.547567340175</v>
      </c>
      <c r="E24" s="13">
        <f>+[1]Summary!E24</f>
        <v>1153.547567340175</v>
      </c>
      <c r="F24" s="19">
        <f>+[1]Summary!F24</f>
        <v>0</v>
      </c>
      <c r="G24" s="13">
        <f>+[1]Summary!G24</f>
        <v>1991.1175673401749</v>
      </c>
      <c r="H24" s="14">
        <f>+[1]Summary!H24</f>
        <v>1153.547567340175</v>
      </c>
      <c r="I24" s="13">
        <f>+[1]Summary!I24</f>
        <v>4047.085</v>
      </c>
      <c r="J24" s="13">
        <f>+[1]Summary!J24</f>
        <v>49.198807718152075</v>
      </c>
      <c r="K24" s="13">
        <f>+[1]Summary!K24</f>
        <v>20.695636488979101</v>
      </c>
      <c r="L24" s="13">
        <f>+[1]Summary!L24</f>
        <v>28.503171229172974</v>
      </c>
      <c r="M24" s="13">
        <f>+[1]Summary!M24</f>
        <v>62.976474233052485</v>
      </c>
      <c r="N24" s="18">
        <f t="shared" si="2"/>
        <v>2.6265338456510028</v>
      </c>
      <c r="O24" s="18">
        <f t="shared" si="3"/>
        <v>0.92111545110076709</v>
      </c>
      <c r="P24" s="13"/>
      <c r="R24" s="16">
        <f t="shared" si="1"/>
        <v>45139</v>
      </c>
      <c r="S24" s="17"/>
      <c r="T24" s="17">
        <v>145.65</v>
      </c>
      <c r="U24" s="17">
        <v>672.31</v>
      </c>
      <c r="V24" s="17">
        <v>781.62999999999988</v>
      </c>
      <c r="W24" s="17">
        <v>837.56999999999994</v>
      </c>
      <c r="X24" s="17">
        <v>837.56999999999994</v>
      </c>
      <c r="Y24" s="17">
        <v>837.56999999999994</v>
      </c>
      <c r="Z24" s="17">
        <v>837.56999999999994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f>+[1]Summary!B25</f>
        <v>671.17000000000007</v>
      </c>
      <c r="C25" s="18">
        <f>+[1]Summary!C25</f>
        <v>0.36432817621926239</v>
      </c>
      <c r="D25" s="13">
        <f>+[1]Summary!D25</f>
        <v>1171.0427186673371</v>
      </c>
      <c r="E25" s="13">
        <f>+[1]Summary!E25</f>
        <v>1171.0427186673371</v>
      </c>
      <c r="F25" s="19">
        <f>+[1]Summary!F25</f>
        <v>0</v>
      </c>
      <c r="G25" s="13">
        <f>+[1]Summary!G25</f>
        <v>1842.2127186673372</v>
      </c>
      <c r="H25" s="14">
        <f>+[1]Summary!H25</f>
        <v>1171.0427186673371</v>
      </c>
      <c r="I25" s="13">
        <f>+[1]Summary!I25</f>
        <v>4013.103333333333</v>
      </c>
      <c r="J25" s="13">
        <f>+[1]Summary!J25</f>
        <v>45.904941030690402</v>
      </c>
      <c r="K25" s="13">
        <f>+[1]Summary!K25</f>
        <v>16.724463445164218</v>
      </c>
      <c r="L25" s="13">
        <f>+[1]Summary!L25</f>
        <v>29.180477585526184</v>
      </c>
      <c r="M25" s="13">
        <f>+[1]Summary!M25</f>
        <v>64.941557905713125</v>
      </c>
      <c r="N25" s="18">
        <f t="shared" si="2"/>
        <v>1.8478734610424297</v>
      </c>
      <c r="O25" s="18">
        <f t="shared" si="3"/>
        <v>0.91750795435060095</v>
      </c>
      <c r="P25" s="13"/>
      <c r="R25" s="16">
        <f t="shared" si="1"/>
        <v>45170</v>
      </c>
      <c r="S25" s="17"/>
      <c r="T25" s="17">
        <v>37.200000000000003</v>
      </c>
      <c r="U25" s="17">
        <v>37.200000000000003</v>
      </c>
      <c r="V25" s="17">
        <v>671.17000000000007</v>
      </c>
      <c r="W25" s="17">
        <v>671.17000000000007</v>
      </c>
      <c r="X25" s="17">
        <v>671.17000000000007</v>
      </c>
      <c r="Y25" s="17">
        <v>671.17000000000007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f>+[1]Summary!B26</f>
        <v>170.46</v>
      </c>
      <c r="C26" s="18">
        <f>+[1]Summary!C26</f>
        <v>0.36373652928952072</v>
      </c>
      <c r="D26" s="13">
        <f>+[1]Summary!D26</f>
        <v>298.17591163899903</v>
      </c>
      <c r="E26" s="13">
        <f>+[1]Summary!E26</f>
        <v>298.17591163899903</v>
      </c>
      <c r="F26" s="19">
        <f>+[1]Summary!F26</f>
        <v>0</v>
      </c>
      <c r="G26" s="13">
        <f>+[1]Summary!G26</f>
        <v>468.635911638999</v>
      </c>
      <c r="H26" s="14">
        <f>+[1]Summary!H26</f>
        <v>298.17591163899897</v>
      </c>
      <c r="I26" s="13">
        <f>+[1]Summary!I26</f>
        <v>3974.7616666666672</v>
      </c>
      <c r="J26" s="13">
        <f>+[1]Summary!J26</f>
        <v>11.790289605766693</v>
      </c>
      <c r="K26" s="13">
        <f>+[1]Summary!K26</f>
        <v>4.2885590205198882</v>
      </c>
      <c r="L26" s="13">
        <f>+[1]Summary!L26</f>
        <v>7.501730585246805</v>
      </c>
      <c r="M26" s="13">
        <f>+[1]Summary!M26</f>
        <v>60.57174767713299</v>
      </c>
      <c r="N26" s="18">
        <f t="shared" si="2"/>
        <v>0.17807343459574657</v>
      </c>
      <c r="O26" s="18">
        <f t="shared" si="3"/>
        <v>0.90850414679869307</v>
      </c>
      <c r="P26" s="13"/>
      <c r="R26" s="16">
        <f t="shared" si="1"/>
        <v>45200</v>
      </c>
      <c r="S26" s="17"/>
      <c r="T26" s="17">
        <v>74.080000000000013</v>
      </c>
      <c r="U26" s="17">
        <v>169.63</v>
      </c>
      <c r="V26" s="17">
        <v>170.46</v>
      </c>
      <c r="W26" s="17">
        <v>170.46</v>
      </c>
      <c r="X26" s="17">
        <v>170.46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f>+[1]Summary!B27</f>
        <v>353.23</v>
      </c>
      <c r="C27" s="18">
        <f>+[1]Summary!C27</f>
        <v>0.36369755543984472</v>
      </c>
      <c r="D27" s="13">
        <f>+[1]Summary!D27</f>
        <v>617.9890657229314</v>
      </c>
      <c r="E27" s="13">
        <f>+[1]Summary!E27</f>
        <v>617.9890657229314</v>
      </c>
      <c r="F27" s="19">
        <f>+[1]Summary!F27</f>
        <v>0</v>
      </c>
      <c r="G27" s="13">
        <f>+[1]Summary!G27</f>
        <v>971.21906572293142</v>
      </c>
      <c r="H27" s="14">
        <f>+[1]Summary!H27</f>
        <v>617.9890657229314</v>
      </c>
      <c r="I27" s="13">
        <f>+[1]Summary!I27</f>
        <v>3943.9416666666662</v>
      </c>
      <c r="J27" s="13">
        <f>+[1]Summary!J27</f>
        <v>24.625594083489187</v>
      </c>
      <c r="K27" s="13">
        <f>+[1]Summary!K27</f>
        <v>8.9562683694189218</v>
      </c>
      <c r="L27" s="13">
        <f>+[1]Summary!L27</f>
        <v>15.669325714070265</v>
      </c>
      <c r="M27" s="13">
        <f>+[1]Summary!M27</f>
        <v>46.658827733554112</v>
      </c>
      <c r="N27" s="18">
        <f t="shared" si="2"/>
        <v>0.13199295291930874</v>
      </c>
      <c r="O27" s="18">
        <f t="shared" si="3"/>
        <v>0.9144534394337599</v>
      </c>
      <c r="P27" s="13"/>
      <c r="R27" s="16">
        <f t="shared" si="1"/>
        <v>45231</v>
      </c>
      <c r="S27" s="17"/>
      <c r="T27" s="17"/>
      <c r="U27" s="17">
        <v>353.23</v>
      </c>
      <c r="V27" s="17">
        <v>353.23</v>
      </c>
      <c r="W27" s="17">
        <v>353.23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f>+[1]Summary!B28</f>
        <v>254.8</v>
      </c>
      <c r="C28" s="18">
        <f>+[1]Summary!C28</f>
        <v>0.30516925464170602</v>
      </c>
      <c r="D28" s="13">
        <f>+[1]Summary!D28</f>
        <v>580.14649649145122</v>
      </c>
      <c r="E28" s="13">
        <f>+[1]Summary!E28</f>
        <v>580.14649649145122</v>
      </c>
      <c r="F28" s="19">
        <f>+[1]Summary!F28</f>
        <v>0</v>
      </c>
      <c r="G28" s="13">
        <f>+[1]Summary!G28</f>
        <v>834.94649649145117</v>
      </c>
      <c r="H28" s="14">
        <f>+[1]Summary!H28</f>
        <v>580.14649649145122</v>
      </c>
      <c r="I28" s="13">
        <f>+[1]Summary!I28</f>
        <v>3936.333333333333</v>
      </c>
      <c r="J28" s="13">
        <f>+[1]Summary!J28</f>
        <v>21.211275209368733</v>
      </c>
      <c r="K28" s="13">
        <f>+[1]Summary!K28</f>
        <v>6.4730290456431545</v>
      </c>
      <c r="L28" s="13">
        <f>+[1]Summary!L28</f>
        <v>14.738246163725577</v>
      </c>
      <c r="M28" s="13">
        <f>+[1]Summary!M28</f>
        <v>47.723559583036526</v>
      </c>
      <c r="N28" s="18">
        <f t="shared" si="2"/>
        <v>1.9165465391114416</v>
      </c>
      <c r="O28" s="18">
        <f t="shared" si="3"/>
        <v>0.92024157412819008</v>
      </c>
      <c r="P28" s="20"/>
      <c r="R28" s="16">
        <f t="shared" si="1"/>
        <v>45261</v>
      </c>
      <c r="S28" s="17"/>
      <c r="T28" s="17">
        <v>215.06</v>
      </c>
      <c r="U28" s="17">
        <v>254.8</v>
      </c>
      <c r="V28" s="17">
        <v>254.8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f>+[1]Summary!B29</f>
        <v>345.05</v>
      </c>
      <c r="C29" s="18">
        <f>+[1]Summary!C29</f>
        <v>9.2605500930903611E-2</v>
      </c>
      <c r="D29" s="13">
        <f>+[1]Summary!D29</f>
        <v>3380.9705552740825</v>
      </c>
      <c r="E29" s="13">
        <f>+[1]Summary!E29</f>
        <v>3380.9705552740825</v>
      </c>
      <c r="F29" s="13">
        <f>+[1]Summary!F29</f>
        <v>-1367.0205552740824</v>
      </c>
      <c r="G29" s="13">
        <f>+[1]Summary!G29</f>
        <v>2359</v>
      </c>
      <c r="H29" s="14">
        <f>+[1]Summary!H29</f>
        <v>2013.95</v>
      </c>
      <c r="I29" s="13">
        <f>+[1]Summary!I29</f>
        <v>3931.2216666666668</v>
      </c>
      <c r="J29" s="19">
        <f>+[1]Summary!J29</f>
        <v>60</v>
      </c>
      <c r="K29" s="13">
        <f>+[1]Summary!K29</f>
        <v>8.7771697771642661</v>
      </c>
      <c r="L29" s="13">
        <f>+[1]Summary!L29</f>
        <v>51.222830222835732</v>
      </c>
      <c r="M29" s="13">
        <f>+[1]Summary!M29</f>
        <v>49.920352375485436</v>
      </c>
      <c r="N29" s="18">
        <f t="shared" si="2"/>
        <v>1.7618693168931316</v>
      </c>
      <c r="O29" s="18">
        <f t="shared" si="3"/>
        <v>0.92013394360060041</v>
      </c>
      <c r="P29" s="13"/>
      <c r="R29" s="16">
        <f t="shared" si="1"/>
        <v>45292</v>
      </c>
      <c r="S29" s="17"/>
      <c r="T29" s="17">
        <v>345.05</v>
      </c>
      <c r="U29" s="17">
        <v>345.05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f>+[1]Summary!B30</f>
        <v>8.75</v>
      </c>
      <c r="C30" s="18">
        <f>+[1]Summary!C30</f>
        <v>4.9018671827134902E-2</v>
      </c>
      <c r="D30" s="13">
        <f>+[1]Summary!D30</f>
        <v>169.75340847375483</v>
      </c>
      <c r="E30" s="13">
        <f>+[1]Summary!E30</f>
        <v>169.75340847375483</v>
      </c>
      <c r="F30" s="13">
        <f>+[1]Summary!F30</f>
        <v>2161.4965915262451</v>
      </c>
      <c r="G30" s="13">
        <f>+[1]Summary!G30</f>
        <v>2340</v>
      </c>
      <c r="H30" s="14">
        <f>+[1]Summary!H30</f>
        <v>2331.25</v>
      </c>
      <c r="I30" s="13">
        <f>+[1]Summary!I30</f>
        <v>3900.3416666666672</v>
      </c>
      <c r="J30" s="19">
        <f>+[1]Summary!J30</f>
        <v>60</v>
      </c>
      <c r="K30" s="13">
        <f>+[1]Summary!K30</f>
        <v>0.22433932070053689</v>
      </c>
      <c r="L30" s="13">
        <f>+[1]Summary!L30</f>
        <v>59.775660679299463</v>
      </c>
      <c r="M30" s="13">
        <f>+[1]Summary!M30</f>
        <v>50.728952268785491</v>
      </c>
      <c r="N30" s="18">
        <f t="shared" si="2"/>
        <v>1.2002480580597608</v>
      </c>
      <c r="O30" s="18">
        <f t="shared" si="3"/>
        <v>0.92124878899857621</v>
      </c>
      <c r="P30" s="13"/>
      <c r="R30" s="16">
        <f t="shared" si="1"/>
        <v>45323</v>
      </c>
      <c r="S30" s="17"/>
      <c r="T30" s="17">
        <v>8.75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f>+[1]Summary!B31</f>
        <v>0</v>
      </c>
      <c r="C31" s="18">
        <f>+[1]Summary!C31</f>
        <v>4.9018671827134902E-2</v>
      </c>
      <c r="D31" s="13">
        <f>+[1]Summary!D31</f>
        <v>0</v>
      </c>
      <c r="E31" s="13">
        <f>+[1]Summary!E31</f>
        <v>0</v>
      </c>
      <c r="F31" s="13">
        <f>+[1]Summary!F31</f>
        <v>2335</v>
      </c>
      <c r="G31" s="13">
        <f>+[1]Summary!G31</f>
        <v>2335</v>
      </c>
      <c r="H31" s="14">
        <f>+[1]Summary!H31</f>
        <v>2335</v>
      </c>
      <c r="I31" s="13">
        <f>+[1]Summary!I31</f>
        <v>3892.4783333333339</v>
      </c>
      <c r="J31" s="19">
        <f>+[1]Summary!J31</f>
        <v>60</v>
      </c>
      <c r="K31" s="13">
        <f>+[1]Summary!K31</f>
        <v>0</v>
      </c>
      <c r="L31" s="13">
        <f>+[1]Summary!L31</f>
        <v>60</v>
      </c>
      <c r="M31" s="13">
        <f>+[1]Summary!M31</f>
        <v>50.197925794332789</v>
      </c>
      <c r="N31" s="18">
        <f t="shared" si="2"/>
        <v>0.91554536811815324</v>
      </c>
      <c r="O31" s="18">
        <f t="shared" si="3"/>
        <v>0.93691184434861119</v>
      </c>
      <c r="P31" s="13"/>
      <c r="R31" s="16">
        <f t="shared" si="1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52</v>
      </c>
      <c r="R32" t="s">
        <v>27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15" x14ac:dyDescent="0.35">
      <c r="C33" s="17"/>
      <c r="D33" s="13"/>
      <c r="E33" s="13"/>
      <c r="F33" s="13"/>
      <c r="G33" s="13"/>
      <c r="H33" s="14">
        <f>SUM(H8:H31)</f>
        <v>16280.523243395292</v>
      </c>
      <c r="I33" s="13"/>
      <c r="J33" s="22">
        <f>SUM(G20:G31)/SUM(I20:I31)</f>
        <v>0.50197925794332787</v>
      </c>
      <c r="K33" s="13"/>
      <c r="L33" s="13"/>
      <c r="M33" s="16"/>
    </row>
    <row r="34" spans="1:15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1:15" x14ac:dyDescent="0.35">
      <c r="C35" s="17"/>
      <c r="D35" s="13"/>
      <c r="H35" s="24">
        <v>7.4999999999999997E-2</v>
      </c>
      <c r="I35" t="s">
        <v>53</v>
      </c>
      <c r="J35" s="23" t="s">
        <v>54</v>
      </c>
      <c r="K35" t="s">
        <v>55</v>
      </c>
    </row>
    <row r="36" spans="1:15" x14ac:dyDescent="0.35">
      <c r="C36" s="17"/>
      <c r="D36" s="13"/>
      <c r="F36" s="23"/>
      <c r="H36" s="25">
        <f>H33*(1+H35)</f>
        <v>17501.562486649938</v>
      </c>
      <c r="I36" s="26">
        <v>29887</v>
      </c>
      <c r="J36" s="27">
        <f>(H36-I36)/I36</f>
        <v>-0.41440885714023024</v>
      </c>
      <c r="K36" s="27">
        <f>(VLOOKUP(DATE(YEAR(H4),MONTH(H4),DAY(1)),[2]Premium!$B$3:$D$200,3,FALSE)-VLOOKUP(DATE(YEAR(H4),MONTH(H4)-3,DAY(1)),[2]Premium!$B$3:$D$200,3,FALSE))/VLOOKUP(DATE(YEAR(H4),MONTH(H4),DAY(1)),[2]Premium!$B$3:$D$200,3,FALSE)</f>
        <v>-9.9892366423526058E-2</v>
      </c>
    </row>
    <row r="37" spans="1:15" x14ac:dyDescent="0.35">
      <c r="C37" s="17"/>
      <c r="D37" s="13"/>
      <c r="M37" s="16"/>
    </row>
    <row r="38" spans="1:15" x14ac:dyDescent="0.35">
      <c r="C38" s="17"/>
      <c r="D38" s="13"/>
    </row>
    <row r="39" spans="1:15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1:15" x14ac:dyDescent="0.35">
      <c r="A40" s="7"/>
      <c r="B40" s="7"/>
      <c r="C40" s="7"/>
      <c r="D40" s="7" t="s">
        <v>26</v>
      </c>
      <c r="E40" s="7" t="s">
        <v>27</v>
      </c>
      <c r="F40" s="7" t="s">
        <v>28</v>
      </c>
      <c r="G40" s="7" t="s">
        <v>29</v>
      </c>
      <c r="H40" s="8">
        <v>45382</v>
      </c>
      <c r="I40" s="7"/>
      <c r="J40" s="39" t="s">
        <v>30</v>
      </c>
      <c r="K40" s="40"/>
      <c r="L40" s="40"/>
      <c r="M40" s="41"/>
      <c r="N40" s="7"/>
      <c r="O40" s="7"/>
    </row>
    <row r="41" spans="1:15" x14ac:dyDescent="0.35">
      <c r="A41" s="7" t="s">
        <v>31</v>
      </c>
      <c r="B41" s="7" t="s">
        <v>32</v>
      </c>
      <c r="C41" s="7" t="s">
        <v>33</v>
      </c>
      <c r="D41" s="7" t="s">
        <v>34</v>
      </c>
      <c r="E41" s="7" t="s">
        <v>34</v>
      </c>
      <c r="F41" s="7" t="s">
        <v>35</v>
      </c>
      <c r="G41" s="7" t="s">
        <v>36</v>
      </c>
      <c r="H41" s="9" t="s">
        <v>34</v>
      </c>
      <c r="I41" s="7"/>
      <c r="J41" s="7"/>
      <c r="K41" s="7"/>
      <c r="L41" s="7" t="s">
        <v>36</v>
      </c>
      <c r="M41" s="7" t="s">
        <v>37</v>
      </c>
      <c r="N41" s="7"/>
      <c r="O41" s="7"/>
    </row>
    <row r="42" spans="1:15" x14ac:dyDescent="0.35">
      <c r="A42" s="7" t="s">
        <v>22</v>
      </c>
      <c r="B42" s="7" t="s">
        <v>38</v>
      </c>
      <c r="C42" s="7" t="s">
        <v>39</v>
      </c>
      <c r="D42" s="7" t="s">
        <v>40</v>
      </c>
      <c r="E42" s="7" t="s">
        <v>40</v>
      </c>
      <c r="F42" s="7" t="s">
        <v>40</v>
      </c>
      <c r="G42" s="7" t="s">
        <v>41</v>
      </c>
      <c r="H42" s="9" t="s">
        <v>40</v>
      </c>
      <c r="I42" s="7" t="s">
        <v>42</v>
      </c>
      <c r="J42" s="7" t="s">
        <v>36</v>
      </c>
      <c r="K42" s="7" t="s">
        <v>38</v>
      </c>
      <c r="L42" s="7" t="s">
        <v>43</v>
      </c>
      <c r="M42" s="7" t="s">
        <v>44</v>
      </c>
      <c r="N42" s="7"/>
      <c r="O42" s="7"/>
    </row>
    <row r="43" spans="1:15" x14ac:dyDescent="0.35">
      <c r="A43" s="7" t="s">
        <v>47</v>
      </c>
      <c r="B43" s="7" t="s">
        <v>48</v>
      </c>
      <c r="C43" s="7" t="s">
        <v>47</v>
      </c>
      <c r="D43" s="7" t="s">
        <v>18</v>
      </c>
      <c r="E43" s="7" t="s">
        <v>18</v>
      </c>
      <c r="F43" s="7" t="s">
        <v>18</v>
      </c>
      <c r="G43" s="7" t="s">
        <v>47</v>
      </c>
      <c r="H43" s="9" t="s">
        <v>18</v>
      </c>
      <c r="I43" s="7" t="s">
        <v>49</v>
      </c>
      <c r="J43" s="7" t="s">
        <v>49</v>
      </c>
      <c r="K43" s="7" t="s">
        <v>48</v>
      </c>
      <c r="L43" s="7" t="s">
        <v>49</v>
      </c>
      <c r="M43" s="7" t="s">
        <v>50</v>
      </c>
      <c r="N43" s="7"/>
      <c r="O43" s="7"/>
    </row>
    <row r="44" spans="1:15" x14ac:dyDescent="0.35">
      <c r="A44" s="12">
        <f t="shared" ref="A44:A66" si="4">DATE(YEAR(A45),MONTH(A45)-1,1)</f>
        <v>44652</v>
      </c>
      <c r="B44" s="23">
        <f>+[3]Summary!B8</f>
        <v>199.38</v>
      </c>
      <c r="C44" s="23">
        <f>+[3]Summary!C8</f>
        <v>100</v>
      </c>
      <c r="D44" s="23">
        <f>+[3]Summary!D8</f>
        <v>0</v>
      </c>
      <c r="E44" s="23">
        <f>+[3]Summary!E8</f>
        <v>0</v>
      </c>
      <c r="F44" s="23">
        <f>+[3]Summary!F8</f>
        <v>0</v>
      </c>
      <c r="G44" s="23">
        <f>+[3]Summary!G8</f>
        <v>199.38</v>
      </c>
      <c r="H44" s="23">
        <f>+[3]Summary!H8</f>
        <v>0</v>
      </c>
      <c r="I44" s="23">
        <f>+[3]Summary!I8</f>
        <v>4558.0133333333342</v>
      </c>
      <c r="J44" s="23">
        <f>+[3]Summary!J8</f>
        <v>4.3742741720808178</v>
      </c>
      <c r="K44" s="23">
        <f>+[3]Summary!K8</f>
        <v>4.3742741720808178</v>
      </c>
      <c r="L44" s="23">
        <f>+[3]Summary!L8</f>
        <v>0</v>
      </c>
      <c r="M44" s="23">
        <f>+[3]Summary!M8</f>
        <v>0</v>
      </c>
    </row>
    <row r="45" spans="1:15" x14ac:dyDescent="0.35">
      <c r="A45" s="12">
        <f t="shared" si="4"/>
        <v>44682</v>
      </c>
      <c r="B45" s="23">
        <f>+[3]Summary!B9</f>
        <v>3164.83</v>
      </c>
      <c r="C45" s="23">
        <f>+[3]Summary!C9</f>
        <v>100</v>
      </c>
      <c r="D45" s="23">
        <f>+[3]Summary!D9</f>
        <v>0</v>
      </c>
      <c r="E45" s="23">
        <f>+[3]Summary!E9</f>
        <v>0</v>
      </c>
      <c r="F45" s="23">
        <f>+[3]Summary!F9</f>
        <v>0</v>
      </c>
      <c r="G45" s="23">
        <f>+[3]Summary!G9</f>
        <v>3164.83</v>
      </c>
      <c r="H45" s="23">
        <f>+[3]Summary!H9</f>
        <v>0</v>
      </c>
      <c r="I45" s="23">
        <f>+[3]Summary!I9</f>
        <v>4549.2833333333338</v>
      </c>
      <c r="J45" s="23">
        <f>+[3]Summary!J9</f>
        <v>69.567660840352133</v>
      </c>
      <c r="K45" s="23">
        <f>+[3]Summary!K9</f>
        <v>69.567660840352133</v>
      </c>
      <c r="L45" s="23">
        <f>+[3]Summary!L9</f>
        <v>0</v>
      </c>
      <c r="M45" s="23">
        <f>+[3]Summary!M9</f>
        <v>0</v>
      </c>
    </row>
    <row r="46" spans="1:15" x14ac:dyDescent="0.35">
      <c r="A46" s="12">
        <f t="shared" si="4"/>
        <v>44713</v>
      </c>
      <c r="B46" s="23">
        <f>+[3]Summary!B10</f>
        <v>320.14</v>
      </c>
      <c r="C46" s="23">
        <f>+[3]Summary!C10</f>
        <v>100</v>
      </c>
      <c r="D46" s="23">
        <f>+[3]Summary!D10</f>
        <v>0</v>
      </c>
      <c r="E46" s="23">
        <f>+[3]Summary!E10</f>
        <v>0</v>
      </c>
      <c r="F46" s="23">
        <f>+[3]Summary!F10</f>
        <v>0</v>
      </c>
      <c r="G46" s="23">
        <f>+[3]Summary!G10</f>
        <v>320.14</v>
      </c>
      <c r="H46" s="23">
        <f>+[3]Summary!H10</f>
        <v>0</v>
      </c>
      <c r="I46" s="23">
        <f>+[3]Summary!I10</f>
        <v>4537.3033333333342</v>
      </c>
      <c r="J46" s="23">
        <f>+[3]Summary!J10</f>
        <v>7.0557328104578989</v>
      </c>
      <c r="K46" s="23">
        <f>+[3]Summary!K10</f>
        <v>7.0557328104578989</v>
      </c>
      <c r="L46" s="23">
        <f>+[3]Summary!L10</f>
        <v>0</v>
      </c>
      <c r="M46" s="23">
        <f>+[3]Summary!M10</f>
        <v>0</v>
      </c>
    </row>
    <row r="47" spans="1:15" x14ac:dyDescent="0.35">
      <c r="A47" s="12">
        <f t="shared" si="4"/>
        <v>44743</v>
      </c>
      <c r="B47" s="23">
        <f>+[3]Summary!B11</f>
        <v>694.98</v>
      </c>
      <c r="C47" s="23">
        <f>+[3]Summary!C11</f>
        <v>100</v>
      </c>
      <c r="D47" s="23">
        <f>+[3]Summary!D11</f>
        <v>0</v>
      </c>
      <c r="E47" s="23">
        <f>+[3]Summary!E11</f>
        <v>0</v>
      </c>
      <c r="F47" s="23">
        <f>+[3]Summary!F11</f>
        <v>0</v>
      </c>
      <c r="G47" s="23">
        <f>+[3]Summary!G11</f>
        <v>694.98</v>
      </c>
      <c r="H47" s="23">
        <f>+[3]Summary!H11</f>
        <v>0</v>
      </c>
      <c r="I47" s="23">
        <f>+[3]Summary!I11</f>
        <v>4517.96</v>
      </c>
      <c r="J47" s="23">
        <f>+[3]Summary!J11</f>
        <v>15.382606309042133</v>
      </c>
      <c r="K47" s="23">
        <f>+[3]Summary!K11</f>
        <v>15.382606309042135</v>
      </c>
      <c r="L47" s="23">
        <f>+[3]Summary!L11</f>
        <v>0</v>
      </c>
      <c r="M47" s="23">
        <f>+[3]Summary!M11</f>
        <v>0</v>
      </c>
    </row>
    <row r="48" spans="1:15" x14ac:dyDescent="0.35">
      <c r="A48" s="12">
        <f t="shared" si="4"/>
        <v>44774</v>
      </c>
      <c r="B48" s="23">
        <f>+[3]Summary!B12</f>
        <v>823</v>
      </c>
      <c r="C48" s="23">
        <f>+[3]Summary!C12</f>
        <v>100</v>
      </c>
      <c r="D48" s="23">
        <f>+[3]Summary!D12</f>
        <v>0</v>
      </c>
      <c r="E48" s="23">
        <f>+[3]Summary!E12</f>
        <v>0</v>
      </c>
      <c r="F48" s="23">
        <f>+[3]Summary!F12</f>
        <v>0</v>
      </c>
      <c r="G48" s="23">
        <f>+[3]Summary!G12</f>
        <v>823</v>
      </c>
      <c r="H48" s="23">
        <f>+[3]Summary!H12</f>
        <v>0</v>
      </c>
      <c r="I48" s="23">
        <f>+[3]Summary!I12</f>
        <v>4485.5116666666672</v>
      </c>
      <c r="J48" s="23">
        <f>+[3]Summary!J12</f>
        <v>18.34796253270251</v>
      </c>
      <c r="K48" s="23">
        <f>+[3]Summary!K12</f>
        <v>18.34796253270251</v>
      </c>
      <c r="L48" s="23">
        <f>+[3]Summary!L12</f>
        <v>0</v>
      </c>
      <c r="M48" s="23">
        <f>+[3]Summary!M12</f>
        <v>0</v>
      </c>
    </row>
    <row r="49" spans="1:13" x14ac:dyDescent="0.35">
      <c r="A49" s="12">
        <f t="shared" si="4"/>
        <v>44805</v>
      </c>
      <c r="B49" s="23">
        <f>+[3]Summary!B13</f>
        <v>1086.57</v>
      </c>
      <c r="C49" s="23">
        <f>+[3]Summary!C13</f>
        <v>100</v>
      </c>
      <c r="D49" s="23">
        <f>+[3]Summary!D13</f>
        <v>0</v>
      </c>
      <c r="E49" s="23">
        <f>+[3]Summary!E13</f>
        <v>0</v>
      </c>
      <c r="F49" s="23">
        <f>+[3]Summary!F13</f>
        <v>0</v>
      </c>
      <c r="G49" s="23">
        <f>+[3]Summary!G13</f>
        <v>1086.57</v>
      </c>
      <c r="H49" s="23">
        <f>+[3]Summary!H13</f>
        <v>0</v>
      </c>
      <c r="I49" s="23">
        <f>+[3]Summary!I13</f>
        <v>4474.6416666666682</v>
      </c>
      <c r="J49" s="23">
        <f>+[3]Summary!J13</f>
        <v>24.282838290589368</v>
      </c>
      <c r="K49" s="23">
        <f>+[3]Summary!K13</f>
        <v>24.282838290589368</v>
      </c>
      <c r="L49" s="23">
        <f>+[3]Summary!L13</f>
        <v>0</v>
      </c>
      <c r="M49" s="23">
        <f>+[3]Summary!M13</f>
        <v>0</v>
      </c>
    </row>
    <row r="50" spans="1:13" x14ac:dyDescent="0.35">
      <c r="A50" s="12">
        <f t="shared" si="4"/>
        <v>44835</v>
      </c>
      <c r="B50" s="23">
        <f>+[3]Summary!B14</f>
        <v>2896.7400000000002</v>
      </c>
      <c r="C50" s="23">
        <f>+[3]Summary!C14</f>
        <v>100</v>
      </c>
      <c r="D50" s="23">
        <f>+[3]Summary!D14</f>
        <v>0</v>
      </c>
      <c r="E50" s="23">
        <f>+[3]Summary!E14</f>
        <v>0</v>
      </c>
      <c r="F50" s="23">
        <f>+[3]Summary!F14</f>
        <v>0</v>
      </c>
      <c r="G50" s="23">
        <f>+[3]Summary!G14</f>
        <v>2896.7400000000002</v>
      </c>
      <c r="H50" s="23">
        <f>+[3]Summary!H14</f>
        <v>0</v>
      </c>
      <c r="I50" s="23">
        <f>+[3]Summary!I14</f>
        <v>4466.8950000000013</v>
      </c>
      <c r="J50" s="23">
        <f>+[3]Summary!J14</f>
        <v>64.849073013804869</v>
      </c>
      <c r="K50" s="23">
        <f>+[3]Summary!K14</f>
        <v>64.849073013804883</v>
      </c>
      <c r="L50" s="23">
        <f>+[3]Summary!L14</f>
        <v>0</v>
      </c>
      <c r="M50" s="23">
        <f>+[3]Summary!M14</f>
        <v>0</v>
      </c>
    </row>
    <row r="51" spans="1:13" x14ac:dyDescent="0.35">
      <c r="A51" s="12">
        <f t="shared" si="4"/>
        <v>44866</v>
      </c>
      <c r="B51" s="23">
        <f>+[3]Summary!B15</f>
        <v>8046.4600000000009</v>
      </c>
      <c r="C51" s="23">
        <f>+[3]Summary!C15</f>
        <v>100</v>
      </c>
      <c r="D51" s="23">
        <f>+[3]Summary!D15</f>
        <v>0</v>
      </c>
      <c r="E51" s="23">
        <f>+[3]Summary!E15</f>
        <v>0</v>
      </c>
      <c r="F51" s="23">
        <f>+[3]Summary!F15</f>
        <v>0</v>
      </c>
      <c r="G51" s="23">
        <f>+[3]Summary!G15</f>
        <v>8046.4600000000009</v>
      </c>
      <c r="H51" s="23">
        <f>+[3]Summary!H15</f>
        <v>0</v>
      </c>
      <c r="I51" s="23">
        <f>+[3]Summary!I15</f>
        <v>4404.7283333333344</v>
      </c>
      <c r="J51" s="23">
        <f>+[3]Summary!J15</f>
        <v>182.67778149011838</v>
      </c>
      <c r="K51" s="23">
        <f>+[3]Summary!K15</f>
        <v>182.67778149011835</v>
      </c>
      <c r="L51" s="23">
        <f>+[3]Summary!L15</f>
        <v>0</v>
      </c>
      <c r="M51" s="23">
        <f>+[3]Summary!M15</f>
        <v>0</v>
      </c>
    </row>
    <row r="52" spans="1:13" x14ac:dyDescent="0.35">
      <c r="A52" s="12">
        <f t="shared" si="4"/>
        <v>44896</v>
      </c>
      <c r="B52" s="23">
        <f>+[3]Summary!B16</f>
        <v>473.41</v>
      </c>
      <c r="C52" s="23">
        <f>+[3]Summary!C16</f>
        <v>100</v>
      </c>
      <c r="D52" s="23">
        <f>+[3]Summary!D16</f>
        <v>0</v>
      </c>
      <c r="E52" s="23">
        <f>+[3]Summary!E16</f>
        <v>0</v>
      </c>
      <c r="F52" s="23">
        <f>+[3]Summary!F16</f>
        <v>0</v>
      </c>
      <c r="G52" s="23">
        <f>+[3]Summary!G16</f>
        <v>473.41</v>
      </c>
      <c r="H52" s="23">
        <f>+[3]Summary!H16</f>
        <v>0</v>
      </c>
      <c r="I52" s="23">
        <f>+[3]Summary!I16</f>
        <v>4378.0583333333343</v>
      </c>
      <c r="J52" s="23">
        <f>+[3]Summary!J16</f>
        <v>10.813241029604065</v>
      </c>
      <c r="K52" s="23">
        <f>+[3]Summary!K16</f>
        <v>10.813241029604065</v>
      </c>
      <c r="L52" s="23">
        <f>+[3]Summary!L16</f>
        <v>0</v>
      </c>
      <c r="M52" s="23">
        <f>+[3]Summary!M16</f>
        <v>0</v>
      </c>
    </row>
    <row r="53" spans="1:13" x14ac:dyDescent="0.35">
      <c r="A53" s="12">
        <f t="shared" si="4"/>
        <v>44927</v>
      </c>
      <c r="B53" s="23">
        <f>+[3]Summary!B17</f>
        <v>1454.9699999999998</v>
      </c>
      <c r="C53" s="23">
        <f>+[3]Summary!C17</f>
        <v>100</v>
      </c>
      <c r="D53" s="23">
        <f>+[3]Summary!D17</f>
        <v>0</v>
      </c>
      <c r="E53" s="23">
        <f>+[3]Summary!E17</f>
        <v>0</v>
      </c>
      <c r="F53" s="23">
        <f>+[3]Summary!F17</f>
        <v>0</v>
      </c>
      <c r="G53" s="23">
        <f>+[3]Summary!G17</f>
        <v>1454.9699999999998</v>
      </c>
      <c r="H53" s="23">
        <f>+[3]Summary!H17</f>
        <v>0</v>
      </c>
      <c r="I53" s="23">
        <f>+[3]Summary!I17</f>
        <v>4364.2783333333346</v>
      </c>
      <c r="J53" s="23">
        <f>+[3]Summary!J17</f>
        <v>33.338157855040549</v>
      </c>
      <c r="K53" s="23">
        <f>+[3]Summary!K17</f>
        <v>33.338157855040549</v>
      </c>
      <c r="L53" s="23">
        <f>+[3]Summary!L17</f>
        <v>0</v>
      </c>
      <c r="M53" s="23">
        <f>+[3]Summary!M17</f>
        <v>0</v>
      </c>
    </row>
    <row r="54" spans="1:13" x14ac:dyDescent="0.35">
      <c r="A54" s="12">
        <f t="shared" si="4"/>
        <v>44958</v>
      </c>
      <c r="B54" s="23">
        <f>+[3]Summary!B18</f>
        <v>2116.44</v>
      </c>
      <c r="C54" s="23">
        <f>+[3]Summary!C18</f>
        <v>100</v>
      </c>
      <c r="D54" s="23">
        <f>+[3]Summary!D18</f>
        <v>0</v>
      </c>
      <c r="E54" s="23">
        <f>+[3]Summary!E18</f>
        <v>0</v>
      </c>
      <c r="F54" s="23">
        <f>+[3]Summary!F18</f>
        <v>0</v>
      </c>
      <c r="G54" s="23">
        <f>+[3]Summary!G18</f>
        <v>2116.44</v>
      </c>
      <c r="H54" s="23">
        <f>+[3]Summary!H18</f>
        <v>0</v>
      </c>
      <c r="I54" s="23">
        <f>+[3]Summary!I18</f>
        <v>4303.088333333334</v>
      </c>
      <c r="J54" s="23">
        <f>+[3]Summary!J18</f>
        <v>49.184209945337699</v>
      </c>
      <c r="K54" s="23">
        <f>+[3]Summary!K18</f>
        <v>49.184209945337706</v>
      </c>
      <c r="L54" s="23">
        <f>+[3]Summary!L18</f>
        <v>0</v>
      </c>
      <c r="M54" s="23">
        <f>+[3]Summary!M18</f>
        <v>0</v>
      </c>
    </row>
    <row r="55" spans="1:13" x14ac:dyDescent="0.35">
      <c r="A55" s="12">
        <f t="shared" si="4"/>
        <v>44986</v>
      </c>
      <c r="B55" s="23">
        <f>+[3]Summary!B19</f>
        <v>2681.73</v>
      </c>
      <c r="C55" s="23">
        <f>+[3]Summary!C19</f>
        <v>100</v>
      </c>
      <c r="D55" s="23">
        <f>+[3]Summary!D19</f>
        <v>0</v>
      </c>
      <c r="E55" s="23">
        <f>+[3]Summary!E19</f>
        <v>0</v>
      </c>
      <c r="F55" s="23">
        <f>+[3]Summary!F19</f>
        <v>0</v>
      </c>
      <c r="G55" s="23">
        <f>+[3]Summary!G19</f>
        <v>2681.73</v>
      </c>
      <c r="H55" s="23">
        <f>+[3]Summary!H19</f>
        <v>0</v>
      </c>
      <c r="I55" s="23">
        <f>+[3]Summary!I19</f>
        <v>4209.87</v>
      </c>
      <c r="J55" s="23">
        <f>+[3]Summary!J19</f>
        <v>63.701016896008667</v>
      </c>
      <c r="K55" s="23">
        <f>+[3]Summary!K19</f>
        <v>63.701016896008667</v>
      </c>
      <c r="L55" s="23">
        <f>+[3]Summary!L19</f>
        <v>0</v>
      </c>
      <c r="M55" s="23">
        <f>+[3]Summary!M19</f>
        <v>44.993081172799329</v>
      </c>
    </row>
    <row r="56" spans="1:13" x14ac:dyDescent="0.35">
      <c r="A56" s="12">
        <f t="shared" si="4"/>
        <v>45017</v>
      </c>
      <c r="B56" s="23">
        <f>+[3]Summary!B20</f>
        <v>985.09</v>
      </c>
      <c r="C56" s="23">
        <f>+[3]Summary!C20</f>
        <v>100</v>
      </c>
      <c r="D56" s="23">
        <f>+[3]Summary!D20</f>
        <v>0</v>
      </c>
      <c r="E56" s="23">
        <f>+[3]Summary!E20</f>
        <v>0</v>
      </c>
      <c r="F56" s="23">
        <f>+[3]Summary!F20</f>
        <v>0</v>
      </c>
      <c r="G56" s="23">
        <f>+[3]Summary!G20</f>
        <v>985.09</v>
      </c>
      <c r="H56" s="23">
        <f>+[3]Summary!H20</f>
        <v>0</v>
      </c>
      <c r="I56" s="23">
        <f>+[3]Summary!I20</f>
        <v>4170.9283333333333</v>
      </c>
      <c r="J56" s="23">
        <f>+[3]Summary!J20</f>
        <v>23.618003506014048</v>
      </c>
      <c r="K56" s="23">
        <f>+[3]Summary!K20</f>
        <v>23.618003506014048</v>
      </c>
      <c r="L56" s="23">
        <f>+[3]Summary!L20</f>
        <v>0</v>
      </c>
      <c r="M56" s="23">
        <f>+[3]Summary!M20</f>
        <v>46.808868585218868</v>
      </c>
    </row>
    <row r="57" spans="1:13" x14ac:dyDescent="0.35">
      <c r="A57" s="12">
        <f t="shared" si="4"/>
        <v>45047</v>
      </c>
      <c r="B57" s="23">
        <f>+[3]Summary!B21</f>
        <v>950.99</v>
      </c>
      <c r="C57" s="23">
        <f>+[3]Summary!C21</f>
        <v>90.358768261029326</v>
      </c>
      <c r="D57" s="23">
        <f>+[3]Summary!D21</f>
        <v>101.47011903656143</v>
      </c>
      <c r="E57" s="23">
        <f>+[3]Summary!E21</f>
        <v>101.47011903656143</v>
      </c>
      <c r="F57" s="23">
        <f>+[3]Summary!F21</f>
        <v>0</v>
      </c>
      <c r="G57" s="23">
        <f>+[3]Summary!G21</f>
        <v>1052.4601190365615</v>
      </c>
      <c r="H57" s="23">
        <f>+[3]Summary!H21</f>
        <v>101.47011903656153</v>
      </c>
      <c r="I57" s="23">
        <f>+[3]Summary!I21</f>
        <v>4139.7699999999995</v>
      </c>
      <c r="J57" s="23">
        <f>+[3]Summary!J21</f>
        <v>25.423154403180892</v>
      </c>
      <c r="K57" s="23">
        <f>+[3]Summary!K21</f>
        <v>22.972049171813897</v>
      </c>
      <c r="L57" s="23">
        <f>+[3]Summary!L21</f>
        <v>2.451105231366995</v>
      </c>
      <c r="M57" s="23">
        <f>+[3]Summary!M21</f>
        <v>43.147152187010256</v>
      </c>
    </row>
    <row r="58" spans="1:13" x14ac:dyDescent="0.35">
      <c r="A58" s="12">
        <f t="shared" si="4"/>
        <v>45078</v>
      </c>
      <c r="B58" s="23">
        <f>+[3]Summary!B22</f>
        <v>969.24</v>
      </c>
      <c r="C58" s="23">
        <f>+[3]Summary!C22</f>
        <v>87.372884381711359</v>
      </c>
      <c r="D58" s="23">
        <f>+[3]Summary!D22</f>
        <v>140.07441357208813</v>
      </c>
      <c r="E58" s="23">
        <f>+[3]Summary!E22</f>
        <v>140.07441357208813</v>
      </c>
      <c r="F58" s="23">
        <f>+[3]Summary!F22</f>
        <v>0</v>
      </c>
      <c r="G58" s="23">
        <f>+[3]Summary!G22</f>
        <v>1109.3144135720881</v>
      </c>
      <c r="H58" s="23">
        <f>+[3]Summary!H22</f>
        <v>140.07441357208813</v>
      </c>
      <c r="I58" s="23">
        <f>+[3]Summary!I22</f>
        <v>4112.2049999999999</v>
      </c>
      <c r="J58" s="23">
        <f>+[3]Summary!J22</f>
        <v>26.976145731355516</v>
      </c>
      <c r="K58" s="23">
        <f>+[3]Summary!K22</f>
        <v>23.56983662049922</v>
      </c>
      <c r="L58" s="23">
        <f>+[3]Summary!L22</f>
        <v>3.4063091108562951</v>
      </c>
      <c r="M58" s="23">
        <f>+[3]Summary!M22</f>
        <v>45.016517631554365</v>
      </c>
    </row>
    <row r="59" spans="1:13" x14ac:dyDescent="0.35">
      <c r="A59" s="12">
        <f t="shared" si="4"/>
        <v>45108</v>
      </c>
      <c r="B59" s="23">
        <f>+[3]Summary!B23</f>
        <v>2293.8100000000004</v>
      </c>
      <c r="C59" s="23">
        <f>+[3]Summary!C23</f>
        <v>87.274474981898237</v>
      </c>
      <c r="D59" s="23">
        <f>+[3]Summary!D23</f>
        <v>334.46132500741305</v>
      </c>
      <c r="E59" s="23">
        <f>+[3]Summary!E23</f>
        <v>334.46132500741305</v>
      </c>
      <c r="F59" s="23">
        <f>+[3]Summary!F23</f>
        <v>0</v>
      </c>
      <c r="G59" s="23">
        <f>+[3]Summary!G23</f>
        <v>2628.2713250074135</v>
      </c>
      <c r="H59" s="23">
        <f>+[3]Summary!H23</f>
        <v>334.46132500741305</v>
      </c>
      <c r="I59" s="23">
        <f>+[3]Summary!I23</f>
        <v>4102.9183333333331</v>
      </c>
      <c r="J59" s="23">
        <f>+[3]Summary!J23</f>
        <v>64.05858248882393</v>
      </c>
      <c r="K59" s="23">
        <f>+[3]Summary!K23</f>
        <v>55.906791547967295</v>
      </c>
      <c r="L59" s="23">
        <f>+[3]Summary!L23</f>
        <v>8.1517909408566354</v>
      </c>
      <c r="M59" s="23">
        <f>+[3]Summary!M23</f>
        <v>49.124267639615731</v>
      </c>
    </row>
    <row r="60" spans="1:13" x14ac:dyDescent="0.35">
      <c r="A60" s="12">
        <f t="shared" si="4"/>
        <v>45139</v>
      </c>
      <c r="B60" s="23">
        <f>+[3]Summary!B24</f>
        <v>837.57000000000016</v>
      </c>
      <c r="C60" s="23">
        <f>+[3]Summary!C24</f>
        <v>77.524591167341057</v>
      </c>
      <c r="D60" s="23">
        <f>+[3]Summary!D24</f>
        <v>242.82266945898425</v>
      </c>
      <c r="E60" s="23">
        <f>+[3]Summary!E24</f>
        <v>242.82266945898425</v>
      </c>
      <c r="F60" s="23">
        <f>+[3]Summary!F24</f>
        <v>0</v>
      </c>
      <c r="G60" s="23">
        <f>+[3]Summary!G24</f>
        <v>1080.3926694589845</v>
      </c>
      <c r="H60" s="23">
        <f>+[3]Summary!H24</f>
        <v>242.82266945898436</v>
      </c>
      <c r="I60" s="23">
        <f>+[3]Summary!I24</f>
        <v>4083.7516666666666</v>
      </c>
      <c r="J60" s="23">
        <f>+[3]Summary!J24</f>
        <v>26.455885608265874</v>
      </c>
      <c r="K60" s="23">
        <f>+[3]Summary!K24</f>
        <v>20.509817157507541</v>
      </c>
      <c r="L60" s="23">
        <f>+[3]Summary!L24</f>
        <v>5.9460684507583323</v>
      </c>
      <c r="M60" s="23">
        <f>+[3]Summary!M24</f>
        <v>50.012266591265394</v>
      </c>
    </row>
    <row r="61" spans="1:13" x14ac:dyDescent="0.35">
      <c r="A61" s="12">
        <f t="shared" si="4"/>
        <v>45170</v>
      </c>
      <c r="B61" s="23">
        <f>+[3]Summary!B25</f>
        <v>671.17000000000007</v>
      </c>
      <c r="C61" s="23">
        <f>+[3]Summary!C25</f>
        <v>63.101117707953776</v>
      </c>
      <c r="D61" s="23">
        <f>+[3]Summary!D25</f>
        <v>392.47201519587395</v>
      </c>
      <c r="E61" s="23">
        <f>+[3]Summary!E25</f>
        <v>392.47201519587395</v>
      </c>
      <c r="F61" s="23">
        <f>+[3]Summary!F25</f>
        <v>0</v>
      </c>
      <c r="G61" s="23">
        <f>+[3]Summary!G25</f>
        <v>1063.6420151958741</v>
      </c>
      <c r="H61" s="23">
        <f>+[3]Summary!H25</f>
        <v>392.47201519587406</v>
      </c>
      <c r="I61" s="23">
        <f>+[3]Summary!I25</f>
        <v>4034.5200000000009</v>
      </c>
      <c r="J61" s="23">
        <f>+[3]Summary!J25</f>
        <v>26.363533089335878</v>
      </c>
      <c r="K61" s="23">
        <f>+[3]Summary!K25</f>
        <v>16.635684046677174</v>
      </c>
      <c r="L61" s="23">
        <f>+[3]Summary!L25</f>
        <v>9.7278490426587041</v>
      </c>
      <c r="M61" s="23">
        <f>+[3]Summary!M25</f>
        <v>50.400651281627177</v>
      </c>
    </row>
    <row r="62" spans="1:13" x14ac:dyDescent="0.35">
      <c r="A62" s="12">
        <f t="shared" si="4"/>
        <v>45200</v>
      </c>
      <c r="B62" s="23">
        <f>+[3]Summary!B26</f>
        <v>170.46</v>
      </c>
      <c r="C62" s="23">
        <f>+[3]Summary!C26</f>
        <v>47.913056804739867</v>
      </c>
      <c r="D62" s="23">
        <f>+[3]Summary!D26</f>
        <v>185.30941102855496</v>
      </c>
      <c r="E62" s="23">
        <f>+[3]Summary!E26</f>
        <v>185.30941102855496</v>
      </c>
      <c r="F62" s="23">
        <f>+[3]Summary!F26</f>
        <v>0</v>
      </c>
      <c r="G62" s="23">
        <f>+[3]Summary!G26</f>
        <v>355.76941102855494</v>
      </c>
      <c r="H62" s="23">
        <f>+[3]Summary!H26</f>
        <v>185.30941102855493</v>
      </c>
      <c r="I62" s="23">
        <f>+[3]Summary!I26</f>
        <v>3996.1783333333346</v>
      </c>
      <c r="J62" s="23">
        <f>+[3]Summary!J26</f>
        <v>8.9027411029426418</v>
      </c>
      <c r="K62" s="23">
        <f>+[3]Summary!K26</f>
        <v>4.2655754018318319</v>
      </c>
      <c r="L62" s="23">
        <f>+[3]Summary!L26</f>
        <v>4.6371657011108098</v>
      </c>
      <c r="M62" s="23">
        <f>+[3]Summary!M26</f>
        <v>45.820705332442834</v>
      </c>
    </row>
    <row r="63" spans="1:13" x14ac:dyDescent="0.35">
      <c r="A63" s="12">
        <f t="shared" si="4"/>
        <v>45231</v>
      </c>
      <c r="B63" s="23">
        <f>+[3]Summary!B27</f>
        <v>353.23</v>
      </c>
      <c r="C63" s="23">
        <f>+[3]Summary!C27</f>
        <v>38.878460190481697</v>
      </c>
      <c r="D63" s="23">
        <f>+[3]Summary!D27</f>
        <v>555.31935681449249</v>
      </c>
      <c r="E63" s="23">
        <f>+[3]Summary!E27</f>
        <v>555.31935681449249</v>
      </c>
      <c r="F63" s="23">
        <f>+[3]Summary!F27</f>
        <v>0</v>
      </c>
      <c r="G63" s="23">
        <f>+[3]Summary!G27</f>
        <v>908.54935681449251</v>
      </c>
      <c r="H63" s="23">
        <f>+[3]Summary!H27</f>
        <v>555.31935681449249</v>
      </c>
      <c r="I63" s="23">
        <f>+[3]Summary!I27</f>
        <v>3955.1916666666675</v>
      </c>
      <c r="J63" s="23">
        <f>+[3]Summary!J27</f>
        <v>22.97105762209987</v>
      </c>
      <c r="K63" s="23">
        <f>+[3]Summary!K27</f>
        <v>8.9307934929407118</v>
      </c>
      <c r="L63" s="23">
        <f>+[3]Summary!L27</f>
        <v>14.040264129159159</v>
      </c>
      <c r="M63" s="23">
        <f>+[3]Summary!M27</f>
        <v>31.915340592673637</v>
      </c>
    </row>
    <row r="64" spans="1:13" x14ac:dyDescent="0.35">
      <c r="A64" s="12">
        <f t="shared" si="4"/>
        <v>45261</v>
      </c>
      <c r="B64" s="23">
        <f>+[3]Summary!B28</f>
        <v>254.8</v>
      </c>
      <c r="C64" s="23">
        <f>+[3]Summary!C28</f>
        <v>23.47023432740361</v>
      </c>
      <c r="D64" s="23">
        <f>+[3]Summary!D28</f>
        <v>830.83040507225826</v>
      </c>
      <c r="E64" s="23">
        <f>+[3]Summary!E28</f>
        <v>830.83040507225826</v>
      </c>
      <c r="F64" s="23">
        <f>+[3]Summary!F28</f>
        <v>0</v>
      </c>
      <c r="G64" s="23">
        <f>+[3]Summary!G28</f>
        <v>1085.6304050722583</v>
      </c>
      <c r="H64" s="23">
        <f>+[3]Summary!H28</f>
        <v>830.83040507225837</v>
      </c>
      <c r="I64" s="23">
        <f>+[3]Summary!I28</f>
        <v>3955.6716666666675</v>
      </c>
      <c r="J64" s="23">
        <f>+[3]Summary!J28</f>
        <v>27.444906871835709</v>
      </c>
      <c r="K64" s="23">
        <f>+[3]Summary!K28</f>
        <v>6.4413839537575361</v>
      </c>
      <c r="L64" s="23">
        <f>+[3]Summary!L28</f>
        <v>21.003522918078172</v>
      </c>
      <c r="M64" s="23">
        <f>+[3]Summary!M28</f>
        <v>33.426672087457106</v>
      </c>
    </row>
    <row r="65" spans="1:13" x14ac:dyDescent="0.35">
      <c r="A65" s="12">
        <f t="shared" si="4"/>
        <v>45292</v>
      </c>
      <c r="B65" s="23">
        <f>+[3]Summary!B29</f>
        <v>345.05</v>
      </c>
      <c r="C65" s="23">
        <f>+[3]Summary!C29</f>
        <v>14.358585248272975</v>
      </c>
      <c r="D65" s="23">
        <f>+[3]Summary!D29</f>
        <v>2058.0419065755591</v>
      </c>
      <c r="E65" s="23">
        <f>+[3]Summary!E29</f>
        <v>2058.0419065755591</v>
      </c>
      <c r="F65" s="23">
        <f>+[3]Summary!F29</f>
        <v>-38.091906575559108</v>
      </c>
      <c r="G65" s="23">
        <f>+[3]Summary!G29</f>
        <v>2365</v>
      </c>
      <c r="H65" s="23">
        <f>+[3]Summary!H29</f>
        <v>2019.95</v>
      </c>
      <c r="I65" s="23">
        <f>+[3]Summary!I29</f>
        <v>3942.4716666666677</v>
      </c>
      <c r="J65" s="23">
        <f>+[3]Summary!J29</f>
        <v>60</v>
      </c>
      <c r="K65" s="23">
        <f>+[3]Summary!K29</f>
        <v>8.7521237734534534</v>
      </c>
      <c r="L65" s="23">
        <f>+[3]Summary!L29</f>
        <v>51.247876226546545</v>
      </c>
      <c r="M65" s="23">
        <f>+[3]Summary!M29</f>
        <v>35.571335626535394</v>
      </c>
    </row>
    <row r="66" spans="1:13" x14ac:dyDescent="0.35">
      <c r="A66" s="12">
        <f t="shared" si="4"/>
        <v>45323</v>
      </c>
      <c r="B66" s="23">
        <f>+[3]Summary!B30</f>
        <v>8.75</v>
      </c>
      <c r="C66" s="23">
        <f>+[3]Summary!C30</f>
        <v>6.8244564975439062</v>
      </c>
      <c r="D66" s="23">
        <f>+[3]Summary!D30</f>
        <v>119.46533851302428</v>
      </c>
      <c r="E66" s="23">
        <f>+[3]Summary!E30</f>
        <v>119.46533851302428</v>
      </c>
      <c r="F66" s="23">
        <f>+[3]Summary!F30</f>
        <v>2218.7846614869759</v>
      </c>
      <c r="G66" s="23">
        <f>+[3]Summary!G30</f>
        <v>2347</v>
      </c>
      <c r="H66" s="23">
        <f>+[3]Summary!H30</f>
        <v>2338.25</v>
      </c>
      <c r="I66" s="23">
        <f>+[3]Summary!I30</f>
        <v>3911.5916666666672</v>
      </c>
      <c r="J66" s="23">
        <f>+[3]Summary!J30</f>
        <v>60</v>
      </c>
      <c r="K66" s="23">
        <f>+[3]Summary!K30</f>
        <v>0.22369410576683402</v>
      </c>
      <c r="L66" s="23">
        <f>+[3]Summary!L30</f>
        <v>59.776305894233168</v>
      </c>
      <c r="M66" s="23">
        <f>+[3]Summary!M30</f>
        <v>36.332047492105538</v>
      </c>
    </row>
    <row r="67" spans="1:13" x14ac:dyDescent="0.35">
      <c r="A67" s="12">
        <f>DATE(YEAR(H40),MONTH(H40),1)</f>
        <v>45352</v>
      </c>
      <c r="B67" s="23">
        <f>+[3]Summary!B31</f>
        <v>0</v>
      </c>
      <c r="C67" s="23">
        <f>+[3]Summary!C31</f>
        <v>0</v>
      </c>
      <c r="D67" s="23">
        <f>+[3]Summary!D31</f>
        <v>0</v>
      </c>
      <c r="E67" s="23">
        <f>+[3]Summary!E31</f>
        <v>0</v>
      </c>
      <c r="F67" s="23">
        <f>+[3]Summary!F31</f>
        <v>2342</v>
      </c>
      <c r="G67" s="23">
        <f>+[3]Summary!G31</f>
        <v>2342</v>
      </c>
      <c r="H67" s="23">
        <f>+[3]Summary!H31</f>
        <v>2342</v>
      </c>
      <c r="I67" s="23">
        <f>+[3]Summary!I31</f>
        <v>3903.7283333333344</v>
      </c>
      <c r="J67" s="23">
        <f>+[3]Summary!J31</f>
        <v>60</v>
      </c>
      <c r="K67" s="23">
        <f>+[3]Summary!K31</f>
        <v>0</v>
      </c>
      <c r="L67" s="23">
        <f>+[3]Summary!L31</f>
        <v>60</v>
      </c>
      <c r="M67" s="23">
        <f>+[3]Summary!M31</f>
        <v>35.859044922931901</v>
      </c>
    </row>
    <row r="69" spans="1:13" x14ac:dyDescent="0.35">
      <c r="B69" s="23">
        <f>+SUM(B44:B68)</f>
        <v>31798.81</v>
      </c>
      <c r="H69" s="23">
        <f>+[3]Summary!H33</f>
        <v>9482.9597151862272</v>
      </c>
      <c r="I69" s="23">
        <f>+SUM(I44:I68)</f>
        <v>101558.55833333332</v>
      </c>
    </row>
    <row r="70" spans="1:13" x14ac:dyDescent="0.35">
      <c r="A70" s="32" t="s">
        <v>56</v>
      </c>
      <c r="B70" s="31">
        <f>+B69-SUM(B8:B31)</f>
        <v>0</v>
      </c>
      <c r="H70" s="31">
        <f>+H69-H33</f>
        <v>-6797.5635282090643</v>
      </c>
      <c r="I70" s="31">
        <f>+I69-SUM(I8:I31)</f>
        <v>1399.9466666666558</v>
      </c>
    </row>
    <row r="72" spans="1:13" x14ac:dyDescent="0.35">
      <c r="H72" s="23">
        <f>+[3]Summary!H36</f>
        <v>10194.181693825194</v>
      </c>
    </row>
    <row r="73" spans="1:13" x14ac:dyDescent="0.35">
      <c r="H73" s="31">
        <f>+H72-H36</f>
        <v>-7307.3807928247443</v>
      </c>
    </row>
  </sheetData>
  <mergeCells count="2">
    <mergeCell ref="J4:M4"/>
    <mergeCell ref="J40:M40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2024-09-18T17:03:06Z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