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RDS02\Unified$\01_Financial_Reporting\03_Stat\99_ARM_IBNP_Process\2025.01\"/>
    </mc:Choice>
  </mc:AlternateContent>
  <xr:revisionPtr revIDLastSave="0" documentId="13_ncr:1_{1DD0BF51-3554-4D2C-989E-EE54C2C904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ocation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7" i="1" l="1"/>
  <c r="P27" i="1"/>
  <c r="T27" i="1"/>
  <c r="Q26" i="1"/>
  <c r="P26" i="1"/>
  <c r="B26" i="1"/>
  <c r="T26" i="1" s="1"/>
  <c r="Q25" i="1"/>
  <c r="P25" i="1"/>
  <c r="B25" i="1"/>
  <c r="T25" i="1" s="1"/>
  <c r="Q24" i="1"/>
  <c r="P24" i="1"/>
  <c r="B24" i="1"/>
  <c r="T24" i="1" s="1"/>
  <c r="Q23" i="1"/>
  <c r="P23" i="1"/>
  <c r="B23" i="1"/>
  <c r="T23" i="1" s="1"/>
  <c r="Q22" i="1"/>
  <c r="P22" i="1"/>
  <c r="B22" i="1"/>
  <c r="T22" i="1" s="1"/>
  <c r="Q21" i="1"/>
  <c r="P21" i="1"/>
  <c r="B21" i="1"/>
  <c r="T21" i="1" s="1"/>
  <c r="Q20" i="1"/>
  <c r="P20" i="1"/>
  <c r="B20" i="1"/>
  <c r="T20" i="1" s="1"/>
  <c r="Q19" i="1"/>
  <c r="P19" i="1"/>
  <c r="B19" i="1"/>
  <c r="T19" i="1" s="1"/>
  <c r="Q18" i="1"/>
  <c r="P18" i="1"/>
  <c r="B18" i="1"/>
  <c r="T18" i="1" s="1"/>
  <c r="Q17" i="1"/>
  <c r="P17" i="1"/>
  <c r="B17" i="1"/>
  <c r="T17" i="1" s="1"/>
  <c r="Q16" i="1"/>
  <c r="P16" i="1"/>
  <c r="B16" i="1"/>
  <c r="T16" i="1" s="1"/>
  <c r="Q15" i="1"/>
  <c r="P15" i="1"/>
  <c r="B15" i="1"/>
  <c r="T15" i="1" s="1"/>
  <c r="Q14" i="1"/>
  <c r="P14" i="1"/>
  <c r="B14" i="1"/>
  <c r="T14" i="1" s="1"/>
  <c r="Q13" i="1"/>
  <c r="P13" i="1"/>
  <c r="B13" i="1"/>
  <c r="T13" i="1" s="1"/>
  <c r="Q12" i="1"/>
  <c r="P12" i="1"/>
  <c r="B12" i="1"/>
  <c r="T12" i="1" s="1"/>
  <c r="Q11" i="1"/>
  <c r="P11" i="1"/>
  <c r="B11" i="1"/>
  <c r="T11" i="1" s="1"/>
  <c r="Q10" i="1"/>
  <c r="P10" i="1"/>
  <c r="B10" i="1"/>
  <c r="T10" i="1" s="1"/>
  <c r="Q9" i="1"/>
  <c r="P9" i="1"/>
  <c r="B9" i="1"/>
  <c r="T9" i="1" s="1"/>
  <c r="Q8" i="1"/>
  <c r="P8" i="1"/>
  <c r="B8" i="1"/>
  <c r="T8" i="1" s="1"/>
  <c r="Q7" i="1"/>
  <c r="P7" i="1"/>
  <c r="B7" i="1"/>
  <c r="T7" i="1" s="1"/>
  <c r="Q6" i="1"/>
  <c r="P6" i="1"/>
  <c r="B6" i="1"/>
  <c r="T6" i="1" s="1"/>
  <c r="Q5" i="1"/>
  <c r="P5" i="1"/>
  <c r="B5" i="1"/>
  <c r="T5" i="1" s="1"/>
  <c r="R5" i="1" l="1"/>
  <c r="AI5" i="1"/>
  <c r="R6" i="1"/>
  <c r="AI6" i="1"/>
  <c r="R7" i="1"/>
  <c r="AI7" i="1"/>
  <c r="R8" i="1"/>
  <c r="AI8" i="1"/>
  <c r="R9" i="1"/>
  <c r="AI9" i="1"/>
  <c r="R10" i="1"/>
  <c r="AI10" i="1"/>
  <c r="R11" i="1"/>
  <c r="AI11" i="1"/>
  <c r="R12" i="1"/>
  <c r="AI12" i="1"/>
  <c r="R13" i="1"/>
  <c r="AI13" i="1"/>
  <c r="R14" i="1"/>
  <c r="AI14" i="1"/>
  <c r="R15" i="1"/>
  <c r="AI15" i="1"/>
  <c r="R16" i="1"/>
  <c r="AI16" i="1"/>
  <c r="R17" i="1"/>
  <c r="AI17" i="1"/>
  <c r="R18" i="1"/>
  <c r="AI18" i="1"/>
  <c r="R19" i="1"/>
  <c r="AI19" i="1"/>
  <c r="R20" i="1"/>
  <c r="AI20" i="1"/>
  <c r="R21" i="1"/>
  <c r="AI21" i="1"/>
  <c r="R22" i="1"/>
  <c r="AI22" i="1"/>
  <c r="R23" i="1"/>
  <c r="AI23" i="1"/>
  <c r="R24" i="1"/>
  <c r="AI24" i="1"/>
  <c r="R25" i="1"/>
  <c r="AI25" i="1"/>
  <c r="R26" i="1"/>
  <c r="AI26" i="1"/>
  <c r="R27" i="1"/>
  <c r="AI27" i="1"/>
  <c r="AG27" i="1" l="1"/>
  <c r="AF27" i="1"/>
  <c r="AE27" i="1"/>
  <c r="AD27" i="1"/>
  <c r="AC27" i="1"/>
  <c r="AB27" i="1"/>
  <c r="W27" i="1"/>
  <c r="V27" i="1"/>
  <c r="U27" i="1"/>
  <c r="AH27" i="1"/>
  <c r="AG26" i="1"/>
  <c r="AF26" i="1"/>
  <c r="AE26" i="1"/>
  <c r="AD26" i="1"/>
  <c r="AC26" i="1"/>
  <c r="AB26" i="1"/>
  <c r="W26" i="1"/>
  <c r="V26" i="1"/>
  <c r="U26" i="1"/>
  <c r="AH26" i="1"/>
  <c r="AG25" i="1"/>
  <c r="AF25" i="1"/>
  <c r="AE25" i="1"/>
  <c r="AD25" i="1"/>
  <c r="AC25" i="1"/>
  <c r="AB25" i="1"/>
  <c r="W25" i="1"/>
  <c r="V25" i="1"/>
  <c r="U25" i="1"/>
  <c r="AH25" i="1"/>
  <c r="AG24" i="1"/>
  <c r="AF24" i="1"/>
  <c r="AE24" i="1"/>
  <c r="AD24" i="1"/>
  <c r="AC24" i="1"/>
  <c r="AB24" i="1"/>
  <c r="W24" i="1"/>
  <c r="V24" i="1"/>
  <c r="U24" i="1"/>
  <c r="AH24" i="1"/>
  <c r="AG23" i="1"/>
  <c r="AF23" i="1"/>
  <c r="AE23" i="1"/>
  <c r="AD23" i="1"/>
  <c r="AC23" i="1"/>
  <c r="AB23" i="1"/>
  <c r="W23" i="1"/>
  <c r="V23" i="1"/>
  <c r="U23" i="1"/>
  <c r="AH23" i="1"/>
  <c r="AG22" i="1"/>
  <c r="AF22" i="1"/>
  <c r="AE22" i="1"/>
  <c r="AD22" i="1"/>
  <c r="AC22" i="1"/>
  <c r="AB22" i="1"/>
  <c r="W22" i="1"/>
  <c r="V22" i="1"/>
  <c r="U22" i="1"/>
  <c r="AH22" i="1"/>
  <c r="AG21" i="1"/>
  <c r="AF21" i="1"/>
  <c r="AE21" i="1"/>
  <c r="AD21" i="1"/>
  <c r="AC21" i="1"/>
  <c r="AB21" i="1"/>
  <c r="W21" i="1"/>
  <c r="V21" i="1"/>
  <c r="U21" i="1"/>
  <c r="AH21" i="1"/>
  <c r="AG20" i="1"/>
  <c r="AF20" i="1"/>
  <c r="AE20" i="1"/>
  <c r="AD20" i="1"/>
  <c r="AC20" i="1"/>
  <c r="AB20" i="1"/>
  <c r="W20" i="1"/>
  <c r="V20" i="1"/>
  <c r="U20" i="1"/>
  <c r="AH20" i="1"/>
  <c r="AG19" i="1"/>
  <c r="AF19" i="1"/>
  <c r="AE19" i="1"/>
  <c r="AD19" i="1"/>
  <c r="AC19" i="1"/>
  <c r="AB19" i="1"/>
  <c r="W19" i="1"/>
  <c r="V19" i="1"/>
  <c r="U19" i="1"/>
  <c r="AH19" i="1"/>
  <c r="AG18" i="1"/>
  <c r="AF18" i="1"/>
  <c r="AE18" i="1"/>
  <c r="AD18" i="1"/>
  <c r="AC18" i="1"/>
  <c r="AB18" i="1"/>
  <c r="W18" i="1"/>
  <c r="V18" i="1"/>
  <c r="U18" i="1"/>
  <c r="AH18" i="1"/>
  <c r="AG17" i="1"/>
  <c r="AF17" i="1"/>
  <c r="AE17" i="1"/>
  <c r="AD17" i="1"/>
  <c r="AC17" i="1"/>
  <c r="AB17" i="1"/>
  <c r="W17" i="1"/>
  <c r="V17" i="1"/>
  <c r="U17" i="1"/>
  <c r="AH17" i="1"/>
  <c r="AG16" i="1"/>
  <c r="AF16" i="1"/>
  <c r="AE16" i="1"/>
  <c r="AD16" i="1"/>
  <c r="AC16" i="1"/>
  <c r="AB16" i="1"/>
  <c r="W16" i="1"/>
  <c r="V16" i="1"/>
  <c r="U16" i="1"/>
  <c r="AH16" i="1"/>
  <c r="AG15" i="1"/>
  <c r="AF15" i="1"/>
  <c r="AE15" i="1"/>
  <c r="AD15" i="1"/>
  <c r="AC15" i="1"/>
  <c r="AB15" i="1"/>
  <c r="W15" i="1"/>
  <c r="V15" i="1"/>
  <c r="U15" i="1"/>
  <c r="AH15" i="1"/>
  <c r="AG14" i="1"/>
  <c r="AF14" i="1"/>
  <c r="AE14" i="1"/>
  <c r="AD14" i="1"/>
  <c r="AC14" i="1"/>
  <c r="AB14" i="1"/>
  <c r="W14" i="1"/>
  <c r="V14" i="1"/>
  <c r="U14" i="1"/>
  <c r="AH14" i="1"/>
  <c r="AG13" i="1"/>
  <c r="AF13" i="1"/>
  <c r="AE13" i="1"/>
  <c r="AD13" i="1"/>
  <c r="AC13" i="1"/>
  <c r="AB13" i="1"/>
  <c r="W13" i="1"/>
  <c r="V13" i="1"/>
  <c r="U13" i="1"/>
  <c r="AH13" i="1"/>
  <c r="AG12" i="1"/>
  <c r="AF12" i="1"/>
  <c r="AE12" i="1"/>
  <c r="AD12" i="1"/>
  <c r="AC12" i="1"/>
  <c r="AB12" i="1"/>
  <c r="W12" i="1"/>
  <c r="V12" i="1"/>
  <c r="U12" i="1"/>
  <c r="AH12" i="1"/>
  <c r="AG11" i="1"/>
  <c r="AF11" i="1"/>
  <c r="AE11" i="1"/>
  <c r="AD11" i="1"/>
  <c r="AC11" i="1"/>
  <c r="AB11" i="1"/>
  <c r="W11" i="1"/>
  <c r="V11" i="1"/>
  <c r="U11" i="1"/>
  <c r="AH11" i="1"/>
  <c r="AG10" i="1"/>
  <c r="AF10" i="1"/>
  <c r="AE10" i="1"/>
  <c r="AD10" i="1"/>
  <c r="AC10" i="1"/>
  <c r="AB10" i="1"/>
  <c r="W10" i="1"/>
  <c r="V10" i="1"/>
  <c r="U10" i="1"/>
  <c r="AH10" i="1"/>
  <c r="AG9" i="1"/>
  <c r="AF9" i="1"/>
  <c r="AE9" i="1"/>
  <c r="AD9" i="1"/>
  <c r="AC9" i="1"/>
  <c r="AB9" i="1"/>
  <c r="W9" i="1"/>
  <c r="V9" i="1"/>
  <c r="U9" i="1"/>
  <c r="AH9" i="1"/>
  <c r="AG8" i="1"/>
  <c r="AF8" i="1"/>
  <c r="AE8" i="1"/>
  <c r="AD8" i="1"/>
  <c r="AC8" i="1"/>
  <c r="AB8" i="1"/>
  <c r="W8" i="1"/>
  <c r="V8" i="1"/>
  <c r="U8" i="1"/>
  <c r="AH8" i="1"/>
  <c r="AG7" i="1"/>
  <c r="AF7" i="1"/>
  <c r="AE7" i="1"/>
  <c r="AD7" i="1"/>
  <c r="AC7" i="1"/>
  <c r="AB7" i="1"/>
  <c r="W7" i="1"/>
  <c r="V7" i="1"/>
  <c r="U7" i="1"/>
  <c r="AH7" i="1"/>
  <c r="AG6" i="1"/>
  <c r="AF6" i="1"/>
  <c r="AE6" i="1"/>
  <c r="AD6" i="1"/>
  <c r="AC6" i="1"/>
  <c r="AB6" i="1"/>
  <c r="W6" i="1"/>
  <c r="V6" i="1"/>
  <c r="U6" i="1"/>
  <c r="AH6" i="1"/>
  <c r="AG5" i="1"/>
  <c r="AF5" i="1"/>
  <c r="AE5" i="1"/>
  <c r="AD5" i="1"/>
  <c r="AC5" i="1"/>
  <c r="AB5" i="1"/>
  <c r="W5" i="1"/>
  <c r="V5" i="1"/>
  <c r="U5" i="1"/>
  <c r="AH5" i="1"/>
  <c r="AJ5" i="1" l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</calcChain>
</file>

<file path=xl/sharedStrings.xml><?xml version="1.0" encoding="utf-8"?>
<sst xmlns="http://schemas.openxmlformats.org/spreadsheetml/2006/main" count="36" uniqueCount="18">
  <si>
    <t>Allocation By Treaty Year</t>
  </si>
  <si>
    <t>Premium</t>
  </si>
  <si>
    <t>TY 2020</t>
  </si>
  <si>
    <t>TY 2019</t>
  </si>
  <si>
    <t>TY 2021</t>
  </si>
  <si>
    <t>TY 2022</t>
  </si>
  <si>
    <t>2022 TY</t>
  </si>
  <si>
    <t>TY 2023</t>
  </si>
  <si>
    <t>2023 TY</t>
  </si>
  <si>
    <t>2024 TY</t>
  </si>
  <si>
    <t>Pre-HCCUA 2019</t>
  </si>
  <si>
    <t>HCCUA 2022</t>
  </si>
  <si>
    <t>HCCUA 2023</t>
  </si>
  <si>
    <t>HCCUA 2020</t>
  </si>
  <si>
    <t>HCCUA 2021</t>
  </si>
  <si>
    <t>Total TY 2022</t>
  </si>
  <si>
    <t>Total TY 2023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</si>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</sst>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\-yy;@"/>
    <numFmt numFmtId="165" formatCode="_(* #,##0_);_(* \(#,##0\);_(* &quot;-&quot;??_);_(@_)"/>
  </numFmts>
  <fonts count="5" x14ac:knownFonts="1">
    <font>
      <sz val="9"/>
      <color theme="1"/>
      <name val="Arial Narrow"/>
      <family val="2"/>
    </font>
    <font>
      <sz val="9"/>
      <color theme="1"/>
      <name val="Arial Narrow"/>
      <family val="2"/>
    </font>
    <font>
      <sz val="11"/>
      <name val="Aptos Narrow"/>
      <family val="2"/>
      <scheme val="minor"/>
    </font>
    <font>
      <sz val="11"/>
      <color rgb="FF0000CC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/>
    <xf numFmtId="43" fontId="1" fillId="0" borderId="0"/>
  </cellStyleXfs>
  <cellXfs count="15">
    <xf numFmtId="0" fontId="0" fillId="0" borderId="0" xfId="0"/>
    <xf numFmtId="0" fontId="2" fillId="0" borderId="0" xfId="0" applyFont="1"/>
    <xf numFmtId="14" fontId="3" fillId="0" borderId="1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64" fontId="0" fillId="0" borderId="0" xfId="0" applyNumberFormat="1"/>
    <xf numFmtId="43" fontId="0" fillId="0" borderId="0" xfId="0" applyNumberFormat="1"/>
    <xf numFmtId="9" fontId="0" fillId="0" borderId="0" xfId="1" applyFont="1"/>
    <xf numFmtId="9" fontId="1" fillId="0" borderId="0" xfId="1"/>
    <xf numFmtId="165" fontId="0" fillId="0" borderId="0" xfId="2" applyNumberFormat="1" applyFont="1"/>
    <xf numFmtId="14" fontId="3" fillId="0" borderId="2" xfId="0" applyNumberFormat="1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/>
    <xf numFmtId="0" fontId="0" fillId="2" borderId="0" xfId="0" applyFill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J28"/>
  <sheetViews>
    <sheetView tabSelected="1" topLeftCell="A2" workbookViewId="0">
      <selection activeCell="P28" sqref="P28:R28"/>
    </sheetView>
  </sheetViews>
  <sheetFormatPr defaultRowHeight="13.2" x14ac:dyDescent="0.3"/>
  <cols>
    <col min="3" max="6" width="9.85546875" bestFit="1" customWidth="1"/>
    <col min="7" max="7" width="9.85546875" customWidth="1"/>
    <col min="8" max="8" width="9.85546875" bestFit="1" customWidth="1"/>
    <col min="9" max="10" width="9.85546875" customWidth="1"/>
    <col min="11" max="11" width="20.42578125" bestFit="1" customWidth="1"/>
    <col min="12" max="15" width="15.85546875" bestFit="1" customWidth="1"/>
    <col min="16" max="17" width="15.85546875" customWidth="1"/>
    <col min="18" max="18" width="8.5703125" bestFit="1" customWidth="1"/>
  </cols>
  <sheetData>
    <row r="2" spans="2:36" x14ac:dyDescent="0.3">
      <c r="B2" s="14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T2" s="14" t="s">
        <v>0</v>
      </c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spans="2:36" ht="15" customHeight="1" x14ac:dyDescent="0.3">
      <c r="B3" s="12" t="s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"/>
      <c r="T3" s="12" t="s">
        <v>1</v>
      </c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pans="2:36" ht="15" customHeight="1" x14ac:dyDescent="0.3">
      <c r="C4" s="2" t="s">
        <v>2</v>
      </c>
      <c r="D4" s="2" t="s">
        <v>3</v>
      </c>
      <c r="E4" s="2" t="s">
        <v>4</v>
      </c>
      <c r="F4" s="2" t="s">
        <v>5</v>
      </c>
      <c r="G4" s="11" t="s">
        <v>6</v>
      </c>
      <c r="H4" s="3" t="s">
        <v>7</v>
      </c>
      <c r="I4" s="11" t="s">
        <v>8</v>
      </c>
      <c r="J4" s="3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4" t="s">
        <v>17</v>
      </c>
      <c r="S4" s="5"/>
      <c r="U4" s="2" t="s">
        <v>2</v>
      </c>
      <c r="V4" s="2" t="s">
        <v>3</v>
      </c>
      <c r="W4" s="2" t="s">
        <v>4</v>
      </c>
      <c r="X4" s="2" t="s">
        <v>5</v>
      </c>
      <c r="Y4" s="11" t="s">
        <v>6</v>
      </c>
      <c r="Z4" s="3" t="s">
        <v>7</v>
      </c>
      <c r="AA4" s="11" t="s">
        <v>8</v>
      </c>
      <c r="AB4" s="3" t="s">
        <v>9</v>
      </c>
      <c r="AC4" s="2" t="s">
        <v>10</v>
      </c>
      <c r="AD4" s="2" t="s">
        <v>11</v>
      </c>
      <c r="AE4" s="2" t="s">
        <v>12</v>
      </c>
      <c r="AF4" s="2" t="s">
        <v>13</v>
      </c>
      <c r="AG4" s="2" t="s">
        <v>14</v>
      </c>
      <c r="AH4" s="2" t="s">
        <v>15</v>
      </c>
      <c r="AI4" s="2" t="s">
        <v>16</v>
      </c>
      <c r="AJ4" s="2" t="s">
        <v>17</v>
      </c>
    </row>
    <row r="5" spans="2:36" x14ac:dyDescent="0.3">
      <c r="B5" s="6">
        <f t="shared" ref="B5:B26" si="0">DATE(YEAR(B6),MONTH(B6)-1,1)</f>
        <v>44986</v>
      </c>
      <c r="C5" s="10"/>
      <c r="D5" s="10"/>
      <c r="E5" s="10">
        <v>187786.29</v>
      </c>
      <c r="F5" s="10">
        <v>614149.31999999995</v>
      </c>
      <c r="G5" s="10"/>
      <c r="H5" s="10"/>
      <c r="I5" s="10"/>
      <c r="J5" s="10"/>
      <c r="K5" s="10">
        <v>48.65</v>
      </c>
      <c r="L5" s="10">
        <v>23599.010399999999</v>
      </c>
      <c r="M5" s="10"/>
      <c r="N5" s="10"/>
      <c r="O5" s="10"/>
      <c r="P5" s="10">
        <f t="shared" ref="P5:P28" si="1">+F5+G5</f>
        <v>614149.31999999995</v>
      </c>
      <c r="Q5" s="10">
        <f t="shared" ref="Q5:Q28" si="2">+H5+I5</f>
        <v>0</v>
      </c>
      <c r="R5" s="10">
        <f t="shared" ref="R5:R28" si="3">+SUM(C5:E5,J5:Q5)</f>
        <v>825583.27039999992</v>
      </c>
      <c r="S5" s="7"/>
      <c r="T5" s="6">
        <f t="shared" ref="T5:T27" si="4">+B5</f>
        <v>44986</v>
      </c>
      <c r="U5" s="8">
        <f t="shared" ref="U5:U27" si="5">+IFERROR(C5/$R5,0)</f>
        <v>0</v>
      </c>
      <c r="V5" s="8">
        <f t="shared" ref="V5:V27" si="6">+IFERROR(D5/$R5,0)</f>
        <v>0</v>
      </c>
      <c r="W5" s="8">
        <f t="shared" ref="W5:W27" si="7">+IFERROR(E5/$R5,0)</f>
        <v>0.22745893325698865</v>
      </c>
      <c r="X5" s="8"/>
      <c r="Y5" s="8"/>
      <c r="Z5" s="8"/>
      <c r="AA5" s="8"/>
      <c r="AB5" s="8">
        <f t="shared" ref="AB5:AB27" si="8">+IFERROR(J5/$R5,0)</f>
        <v>0</v>
      </c>
      <c r="AC5" s="8">
        <f t="shared" ref="AC5:AC27" si="9">+IFERROR(K5/$R5,0)</f>
        <v>5.8928035177394996E-5</v>
      </c>
      <c r="AD5" s="8">
        <f t="shared" ref="AD5:AD27" si="10">+IFERROR(L5/$R5,0)</f>
        <v>2.8584651901395895E-2</v>
      </c>
      <c r="AE5" s="8">
        <f t="shared" ref="AE5:AE27" si="11">+IFERROR(M5/$R5,0)</f>
        <v>0</v>
      </c>
      <c r="AF5" s="8">
        <f t="shared" ref="AF5:AF27" si="12">+IFERROR(N5/$R5,0)</f>
        <v>0</v>
      </c>
      <c r="AG5" s="8">
        <f t="shared" ref="AG5:AG27" si="13">+IFERROR(O5/$R5,0)</f>
        <v>0</v>
      </c>
      <c r="AH5" s="8">
        <f t="shared" ref="AH5:AH27" si="14">+IFERROR(P5/$R5,0)</f>
        <v>0.74389748680643808</v>
      </c>
      <c r="AI5" s="8">
        <f t="shared" ref="AI5:AI27" si="15">+IFERROR(Q5/$R5,0)</f>
        <v>0</v>
      </c>
      <c r="AJ5" s="9">
        <f t="shared" ref="AJ5:AJ27" si="16">+SUM(U5:AI5)</f>
        <v>1</v>
      </c>
    </row>
    <row r="6" spans="2:36" x14ac:dyDescent="0.3">
      <c r="B6" s="6">
        <f t="shared" si="0"/>
        <v>45017</v>
      </c>
      <c r="C6" s="10">
        <v>-24.16</v>
      </c>
      <c r="D6" s="10"/>
      <c r="E6" s="10">
        <v>145918.9</v>
      </c>
      <c r="F6" s="10">
        <v>628536.07999999996</v>
      </c>
      <c r="G6" s="10"/>
      <c r="H6" s="10"/>
      <c r="I6" s="10"/>
      <c r="J6" s="10"/>
      <c r="K6" s="10">
        <v>48.65</v>
      </c>
      <c r="L6" s="10">
        <v>23525.860400000001</v>
      </c>
      <c r="M6" s="10"/>
      <c r="N6" s="10"/>
      <c r="O6" s="10"/>
      <c r="P6" s="10">
        <f t="shared" si="1"/>
        <v>628536.07999999996</v>
      </c>
      <c r="Q6" s="10">
        <f t="shared" si="2"/>
        <v>0</v>
      </c>
      <c r="R6" s="10">
        <f t="shared" si="3"/>
        <v>798005.33039999998</v>
      </c>
      <c r="S6" s="7"/>
      <c r="T6" s="6">
        <f t="shared" si="4"/>
        <v>45017</v>
      </c>
      <c r="U6" s="8">
        <f t="shared" si="5"/>
        <v>-3.0275486991909947E-5</v>
      </c>
      <c r="V6" s="8">
        <f t="shared" si="6"/>
        <v>0</v>
      </c>
      <c r="W6" s="8">
        <f t="shared" si="7"/>
        <v>0.1828545429976742</v>
      </c>
      <c r="X6" s="8"/>
      <c r="Y6" s="8"/>
      <c r="Z6" s="8"/>
      <c r="AA6" s="8"/>
      <c r="AB6" s="8">
        <f t="shared" si="8"/>
        <v>0</v>
      </c>
      <c r="AC6" s="8">
        <f t="shared" si="9"/>
        <v>6.0964505056143169E-5</v>
      </c>
      <c r="AD6" s="8">
        <f t="shared" si="10"/>
        <v>2.9480831147089794E-2</v>
      </c>
      <c r="AE6" s="8">
        <f t="shared" si="11"/>
        <v>0</v>
      </c>
      <c r="AF6" s="8">
        <f t="shared" si="12"/>
        <v>0</v>
      </c>
      <c r="AG6" s="8">
        <f t="shared" si="13"/>
        <v>0</v>
      </c>
      <c r="AH6" s="8">
        <f t="shared" si="14"/>
        <v>0.78763393683717176</v>
      </c>
      <c r="AI6" s="8">
        <f t="shared" si="15"/>
        <v>0</v>
      </c>
      <c r="AJ6" s="9">
        <f t="shared" si="16"/>
        <v>1</v>
      </c>
    </row>
    <row r="7" spans="2:36" x14ac:dyDescent="0.3">
      <c r="B7" s="6">
        <f t="shared" si="0"/>
        <v>45047</v>
      </c>
      <c r="C7" s="10"/>
      <c r="D7" s="10"/>
      <c r="E7" s="10">
        <v>110602.79</v>
      </c>
      <c r="F7" s="10">
        <v>673450.34</v>
      </c>
      <c r="G7" s="10"/>
      <c r="H7" s="10"/>
      <c r="I7" s="10"/>
      <c r="J7" s="10"/>
      <c r="K7" s="10">
        <v>48.65</v>
      </c>
      <c r="L7" s="10">
        <v>24751.753799999999</v>
      </c>
      <c r="M7" s="10"/>
      <c r="N7" s="10"/>
      <c r="O7" s="10"/>
      <c r="P7" s="10">
        <f t="shared" si="1"/>
        <v>673450.34</v>
      </c>
      <c r="Q7" s="10">
        <f t="shared" si="2"/>
        <v>0</v>
      </c>
      <c r="R7" s="10">
        <f t="shared" si="3"/>
        <v>808853.53379999998</v>
      </c>
      <c r="S7" s="7"/>
      <c r="T7" s="6">
        <f t="shared" si="4"/>
        <v>45047</v>
      </c>
      <c r="U7" s="8">
        <f t="shared" si="5"/>
        <v>0</v>
      </c>
      <c r="V7" s="8">
        <f t="shared" si="6"/>
        <v>0</v>
      </c>
      <c r="W7" s="8">
        <f t="shared" si="7"/>
        <v>0.13674019507634128</v>
      </c>
      <c r="X7" s="8"/>
      <c r="Y7" s="8"/>
      <c r="Z7" s="8"/>
      <c r="AA7" s="8"/>
      <c r="AB7" s="8">
        <f t="shared" si="8"/>
        <v>0</v>
      </c>
      <c r="AC7" s="8">
        <f t="shared" si="9"/>
        <v>6.0146859681062323E-5</v>
      </c>
      <c r="AD7" s="8">
        <f t="shared" si="10"/>
        <v>3.0601033148382344E-2</v>
      </c>
      <c r="AE7" s="8">
        <f t="shared" si="11"/>
        <v>0</v>
      </c>
      <c r="AF7" s="8">
        <f t="shared" si="12"/>
        <v>0</v>
      </c>
      <c r="AG7" s="8">
        <f t="shared" si="13"/>
        <v>0</v>
      </c>
      <c r="AH7" s="8">
        <f t="shared" si="14"/>
        <v>0.83259862491559533</v>
      </c>
      <c r="AI7" s="8">
        <f t="shared" si="15"/>
        <v>0</v>
      </c>
      <c r="AJ7" s="9">
        <f t="shared" si="16"/>
        <v>1</v>
      </c>
    </row>
    <row r="8" spans="2:36" x14ac:dyDescent="0.3">
      <c r="B8" s="6">
        <f t="shared" si="0"/>
        <v>45078</v>
      </c>
      <c r="C8" s="10">
        <v>-372.96</v>
      </c>
      <c r="D8" s="10">
        <v>-310.8</v>
      </c>
      <c r="E8" s="10">
        <v>82917.33</v>
      </c>
      <c r="F8" s="10">
        <v>693077.22</v>
      </c>
      <c r="G8" s="10"/>
      <c r="H8" s="10"/>
      <c r="I8" s="10"/>
      <c r="J8" s="10"/>
      <c r="K8" s="10">
        <v>48.65</v>
      </c>
      <c r="L8" s="10">
        <v>23843.093499999999</v>
      </c>
      <c r="M8" s="10"/>
      <c r="N8" s="10"/>
      <c r="O8" s="10"/>
      <c r="P8" s="10">
        <f t="shared" si="1"/>
        <v>693077.22</v>
      </c>
      <c r="Q8" s="10">
        <f t="shared" si="2"/>
        <v>0</v>
      </c>
      <c r="R8" s="10">
        <f t="shared" si="3"/>
        <v>799202.53350000002</v>
      </c>
      <c r="S8" s="7"/>
      <c r="T8" s="6">
        <f t="shared" si="4"/>
        <v>45078</v>
      </c>
      <c r="U8" s="8">
        <f t="shared" si="5"/>
        <v>-4.6666518731700187E-4</v>
      </c>
      <c r="V8" s="8">
        <f t="shared" si="6"/>
        <v>-3.8888765609750161E-4</v>
      </c>
      <c r="W8" s="8">
        <f t="shared" si="7"/>
        <v>0.10375008402047314</v>
      </c>
      <c r="X8" s="8"/>
      <c r="Y8" s="8"/>
      <c r="Z8" s="8"/>
      <c r="AA8" s="8"/>
      <c r="AB8" s="8">
        <f t="shared" si="8"/>
        <v>0</v>
      </c>
      <c r="AC8" s="8">
        <f t="shared" si="9"/>
        <v>6.0873180402649462E-5</v>
      </c>
      <c r="AD8" s="8">
        <f t="shared" si="10"/>
        <v>2.9833606001700694E-2</v>
      </c>
      <c r="AE8" s="8">
        <f t="shared" si="11"/>
        <v>0</v>
      </c>
      <c r="AF8" s="8">
        <f t="shared" si="12"/>
        <v>0</v>
      </c>
      <c r="AG8" s="8">
        <f t="shared" si="13"/>
        <v>0</v>
      </c>
      <c r="AH8" s="8">
        <f t="shared" si="14"/>
        <v>0.86721098964083798</v>
      </c>
      <c r="AI8" s="8">
        <f t="shared" si="15"/>
        <v>0</v>
      </c>
      <c r="AJ8" s="9">
        <f t="shared" si="16"/>
        <v>1</v>
      </c>
    </row>
    <row r="9" spans="2:36" x14ac:dyDescent="0.3">
      <c r="B9" s="6">
        <f t="shared" si="0"/>
        <v>45108</v>
      </c>
      <c r="C9" s="10"/>
      <c r="D9" s="10"/>
      <c r="E9" s="10">
        <v>55142.93</v>
      </c>
      <c r="F9" s="10">
        <v>725224.11</v>
      </c>
      <c r="G9" s="10"/>
      <c r="H9" s="10"/>
      <c r="I9" s="10"/>
      <c r="J9" s="10"/>
      <c r="K9" s="10"/>
      <c r="L9" s="10">
        <v>21784.366600000001</v>
      </c>
      <c r="M9" s="10"/>
      <c r="N9" s="10"/>
      <c r="O9" s="10"/>
      <c r="P9" s="10">
        <f t="shared" si="1"/>
        <v>725224.11</v>
      </c>
      <c r="Q9" s="10">
        <f t="shared" si="2"/>
        <v>0</v>
      </c>
      <c r="R9" s="10">
        <f t="shared" si="3"/>
        <v>802151.40659999999</v>
      </c>
      <c r="S9" s="7"/>
      <c r="T9" s="6">
        <f t="shared" si="4"/>
        <v>45108</v>
      </c>
      <c r="U9" s="8">
        <f t="shared" si="5"/>
        <v>0</v>
      </c>
      <c r="V9" s="8">
        <f t="shared" si="6"/>
        <v>0</v>
      </c>
      <c r="W9" s="8">
        <f t="shared" si="7"/>
        <v>6.8743792688376493E-2</v>
      </c>
      <c r="X9" s="8"/>
      <c r="Y9" s="8"/>
      <c r="Z9" s="8"/>
      <c r="AA9" s="8"/>
      <c r="AB9" s="8">
        <f t="shared" si="8"/>
        <v>0</v>
      </c>
      <c r="AC9" s="8">
        <f t="shared" si="9"/>
        <v>0</v>
      </c>
      <c r="AD9" s="8">
        <f t="shared" si="10"/>
        <v>2.7157424920982495E-2</v>
      </c>
      <c r="AE9" s="8">
        <f t="shared" si="11"/>
        <v>0</v>
      </c>
      <c r="AF9" s="8">
        <f t="shared" si="12"/>
        <v>0</v>
      </c>
      <c r="AG9" s="8">
        <f t="shared" si="13"/>
        <v>0</v>
      </c>
      <c r="AH9" s="8">
        <f t="shared" si="14"/>
        <v>0.90409878239064101</v>
      </c>
      <c r="AI9" s="8">
        <f t="shared" si="15"/>
        <v>0</v>
      </c>
      <c r="AJ9" s="9">
        <f t="shared" si="16"/>
        <v>1</v>
      </c>
    </row>
    <row r="10" spans="2:36" x14ac:dyDescent="0.3">
      <c r="B10" s="6">
        <f t="shared" si="0"/>
        <v>45139</v>
      </c>
      <c r="C10" s="10"/>
      <c r="D10" s="10"/>
      <c r="E10" s="10">
        <v>26696.44</v>
      </c>
      <c r="F10" s="10">
        <v>746286.04999999993</v>
      </c>
      <c r="G10" s="10"/>
      <c r="H10" s="10">
        <v>108.24</v>
      </c>
      <c r="I10" s="10"/>
      <c r="J10" s="10"/>
      <c r="K10" s="10">
        <v>48.65</v>
      </c>
      <c r="L10" s="10">
        <v>18289.899700000002</v>
      </c>
      <c r="M10" s="10"/>
      <c r="N10" s="10"/>
      <c r="O10" s="10"/>
      <c r="P10" s="10">
        <f t="shared" si="1"/>
        <v>746286.04999999993</v>
      </c>
      <c r="Q10" s="10">
        <f t="shared" si="2"/>
        <v>108.24</v>
      </c>
      <c r="R10" s="10">
        <f t="shared" si="3"/>
        <v>791429.27969999996</v>
      </c>
      <c r="S10" s="7"/>
      <c r="T10" s="6">
        <f t="shared" si="4"/>
        <v>45139</v>
      </c>
      <c r="U10" s="8">
        <f t="shared" si="5"/>
        <v>0</v>
      </c>
      <c r="V10" s="8">
        <f t="shared" si="6"/>
        <v>0</v>
      </c>
      <c r="W10" s="8">
        <f t="shared" si="7"/>
        <v>3.3731933711271818E-2</v>
      </c>
      <c r="X10" s="8"/>
      <c r="Y10" s="8"/>
      <c r="Z10" s="8"/>
      <c r="AA10" s="8"/>
      <c r="AB10" s="8">
        <f t="shared" si="8"/>
        <v>0</v>
      </c>
      <c r="AC10" s="8">
        <f t="shared" si="9"/>
        <v>6.1471064121409959E-5</v>
      </c>
      <c r="AD10" s="8">
        <f t="shared" si="10"/>
        <v>2.3109960888650711E-2</v>
      </c>
      <c r="AE10" s="8">
        <f t="shared" si="11"/>
        <v>0</v>
      </c>
      <c r="AF10" s="8">
        <f t="shared" si="12"/>
        <v>0</v>
      </c>
      <c r="AG10" s="8">
        <f t="shared" si="13"/>
        <v>0</v>
      </c>
      <c r="AH10" s="8">
        <f t="shared" si="14"/>
        <v>0.94295986911539076</v>
      </c>
      <c r="AI10" s="8">
        <f t="shared" si="15"/>
        <v>1.3676522056529114E-4</v>
      </c>
      <c r="AJ10" s="9">
        <f t="shared" si="16"/>
        <v>1</v>
      </c>
    </row>
    <row r="11" spans="2:36" x14ac:dyDescent="0.3">
      <c r="B11" s="6">
        <f t="shared" si="0"/>
        <v>45170</v>
      </c>
      <c r="C11" s="10"/>
      <c r="D11" s="10"/>
      <c r="E11" s="10">
        <v>-1063.97</v>
      </c>
      <c r="F11" s="10">
        <v>752496.91</v>
      </c>
      <c r="G11" s="10"/>
      <c r="H11" s="10">
        <v>15034.04</v>
      </c>
      <c r="I11" s="10"/>
      <c r="J11" s="10"/>
      <c r="K11" s="10">
        <v>48.65</v>
      </c>
      <c r="L11" s="10">
        <v>15267.4563</v>
      </c>
      <c r="M11" s="10"/>
      <c r="N11" s="10"/>
      <c r="O11" s="10"/>
      <c r="P11" s="10">
        <f t="shared" si="1"/>
        <v>752496.91</v>
      </c>
      <c r="Q11" s="10">
        <f t="shared" si="2"/>
        <v>15034.04</v>
      </c>
      <c r="R11" s="10">
        <f t="shared" si="3"/>
        <v>781783.08630000008</v>
      </c>
      <c r="S11" s="7"/>
      <c r="T11" s="6">
        <f t="shared" si="4"/>
        <v>45170</v>
      </c>
      <c r="U11" s="8">
        <f t="shared" si="5"/>
        <v>0</v>
      </c>
      <c r="V11" s="8">
        <f t="shared" si="6"/>
        <v>0</v>
      </c>
      <c r="W11" s="8">
        <f t="shared" si="7"/>
        <v>-1.3609529531209555E-3</v>
      </c>
      <c r="X11" s="8"/>
      <c r="Y11" s="8"/>
      <c r="Z11" s="8"/>
      <c r="AA11" s="8"/>
      <c r="AB11" s="8">
        <f t="shared" si="8"/>
        <v>0</v>
      </c>
      <c r="AC11" s="8">
        <f t="shared" si="9"/>
        <v>6.2229537646112665E-5</v>
      </c>
      <c r="AD11" s="8">
        <f t="shared" si="10"/>
        <v>1.9529018429213358E-2</v>
      </c>
      <c r="AE11" s="8">
        <f t="shared" si="11"/>
        <v>0</v>
      </c>
      <c r="AF11" s="8">
        <f t="shared" si="12"/>
        <v>0</v>
      </c>
      <c r="AG11" s="8">
        <f t="shared" si="13"/>
        <v>0</v>
      </c>
      <c r="AH11" s="8">
        <f t="shared" si="14"/>
        <v>0.96253925569226007</v>
      </c>
      <c r="AI11" s="8">
        <f t="shared" si="15"/>
        <v>1.923044929400131E-2</v>
      </c>
      <c r="AJ11" s="9">
        <f t="shared" si="16"/>
        <v>0.99999999999999989</v>
      </c>
    </row>
    <row r="12" spans="2:36" x14ac:dyDescent="0.3">
      <c r="B12" s="6">
        <f t="shared" si="0"/>
        <v>45200</v>
      </c>
      <c r="C12" s="10"/>
      <c r="D12" s="10"/>
      <c r="E12" s="10">
        <v>-632.30000000000007</v>
      </c>
      <c r="F12" s="10">
        <v>647974.91</v>
      </c>
      <c r="G12" s="10"/>
      <c r="H12" s="10">
        <v>154987.26999999999</v>
      </c>
      <c r="I12" s="10"/>
      <c r="J12" s="10"/>
      <c r="K12" s="10">
        <v>48.65</v>
      </c>
      <c r="L12" s="10">
        <v>12962.710300000001</v>
      </c>
      <c r="M12" s="10"/>
      <c r="N12" s="10"/>
      <c r="O12" s="10"/>
      <c r="P12" s="10">
        <f t="shared" si="1"/>
        <v>647974.91</v>
      </c>
      <c r="Q12" s="10">
        <f t="shared" si="2"/>
        <v>154987.26999999999</v>
      </c>
      <c r="R12" s="10">
        <f t="shared" si="3"/>
        <v>815341.24030000006</v>
      </c>
      <c r="S12" s="7"/>
      <c r="T12" s="6">
        <f t="shared" si="4"/>
        <v>45200</v>
      </c>
      <c r="U12" s="8">
        <f t="shared" si="5"/>
        <v>0</v>
      </c>
      <c r="V12" s="8">
        <f t="shared" si="6"/>
        <v>0</v>
      </c>
      <c r="W12" s="8">
        <f t="shared" si="7"/>
        <v>-7.7550351772633129E-4</v>
      </c>
      <c r="X12" s="8"/>
      <c r="Y12" s="8"/>
      <c r="Z12" s="8"/>
      <c r="AA12" s="8"/>
      <c r="AB12" s="8">
        <f t="shared" si="8"/>
        <v>0</v>
      </c>
      <c r="AC12" s="8">
        <f t="shared" si="9"/>
        <v>5.9668268444387181E-5</v>
      </c>
      <c r="AD12" s="8">
        <f t="shared" si="10"/>
        <v>1.5898509310323182E-2</v>
      </c>
      <c r="AE12" s="8">
        <f t="shared" si="11"/>
        <v>0</v>
      </c>
      <c r="AF12" s="8">
        <f t="shared" si="12"/>
        <v>0</v>
      </c>
      <c r="AG12" s="8">
        <f t="shared" si="13"/>
        <v>0</v>
      </c>
      <c r="AH12" s="8">
        <f t="shared" si="14"/>
        <v>0.79472848664147222</v>
      </c>
      <c r="AI12" s="8">
        <f t="shared" si="15"/>
        <v>0.19008883929748643</v>
      </c>
      <c r="AJ12" s="9">
        <f t="shared" si="16"/>
        <v>0.99999999999999989</v>
      </c>
    </row>
    <row r="13" spans="2:36" x14ac:dyDescent="0.3">
      <c r="B13" s="6">
        <f t="shared" si="0"/>
        <v>45231</v>
      </c>
      <c r="C13" s="10"/>
      <c r="D13" s="10"/>
      <c r="E13" s="10">
        <v>-62.16</v>
      </c>
      <c r="F13" s="10">
        <v>536931.70000000007</v>
      </c>
      <c r="G13" s="10"/>
      <c r="H13" s="10">
        <v>320464.84000000003</v>
      </c>
      <c r="I13" s="10"/>
      <c r="J13" s="10"/>
      <c r="K13" s="10">
        <v>48.65</v>
      </c>
      <c r="L13" s="10">
        <v>10664.460300000001</v>
      </c>
      <c r="M13" s="10"/>
      <c r="N13" s="10"/>
      <c r="O13" s="10"/>
      <c r="P13" s="10">
        <f t="shared" si="1"/>
        <v>536931.70000000007</v>
      </c>
      <c r="Q13" s="10">
        <f t="shared" si="2"/>
        <v>320464.84000000003</v>
      </c>
      <c r="R13" s="10">
        <f t="shared" si="3"/>
        <v>868047.49030000018</v>
      </c>
      <c r="S13" s="7"/>
      <c r="T13" s="6">
        <f t="shared" si="4"/>
        <v>45231</v>
      </c>
      <c r="U13" s="8">
        <f t="shared" si="5"/>
        <v>0</v>
      </c>
      <c r="V13" s="8">
        <f t="shared" si="6"/>
        <v>0</v>
      </c>
      <c r="W13" s="8">
        <f t="shared" si="7"/>
        <v>-7.1608985331571309E-5</v>
      </c>
      <c r="X13" s="8"/>
      <c r="Y13" s="8"/>
      <c r="Z13" s="8"/>
      <c r="AA13" s="8"/>
      <c r="AB13" s="8">
        <f t="shared" si="8"/>
        <v>0</v>
      </c>
      <c r="AC13" s="8">
        <f t="shared" si="9"/>
        <v>5.6045320726849162E-5</v>
      </c>
      <c r="AD13" s="8">
        <f t="shared" si="10"/>
        <v>1.2285572412995891E-2</v>
      </c>
      <c r="AE13" s="8">
        <f t="shared" si="11"/>
        <v>0</v>
      </c>
      <c r="AF13" s="8">
        <f t="shared" si="12"/>
        <v>0</v>
      </c>
      <c r="AG13" s="8">
        <f t="shared" si="13"/>
        <v>0</v>
      </c>
      <c r="AH13" s="8">
        <f t="shared" si="14"/>
        <v>0.6185510654658245</v>
      </c>
      <c r="AI13" s="8">
        <f t="shared" si="15"/>
        <v>0.36917892578578421</v>
      </c>
      <c r="AJ13" s="9">
        <f t="shared" si="16"/>
        <v>0.99999999999999978</v>
      </c>
    </row>
    <row r="14" spans="2:36" x14ac:dyDescent="0.3">
      <c r="B14" s="6">
        <f t="shared" si="0"/>
        <v>45261</v>
      </c>
      <c r="C14" s="10"/>
      <c r="D14" s="10"/>
      <c r="E14" s="10">
        <v>-151.88</v>
      </c>
      <c r="F14" s="10">
        <v>421934.11</v>
      </c>
      <c r="G14" s="10"/>
      <c r="H14" s="10">
        <v>464736.84</v>
      </c>
      <c r="I14" s="10"/>
      <c r="J14" s="10"/>
      <c r="K14" s="10">
        <v>48.65</v>
      </c>
      <c r="L14" s="10">
        <v>9099.2602999999999</v>
      </c>
      <c r="M14" s="10"/>
      <c r="N14" s="10"/>
      <c r="O14" s="10"/>
      <c r="P14" s="10">
        <f t="shared" si="1"/>
        <v>421934.11</v>
      </c>
      <c r="Q14" s="10">
        <f t="shared" si="2"/>
        <v>464736.84</v>
      </c>
      <c r="R14" s="10">
        <f t="shared" si="3"/>
        <v>895666.98029999994</v>
      </c>
      <c r="S14" s="7"/>
      <c r="T14" s="6">
        <f t="shared" si="4"/>
        <v>45261</v>
      </c>
      <c r="U14" s="8">
        <f t="shared" si="5"/>
        <v>0</v>
      </c>
      <c r="V14" s="8">
        <f t="shared" si="6"/>
        <v>0</v>
      </c>
      <c r="W14" s="8">
        <f t="shared" si="7"/>
        <v>-1.6957195401925884E-4</v>
      </c>
      <c r="X14" s="8"/>
      <c r="Y14" s="8"/>
      <c r="Z14" s="8"/>
      <c r="AA14" s="8"/>
      <c r="AB14" s="8">
        <f t="shared" si="8"/>
        <v>0</v>
      </c>
      <c r="AC14" s="8">
        <f t="shared" si="9"/>
        <v>5.4317063227791297E-5</v>
      </c>
      <c r="AD14" s="8">
        <f t="shared" si="10"/>
        <v>1.0159200350282244E-2</v>
      </c>
      <c r="AE14" s="8">
        <f t="shared" si="11"/>
        <v>0</v>
      </c>
      <c r="AF14" s="8">
        <f t="shared" si="12"/>
        <v>0</v>
      </c>
      <c r="AG14" s="8">
        <f t="shared" si="13"/>
        <v>0</v>
      </c>
      <c r="AH14" s="8">
        <f t="shared" si="14"/>
        <v>0.47108369436447789</v>
      </c>
      <c r="AI14" s="8">
        <f t="shared" si="15"/>
        <v>0.51887236017603144</v>
      </c>
      <c r="AJ14" s="9">
        <f t="shared" si="16"/>
        <v>1</v>
      </c>
    </row>
    <row r="15" spans="2:36" x14ac:dyDescent="0.3">
      <c r="B15" s="6">
        <f t="shared" si="0"/>
        <v>45292</v>
      </c>
      <c r="C15" s="10"/>
      <c r="D15" s="10"/>
      <c r="E15" s="10"/>
      <c r="F15" s="10">
        <v>294710.71000000002</v>
      </c>
      <c r="G15" s="10"/>
      <c r="H15" s="10">
        <v>635657.64</v>
      </c>
      <c r="I15" s="10"/>
      <c r="J15" s="10"/>
      <c r="K15" s="10">
        <v>48.65</v>
      </c>
      <c r="L15" s="10">
        <v>7338.6302999999998</v>
      </c>
      <c r="M15" s="10"/>
      <c r="N15" s="10"/>
      <c r="O15" s="10"/>
      <c r="P15" s="10">
        <f t="shared" si="1"/>
        <v>294710.71000000002</v>
      </c>
      <c r="Q15" s="10">
        <f t="shared" si="2"/>
        <v>635657.64</v>
      </c>
      <c r="R15" s="10">
        <f t="shared" si="3"/>
        <v>937755.63030000008</v>
      </c>
      <c r="S15" s="7"/>
      <c r="T15" s="6">
        <f t="shared" si="4"/>
        <v>45292</v>
      </c>
      <c r="U15" s="8">
        <f t="shared" si="5"/>
        <v>0</v>
      </c>
      <c r="V15" s="8">
        <f t="shared" si="6"/>
        <v>0</v>
      </c>
      <c r="W15" s="8">
        <f t="shared" si="7"/>
        <v>0</v>
      </c>
      <c r="X15" s="8"/>
      <c r="Y15" s="8"/>
      <c r="Z15" s="8"/>
      <c r="AA15" s="8"/>
      <c r="AB15" s="8">
        <f t="shared" si="8"/>
        <v>0</v>
      </c>
      <c r="AC15" s="8">
        <f t="shared" si="9"/>
        <v>5.1879187314968443E-5</v>
      </c>
      <c r="AD15" s="8">
        <f t="shared" si="10"/>
        <v>7.8257384577390138E-3</v>
      </c>
      <c r="AE15" s="8">
        <f t="shared" si="11"/>
        <v>0</v>
      </c>
      <c r="AF15" s="8">
        <f t="shared" si="12"/>
        <v>0</v>
      </c>
      <c r="AG15" s="8">
        <f t="shared" si="13"/>
        <v>0</v>
      </c>
      <c r="AH15" s="8">
        <f t="shared" si="14"/>
        <v>0.31427239728298756</v>
      </c>
      <c r="AI15" s="8">
        <f t="shared" si="15"/>
        <v>0.67784998507195837</v>
      </c>
      <c r="AJ15" s="9">
        <f t="shared" si="16"/>
        <v>0.99999999999999989</v>
      </c>
    </row>
    <row r="16" spans="2:36" x14ac:dyDescent="0.3">
      <c r="B16" s="6">
        <f t="shared" si="0"/>
        <v>45323</v>
      </c>
      <c r="C16" s="10"/>
      <c r="D16" s="10"/>
      <c r="E16" s="10">
        <v>-394.56</v>
      </c>
      <c r="F16" s="10">
        <v>222001.87</v>
      </c>
      <c r="G16" s="10"/>
      <c r="H16" s="10">
        <v>673151.17</v>
      </c>
      <c r="I16" s="10"/>
      <c r="J16" s="10"/>
      <c r="K16" s="10">
        <v>48.65</v>
      </c>
      <c r="L16" s="10">
        <v>5030.9403000000002</v>
      </c>
      <c r="M16" s="10"/>
      <c r="N16" s="10"/>
      <c r="O16" s="10"/>
      <c r="P16" s="10">
        <f t="shared" si="1"/>
        <v>222001.87</v>
      </c>
      <c r="Q16" s="10">
        <f t="shared" si="2"/>
        <v>673151.17</v>
      </c>
      <c r="R16" s="10">
        <f t="shared" si="3"/>
        <v>899838.07030000002</v>
      </c>
      <c r="S16" s="7"/>
      <c r="T16" s="6">
        <f t="shared" si="4"/>
        <v>45323</v>
      </c>
      <c r="U16" s="8">
        <f t="shared" si="5"/>
        <v>0</v>
      </c>
      <c r="V16" s="8">
        <f t="shared" si="6"/>
        <v>0</v>
      </c>
      <c r="W16" s="8">
        <f t="shared" si="7"/>
        <v>-4.3847889195047763E-4</v>
      </c>
      <c r="X16" s="8"/>
      <c r="Y16" s="8"/>
      <c r="Z16" s="8"/>
      <c r="AA16" s="8"/>
      <c r="AB16" s="8">
        <f t="shared" si="8"/>
        <v>0</v>
      </c>
      <c r="AC16" s="8">
        <f t="shared" si="9"/>
        <v>5.406528308341123E-5</v>
      </c>
      <c r="AD16" s="8">
        <f t="shared" si="10"/>
        <v>5.590939599079997E-3</v>
      </c>
      <c r="AE16" s="8">
        <f t="shared" si="11"/>
        <v>0</v>
      </c>
      <c r="AF16" s="8">
        <f t="shared" si="12"/>
        <v>0</v>
      </c>
      <c r="AG16" s="8">
        <f t="shared" si="13"/>
        <v>0</v>
      </c>
      <c r="AH16" s="8">
        <f t="shared" si="14"/>
        <v>0.24671313353744417</v>
      </c>
      <c r="AI16" s="8">
        <f t="shared" si="15"/>
        <v>0.74808034047234295</v>
      </c>
      <c r="AJ16" s="9">
        <f t="shared" si="16"/>
        <v>1</v>
      </c>
    </row>
    <row r="17" spans="2:36" x14ac:dyDescent="0.3">
      <c r="B17" s="6">
        <f t="shared" si="0"/>
        <v>45352</v>
      </c>
      <c r="C17" s="10"/>
      <c r="D17" s="10"/>
      <c r="E17" s="10"/>
      <c r="F17" s="10">
        <v>181344.421</v>
      </c>
      <c r="G17" s="10"/>
      <c r="H17" s="10">
        <v>737956.55099999998</v>
      </c>
      <c r="I17" s="10"/>
      <c r="J17" s="10"/>
      <c r="K17" s="10">
        <v>48.65</v>
      </c>
      <c r="L17" s="10">
        <v>2952.2703000000001</v>
      </c>
      <c r="M17" s="10"/>
      <c r="N17" s="10"/>
      <c r="O17" s="10"/>
      <c r="P17" s="10">
        <f t="shared" si="1"/>
        <v>181344.421</v>
      </c>
      <c r="Q17" s="10">
        <f t="shared" si="2"/>
        <v>737956.55099999998</v>
      </c>
      <c r="R17" s="10">
        <f t="shared" si="3"/>
        <v>922301.89229999995</v>
      </c>
      <c r="S17" s="7"/>
      <c r="T17" s="6">
        <f t="shared" si="4"/>
        <v>45352</v>
      </c>
      <c r="U17" s="8">
        <f t="shared" si="5"/>
        <v>0</v>
      </c>
      <c r="V17" s="8">
        <f t="shared" si="6"/>
        <v>0</v>
      </c>
      <c r="W17" s="8">
        <f t="shared" si="7"/>
        <v>0</v>
      </c>
      <c r="X17" s="8"/>
      <c r="Y17" s="8"/>
      <c r="Z17" s="8"/>
      <c r="AA17" s="8"/>
      <c r="AB17" s="8">
        <f t="shared" si="8"/>
        <v>0</v>
      </c>
      <c r="AC17" s="8">
        <f t="shared" si="9"/>
        <v>5.2748455149190415E-5</v>
      </c>
      <c r="AD17" s="8">
        <f t="shared" si="10"/>
        <v>3.2009804215382726E-3</v>
      </c>
      <c r="AE17" s="8">
        <f t="shared" si="11"/>
        <v>0</v>
      </c>
      <c r="AF17" s="8">
        <f t="shared" si="12"/>
        <v>0</v>
      </c>
      <c r="AG17" s="8">
        <f t="shared" si="13"/>
        <v>0</v>
      </c>
      <c r="AH17" s="8">
        <f t="shared" si="14"/>
        <v>0.1966215428093403</v>
      </c>
      <c r="AI17" s="8">
        <f t="shared" si="15"/>
        <v>0.8001247283139723</v>
      </c>
      <c r="AJ17" s="9">
        <f t="shared" si="16"/>
        <v>1</v>
      </c>
    </row>
    <row r="18" spans="2:36" x14ac:dyDescent="0.3">
      <c r="B18" s="6">
        <f t="shared" si="0"/>
        <v>45383</v>
      </c>
      <c r="C18" s="10"/>
      <c r="D18" s="10"/>
      <c r="E18" s="10">
        <v>-83.92</v>
      </c>
      <c r="F18" s="10">
        <v>133778.50099999999</v>
      </c>
      <c r="G18" s="10"/>
      <c r="H18" s="10">
        <v>764004.69099999999</v>
      </c>
      <c r="I18" s="10"/>
      <c r="J18" s="10"/>
      <c r="K18" s="10">
        <v>48.65</v>
      </c>
      <c r="L18" s="10">
        <v>1415.6003000000001</v>
      </c>
      <c r="M18" s="10"/>
      <c r="N18" s="10"/>
      <c r="O18" s="10"/>
      <c r="P18" s="10">
        <f t="shared" si="1"/>
        <v>133778.50099999999</v>
      </c>
      <c r="Q18" s="10">
        <f t="shared" si="2"/>
        <v>764004.69099999999</v>
      </c>
      <c r="R18" s="10">
        <f t="shared" si="3"/>
        <v>899163.52229999995</v>
      </c>
      <c r="S18" s="7"/>
      <c r="T18" s="6">
        <f t="shared" si="4"/>
        <v>45383</v>
      </c>
      <c r="U18" s="8">
        <f t="shared" si="5"/>
        <v>0</v>
      </c>
      <c r="V18" s="8">
        <f t="shared" si="6"/>
        <v>0</v>
      </c>
      <c r="W18" s="8">
        <f t="shared" si="7"/>
        <v>-9.3331188286351156E-5</v>
      </c>
      <c r="X18" s="8"/>
      <c r="Y18" s="8"/>
      <c r="Z18" s="8"/>
      <c r="AA18" s="8"/>
      <c r="AB18" s="8">
        <f t="shared" si="8"/>
        <v>0</v>
      </c>
      <c r="AC18" s="8">
        <f t="shared" si="9"/>
        <v>5.410584258974003E-5</v>
      </c>
      <c r="AD18" s="8">
        <f t="shared" si="10"/>
        <v>1.574352456357426E-3</v>
      </c>
      <c r="AE18" s="8">
        <f t="shared" si="11"/>
        <v>0</v>
      </c>
      <c r="AF18" s="8">
        <f t="shared" si="12"/>
        <v>0</v>
      </c>
      <c r="AG18" s="8">
        <f t="shared" si="13"/>
        <v>0</v>
      </c>
      <c r="AH18" s="8">
        <f t="shared" si="14"/>
        <v>0.14878105893108692</v>
      </c>
      <c r="AI18" s="8">
        <f t="shared" si="15"/>
        <v>0.84968381395825232</v>
      </c>
      <c r="AJ18" s="9">
        <f t="shared" si="16"/>
        <v>1</v>
      </c>
    </row>
    <row r="19" spans="2:36" x14ac:dyDescent="0.3">
      <c r="B19" s="6">
        <f t="shared" si="0"/>
        <v>45413</v>
      </c>
      <c r="C19" s="10"/>
      <c r="D19" s="10"/>
      <c r="E19" s="10"/>
      <c r="F19" s="10">
        <v>99876.670999999988</v>
      </c>
      <c r="G19" s="10"/>
      <c r="H19" s="10">
        <v>691783.05099999998</v>
      </c>
      <c r="I19" s="10"/>
      <c r="J19" s="10"/>
      <c r="K19" s="10">
        <v>48.65</v>
      </c>
      <c r="L19" s="10">
        <v>336.12</v>
      </c>
      <c r="M19" s="10"/>
      <c r="N19" s="10"/>
      <c r="O19" s="10"/>
      <c r="P19" s="10">
        <f t="shared" si="1"/>
        <v>99876.670999999988</v>
      </c>
      <c r="Q19" s="10">
        <f t="shared" si="2"/>
        <v>691783.05099999998</v>
      </c>
      <c r="R19" s="10">
        <f t="shared" si="3"/>
        <v>792044.49199999997</v>
      </c>
      <c r="S19" s="7"/>
      <c r="T19" s="6">
        <f t="shared" si="4"/>
        <v>45413</v>
      </c>
      <c r="U19" s="8">
        <f t="shared" si="5"/>
        <v>0</v>
      </c>
      <c r="V19" s="8">
        <f t="shared" si="6"/>
        <v>0</v>
      </c>
      <c r="W19" s="8">
        <f t="shared" si="7"/>
        <v>0</v>
      </c>
      <c r="X19" s="8"/>
      <c r="Y19" s="8"/>
      <c r="Z19" s="8"/>
      <c r="AA19" s="8"/>
      <c r="AB19" s="8">
        <f t="shared" si="8"/>
        <v>0</v>
      </c>
      <c r="AC19" s="8">
        <f t="shared" si="9"/>
        <v>6.1423317113352258E-5</v>
      </c>
      <c r="AD19" s="8">
        <f t="shared" si="10"/>
        <v>4.2437009965344221E-4</v>
      </c>
      <c r="AE19" s="8">
        <f t="shared" si="11"/>
        <v>0</v>
      </c>
      <c r="AF19" s="8">
        <f t="shared" si="12"/>
        <v>0</v>
      </c>
      <c r="AG19" s="8">
        <f t="shared" si="13"/>
        <v>0</v>
      </c>
      <c r="AH19" s="8">
        <f t="shared" si="14"/>
        <v>0.12609982394776884</v>
      </c>
      <c r="AI19" s="8">
        <f t="shared" si="15"/>
        <v>0.87341438263546434</v>
      </c>
      <c r="AJ19" s="9">
        <f t="shared" si="16"/>
        <v>1</v>
      </c>
    </row>
    <row r="20" spans="2:36" x14ac:dyDescent="0.3">
      <c r="B20" s="6">
        <f t="shared" si="0"/>
        <v>45444</v>
      </c>
      <c r="C20" s="10"/>
      <c r="D20" s="10"/>
      <c r="E20" s="10"/>
      <c r="F20" s="10">
        <v>74778.191000000006</v>
      </c>
      <c r="G20" s="10"/>
      <c r="H20" s="10">
        <v>652988.61100000003</v>
      </c>
      <c r="I20" s="10"/>
      <c r="J20" s="10"/>
      <c r="K20" s="10">
        <v>48.65</v>
      </c>
      <c r="L20" s="10"/>
      <c r="M20" s="10"/>
      <c r="N20" s="10"/>
      <c r="O20" s="10"/>
      <c r="P20" s="10">
        <f t="shared" si="1"/>
        <v>74778.191000000006</v>
      </c>
      <c r="Q20" s="10">
        <f t="shared" si="2"/>
        <v>652988.61100000003</v>
      </c>
      <c r="R20" s="10">
        <f t="shared" si="3"/>
        <v>727815.45200000005</v>
      </c>
      <c r="S20" s="7"/>
      <c r="T20" s="6">
        <f t="shared" si="4"/>
        <v>45444</v>
      </c>
      <c r="U20" s="8">
        <f t="shared" si="5"/>
        <v>0</v>
      </c>
      <c r="V20" s="8">
        <f t="shared" si="6"/>
        <v>0</v>
      </c>
      <c r="W20" s="8">
        <f t="shared" si="7"/>
        <v>0</v>
      </c>
      <c r="X20" s="8"/>
      <c r="Y20" s="8"/>
      <c r="Z20" s="8"/>
      <c r="AA20" s="8"/>
      <c r="AB20" s="8">
        <f t="shared" si="8"/>
        <v>0</v>
      </c>
      <c r="AC20" s="8">
        <f t="shared" si="9"/>
        <v>6.6843867997460431E-5</v>
      </c>
      <c r="AD20" s="8">
        <f t="shared" si="10"/>
        <v>0</v>
      </c>
      <c r="AE20" s="8">
        <f t="shared" si="11"/>
        <v>0</v>
      </c>
      <c r="AF20" s="8">
        <f t="shared" si="12"/>
        <v>0</v>
      </c>
      <c r="AG20" s="8">
        <f t="shared" si="13"/>
        <v>0</v>
      </c>
      <c r="AH20" s="8">
        <f t="shared" si="14"/>
        <v>0.10274334076655466</v>
      </c>
      <c r="AI20" s="8">
        <f t="shared" si="15"/>
        <v>0.89718981536544784</v>
      </c>
      <c r="AJ20" s="9">
        <f t="shared" si="16"/>
        <v>1</v>
      </c>
    </row>
    <row r="21" spans="2:36" x14ac:dyDescent="0.3">
      <c r="B21" s="6">
        <f t="shared" si="0"/>
        <v>45474</v>
      </c>
      <c r="C21" s="10"/>
      <c r="D21" s="10"/>
      <c r="E21" s="10"/>
      <c r="F21" s="10">
        <v>47524.82</v>
      </c>
      <c r="G21" s="10"/>
      <c r="H21" s="10">
        <v>617399.272</v>
      </c>
      <c r="I21" s="10"/>
      <c r="J21" s="10"/>
      <c r="K21" s="10">
        <v>48.65</v>
      </c>
      <c r="L21" s="10"/>
      <c r="M21" s="10"/>
      <c r="N21" s="10"/>
      <c r="O21" s="10"/>
      <c r="P21" s="10">
        <f t="shared" si="1"/>
        <v>47524.82</v>
      </c>
      <c r="Q21" s="10">
        <f t="shared" si="2"/>
        <v>617399.272</v>
      </c>
      <c r="R21" s="10">
        <f t="shared" si="3"/>
        <v>664972.74199999997</v>
      </c>
      <c r="S21" s="7"/>
      <c r="T21" s="6">
        <f t="shared" si="4"/>
        <v>45474</v>
      </c>
      <c r="U21" s="8">
        <f t="shared" si="5"/>
        <v>0</v>
      </c>
      <c r="V21" s="8">
        <f t="shared" si="6"/>
        <v>0</v>
      </c>
      <c r="W21" s="8">
        <f t="shared" si="7"/>
        <v>0</v>
      </c>
      <c r="X21" s="8"/>
      <c r="Y21" s="8"/>
      <c r="Z21" s="8"/>
      <c r="AA21" s="8"/>
      <c r="AB21" s="8">
        <f t="shared" si="8"/>
        <v>0</v>
      </c>
      <c r="AC21" s="8">
        <f t="shared" si="9"/>
        <v>7.3160893563363531E-5</v>
      </c>
      <c r="AD21" s="8">
        <f t="shared" si="10"/>
        <v>0</v>
      </c>
      <c r="AE21" s="8">
        <f t="shared" si="11"/>
        <v>0</v>
      </c>
      <c r="AF21" s="8">
        <f t="shared" si="12"/>
        <v>0</v>
      </c>
      <c r="AG21" s="8">
        <f t="shared" si="13"/>
        <v>0</v>
      </c>
      <c r="AH21" s="8">
        <f t="shared" si="14"/>
        <v>7.1468824206331161E-2</v>
      </c>
      <c r="AI21" s="8">
        <f t="shared" si="15"/>
        <v>0.92845801490010549</v>
      </c>
      <c r="AJ21" s="9">
        <f t="shared" si="16"/>
        <v>1</v>
      </c>
    </row>
    <row r="22" spans="2:36" x14ac:dyDescent="0.3">
      <c r="B22" s="6">
        <f t="shared" si="0"/>
        <v>45505</v>
      </c>
      <c r="C22" s="10"/>
      <c r="D22" s="10"/>
      <c r="E22" s="10"/>
      <c r="F22" s="10">
        <v>21657.68</v>
      </c>
      <c r="G22" s="10"/>
      <c r="H22" s="10">
        <v>584644.97</v>
      </c>
      <c r="I22" s="10"/>
      <c r="J22" s="10"/>
      <c r="K22" s="10">
        <v>48.65</v>
      </c>
      <c r="L22" s="10"/>
      <c r="M22" s="10"/>
      <c r="N22" s="10"/>
      <c r="O22" s="10"/>
      <c r="P22" s="10">
        <f t="shared" si="1"/>
        <v>21657.68</v>
      </c>
      <c r="Q22" s="10">
        <f t="shared" si="2"/>
        <v>584644.97</v>
      </c>
      <c r="R22" s="10">
        <f t="shared" si="3"/>
        <v>606351.29999999993</v>
      </c>
      <c r="S22" s="7"/>
      <c r="T22" s="6">
        <f t="shared" si="4"/>
        <v>45505</v>
      </c>
      <c r="U22" s="8">
        <f t="shared" si="5"/>
        <v>0</v>
      </c>
      <c r="V22" s="8">
        <f t="shared" si="6"/>
        <v>0</v>
      </c>
      <c r="W22" s="8">
        <f t="shared" si="7"/>
        <v>0</v>
      </c>
      <c r="X22" s="8"/>
      <c r="Y22" s="8"/>
      <c r="Z22" s="8"/>
      <c r="AA22" s="8"/>
      <c r="AB22" s="8">
        <f t="shared" si="8"/>
        <v>0</v>
      </c>
      <c r="AC22" s="8">
        <f t="shared" si="9"/>
        <v>8.0234016155321185E-5</v>
      </c>
      <c r="AD22" s="8">
        <f t="shared" si="10"/>
        <v>0</v>
      </c>
      <c r="AE22" s="8">
        <f t="shared" si="11"/>
        <v>0</v>
      </c>
      <c r="AF22" s="8">
        <f t="shared" si="12"/>
        <v>0</v>
      </c>
      <c r="AG22" s="8">
        <f t="shared" si="13"/>
        <v>0</v>
      </c>
      <c r="AH22" s="8">
        <f t="shared" si="14"/>
        <v>3.5718040020694279E-2</v>
      </c>
      <c r="AI22" s="8">
        <f t="shared" si="15"/>
        <v>0.96420172596315046</v>
      </c>
      <c r="AJ22" s="9">
        <f t="shared" si="16"/>
        <v>1</v>
      </c>
    </row>
    <row r="23" spans="2:36" x14ac:dyDescent="0.3">
      <c r="B23" s="6">
        <f t="shared" si="0"/>
        <v>45536</v>
      </c>
      <c r="C23" s="10"/>
      <c r="D23" s="10"/>
      <c r="E23" s="10"/>
      <c r="F23" s="10">
        <v>-474.41</v>
      </c>
      <c r="G23" s="10"/>
      <c r="H23" s="10">
        <v>546131.54999999993</v>
      </c>
      <c r="I23" s="10"/>
      <c r="J23" s="10">
        <v>2997</v>
      </c>
      <c r="K23" s="10">
        <v>48.65</v>
      </c>
      <c r="L23" s="10"/>
      <c r="M23" s="10"/>
      <c r="N23" s="10"/>
      <c r="O23" s="10"/>
      <c r="P23" s="10">
        <f t="shared" si="1"/>
        <v>-474.41</v>
      </c>
      <c r="Q23" s="10">
        <f t="shared" si="2"/>
        <v>546131.54999999993</v>
      </c>
      <c r="R23" s="10">
        <f t="shared" si="3"/>
        <v>548702.78999999992</v>
      </c>
      <c r="S23" s="7"/>
      <c r="T23" s="6">
        <f t="shared" si="4"/>
        <v>45536</v>
      </c>
      <c r="U23" s="8">
        <f t="shared" si="5"/>
        <v>0</v>
      </c>
      <c r="V23" s="8">
        <f t="shared" si="6"/>
        <v>0</v>
      </c>
      <c r="W23" s="8">
        <f t="shared" si="7"/>
        <v>0</v>
      </c>
      <c r="X23" s="8"/>
      <c r="Y23" s="8"/>
      <c r="Z23" s="8"/>
      <c r="AA23" s="8"/>
      <c r="AB23" s="8">
        <f t="shared" si="8"/>
        <v>5.4619733207480143E-3</v>
      </c>
      <c r="AC23" s="8">
        <f t="shared" si="9"/>
        <v>8.8663664349146118E-5</v>
      </c>
      <c r="AD23" s="8">
        <f t="shared" si="10"/>
        <v>0</v>
      </c>
      <c r="AE23" s="8">
        <f t="shared" si="11"/>
        <v>0</v>
      </c>
      <c r="AF23" s="8">
        <f t="shared" si="12"/>
        <v>0</v>
      </c>
      <c r="AG23" s="8">
        <f t="shared" si="13"/>
        <v>0</v>
      </c>
      <c r="AH23" s="8">
        <f t="shared" si="14"/>
        <v>-8.6460285722257777E-4</v>
      </c>
      <c r="AI23" s="8">
        <f t="shared" si="15"/>
        <v>0.99531396587212539</v>
      </c>
      <c r="AJ23" s="9">
        <f t="shared" si="16"/>
        <v>1</v>
      </c>
    </row>
    <row r="24" spans="2:36" x14ac:dyDescent="0.3">
      <c r="B24" s="6">
        <f t="shared" si="0"/>
        <v>45566</v>
      </c>
      <c r="C24" s="10"/>
      <c r="D24" s="10"/>
      <c r="E24" s="10"/>
      <c r="F24" s="10"/>
      <c r="G24" s="10">
        <v>-84.08</v>
      </c>
      <c r="H24" s="10"/>
      <c r="I24" s="10">
        <v>471353.07</v>
      </c>
      <c r="J24" s="10">
        <v>34772.93</v>
      </c>
      <c r="K24" s="10">
        <v>48.65</v>
      </c>
      <c r="L24" s="10"/>
      <c r="M24" s="10"/>
      <c r="N24" s="10"/>
      <c r="O24" s="10"/>
      <c r="P24" s="10">
        <f t="shared" si="1"/>
        <v>-84.08</v>
      </c>
      <c r="Q24" s="10">
        <f t="shared" si="2"/>
        <v>471353.07</v>
      </c>
      <c r="R24" s="10">
        <f t="shared" si="3"/>
        <v>506090.57</v>
      </c>
      <c r="S24" s="7"/>
      <c r="T24" s="6">
        <f t="shared" si="4"/>
        <v>45566</v>
      </c>
      <c r="U24" s="8">
        <f t="shared" si="5"/>
        <v>0</v>
      </c>
      <c r="V24" s="8">
        <f t="shared" si="6"/>
        <v>0</v>
      </c>
      <c r="W24" s="8">
        <f t="shared" si="7"/>
        <v>0</v>
      </c>
      <c r="X24" s="8"/>
      <c r="Y24" s="8"/>
      <c r="Z24" s="8"/>
      <c r="AA24" s="8"/>
      <c r="AB24" s="8">
        <f t="shared" si="8"/>
        <v>6.8708907182364609E-2</v>
      </c>
      <c r="AC24" s="8">
        <f t="shared" si="9"/>
        <v>9.6129038721270779E-5</v>
      </c>
      <c r="AD24" s="8">
        <f t="shared" si="10"/>
        <v>0</v>
      </c>
      <c r="AE24" s="8">
        <f t="shared" si="11"/>
        <v>0</v>
      </c>
      <c r="AF24" s="8">
        <f t="shared" si="12"/>
        <v>0</v>
      </c>
      <c r="AG24" s="8">
        <f t="shared" si="13"/>
        <v>0</v>
      </c>
      <c r="AH24" s="8">
        <f t="shared" si="14"/>
        <v>-1.661362708259907E-4</v>
      </c>
      <c r="AI24" s="8">
        <f t="shared" si="15"/>
        <v>0.93136110004974015</v>
      </c>
      <c r="AJ24" s="9">
        <f t="shared" si="16"/>
        <v>1</v>
      </c>
    </row>
    <row r="25" spans="2:36" x14ac:dyDescent="0.3">
      <c r="B25" s="6">
        <f t="shared" si="0"/>
        <v>45597</v>
      </c>
      <c r="C25" s="10"/>
      <c r="D25" s="10"/>
      <c r="E25" s="10"/>
      <c r="F25" s="10"/>
      <c r="G25" s="10">
        <v>-289.92</v>
      </c>
      <c r="H25" s="10"/>
      <c r="I25" s="10">
        <v>382101.22</v>
      </c>
      <c r="J25" s="10">
        <v>76939.789999999994</v>
      </c>
      <c r="K25" s="10">
        <v>48.65</v>
      </c>
      <c r="L25" s="10"/>
      <c r="M25" s="10"/>
      <c r="N25" s="10"/>
      <c r="O25" s="10"/>
      <c r="P25" s="10">
        <f t="shared" si="1"/>
        <v>-289.92</v>
      </c>
      <c r="Q25" s="10">
        <f t="shared" si="2"/>
        <v>382101.22</v>
      </c>
      <c r="R25" s="10">
        <f t="shared" si="3"/>
        <v>458799.74</v>
      </c>
      <c r="S25" s="7"/>
      <c r="T25" s="6">
        <f t="shared" si="4"/>
        <v>45597</v>
      </c>
      <c r="U25" s="8">
        <f t="shared" si="5"/>
        <v>0</v>
      </c>
      <c r="V25" s="8">
        <f t="shared" si="6"/>
        <v>0</v>
      </c>
      <c r="W25" s="8">
        <f t="shared" si="7"/>
        <v>0</v>
      </c>
      <c r="X25" s="8"/>
      <c r="Y25" s="8"/>
      <c r="Z25" s="8"/>
      <c r="AA25" s="8"/>
      <c r="AB25" s="8">
        <f t="shared" si="8"/>
        <v>0.16769798082274415</v>
      </c>
      <c r="AC25" s="8">
        <f t="shared" si="9"/>
        <v>1.0603754919303136E-4</v>
      </c>
      <c r="AD25" s="8">
        <f t="shared" si="10"/>
        <v>0</v>
      </c>
      <c r="AE25" s="8">
        <f t="shared" si="11"/>
        <v>0</v>
      </c>
      <c r="AF25" s="8">
        <f t="shared" si="12"/>
        <v>0</v>
      </c>
      <c r="AG25" s="8">
        <f t="shared" si="13"/>
        <v>0</v>
      </c>
      <c r="AH25" s="8">
        <f t="shared" si="14"/>
        <v>-6.3190968678404223E-4</v>
      </c>
      <c r="AI25" s="8">
        <f t="shared" si="15"/>
        <v>0.8328278913148468</v>
      </c>
      <c r="AJ25" s="9">
        <f t="shared" si="16"/>
        <v>1</v>
      </c>
    </row>
    <row r="26" spans="2:36" x14ac:dyDescent="0.3">
      <c r="B26" s="6">
        <f t="shared" si="0"/>
        <v>45627</v>
      </c>
      <c r="C26" s="10"/>
      <c r="D26" s="10"/>
      <c r="E26" s="10"/>
      <c r="F26" s="10"/>
      <c r="G26" s="10"/>
      <c r="H26" s="10"/>
      <c r="I26" s="10">
        <v>277083.11</v>
      </c>
      <c r="J26" s="10">
        <v>141651.88</v>
      </c>
      <c r="K26" s="10">
        <v>48.65</v>
      </c>
      <c r="L26" s="10"/>
      <c r="M26" s="10"/>
      <c r="N26" s="10"/>
      <c r="O26" s="10"/>
      <c r="P26" s="10">
        <f t="shared" si="1"/>
        <v>0</v>
      </c>
      <c r="Q26" s="10">
        <f t="shared" si="2"/>
        <v>277083.11</v>
      </c>
      <c r="R26" s="10">
        <f t="shared" si="3"/>
        <v>418783.64</v>
      </c>
      <c r="S26" s="7"/>
      <c r="T26" s="6">
        <f t="shared" si="4"/>
        <v>45627</v>
      </c>
      <c r="U26" s="8">
        <f t="shared" si="5"/>
        <v>0</v>
      </c>
      <c r="V26" s="8">
        <f t="shared" si="6"/>
        <v>0</v>
      </c>
      <c r="W26" s="8">
        <f t="shared" si="7"/>
        <v>0</v>
      </c>
      <c r="X26" s="8"/>
      <c r="Y26" s="8"/>
      <c r="Z26" s="8"/>
      <c r="AA26" s="8"/>
      <c r="AB26" s="8">
        <f t="shared" si="8"/>
        <v>0.3382459735055553</v>
      </c>
      <c r="AC26" s="8">
        <f t="shared" si="9"/>
        <v>1.1616977205699821E-4</v>
      </c>
      <c r="AD26" s="8">
        <f t="shared" si="10"/>
        <v>0</v>
      </c>
      <c r="AE26" s="8">
        <f t="shared" si="11"/>
        <v>0</v>
      </c>
      <c r="AF26" s="8">
        <f t="shared" si="12"/>
        <v>0</v>
      </c>
      <c r="AG26" s="8">
        <f t="shared" si="13"/>
        <v>0</v>
      </c>
      <c r="AH26" s="8">
        <f t="shared" si="14"/>
        <v>0</v>
      </c>
      <c r="AI26" s="8">
        <f t="shared" si="15"/>
        <v>0.66163785672238762</v>
      </c>
      <c r="AJ26" s="9">
        <f t="shared" si="16"/>
        <v>0.99999999999999989</v>
      </c>
    </row>
    <row r="27" spans="2:36" x14ac:dyDescent="0.3">
      <c r="B27" s="6">
        <v>45688</v>
      </c>
      <c r="C27" s="10"/>
      <c r="D27" s="10"/>
      <c r="E27" s="10"/>
      <c r="F27" s="10"/>
      <c r="G27" s="10">
        <v>-491.76</v>
      </c>
      <c r="H27" s="10"/>
      <c r="I27" s="10">
        <v>173393.4</v>
      </c>
      <c r="J27" s="10">
        <v>182705.14</v>
      </c>
      <c r="K27" s="10">
        <v>48.65</v>
      </c>
      <c r="L27" s="10"/>
      <c r="M27" s="10"/>
      <c r="N27" s="10"/>
      <c r="O27" s="10"/>
      <c r="P27" s="10">
        <f t="shared" si="1"/>
        <v>-491.76</v>
      </c>
      <c r="Q27" s="10">
        <f t="shared" si="2"/>
        <v>173393.4</v>
      </c>
      <c r="R27" s="10">
        <f t="shared" si="3"/>
        <v>355655.43</v>
      </c>
      <c r="S27" s="7"/>
      <c r="T27" s="6">
        <f t="shared" si="4"/>
        <v>45688</v>
      </c>
      <c r="U27" s="8">
        <f t="shared" si="5"/>
        <v>0</v>
      </c>
      <c r="V27" s="8">
        <f t="shared" si="6"/>
        <v>0</v>
      </c>
      <c r="W27" s="8">
        <f t="shared" si="7"/>
        <v>0</v>
      </c>
      <c r="X27" s="8"/>
      <c r="Y27" s="8"/>
      <c r="Z27" s="8"/>
      <c r="AA27" s="8"/>
      <c r="AB27" s="8">
        <f t="shared" si="8"/>
        <v>0.51371390561926755</v>
      </c>
      <c r="AC27" s="8">
        <f t="shared" si="9"/>
        <v>1.3678970120040062E-4</v>
      </c>
      <c r="AD27" s="8">
        <f t="shared" si="10"/>
        <v>0</v>
      </c>
      <c r="AE27" s="8">
        <f t="shared" si="11"/>
        <v>0</v>
      </c>
      <c r="AF27" s="8">
        <f t="shared" si="12"/>
        <v>0</v>
      </c>
      <c r="AG27" s="8">
        <f t="shared" si="13"/>
        <v>0</v>
      </c>
      <c r="AH27" s="8">
        <f t="shared" si="14"/>
        <v>-1.3826866076528061E-3</v>
      </c>
      <c r="AI27" s="8">
        <f t="shared" si="15"/>
        <v>0.48753199128718488</v>
      </c>
      <c r="AJ27" s="9">
        <f t="shared" si="16"/>
        <v>1</v>
      </c>
    </row>
    <row r="28" spans="2:36" x14ac:dyDescent="0.3">
      <c r="B28" s="6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7"/>
      <c r="T28" s="6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9"/>
    </row>
  </sheetData>
  <mergeCells count="4">
    <mergeCell ref="B3:R3"/>
    <mergeCell ref="B2:R2"/>
    <mergeCell ref="T2:AD2"/>
    <mergeCell ref="T3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Sofia Moretti</cp:lastModifiedBy>
  <dcterms:created xsi:type="dcterms:W3CDTF">2024-10-16T13:10:26Z</dcterms:created>
  <dcterms:modified xsi:type="dcterms:W3CDTF">2025-03-12T19:53:29Z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{68AFF7FF-A96E-4E95-A0C2-909766BADCC9}</vt:lpwstr>
  </property>
</Properties>
</file>