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58EBC5D3-B38A-4F8D-8291-34223C64F551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<sst xmlns="http://schemas.openxmlformats.org/spreadsheetml/2006/main" count="137" uniqueCount="65">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</sst>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F-4170-B59E-A906AE2486C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F-4170-B59E-A906AE2486C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0.28091729949202798</c:v>
                </c:pt>
                <c:pt idx="1">
                  <c:v>0.28091729949202798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F-4170-B59E-A906AE2486C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F-4170-B59E-A906AE2486C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F-4170-B59E-A906AE2486C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F-4170-B59E-A906AE2486C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FF-4170-B59E-A906AE2486C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FF-4170-B59E-A906AE2486C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0.35182325916066498</c:v>
                </c:pt>
                <c:pt idx="1">
                  <c:v>0.35182325916066498</c:v>
                </c:pt>
                <c:pt idx="2">
                  <c:v>0.56264567465346194</c:v>
                </c:pt>
                <c:pt idx="3">
                  <c:v>0.7081032889171851</c:v>
                </c:pt>
                <c:pt idx="4">
                  <c:v>0.79266696146483762</c:v>
                </c:pt>
                <c:pt idx="5">
                  <c:v>0.79284362619279458</c:v>
                </c:pt>
                <c:pt idx="6">
                  <c:v>0.79897527854446648</c:v>
                </c:pt>
                <c:pt idx="7">
                  <c:v>0.84225733083654075</c:v>
                </c:pt>
                <c:pt idx="8">
                  <c:v>0.87087814635649374</c:v>
                </c:pt>
                <c:pt idx="9">
                  <c:v>0.87231382364994869</c:v>
                </c:pt>
                <c:pt idx="10">
                  <c:v>0.90685970195411347</c:v>
                </c:pt>
                <c:pt idx="11">
                  <c:v>0.93292761094293453</c:v>
                </c:pt>
                <c:pt idx="12">
                  <c:v>0.95336825711550544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FF-4170-B59E-A906AE24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2-48FE-90F9-72391A0198E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1.338009789843136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2-48FE-90F9-72391A0198E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2-48FE-90F9-72391A0198E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2-48FE-90F9-72391A0198E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2-48FE-90F9-72391A0198E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2-48FE-90F9-72391A0198E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2-48FE-90F9-72391A0198E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82-48FE-90F9-72391A0198E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1.5740952209765959</c:v>
                </c:pt>
                <c:pt idx="2">
                  <c:v>1.2560196139858379</c:v>
                </c:pt>
                <c:pt idx="3">
                  <c:v>1.120288276030768</c:v>
                </c:pt>
                <c:pt idx="4">
                  <c:v>1.0002179868308481</c:v>
                </c:pt>
                <c:pt idx="5">
                  <c:v>1.0081435969798971</c:v>
                </c:pt>
                <c:pt idx="6">
                  <c:v>1.053921095175304</c:v>
                </c:pt>
                <c:pt idx="7">
                  <c:v>1.033571360351446</c:v>
                </c:pt>
                <c:pt idx="8">
                  <c:v>1.001707979287195</c:v>
                </c:pt>
                <c:pt idx="9">
                  <c:v>1.03928786546779</c:v>
                </c:pt>
                <c:pt idx="10">
                  <c:v>1.0286737922192111</c:v>
                </c:pt>
                <c:pt idx="11">
                  <c:v>1.0218862519347911</c:v>
                </c:pt>
                <c:pt idx="12">
                  <c:v>1.04891262378043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82-48FE-90F9-72391A01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0.92245032876040589</v>
      </c>
      <c r="F7" s="5">
        <v>0.28091729949202798</v>
      </c>
      <c r="G7" s="5">
        <v>0.47060906303922301</v>
      </c>
      <c r="H7" s="4">
        <f t="shared" ref="H7:H29" si="3">+I7/I8</f>
        <v>1</v>
      </c>
      <c r="I7" s="5">
        <v>0.35182325916066498</v>
      </c>
      <c r="J7" s="5">
        <f t="shared" ref="J7:J30" si="4">I7</f>
        <v>0.35182325916066498</v>
      </c>
    </row>
    <row r="8" spans="1:10" ht="15.5" customHeight="1" x14ac:dyDescent="0.35">
      <c r="A8" s="3">
        <f t="shared" ref="A8:A29" si="5">1+A7</f>
        <v>1</v>
      </c>
      <c r="B8" s="4">
        <f t="shared" si="0"/>
        <v>0.93375010419271498</v>
      </c>
      <c r="C8" s="4">
        <f t="shared" si="1"/>
        <v>0.55243105091988443</v>
      </c>
      <c r="D8" s="4">
        <f t="shared" si="2"/>
        <v>0.74737868705522492</v>
      </c>
      <c r="E8" s="5">
        <v>0.92245032876040589</v>
      </c>
      <c r="F8" s="5">
        <v>0.28091729949202798</v>
      </c>
      <c r="G8" s="5">
        <v>0.47060906303922301</v>
      </c>
      <c r="H8" s="4">
        <f t="shared" si="3"/>
        <v>0.62530163299905539</v>
      </c>
      <c r="I8" s="5">
        <v>0.35182325916066498</v>
      </c>
      <c r="J8" s="5">
        <f t="shared" si="4"/>
        <v>0.35182325916066498</v>
      </c>
    </row>
    <row r="9" spans="1:10" ht="15.5" customHeight="1" x14ac:dyDescent="0.35">
      <c r="A9" s="3">
        <f t="shared" si="5"/>
        <v>2</v>
      </c>
      <c r="B9" s="4">
        <f t="shared" si="0"/>
        <v>0.99893383344680098</v>
      </c>
      <c r="C9" s="4">
        <f t="shared" si="1"/>
        <v>0.73549070006855743</v>
      </c>
      <c r="D9" s="4">
        <f t="shared" si="2"/>
        <v>0.86775219659211789</v>
      </c>
      <c r="E9" s="5">
        <v>0.987898501556711</v>
      </c>
      <c r="F9" s="5">
        <v>0.50851106038347516</v>
      </c>
      <c r="G9" s="5">
        <v>0.62967953353538564</v>
      </c>
      <c r="H9" s="4">
        <f t="shared" si="3"/>
        <v>0.79458136045921557</v>
      </c>
      <c r="I9" s="5">
        <v>0.56264567465346194</v>
      </c>
      <c r="J9" s="5">
        <f t="shared" si="4"/>
        <v>0.56264567465346194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0.9092003803085531</v>
      </c>
      <c r="D10" s="4">
        <f t="shared" si="2"/>
        <v>0.87664777191704435</v>
      </c>
      <c r="E10" s="5">
        <v>0.98895289005077269</v>
      </c>
      <c r="F10" s="5">
        <v>0.69139019750497899</v>
      </c>
      <c r="G10" s="5">
        <v>0.7256444132418175</v>
      </c>
      <c r="H10" s="4">
        <f t="shared" si="3"/>
        <v>0.89331752594888025</v>
      </c>
      <c r="I10" s="5">
        <v>0.7081032889171851</v>
      </c>
      <c r="J10" s="5">
        <f t="shared" si="4"/>
        <v>0.7081032889171851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0.99966650268179746</v>
      </c>
      <c r="D11" s="4">
        <f t="shared" si="2"/>
        <v>0.99989764539161097</v>
      </c>
      <c r="E11" s="5">
        <v>0.98895289005077269</v>
      </c>
      <c r="F11" s="5">
        <v>0.76043764661684765</v>
      </c>
      <c r="G11" s="5">
        <v>0.8277491102897413</v>
      </c>
      <c r="H11" s="4">
        <f t="shared" si="3"/>
        <v>0.99977717582367998</v>
      </c>
      <c r="I11" s="5">
        <v>0.79266696146483762</v>
      </c>
      <c r="J11" s="5">
        <f t="shared" si="4"/>
        <v>0.79266696146483762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0.98397382742142625</v>
      </c>
      <c r="E12" s="5">
        <v>0.98895289005077269</v>
      </c>
      <c r="F12" s="5">
        <v>0.76069133513709575</v>
      </c>
      <c r="G12" s="5">
        <v>0.82783384289854234</v>
      </c>
      <c r="H12" s="4">
        <f t="shared" si="3"/>
        <v>0.99232560441313999</v>
      </c>
      <c r="I12" s="5">
        <v>0.79284362619279458</v>
      </c>
      <c r="J12" s="5">
        <f t="shared" si="4"/>
        <v>0.79284362619279458</v>
      </c>
    </row>
    <row r="13" spans="1:10" ht="15.5" customHeight="1" x14ac:dyDescent="0.35">
      <c r="A13" s="3">
        <f t="shared" si="5"/>
        <v>6</v>
      </c>
      <c r="B13" s="4">
        <f t="shared" si="0"/>
        <v>0.98895289005077269</v>
      </c>
      <c r="C13" s="4">
        <f t="shared" si="1"/>
        <v>0.94385151762752151</v>
      </c>
      <c r="D13" s="4">
        <f t="shared" si="2"/>
        <v>0.95387671392832596</v>
      </c>
      <c r="E13" s="5">
        <v>0.98895289005077269</v>
      </c>
      <c r="F13" s="5">
        <v>0.76069133513709575</v>
      </c>
      <c r="G13" s="5">
        <v>0.84131693326431267</v>
      </c>
      <c r="H13" s="4">
        <f t="shared" si="3"/>
        <v>0.94861184259555686</v>
      </c>
      <c r="I13" s="5">
        <v>0.79897527854446648</v>
      </c>
      <c r="J13" s="5">
        <f t="shared" si="4"/>
        <v>0.79897527854446648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0.956068254480545</v>
      </c>
      <c r="D14" s="4">
        <f t="shared" si="2"/>
        <v>0.97924750037307862</v>
      </c>
      <c r="E14" s="5">
        <v>1</v>
      </c>
      <c r="F14" s="5">
        <v>0.80594385973884985</v>
      </c>
      <c r="G14" s="5">
        <v>0.88199755899222942</v>
      </c>
      <c r="H14" s="4">
        <f t="shared" si="3"/>
        <v>0.9671356829429073</v>
      </c>
      <c r="I14" s="5">
        <v>0.84225733083654075</v>
      </c>
      <c r="J14" s="5">
        <f t="shared" si="4"/>
        <v>0.84225733083654075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0.9965956704742428</v>
      </c>
      <c r="E15" s="5">
        <v>1</v>
      </c>
      <c r="F15" s="5">
        <v>0.84297732506215117</v>
      </c>
      <c r="G15" s="5">
        <v>0.90068910939900437</v>
      </c>
      <c r="H15" s="4">
        <f t="shared" si="3"/>
        <v>0.99835417340121035</v>
      </c>
      <c r="I15" s="5">
        <v>0.87087814635649374</v>
      </c>
      <c r="J15" s="5">
        <f t="shared" si="4"/>
        <v>0.87087814635649374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0.94538355297974774</v>
      </c>
      <c r="D16" s="4">
        <f t="shared" si="2"/>
        <v>0.97961998862345223</v>
      </c>
      <c r="E16" s="5">
        <v>1</v>
      </c>
      <c r="F16" s="5">
        <v>0.84297732506215117</v>
      </c>
      <c r="G16" s="5">
        <v>0.90376582608511624</v>
      </c>
      <c r="H16" s="4">
        <f t="shared" si="3"/>
        <v>0.96190603879549963</v>
      </c>
      <c r="I16" s="5">
        <v>0.87231382364994869</v>
      </c>
      <c r="J16" s="5">
        <f t="shared" si="4"/>
        <v>0.87231382364994869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0.96558243099230834</v>
      </c>
      <c r="D17" s="4">
        <f t="shared" si="2"/>
        <v>0.97875780101812604</v>
      </c>
      <c r="E17" s="5">
        <v>1</v>
      </c>
      <c r="F17" s="5">
        <v>0.89167758673733732</v>
      </c>
      <c r="G17" s="5">
        <v>0.92256776768619719</v>
      </c>
      <c r="H17" s="4">
        <f t="shared" si="3"/>
        <v>0.97205795103172743</v>
      </c>
      <c r="I17" s="5">
        <v>0.90685970195411347</v>
      </c>
      <c r="J17" s="5">
        <f t="shared" si="4"/>
        <v>0.90685970195411347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0.97522205776802284</v>
      </c>
      <c r="D18" s="4">
        <f t="shared" si="2"/>
        <v>0.98196617510918405</v>
      </c>
      <c r="E18" s="5">
        <v>1</v>
      </c>
      <c r="F18" s="5">
        <v>0.92346086477669176</v>
      </c>
      <c r="G18" s="5">
        <v>0.9425904618349108</v>
      </c>
      <c r="H18" s="4">
        <f t="shared" si="3"/>
        <v>0.97855954819136126</v>
      </c>
      <c r="I18" s="5">
        <v>0.93292761094293453</v>
      </c>
      <c r="J18" s="5">
        <f t="shared" si="4"/>
        <v>0.93292761094293453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0.94692368514531322</v>
      </c>
      <c r="D19" s="4">
        <f t="shared" si="2"/>
        <v>0.95990115110645735</v>
      </c>
      <c r="E19" s="5">
        <v>1</v>
      </c>
      <c r="F19" s="5">
        <v>0.94692368514531322</v>
      </c>
      <c r="G19" s="5">
        <v>0.95990115110645735</v>
      </c>
      <c r="H19" s="4">
        <f t="shared" si="3"/>
        <v>0.95336825711550544</v>
      </c>
      <c r="I19" s="5">
        <v>0.95336825711550544</v>
      </c>
      <c r="J19" s="5">
        <f t="shared" si="4"/>
        <v>0.95336825711550544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1.1626035608573431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0.28091729949202798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0.35182325916066498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0.28091729949202798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0.35182325916066498</v>
      </c>
      <c r="M3">
        <f t="shared" ref="M3:M24" si="1">+M2+1</f>
        <v>2</v>
      </c>
      <c r="N3" s="17">
        <v>1.933827619942833</v>
      </c>
      <c r="O3" s="17">
        <v>1.338009789843136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1.5740952209765959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0.56264567465346194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1.2560196139858379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0.7081032889171851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1.120288276030768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0.79266696146483762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1.0002179868308481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0.79284362619279458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1.0081435969798971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0.79897527854446648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1.053921095175304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0.84225733083654075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1.033571360351446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0.87087814635649374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1.001707979287195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0.87231382364994869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1.03928786546779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0.90685970195411347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1.0286737922192111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0.93292761094293453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1.0218862519347911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0.95336825711550544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1.04891262378043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0.95336825711550544</v>
      </c>
      <c r="D19" s="13">
        <f t="shared" si="1"/>
        <v>131.17045057069146</v>
      </c>
      <c r="E19" s="13">
        <f t="shared" si="2"/>
        <v>131.17045057069146</v>
      </c>
      <c r="F19" s="13"/>
      <c r="G19" s="13">
        <f t="shared" si="3"/>
        <v>2812.9004505706916</v>
      </c>
      <c r="H19" s="14">
        <f t="shared" si="4"/>
        <v>131.17045057069163</v>
      </c>
      <c r="I19" s="13">
        <v>4154.583333333333</v>
      </c>
      <c r="J19" s="13">
        <f t="shared" si="5"/>
        <v>67.705958092163883</v>
      </c>
      <c r="K19" s="13">
        <f t="shared" si="6"/>
        <v>64.548711262661726</v>
      </c>
      <c r="L19" s="13">
        <f t="shared" si="7"/>
        <v>3.1572468295021565</v>
      </c>
      <c r="M19" s="13">
        <f t="shared" ref="M19:M31" si="9">SUM(G8:G19)/SUM(I8:I19)*100</f>
        <v>46.158753733556665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0.93292761094293453</v>
      </c>
      <c r="D20" s="13">
        <f t="shared" si="1"/>
        <v>70.822579331148305</v>
      </c>
      <c r="E20" s="13">
        <f t="shared" si="2"/>
        <v>70.822579331148305</v>
      </c>
      <c r="F20" s="13"/>
      <c r="G20" s="13">
        <f t="shared" si="3"/>
        <v>1055.9125793311484</v>
      </c>
      <c r="H20" s="14">
        <f t="shared" si="4"/>
        <v>70.822579331148404</v>
      </c>
      <c r="I20" s="13">
        <v>4124.0950000000003</v>
      </c>
      <c r="J20" s="13">
        <f t="shared" si="5"/>
        <v>25.603497963338583</v>
      </c>
      <c r="K20" s="13">
        <f t="shared" si="6"/>
        <v>23.886210186719754</v>
      </c>
      <c r="L20" s="13">
        <f t="shared" si="7"/>
        <v>1.7172877766188286</v>
      </c>
      <c r="M20" s="13">
        <f t="shared" si="9"/>
        <v>48.115347574240118</v>
      </c>
      <c r="N20" s="18">
        <f t="shared" ref="N20:N31" si="10">J20/J8</f>
        <v>5.7352708663809562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0.90685970195411347</v>
      </c>
      <c r="D21" s="13">
        <f t="shared" si="1"/>
        <v>97.672762223080298</v>
      </c>
      <c r="E21" s="13">
        <f t="shared" si="2"/>
        <v>97.672762223080298</v>
      </c>
      <c r="F21" s="13"/>
      <c r="G21" s="13">
        <f t="shared" si="3"/>
        <v>1048.6627622230803</v>
      </c>
      <c r="H21" s="14">
        <f t="shared" si="4"/>
        <v>97.672762223080326</v>
      </c>
      <c r="I21" s="13">
        <v>4092.936666666667</v>
      </c>
      <c r="J21" s="13">
        <f t="shared" si="5"/>
        <v>25.621279966619248</v>
      </c>
      <c r="K21" s="13">
        <f t="shared" si="6"/>
        <v>23.23490631421123</v>
      </c>
      <c r="L21" s="13">
        <f t="shared" si="7"/>
        <v>2.3863736524080181</v>
      </c>
      <c r="M21" s="13">
        <f t="shared" si="9"/>
        <v>44.345558300709875</v>
      </c>
      <c r="N21" s="18">
        <f t="shared" si="10"/>
        <v>0.36085848019390288</v>
      </c>
      <c r="O21" s="18">
        <f t="shared" si="11"/>
        <v>0.91822379761223727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0.87231382364994869</v>
      </c>
      <c r="D22" s="13">
        <f t="shared" si="1"/>
        <v>141.87388324042755</v>
      </c>
      <c r="E22" s="13">
        <f t="shared" si="2"/>
        <v>141.87388324042755</v>
      </c>
      <c r="F22" s="13"/>
      <c r="G22" s="13">
        <f t="shared" si="3"/>
        <v>1111.1138832404276</v>
      </c>
      <c r="H22" s="14">
        <f t="shared" si="4"/>
        <v>141.87388324042763</v>
      </c>
      <c r="I22" s="13">
        <v>4057.166666666667</v>
      </c>
      <c r="J22" s="13">
        <f t="shared" si="5"/>
        <v>27.38644907958167</v>
      </c>
      <c r="K22" s="13">
        <f t="shared" si="6"/>
        <v>23.889578112804504</v>
      </c>
      <c r="L22" s="13">
        <f t="shared" si="7"/>
        <v>3.4968709667771662</v>
      </c>
      <c r="M22" s="13">
        <f t="shared" si="9"/>
        <v>46.23064490220672</v>
      </c>
      <c r="N22" s="18">
        <f t="shared" si="10"/>
        <v>3.8028874176862599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0.87087814635649374</v>
      </c>
      <c r="D23" s="13">
        <f t="shared" si="1"/>
        <v>340.09465083622553</v>
      </c>
      <c r="E23" s="13">
        <f t="shared" si="2"/>
        <v>340.09465083622553</v>
      </c>
      <c r="F23" s="13"/>
      <c r="G23" s="13">
        <f t="shared" si="3"/>
        <v>2633.9046508362253</v>
      </c>
      <c r="H23" s="14">
        <f t="shared" si="4"/>
        <v>340.09465083622536</v>
      </c>
      <c r="I23" s="13">
        <v>4056.085</v>
      </c>
      <c r="J23" s="13">
        <f t="shared" si="5"/>
        <v>64.93711672305254</v>
      </c>
      <c r="K23" s="13">
        <f t="shared" si="6"/>
        <v>56.552315841507259</v>
      </c>
      <c r="L23" s="13">
        <f t="shared" si="7"/>
        <v>8.3848008815452815</v>
      </c>
      <c r="M23" s="13">
        <f t="shared" si="9"/>
        <v>50.390396454470796</v>
      </c>
      <c r="N23" s="18">
        <f t="shared" si="10"/>
        <v>4.1356571985431057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837.57000000000016</v>
      </c>
      <c r="C24" s="13">
        <f>++'Completion Factors'!J14</f>
        <v>0.84225733083654075</v>
      </c>
      <c r="D24" s="13">
        <f t="shared" si="1"/>
        <v>156.86479959754672</v>
      </c>
      <c r="E24" s="13">
        <f t="shared" si="2"/>
        <v>156.86479959754672</v>
      </c>
      <c r="F24" s="19">
        <v>0</v>
      </c>
      <c r="G24" s="13">
        <f t="shared" si="3"/>
        <v>994.43479959754688</v>
      </c>
      <c r="H24" s="14">
        <f t="shared" si="4"/>
        <v>156.86479959754672</v>
      </c>
      <c r="I24" s="13">
        <v>4047.085</v>
      </c>
      <c r="J24" s="13">
        <f t="shared" si="5"/>
        <v>24.571631176452854</v>
      </c>
      <c r="K24" s="13">
        <f t="shared" si="6"/>
        <v>20.695636488979108</v>
      </c>
      <c r="L24" s="13">
        <f t="shared" si="7"/>
        <v>3.8759946874737459</v>
      </c>
      <c r="M24" s="13">
        <f t="shared" si="9"/>
        <v>51.077378505194773</v>
      </c>
      <c r="N24" s="18">
        <f t="shared" si="10"/>
        <v>1.3117842468364365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672.31000000000006</v>
      </c>
      <c r="V24" s="17">
        <v>781.63000000000011</v>
      </c>
      <c r="W24" s="17">
        <v>837.57000000000016</v>
      </c>
      <c r="X24" s="17">
        <v>837.57000000000016</v>
      </c>
      <c r="Y24" s="17">
        <v>837.57000000000016</v>
      </c>
      <c r="Z24" s="17">
        <v>837.57000000000016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0.79897527854446648</v>
      </c>
      <c r="D25" s="13">
        <f t="shared" si="1"/>
        <v>168.86850685180679</v>
      </c>
      <c r="E25" s="13">
        <f t="shared" si="2"/>
        <v>168.86850685180679</v>
      </c>
      <c r="F25" s="19">
        <v>0</v>
      </c>
      <c r="G25" s="13">
        <f t="shared" si="3"/>
        <v>840.03850685180691</v>
      </c>
      <c r="H25" s="14">
        <f t="shared" si="4"/>
        <v>168.86850685180684</v>
      </c>
      <c r="I25" s="13">
        <v>4013.103333333333</v>
      </c>
      <c r="J25" s="13">
        <f t="shared" si="5"/>
        <v>20.932391644998102</v>
      </c>
      <c r="K25" s="13">
        <f t="shared" si="6"/>
        <v>16.724463445164218</v>
      </c>
      <c r="L25" s="13">
        <f t="shared" si="7"/>
        <v>4.2079281998338836</v>
      </c>
      <c r="M25" s="13">
        <f t="shared" si="9"/>
        <v>50.952945092620403</v>
      </c>
      <c r="N25" s="18">
        <f t="shared" si="10"/>
        <v>0.84261977313243774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0.79284362619279458</v>
      </c>
      <c r="D26" s="13">
        <f t="shared" si="1"/>
        <v>44.538259894630848</v>
      </c>
      <c r="E26" s="13">
        <f t="shared" si="2"/>
        <v>44.538259894630848</v>
      </c>
      <c r="F26" s="19">
        <v>0</v>
      </c>
      <c r="G26" s="13">
        <f t="shared" si="3"/>
        <v>214.99825989463085</v>
      </c>
      <c r="H26" s="14">
        <f t="shared" si="4"/>
        <v>44.538259894630841</v>
      </c>
      <c r="I26" s="13">
        <v>3974.7616666666672</v>
      </c>
      <c r="J26" s="13">
        <f t="shared" si="5"/>
        <v>5.4090855735492109</v>
      </c>
      <c r="K26" s="13">
        <f t="shared" si="6"/>
        <v>4.2885590205198882</v>
      </c>
      <c r="L26" s="13">
        <f t="shared" si="7"/>
        <v>1.1205265530293227</v>
      </c>
      <c r="M26" s="13">
        <f t="shared" si="9"/>
        <v>45.959079116286148</v>
      </c>
      <c r="N26" s="18">
        <f t="shared" si="10"/>
        <v>8.1695571382156593E-2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0.79266696146483762</v>
      </c>
      <c r="D27" s="13">
        <f t="shared" si="1"/>
        <v>92.392206011003424</v>
      </c>
      <c r="E27" s="13">
        <f t="shared" si="2"/>
        <v>92.392206011003424</v>
      </c>
      <c r="F27" s="19">
        <v>0</v>
      </c>
      <c r="G27" s="13">
        <f t="shared" si="3"/>
        <v>445.62220601100341</v>
      </c>
      <c r="H27" s="14">
        <f t="shared" si="4"/>
        <v>92.392206011003395</v>
      </c>
      <c r="I27" s="13">
        <v>3943.9416666666671</v>
      </c>
      <c r="J27" s="13">
        <f t="shared" si="5"/>
        <v>11.298904590230249</v>
      </c>
      <c r="K27" s="13">
        <f t="shared" si="6"/>
        <v>8.9562683694189182</v>
      </c>
      <c r="L27" s="13">
        <f t="shared" si="7"/>
        <v>2.3426362208113307</v>
      </c>
      <c r="M27" s="13">
        <f t="shared" si="9"/>
        <v>30.869426794898686</v>
      </c>
      <c r="N27" s="18">
        <f t="shared" si="10"/>
        <v>6.0562022445499124E-2</v>
      </c>
      <c r="O27" s="18">
        <f t="shared" si="11"/>
        <v>0.91445343943376012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0.7081032889171851</v>
      </c>
      <c r="D28" s="13">
        <f t="shared" si="1"/>
        <v>105.03451000437265</v>
      </c>
      <c r="E28" s="13">
        <f t="shared" si="2"/>
        <v>105.03451000437265</v>
      </c>
      <c r="F28" s="19">
        <v>0</v>
      </c>
      <c r="G28" s="13">
        <f t="shared" si="3"/>
        <v>359.83451000437265</v>
      </c>
      <c r="H28" s="14">
        <f t="shared" si="4"/>
        <v>105.03451000437263</v>
      </c>
      <c r="I28" s="13">
        <v>3936.333333333333</v>
      </c>
      <c r="J28" s="13">
        <f t="shared" si="5"/>
        <v>9.1413627742663905</v>
      </c>
      <c r="K28" s="13">
        <f t="shared" si="6"/>
        <v>6.4730290456431545</v>
      </c>
      <c r="L28" s="13">
        <f t="shared" si="7"/>
        <v>2.668333728623236</v>
      </c>
      <c r="M28" s="13">
        <f t="shared" si="9"/>
        <v>30.852538792764602</v>
      </c>
      <c r="N28" s="18">
        <f t="shared" si="10"/>
        <v>0.82596859523297961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0.56264567465346194</v>
      </c>
      <c r="D29" s="13">
        <f t="shared" si="1"/>
        <v>268.21340100724871</v>
      </c>
      <c r="E29" s="13">
        <f t="shared" si="2"/>
        <v>268.21340100724871</v>
      </c>
      <c r="F29" s="13">
        <f>ROUND(+I29*J29/100,0)-D29-B29</f>
        <v>1745.7365989927514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32.930793999488728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0.35182325916066498</v>
      </c>
      <c r="D30" s="13">
        <f t="shared" si="1"/>
        <v>16.120442110264779</v>
      </c>
      <c r="E30" s="13">
        <f t="shared" si="2"/>
        <v>16.120442110264779</v>
      </c>
      <c r="F30" s="13">
        <f>ROUND(+I30*J30/100,0)-D30-B30</f>
        <v>2315.1295578897352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33.62194933713333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0.35182325916066498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32.809401293091646</v>
      </c>
      <c r="N31" s="18">
        <f t="shared" si="10"/>
        <v>0.8861849339510971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8029.532608560934</v>
      </c>
      <c r="I33" s="13"/>
      <c r="J33" s="22">
        <f>SUM(G20:G31)/SUM(I20:I31)</f>
        <v>0.32809401293091645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8631.7475542030043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