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03.2024\"/>
    </mc:Choice>
  </mc:AlternateContent>
  <xr:revisionPtr revIDLastSave="0" documentId="13_ncr:1_{70CBAD0B-CB34-4C9D-960C-3F4F43E4F558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3" l="1"/>
  <c r="F28" i="3"/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H27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l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<sst xmlns="http://schemas.openxmlformats.org/spreadsheetml/2006/main" count="137" uniqueCount="65">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</sst>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4.6973120898217258E-2</c:v>
                </c:pt>
                <c:pt idx="1">
                  <c:v>0.33276918223306562</c:v>
                </c:pt>
                <c:pt idx="2">
                  <c:v>0.88730241928728881</c:v>
                </c:pt>
                <c:pt idx="3">
                  <c:v>0.96193771626297575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F8-B19D-770DBF3AB53C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4.6973120898217258E-2</c:v>
                </c:pt>
                <c:pt idx="1">
                  <c:v>0.33276918223306562</c:v>
                </c:pt>
                <c:pt idx="2">
                  <c:v>0.88730241928728881</c:v>
                </c:pt>
                <c:pt idx="3">
                  <c:v>0.96193771626297575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F8-B19D-770DBF3AB53C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4.6973120898217258E-2</c:v>
                </c:pt>
                <c:pt idx="1">
                  <c:v>0.33276918223306562</c:v>
                </c:pt>
                <c:pt idx="2">
                  <c:v>0.88730241928728881</c:v>
                </c:pt>
                <c:pt idx="3">
                  <c:v>0.96193771626297575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F8-B19D-770DBF3AB53C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0.1011507956190954</c:v>
                </c:pt>
                <c:pt idx="1">
                  <c:v>0.71657720195610419</c:v>
                </c:pt>
                <c:pt idx="2">
                  <c:v>0.90466289829617597</c:v>
                </c:pt>
                <c:pt idx="3">
                  <c:v>0.96193771626297575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9B-47F8-B19D-770DBF3AB53C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1.255008032517633E-2</c:v>
                </c:pt>
                <c:pt idx="1">
                  <c:v>0.15032968583929421</c:v>
                </c:pt>
                <c:pt idx="2">
                  <c:v>0.73953246965360198</c:v>
                </c:pt>
                <c:pt idx="3">
                  <c:v>0.94519612626053906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9B-47F8-B19D-770DBF3AB53C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1.255008032517633E-2</c:v>
                </c:pt>
                <c:pt idx="1">
                  <c:v>0.15032968583929421</c:v>
                </c:pt>
                <c:pt idx="2">
                  <c:v>0.73953246965360198</c:v>
                </c:pt>
                <c:pt idx="3">
                  <c:v>0.94519612626053906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9B-47F8-B19D-770DBF3AB53C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1.255008032517633E-2</c:v>
                </c:pt>
                <c:pt idx="1">
                  <c:v>0.15032968583929421</c:v>
                </c:pt>
                <c:pt idx="2">
                  <c:v>0.73953246965360198</c:v>
                </c:pt>
                <c:pt idx="3">
                  <c:v>0.94519612626053906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9B-47F8-B19D-770DBF3AB53C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5.8018512830000729E-2</c:v>
                </c:pt>
                <c:pt idx="1">
                  <c:v>0.69496804646742527</c:v>
                </c:pt>
                <c:pt idx="2">
                  <c:v>0.91579089918296108</c:v>
                </c:pt>
                <c:pt idx="3">
                  <c:v>0.94519612626053906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9B-47F8-B19D-770DBF3AB53C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4.6973120898217258E-2</c:v>
                </c:pt>
                <c:pt idx="1">
                  <c:v>0.33276918223306562</c:v>
                </c:pt>
                <c:pt idx="2">
                  <c:v>0.88730241928728881</c:v>
                </c:pt>
                <c:pt idx="3">
                  <c:v>0.96193771626297575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9B-47F8-B19D-770DBF3A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7.0842468175388973</c:v>
                </c:pt>
                <c:pt idx="1">
                  <c:v>2.6664200492755912</c:v>
                </c:pt>
                <c:pt idx="2">
                  <c:v>1.0841148354307839</c:v>
                </c:pt>
                <c:pt idx="3">
                  <c:v>1.039568345323741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8-46A0-85AB-EEAC94D24959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7.0842468175388973</c:v>
                </c:pt>
                <c:pt idx="1">
                  <c:v>2.6664200492755912</c:v>
                </c:pt>
                <c:pt idx="2">
                  <c:v>1.0841148354307839</c:v>
                </c:pt>
                <c:pt idx="3">
                  <c:v>1.039568345323741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8-46A0-85AB-EEAC94D24959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7.0842468175388973</c:v>
                </c:pt>
                <c:pt idx="1">
                  <c:v>2.6664200492755912</c:v>
                </c:pt>
                <c:pt idx="2">
                  <c:v>1.0841148354307839</c:v>
                </c:pt>
                <c:pt idx="3">
                  <c:v>1.039568345323741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8-46A0-85AB-EEAC94D24959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7.0842468175388973</c:v>
                </c:pt>
                <c:pt idx="1">
                  <c:v>1.2624779239789341</c:v>
                </c:pt>
                <c:pt idx="2">
                  <c:v>1.063310674146879</c:v>
                </c:pt>
                <c:pt idx="3">
                  <c:v>1.039568345323741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8-46A0-85AB-EEAC94D24959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11.97838435645088</c:v>
                </c:pt>
                <c:pt idx="1">
                  <c:v>4.9194040786074611</c:v>
                </c:pt>
                <c:pt idx="2">
                  <c:v>1.2780995629620839</c:v>
                </c:pt>
                <c:pt idx="3">
                  <c:v>1.057981483648563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8-46A0-85AB-EEAC94D24959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11.97838435645088</c:v>
                </c:pt>
                <c:pt idx="1">
                  <c:v>4.9194040786074611</c:v>
                </c:pt>
                <c:pt idx="2">
                  <c:v>1.2780995629620839</c:v>
                </c:pt>
                <c:pt idx="3">
                  <c:v>1.057981483648563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8-46A0-85AB-EEAC94D24959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11.97838435645088</c:v>
                </c:pt>
                <c:pt idx="1">
                  <c:v>4.9194040786074611</c:v>
                </c:pt>
                <c:pt idx="2">
                  <c:v>1.2780995629620839</c:v>
                </c:pt>
                <c:pt idx="3">
                  <c:v>1.057981483648563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8-46A0-85AB-EEAC94D24959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11.97838435645088</c:v>
                </c:pt>
                <c:pt idx="1">
                  <c:v>1.317745332088281</c:v>
                </c:pt>
                <c:pt idx="2">
                  <c:v>1.0321091060238889</c:v>
                </c:pt>
                <c:pt idx="3">
                  <c:v>1.057981483648563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8-46A0-85AB-EEAC94D24959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7.0842468175388973</c:v>
                </c:pt>
                <c:pt idx="1">
                  <c:v>2.6664200492755912</c:v>
                </c:pt>
                <c:pt idx="2">
                  <c:v>1.0841148354307839</c:v>
                </c:pt>
                <c:pt idx="3">
                  <c:v>1.039568345323741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D8-46A0-85AB-EEAC94D2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0.14115826646867236</v>
      </c>
      <c r="C7" s="4">
        <f t="shared" ref="C7:C29" si="1">+F7/F8</f>
        <v>0.14115826646867233</v>
      </c>
      <c r="D7" s="4">
        <f t="shared" ref="D7:D29" si="2">+G7/G8</f>
        <v>0.14115826646867233</v>
      </c>
      <c r="E7" s="5">
        <v>0.1011507956190954</v>
      </c>
      <c r="F7" s="5">
        <v>4.6973120898217258E-2</v>
      </c>
      <c r="G7" s="5">
        <v>4.6973120898217258E-2</v>
      </c>
      <c r="H7" s="4">
        <f t="shared" ref="H7:H29" si="3">+I7/I8</f>
        <v>0.14115826646867233</v>
      </c>
      <c r="I7" s="5">
        <v>4.6973120898217258E-2</v>
      </c>
      <c r="J7" s="5">
        <f t="shared" ref="J7:J30" si="4">I7</f>
        <v>4.6973120898217258E-2</v>
      </c>
    </row>
    <row r="8" spans="1:10" ht="15.5" customHeight="1" x14ac:dyDescent="0.35">
      <c r="A8" s="3">
        <f t="shared" ref="A8:A29" si="5">1+A7</f>
        <v>1</v>
      </c>
      <c r="B8" s="4">
        <f t="shared" si="0"/>
        <v>0.79209305842617328</v>
      </c>
      <c r="C8" s="4">
        <f t="shared" si="1"/>
        <v>0.37503468377822868</v>
      </c>
      <c r="D8" s="4">
        <f t="shared" si="2"/>
        <v>0.37503468377822868</v>
      </c>
      <c r="E8" s="5">
        <v>0.71657720195610419</v>
      </c>
      <c r="F8" s="5">
        <v>0.33276918223306562</v>
      </c>
      <c r="G8" s="5">
        <v>0.33276918223306562</v>
      </c>
      <c r="H8" s="4">
        <f t="shared" si="3"/>
        <v>0.37503468377822868</v>
      </c>
      <c r="I8" s="5">
        <v>0.33276918223306562</v>
      </c>
      <c r="J8" s="5">
        <f t="shared" si="4"/>
        <v>0.33276918223306562</v>
      </c>
    </row>
    <row r="9" spans="1:10" ht="15.5" customHeight="1" x14ac:dyDescent="0.35">
      <c r="A9" s="3">
        <f t="shared" si="5"/>
        <v>2</v>
      </c>
      <c r="B9" s="4">
        <f t="shared" si="0"/>
        <v>0.94045891225753553</v>
      </c>
      <c r="C9" s="4">
        <f t="shared" si="1"/>
        <v>0.92241150782023906</v>
      </c>
      <c r="D9" s="4">
        <f t="shared" si="2"/>
        <v>0.92241150782023906</v>
      </c>
      <c r="E9" s="5">
        <v>0.90466289829617597</v>
      </c>
      <c r="F9" s="5">
        <v>0.88730241928728881</v>
      </c>
      <c r="G9" s="5">
        <v>0.88730241928728881</v>
      </c>
      <c r="H9" s="4">
        <f t="shared" si="3"/>
        <v>0.92241150782023906</v>
      </c>
      <c r="I9" s="5">
        <v>0.88730241928728881</v>
      </c>
      <c r="J9" s="5">
        <f t="shared" si="4"/>
        <v>0.88730241928728881</v>
      </c>
    </row>
    <row r="10" spans="1:10" ht="15.5" customHeight="1" x14ac:dyDescent="0.35">
      <c r="A10" s="3">
        <f t="shared" si="5"/>
        <v>3</v>
      </c>
      <c r="B10" s="4">
        <f t="shared" si="0"/>
        <v>0.96193771626297575</v>
      </c>
      <c r="C10" s="4">
        <f t="shared" si="1"/>
        <v>0.96193771626297575</v>
      </c>
      <c r="D10" s="4">
        <f t="shared" si="2"/>
        <v>0.96193771626297575</v>
      </c>
      <c r="E10" s="5">
        <v>0.96193771626297575</v>
      </c>
      <c r="F10" s="5">
        <v>0.96193771626297575</v>
      </c>
      <c r="G10" s="5">
        <v>0.96193771626297575</v>
      </c>
      <c r="H10" s="4">
        <f t="shared" si="3"/>
        <v>0.96193771626297575</v>
      </c>
      <c r="I10" s="5">
        <v>0.96193771626297575</v>
      </c>
      <c r="J10" s="5">
        <f t="shared" si="4"/>
        <v>0.96193771626297575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1</v>
      </c>
      <c r="D11" s="4">
        <f t="shared" si="2"/>
        <v>1</v>
      </c>
      <c r="E11" s="5">
        <v>1</v>
      </c>
      <c r="F11" s="5">
        <v>1</v>
      </c>
      <c r="G11" s="5">
        <v>1</v>
      </c>
      <c r="H11" s="4">
        <f t="shared" si="3"/>
        <v>1</v>
      </c>
      <c r="I11" s="5">
        <v>1</v>
      </c>
      <c r="J11" s="5">
        <f t="shared" si="4"/>
        <v>1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5">
        <v>1</v>
      </c>
      <c r="F12" s="5">
        <v>1</v>
      </c>
      <c r="G12" s="5">
        <v>1</v>
      </c>
      <c r="H12" s="4">
        <f t="shared" si="3"/>
        <v>1</v>
      </c>
      <c r="I12" s="5">
        <v>1</v>
      </c>
      <c r="J12" s="5">
        <f t="shared" si="4"/>
        <v>1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1</v>
      </c>
      <c r="E13" s="5">
        <v>1</v>
      </c>
      <c r="F13" s="5">
        <v>1</v>
      </c>
      <c r="G13" s="5">
        <v>1</v>
      </c>
      <c r="H13" s="4">
        <f t="shared" si="3"/>
        <v>1</v>
      </c>
      <c r="I13" s="5">
        <v>1</v>
      </c>
      <c r="J13" s="5">
        <f t="shared" si="4"/>
        <v>1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1</v>
      </c>
      <c r="E14" s="5">
        <v>1</v>
      </c>
      <c r="F14" s="5">
        <v>1</v>
      </c>
      <c r="G14" s="5">
        <v>1</v>
      </c>
      <c r="H14" s="4">
        <f t="shared" si="3"/>
        <v>1</v>
      </c>
      <c r="I14" s="5">
        <v>1</v>
      </c>
      <c r="J14" s="5">
        <f t="shared" si="4"/>
        <v>1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1</v>
      </c>
      <c r="E15" s="5">
        <v>1</v>
      </c>
      <c r="F15" s="5">
        <v>1</v>
      </c>
      <c r="G15" s="5">
        <v>1</v>
      </c>
      <c r="H15" s="4">
        <f t="shared" si="3"/>
        <v>1</v>
      </c>
      <c r="I15" s="5">
        <v>1</v>
      </c>
      <c r="J15" s="5">
        <f t="shared" si="4"/>
        <v>1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1</v>
      </c>
      <c r="F16" s="5">
        <v>1</v>
      </c>
      <c r="G16" s="5">
        <v>1</v>
      </c>
      <c r="H16" s="4">
        <f t="shared" si="3"/>
        <v>1</v>
      </c>
      <c r="I16" s="5">
        <v>1</v>
      </c>
      <c r="J16" s="5">
        <f t="shared" si="4"/>
        <v>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1</v>
      </c>
      <c r="E17" s="5">
        <v>1</v>
      </c>
      <c r="F17" s="5">
        <v>1</v>
      </c>
      <c r="G17" s="5">
        <v>1</v>
      </c>
      <c r="H17" s="4">
        <f t="shared" si="3"/>
        <v>1</v>
      </c>
      <c r="I17" s="5">
        <v>1</v>
      </c>
      <c r="J17" s="5">
        <f t="shared" si="4"/>
        <v>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1</v>
      </c>
      <c r="G18" s="5">
        <v>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</v>
      </c>
      <c r="F19" s="5">
        <v>1</v>
      </c>
      <c r="G19" s="5">
        <v>1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customHeight="1" x14ac:dyDescent="0.35">
      <c r="A52" s="1">
        <f t="shared" si="6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customHeight="1" x14ac:dyDescent="0.35">
      <c r="A53" s="1">
        <f t="shared" si="6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customHeight="1" x14ac:dyDescent="0.35">
      <c r="A54" s="1">
        <f t="shared" si="6"/>
        <v>16</v>
      </c>
      <c r="B54" s="4"/>
      <c r="C54" s="4"/>
      <c r="D54" s="4"/>
      <c r="E54" s="4"/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/>
      <c r="D55" s="4">
        <v>2.0160709337766689</v>
      </c>
      <c r="E55" s="4">
        <v>1.0952446399120399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15.724380318165</v>
      </c>
      <c r="D56" s="4">
        <v>1.0963273180716659</v>
      </c>
      <c r="E56" s="4">
        <v>1.034950597890002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>
        <v>1.0821157317530059</v>
      </c>
      <c r="D57" s="4">
        <v>1</v>
      </c>
      <c r="E57" s="4">
        <v>1.0437492131436481</v>
      </c>
    </row>
    <row r="58" spans="1:22" ht="15.5" customHeight="1" x14ac:dyDescent="0.35">
      <c r="A58" s="1">
        <f t="shared" si="6"/>
        <v>20</v>
      </c>
      <c r="B58" s="4"/>
      <c r="C58" s="4">
        <v>1.5777829684997331</v>
      </c>
      <c r="D58" s="4">
        <v>1</v>
      </c>
    </row>
    <row r="59" spans="1:22" ht="15.5" customHeight="1" x14ac:dyDescent="0.35">
      <c r="A59" s="1">
        <f t="shared" si="6"/>
        <v>21</v>
      </c>
      <c r="B59" s="4">
        <v>4.0467964137327801</v>
      </c>
      <c r="C59" s="4">
        <v>1.2933372960121039</v>
      </c>
    </row>
    <row r="60" spans="1:22" ht="15.5" customHeight="1" x14ac:dyDescent="0.35">
      <c r="A60" s="1">
        <f t="shared" si="6"/>
        <v>22</v>
      </c>
      <c r="B60" s="4">
        <v>19.909972299168981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4.6973120898217258E-2</v>
      </c>
      <c r="C2" s="32">
        <v>4.6973120898217258E-2</v>
      </c>
      <c r="D2" s="32">
        <v>4.6973120898217258E-2</v>
      </c>
      <c r="E2" s="32">
        <v>0.1011507956190954</v>
      </c>
      <c r="F2" s="32">
        <v>1.255008032517633E-2</v>
      </c>
      <c r="G2" s="32">
        <v>1.255008032517633E-2</v>
      </c>
      <c r="H2" s="32">
        <v>1.255008032517633E-2</v>
      </c>
      <c r="I2" s="32">
        <v>5.8018512830000729E-2</v>
      </c>
      <c r="J2" s="32">
        <v>4.6973120898217258E-2</v>
      </c>
      <c r="M2" s="31">
        <v>1</v>
      </c>
      <c r="N2" s="17">
        <v>7.0842468175388973</v>
      </c>
      <c r="O2" s="17">
        <v>7.0842468175388973</v>
      </c>
      <c r="P2" s="17">
        <v>7.0842468175388973</v>
      </c>
      <c r="Q2" s="17">
        <v>7.0842468175388973</v>
      </c>
      <c r="R2" s="17">
        <v>11.97838435645088</v>
      </c>
      <c r="S2" s="17">
        <v>11.97838435645088</v>
      </c>
      <c r="T2" s="17">
        <v>11.97838435645088</v>
      </c>
      <c r="U2" s="17">
        <v>11.97838435645088</v>
      </c>
      <c r="V2" s="17">
        <v>7.0842468175388973</v>
      </c>
    </row>
    <row r="3" spans="1:27" x14ac:dyDescent="0.35">
      <c r="A3">
        <f t="shared" ref="A3:A24" si="0">+A2+1</f>
        <v>2</v>
      </c>
      <c r="B3" s="32">
        <v>0.33276918223306562</v>
      </c>
      <c r="C3" s="32">
        <v>0.33276918223306562</v>
      </c>
      <c r="D3" s="32">
        <v>0.33276918223306562</v>
      </c>
      <c r="E3" s="32">
        <v>0.71657720195610419</v>
      </c>
      <c r="F3" s="32">
        <v>0.15032968583929421</v>
      </c>
      <c r="G3" s="32">
        <v>0.15032968583929421</v>
      </c>
      <c r="H3" s="32">
        <v>0.15032968583929421</v>
      </c>
      <c r="I3" s="32">
        <v>0.69496804646742527</v>
      </c>
      <c r="J3" s="32">
        <v>0.33276918223306562</v>
      </c>
      <c r="M3">
        <f t="shared" ref="M3:M24" si="1">+M2+1</f>
        <v>2</v>
      </c>
      <c r="N3" s="17">
        <v>2.6664200492755912</v>
      </c>
      <c r="O3" s="17">
        <v>2.6664200492755912</v>
      </c>
      <c r="P3" s="17">
        <v>2.6664200492755912</v>
      </c>
      <c r="Q3" s="17">
        <v>1.2624779239789341</v>
      </c>
      <c r="R3" s="17">
        <v>4.9194040786074611</v>
      </c>
      <c r="S3" s="17">
        <v>4.9194040786074611</v>
      </c>
      <c r="T3" s="17">
        <v>4.9194040786074611</v>
      </c>
      <c r="U3" s="17">
        <v>1.317745332088281</v>
      </c>
      <c r="V3" s="17">
        <v>2.6664200492755912</v>
      </c>
    </row>
    <row r="4" spans="1:27" x14ac:dyDescent="0.35">
      <c r="A4">
        <f t="shared" si="0"/>
        <v>3</v>
      </c>
      <c r="B4" s="32">
        <v>0.88730241928728881</v>
      </c>
      <c r="C4" s="32">
        <v>0.88730241928728881</v>
      </c>
      <c r="D4" s="32">
        <v>0.88730241928728881</v>
      </c>
      <c r="E4" s="32">
        <v>0.90466289829617597</v>
      </c>
      <c r="F4" s="32">
        <v>0.73953246965360198</v>
      </c>
      <c r="G4" s="32">
        <v>0.73953246965360198</v>
      </c>
      <c r="H4" s="32">
        <v>0.73953246965360198</v>
      </c>
      <c r="I4" s="32">
        <v>0.91579089918296108</v>
      </c>
      <c r="J4" s="32">
        <v>0.88730241928728881</v>
      </c>
      <c r="M4">
        <f t="shared" si="1"/>
        <v>3</v>
      </c>
      <c r="N4" s="17">
        <v>1.0841148354307839</v>
      </c>
      <c r="O4" s="17">
        <v>1.0841148354307839</v>
      </c>
      <c r="P4" s="17">
        <v>1.0841148354307839</v>
      </c>
      <c r="Q4" s="17">
        <v>1.063310674146879</v>
      </c>
      <c r="R4" s="17">
        <v>1.2780995629620839</v>
      </c>
      <c r="S4" s="17">
        <v>1.2780995629620839</v>
      </c>
      <c r="T4" s="17">
        <v>1.2780995629620839</v>
      </c>
      <c r="U4" s="17">
        <v>1.0321091060238889</v>
      </c>
      <c r="V4" s="17">
        <v>1.0841148354307839</v>
      </c>
    </row>
    <row r="5" spans="1:27" x14ac:dyDescent="0.35">
      <c r="A5">
        <f t="shared" si="0"/>
        <v>4</v>
      </c>
      <c r="B5" s="32">
        <v>0.96193771626297575</v>
      </c>
      <c r="C5" s="32">
        <v>0.96193771626297575</v>
      </c>
      <c r="D5" s="32">
        <v>0.96193771626297575</v>
      </c>
      <c r="E5" s="32">
        <v>0.96193771626297575</v>
      </c>
      <c r="F5" s="32">
        <v>0.94519612626053906</v>
      </c>
      <c r="G5" s="32">
        <v>0.94519612626053906</v>
      </c>
      <c r="H5" s="32">
        <v>0.94519612626053906</v>
      </c>
      <c r="I5" s="32">
        <v>0.94519612626053906</v>
      </c>
      <c r="J5" s="32">
        <v>0.96193771626297575</v>
      </c>
      <c r="M5">
        <f t="shared" si="1"/>
        <v>4</v>
      </c>
      <c r="N5" s="17">
        <v>1.039568345323741</v>
      </c>
      <c r="O5" s="17">
        <v>1.039568345323741</v>
      </c>
      <c r="P5" s="17">
        <v>1.039568345323741</v>
      </c>
      <c r="Q5" s="17">
        <v>1.039568345323741</v>
      </c>
      <c r="R5" s="17">
        <v>1.057981483648563</v>
      </c>
      <c r="S5" s="17">
        <v>1.057981483648563</v>
      </c>
      <c r="T5" s="17">
        <v>1.057981483648563</v>
      </c>
      <c r="U5" s="17">
        <v>1.057981483648563</v>
      </c>
      <c r="V5" s="17">
        <v>1.039568345323741</v>
      </c>
    </row>
    <row r="6" spans="1:27" x14ac:dyDescent="0.35">
      <c r="A6">
        <f t="shared" si="0"/>
        <v>5</v>
      </c>
      <c r="B6" s="32">
        <v>1</v>
      </c>
      <c r="C6" s="32">
        <v>1</v>
      </c>
      <c r="D6" s="32">
        <v>1</v>
      </c>
      <c r="E6" s="32">
        <v>1</v>
      </c>
      <c r="F6" s="32">
        <v>1</v>
      </c>
      <c r="G6" s="32">
        <v>1</v>
      </c>
      <c r="H6" s="32">
        <v>1</v>
      </c>
      <c r="I6" s="32">
        <v>1</v>
      </c>
      <c r="J6" s="32">
        <v>1</v>
      </c>
      <c r="M6">
        <f t="shared" si="1"/>
        <v>5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</row>
    <row r="7" spans="1:27" x14ac:dyDescent="0.35">
      <c r="A7">
        <f t="shared" si="0"/>
        <v>6</v>
      </c>
      <c r="B7" s="32">
        <v>1</v>
      </c>
      <c r="C7" s="32">
        <v>1</v>
      </c>
      <c r="D7" s="32">
        <v>1</v>
      </c>
      <c r="E7" s="32">
        <v>1</v>
      </c>
      <c r="F7" s="32">
        <v>1</v>
      </c>
      <c r="G7" s="32">
        <v>1</v>
      </c>
      <c r="H7" s="32">
        <v>1</v>
      </c>
      <c r="I7" s="32">
        <v>1</v>
      </c>
      <c r="J7" s="32">
        <v>1</v>
      </c>
      <c r="M7">
        <f t="shared" si="1"/>
        <v>6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1</v>
      </c>
      <c r="C8" s="32">
        <v>1</v>
      </c>
      <c r="D8" s="32">
        <v>1</v>
      </c>
      <c r="E8" s="32">
        <v>1</v>
      </c>
      <c r="F8" s="32">
        <v>1</v>
      </c>
      <c r="G8" s="32">
        <v>1</v>
      </c>
      <c r="H8" s="32">
        <v>1</v>
      </c>
      <c r="I8" s="32">
        <v>1</v>
      </c>
      <c r="J8" s="32">
        <v>1</v>
      </c>
      <c r="M8">
        <f t="shared" si="1"/>
        <v>7</v>
      </c>
      <c r="N8" s="17">
        <v>1</v>
      </c>
      <c r="O8" s="17">
        <v>1</v>
      </c>
      <c r="P8" s="17">
        <v>1</v>
      </c>
      <c r="Q8" s="17">
        <v>1</v>
      </c>
      <c r="R8" s="17">
        <v>1</v>
      </c>
      <c r="S8" s="17">
        <v>1</v>
      </c>
      <c r="T8" s="17">
        <v>1</v>
      </c>
      <c r="U8" s="17">
        <v>1</v>
      </c>
      <c r="V8" s="17">
        <v>1</v>
      </c>
    </row>
    <row r="9" spans="1:27" x14ac:dyDescent="0.35">
      <c r="A9">
        <f t="shared" si="0"/>
        <v>8</v>
      </c>
      <c r="B9" s="32">
        <v>1</v>
      </c>
      <c r="C9" s="32">
        <v>1</v>
      </c>
      <c r="D9" s="32">
        <v>1</v>
      </c>
      <c r="E9" s="32">
        <v>1</v>
      </c>
      <c r="F9" s="32">
        <v>1</v>
      </c>
      <c r="G9" s="32">
        <v>1</v>
      </c>
      <c r="H9" s="32">
        <v>1</v>
      </c>
      <c r="I9" s="32">
        <v>1</v>
      </c>
      <c r="J9" s="32">
        <v>1</v>
      </c>
      <c r="M9">
        <f t="shared" si="1"/>
        <v>8</v>
      </c>
      <c r="N9" s="17"/>
      <c r="O9" s="17"/>
      <c r="P9" s="17"/>
      <c r="Q9" s="17"/>
      <c r="R9" s="17"/>
      <c r="S9" s="17"/>
      <c r="T9" s="17"/>
      <c r="U9" s="17"/>
      <c r="V9" s="17"/>
    </row>
    <row r="10" spans="1:27" x14ac:dyDescent="0.35">
      <c r="A10">
        <f t="shared" si="0"/>
        <v>9</v>
      </c>
      <c r="B10" s="32">
        <v>1</v>
      </c>
      <c r="C10" s="32">
        <v>1</v>
      </c>
      <c r="D10" s="32">
        <v>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M10">
        <f t="shared" si="1"/>
        <v>9</v>
      </c>
      <c r="N10" s="17"/>
      <c r="O10" s="17"/>
      <c r="P10" s="17"/>
      <c r="Q10" s="17"/>
      <c r="R10" s="17"/>
      <c r="S10" s="17"/>
      <c r="T10" s="17"/>
      <c r="U10" s="17"/>
      <c r="V10" s="17"/>
    </row>
    <row r="11" spans="1:27" x14ac:dyDescent="0.35">
      <c r="A11">
        <f t="shared" si="0"/>
        <v>10</v>
      </c>
      <c r="B11" s="32">
        <v>1</v>
      </c>
      <c r="C11" s="32">
        <v>1</v>
      </c>
      <c r="D11" s="32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M11">
        <f t="shared" si="1"/>
        <v>10</v>
      </c>
      <c r="N11" s="17"/>
      <c r="O11" s="17"/>
      <c r="P11" s="17"/>
      <c r="Q11" s="17"/>
      <c r="R11" s="17"/>
      <c r="S11" s="17"/>
      <c r="T11" s="17"/>
      <c r="U11" s="17"/>
      <c r="V11" s="17"/>
    </row>
    <row r="12" spans="1:27" x14ac:dyDescent="0.35">
      <c r="A12">
        <f t="shared" si="0"/>
        <v>11</v>
      </c>
      <c r="B12" s="32">
        <v>1</v>
      </c>
      <c r="C12" s="32">
        <v>1</v>
      </c>
      <c r="D12" s="32">
        <v>1</v>
      </c>
      <c r="E12" s="32">
        <v>1</v>
      </c>
      <c r="F12" s="32">
        <v>1</v>
      </c>
      <c r="G12" s="32">
        <v>1</v>
      </c>
      <c r="H12" s="32">
        <v>1</v>
      </c>
      <c r="I12" s="32">
        <v>1</v>
      </c>
      <c r="J12" s="32">
        <v>1</v>
      </c>
      <c r="M12">
        <f t="shared" si="1"/>
        <v>11</v>
      </c>
      <c r="N12" s="17"/>
      <c r="O12" s="17"/>
      <c r="P12" s="17"/>
      <c r="Q12" s="17"/>
      <c r="R12" s="17"/>
      <c r="S12" s="17"/>
      <c r="T12" s="17"/>
      <c r="U12" s="17"/>
      <c r="V12" s="17"/>
    </row>
    <row r="13" spans="1:27" x14ac:dyDescent="0.35">
      <c r="A13">
        <f t="shared" si="0"/>
        <v>12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M13">
        <f t="shared" si="1"/>
        <v>12</v>
      </c>
      <c r="N13" s="17"/>
      <c r="O13" s="17"/>
      <c r="P13" s="17"/>
      <c r="Q13" s="17"/>
      <c r="R13" s="17"/>
      <c r="S13" s="17"/>
      <c r="T13" s="17"/>
      <c r="U13" s="17"/>
      <c r="V13" s="17"/>
    </row>
    <row r="14" spans="1:27" x14ac:dyDescent="0.35">
      <c r="A14">
        <f t="shared" si="0"/>
        <v>13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M14">
        <f t="shared" si="1"/>
        <v>13</v>
      </c>
      <c r="N14" s="17"/>
      <c r="O14" s="17"/>
      <c r="P14" s="17"/>
      <c r="Q14" s="17"/>
      <c r="R14" s="17"/>
      <c r="S14" s="17"/>
      <c r="T14" s="17"/>
      <c r="U14" s="17"/>
      <c r="V14" s="17"/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/>
      <c r="O15" s="17"/>
      <c r="P15" s="17"/>
      <c r="Q15" s="17"/>
      <c r="R15" s="17"/>
      <c r="S15" s="17"/>
      <c r="T15" s="17"/>
      <c r="U15" s="17"/>
      <c r="V15" s="17"/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/>
      <c r="O16" s="17"/>
      <c r="P16" s="17"/>
      <c r="Q16" s="17"/>
      <c r="R16" s="17"/>
      <c r="S16" s="17"/>
      <c r="T16" s="17"/>
      <c r="U16" s="17"/>
      <c r="V16" s="17"/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/>
      <c r="O17" s="17"/>
      <c r="P17" s="17"/>
      <c r="Q17" s="17"/>
      <c r="R17" s="17"/>
      <c r="S17" s="17"/>
      <c r="T17" s="17"/>
      <c r="U17" s="17"/>
      <c r="V17" s="17"/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/>
      <c r="O18" s="17"/>
      <c r="P18" s="17"/>
      <c r="Q18" s="17"/>
      <c r="R18" s="17"/>
      <c r="S18" s="17"/>
      <c r="T18" s="17"/>
      <c r="U18" s="17"/>
      <c r="V18" s="17"/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/>
      <c r="O19" s="17"/>
      <c r="P19" s="17"/>
      <c r="Q19" s="17"/>
      <c r="R19" s="17"/>
      <c r="S19" s="17"/>
      <c r="T19" s="17"/>
      <c r="U19" s="17"/>
      <c r="V19" s="17"/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/>
      <c r="O20" s="17"/>
      <c r="P20" s="17"/>
      <c r="Q20" s="17"/>
      <c r="R20" s="17"/>
      <c r="S20" s="17"/>
      <c r="T20" s="17"/>
      <c r="U20" s="17"/>
      <c r="V20" s="17"/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/>
      <c r="O21" s="17"/>
      <c r="P21" s="17"/>
      <c r="Q21" s="17"/>
      <c r="R21" s="17"/>
      <c r="S21" s="17"/>
      <c r="T21" s="17"/>
      <c r="U21" s="17"/>
      <c r="V21" s="17"/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/>
      <c r="O22" s="17"/>
      <c r="P22" s="17"/>
      <c r="Q22" s="17"/>
      <c r="R22" s="17"/>
      <c r="S22" s="17"/>
      <c r="T22" s="17"/>
      <c r="U22" s="17"/>
      <c r="V22" s="17"/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/>
      <c r="O23" s="17"/>
      <c r="P23" s="17"/>
      <c r="Q23" s="17"/>
      <c r="R23" s="17"/>
      <c r="S23" s="17"/>
      <c r="T23" s="17"/>
      <c r="U23" s="17"/>
      <c r="V23" s="17"/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/>
      <c r="O24" s="17"/>
      <c r="P24" s="17"/>
      <c r="Q24" s="17"/>
      <c r="R24" s="17"/>
      <c r="S24" s="17"/>
      <c r="T24" s="17"/>
      <c r="U24" s="17"/>
      <c r="V2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14" activePane="bottomLeft" state="frozen"/>
      <selection activeCell="E7" sqref="E7"/>
      <selection pane="bottomLeft" activeCell="J27" sqref="J27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/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0</v>
      </c>
      <c r="H8" s="14">
        <f t="shared" ref="H8:H31" si="4">G8-B8</f>
        <v>0</v>
      </c>
      <c r="I8" s="13"/>
      <c r="J8" s="13" t="e">
        <f t="shared" ref="J8:J28" si="5">100*$G8/$I8</f>
        <v>#DIV/0!</v>
      </c>
      <c r="K8" s="13" t="e">
        <f t="shared" ref="K8:K31" si="6">100*(B8/I8)</f>
        <v>#DIV/0!</v>
      </c>
      <c r="L8" s="13" t="e">
        <f t="shared" ref="L8:L31" si="7">J8-K8</f>
        <v>#DIV/0!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3"/>
      <c r="AR8" s="13"/>
    </row>
    <row r="9" spans="1:44" x14ac:dyDescent="0.35">
      <c r="A9" s="12">
        <f t="shared" si="0"/>
        <v>44682</v>
      </c>
      <c r="B9" s="13"/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0</v>
      </c>
      <c r="H9" s="14">
        <f t="shared" si="4"/>
        <v>0</v>
      </c>
      <c r="I9" s="13"/>
      <c r="J9" s="13" t="e">
        <f t="shared" si="5"/>
        <v>#DIV/0!</v>
      </c>
      <c r="K9" s="13" t="e">
        <f t="shared" si="6"/>
        <v>#DIV/0!</v>
      </c>
      <c r="L9" s="13" t="e">
        <f t="shared" si="7"/>
        <v>#DIV/0!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3"/>
      <c r="AR9" s="13"/>
    </row>
    <row r="10" spans="1:44" x14ac:dyDescent="0.35">
      <c r="A10" s="12">
        <f t="shared" si="0"/>
        <v>44713</v>
      </c>
      <c r="B10" s="13"/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0</v>
      </c>
      <c r="H10" s="14">
        <f t="shared" si="4"/>
        <v>0</v>
      </c>
      <c r="I10" s="13"/>
      <c r="J10" s="13" t="e">
        <f t="shared" si="5"/>
        <v>#DIV/0!</v>
      </c>
      <c r="K10" s="13" t="e">
        <f t="shared" si="6"/>
        <v>#DIV/0!</v>
      </c>
      <c r="L10" s="13" t="e">
        <f t="shared" si="7"/>
        <v>#DIV/0!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/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0</v>
      </c>
      <c r="H11" s="14">
        <f t="shared" si="4"/>
        <v>0</v>
      </c>
      <c r="I11" s="13"/>
      <c r="J11" s="13" t="e">
        <f t="shared" si="5"/>
        <v>#DIV/0!</v>
      </c>
      <c r="K11" s="13" t="e">
        <f t="shared" si="6"/>
        <v>#DIV/0!</v>
      </c>
      <c r="L11" s="13" t="e">
        <f t="shared" si="7"/>
        <v>#DIV/0!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/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0</v>
      </c>
      <c r="H12" s="14">
        <f t="shared" si="4"/>
        <v>0</v>
      </c>
      <c r="I12" s="13"/>
      <c r="J12" s="13" t="e">
        <f t="shared" si="5"/>
        <v>#DIV/0!</v>
      </c>
      <c r="K12" s="13" t="e">
        <f t="shared" si="6"/>
        <v>#DIV/0!</v>
      </c>
      <c r="L12" s="13" t="e">
        <f t="shared" si="7"/>
        <v>#DIV/0!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/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0</v>
      </c>
      <c r="H13" s="14">
        <f t="shared" si="4"/>
        <v>0</v>
      </c>
      <c r="I13" s="13"/>
      <c r="J13" s="13" t="e">
        <f t="shared" si="5"/>
        <v>#DIV/0!</v>
      </c>
      <c r="K13" s="13" t="e">
        <f t="shared" si="6"/>
        <v>#DIV/0!</v>
      </c>
      <c r="L13" s="13" t="e">
        <f t="shared" si="7"/>
        <v>#DIV/0!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/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0</v>
      </c>
      <c r="H14" s="14">
        <f t="shared" si="4"/>
        <v>0</v>
      </c>
      <c r="I14" s="13"/>
      <c r="J14" s="13" t="e">
        <f t="shared" si="5"/>
        <v>#DIV/0!</v>
      </c>
      <c r="K14" s="13" t="e">
        <f t="shared" si="6"/>
        <v>#DIV/0!</v>
      </c>
      <c r="L14" s="13" t="e">
        <f t="shared" si="7"/>
        <v>#DIV/0!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/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0</v>
      </c>
      <c r="H15" s="14">
        <f t="shared" si="4"/>
        <v>0</v>
      </c>
      <c r="I15" s="13"/>
      <c r="J15" s="13" t="e">
        <f t="shared" si="5"/>
        <v>#DIV/0!</v>
      </c>
      <c r="K15" s="13" t="e">
        <f t="shared" si="6"/>
        <v>#DIV/0!</v>
      </c>
      <c r="L15" s="13" t="e">
        <f t="shared" si="7"/>
        <v>#DIV/0!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/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0</v>
      </c>
      <c r="H16" s="14">
        <f t="shared" si="4"/>
        <v>0</v>
      </c>
      <c r="I16" s="13"/>
      <c r="J16" s="13" t="e">
        <f t="shared" si="5"/>
        <v>#DIV/0!</v>
      </c>
      <c r="K16" s="13" t="e">
        <f t="shared" si="6"/>
        <v>#DIV/0!</v>
      </c>
      <c r="L16" s="13" t="e">
        <f t="shared" si="7"/>
        <v>#DIV/0!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/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0</v>
      </c>
      <c r="H17" s="14">
        <f t="shared" si="4"/>
        <v>0</v>
      </c>
      <c r="I17" s="13"/>
      <c r="J17" s="13" t="e">
        <f t="shared" si="5"/>
        <v>#DIV/0!</v>
      </c>
      <c r="K17" s="13" t="e">
        <f t="shared" si="6"/>
        <v>#DIV/0!</v>
      </c>
      <c r="L17" s="13" t="e">
        <f t="shared" si="7"/>
        <v>#DIV/0!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/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0</v>
      </c>
      <c r="H18" s="14">
        <f t="shared" si="4"/>
        <v>0</v>
      </c>
      <c r="I18" s="13"/>
      <c r="J18" s="13" t="e">
        <f t="shared" si="5"/>
        <v>#DIV/0!</v>
      </c>
      <c r="K18" s="13" t="e">
        <f t="shared" si="6"/>
        <v>#DIV/0!</v>
      </c>
      <c r="L18" s="13" t="e">
        <f t="shared" si="7"/>
        <v>#DIV/0!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/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0</v>
      </c>
      <c r="H19" s="14">
        <f t="shared" si="4"/>
        <v>0</v>
      </c>
      <c r="I19" s="13"/>
      <c r="J19" s="13" t="e">
        <f t="shared" si="5"/>
        <v>#DIV/0!</v>
      </c>
      <c r="K19" s="13" t="e">
        <f t="shared" si="6"/>
        <v>#DIV/0!</v>
      </c>
      <c r="L19" s="13" t="e">
        <f t="shared" si="7"/>
        <v>#DIV/0!</v>
      </c>
      <c r="M19" s="13" t="e">
        <f t="shared" ref="M19:M31" si="9">SUM(G8:G19)/SUM(I8:I19)*100</f>
        <v>#DIV/0!</v>
      </c>
      <c r="N19" s="18"/>
      <c r="O19" s="13"/>
      <c r="P19" s="13"/>
      <c r="R19" s="16">
        <f t="shared" si="8"/>
        <v>44986</v>
      </c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/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0</v>
      </c>
      <c r="H20" s="14">
        <f t="shared" si="4"/>
        <v>0</v>
      </c>
      <c r="I20" s="13"/>
      <c r="J20" s="13" t="e">
        <f t="shared" si="5"/>
        <v>#DIV/0!</v>
      </c>
      <c r="K20" s="13" t="e">
        <f t="shared" si="6"/>
        <v>#DIV/0!</v>
      </c>
      <c r="L20" s="13" t="e">
        <f t="shared" si="7"/>
        <v>#DIV/0!</v>
      </c>
      <c r="M20" s="13" t="e">
        <f t="shared" si="9"/>
        <v>#DIV/0!</v>
      </c>
      <c r="N20" s="18" t="e">
        <f t="shared" ref="N20:N31" si="10">J20/J8</f>
        <v>#DIV/0!</v>
      </c>
      <c r="O20" s="18" t="e">
        <f t="shared" ref="O20:O31" si="11">I20/I8</f>
        <v>#DIV/0!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/>
      <c r="C21" s="13">
        <f>++'Completion Factors'!J17</f>
        <v>1</v>
      </c>
      <c r="D21" s="13">
        <f t="shared" si="1"/>
        <v>0</v>
      </c>
      <c r="E21" s="13">
        <f t="shared" si="2"/>
        <v>0</v>
      </c>
      <c r="F21" s="13"/>
      <c r="G21" s="13">
        <f t="shared" si="3"/>
        <v>0</v>
      </c>
      <c r="H21" s="14">
        <f t="shared" si="4"/>
        <v>0</v>
      </c>
      <c r="I21" s="13"/>
      <c r="J21" s="13" t="e">
        <f t="shared" si="5"/>
        <v>#DIV/0!</v>
      </c>
      <c r="K21" s="13" t="e">
        <f t="shared" si="6"/>
        <v>#DIV/0!</v>
      </c>
      <c r="L21" s="13" t="e">
        <f t="shared" si="7"/>
        <v>#DIV/0!</v>
      </c>
      <c r="M21" s="13" t="e">
        <f t="shared" si="9"/>
        <v>#DIV/0!</v>
      </c>
      <c r="N21" s="18" t="e">
        <f t="shared" si="10"/>
        <v>#DIV/0!</v>
      </c>
      <c r="O21" s="18" t="e">
        <f t="shared" si="11"/>
        <v>#DIV/0!</v>
      </c>
      <c r="P21" s="13"/>
      <c r="R21" s="16">
        <f t="shared" si="8"/>
        <v>45047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/>
      <c r="C22" s="13">
        <f>++'Completion Factors'!J16</f>
        <v>1</v>
      </c>
      <c r="D22" s="13">
        <f t="shared" si="1"/>
        <v>0</v>
      </c>
      <c r="E22" s="13">
        <f t="shared" si="2"/>
        <v>0</v>
      </c>
      <c r="F22" s="13"/>
      <c r="G22" s="13">
        <f t="shared" si="3"/>
        <v>0</v>
      </c>
      <c r="H22" s="14">
        <f t="shared" si="4"/>
        <v>0</v>
      </c>
      <c r="I22" s="13"/>
      <c r="J22" s="13" t="e">
        <f t="shared" si="5"/>
        <v>#DIV/0!</v>
      </c>
      <c r="K22" s="13" t="e">
        <f t="shared" si="6"/>
        <v>#DIV/0!</v>
      </c>
      <c r="L22" s="13" t="e">
        <f t="shared" si="7"/>
        <v>#DIV/0!</v>
      </c>
      <c r="M22" s="13" t="e">
        <f t="shared" si="9"/>
        <v>#DIV/0!</v>
      </c>
      <c r="N22" s="18" t="e">
        <f t="shared" si="10"/>
        <v>#DIV/0!</v>
      </c>
      <c r="O22" s="18" t="e">
        <f t="shared" si="11"/>
        <v>#DIV/0!</v>
      </c>
      <c r="P22" s="13"/>
      <c r="R22" s="16">
        <f t="shared" si="8"/>
        <v>45078</v>
      </c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/>
      <c r="C23" s="13">
        <f>++'Completion Factors'!J15</f>
        <v>1</v>
      </c>
      <c r="D23" s="13">
        <f t="shared" si="1"/>
        <v>0</v>
      </c>
      <c r="E23" s="13">
        <f t="shared" si="2"/>
        <v>0</v>
      </c>
      <c r="F23" s="13"/>
      <c r="G23" s="13">
        <f t="shared" si="3"/>
        <v>0</v>
      </c>
      <c r="H23" s="14">
        <f t="shared" si="4"/>
        <v>0</v>
      </c>
      <c r="I23" s="13"/>
      <c r="J23" s="13" t="e">
        <f t="shared" si="5"/>
        <v>#DIV/0!</v>
      </c>
      <c r="K23" s="13" t="e">
        <f t="shared" si="6"/>
        <v>#DIV/0!</v>
      </c>
      <c r="L23" s="13" t="e">
        <f t="shared" si="7"/>
        <v>#DIV/0!</v>
      </c>
      <c r="M23" s="13" t="e">
        <f t="shared" si="9"/>
        <v>#DIV/0!</v>
      </c>
      <c r="N23" s="18" t="e">
        <f t="shared" si="10"/>
        <v>#DIV/0!</v>
      </c>
      <c r="O23" s="18" t="e">
        <f t="shared" si="11"/>
        <v>#DIV/0!</v>
      </c>
      <c r="P23" s="13"/>
      <c r="R23" s="16">
        <f t="shared" si="8"/>
        <v>45108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13.11</v>
      </c>
      <c r="C24" s="13">
        <f>++'Completion Factors'!J14</f>
        <v>1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13.11</v>
      </c>
      <c r="H24" s="14">
        <f t="shared" si="4"/>
        <v>0</v>
      </c>
      <c r="I24" s="13"/>
      <c r="J24" s="13" t="e">
        <f t="shared" si="5"/>
        <v>#DIV/0!</v>
      </c>
      <c r="K24" s="13" t="e">
        <f t="shared" si="6"/>
        <v>#DIV/0!</v>
      </c>
      <c r="L24" s="13" t="e">
        <f t="shared" si="7"/>
        <v>#DIV/0!</v>
      </c>
      <c r="M24" s="13" t="e">
        <f t="shared" si="9"/>
        <v>#DIV/0!</v>
      </c>
      <c r="N24" s="18" t="e">
        <f t="shared" si="10"/>
        <v>#DIV/0!</v>
      </c>
      <c r="O24" s="18" t="e">
        <f t="shared" si="11"/>
        <v>#DIV/0!</v>
      </c>
      <c r="P24" s="13"/>
      <c r="R24" s="16">
        <f t="shared" si="8"/>
        <v>45139</v>
      </c>
      <c r="S24" s="17"/>
      <c r="T24" s="17"/>
      <c r="U24" s="17"/>
      <c r="V24" s="17"/>
      <c r="W24" s="17">
        <v>13.11</v>
      </c>
      <c r="X24" s="17">
        <v>13.11</v>
      </c>
      <c r="Y24" s="17">
        <v>13.11</v>
      </c>
      <c r="Z24" s="17">
        <v>13.11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159.38</v>
      </c>
      <c r="C25" s="13">
        <f>++'Completion Factors'!J13</f>
        <v>1</v>
      </c>
      <c r="D25" s="13">
        <f t="shared" si="1"/>
        <v>0</v>
      </c>
      <c r="E25" s="13">
        <f t="shared" si="2"/>
        <v>0</v>
      </c>
      <c r="F25" s="19">
        <v>0</v>
      </c>
      <c r="G25" s="13">
        <f t="shared" si="3"/>
        <v>159.38</v>
      </c>
      <c r="H25" s="14">
        <f t="shared" si="4"/>
        <v>0</v>
      </c>
      <c r="I25" s="13"/>
      <c r="J25" s="13" t="e">
        <f t="shared" si="5"/>
        <v>#DIV/0!</v>
      </c>
      <c r="K25" s="13" t="e">
        <f t="shared" si="6"/>
        <v>#DIV/0!</v>
      </c>
      <c r="L25" s="13" t="e">
        <f t="shared" si="7"/>
        <v>#DIV/0!</v>
      </c>
      <c r="M25" s="13" t="e">
        <f t="shared" si="9"/>
        <v>#DIV/0!</v>
      </c>
      <c r="N25" s="18" t="e">
        <f t="shared" si="10"/>
        <v>#DIV/0!</v>
      </c>
      <c r="O25" s="18" t="e">
        <f t="shared" si="11"/>
        <v>#DIV/0!</v>
      </c>
      <c r="P25" s="13"/>
      <c r="R25" s="16">
        <f t="shared" si="8"/>
        <v>45170</v>
      </c>
      <c r="S25" s="17"/>
      <c r="T25" s="17"/>
      <c r="U25" s="17">
        <v>72.179999999999993</v>
      </c>
      <c r="V25" s="17">
        <v>145.52000000000001</v>
      </c>
      <c r="W25" s="17">
        <v>159.38</v>
      </c>
      <c r="X25" s="17">
        <v>159.38</v>
      </c>
      <c r="Y25" s="17">
        <v>159.38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2411.29</v>
      </c>
      <c r="C26" s="13">
        <f>++'Completion Factors'!J12</f>
        <v>1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2411.29</v>
      </c>
      <c r="H26" s="14">
        <f t="shared" si="4"/>
        <v>0</v>
      </c>
      <c r="I26" s="13"/>
      <c r="J26" s="13" t="e">
        <f t="shared" si="5"/>
        <v>#DIV/0!</v>
      </c>
      <c r="K26" s="13" t="e">
        <f t="shared" si="6"/>
        <v>#DIV/0!</v>
      </c>
      <c r="L26" s="13" t="e">
        <f t="shared" si="7"/>
        <v>#DIV/0!</v>
      </c>
      <c r="M26" s="13" t="e">
        <f t="shared" si="9"/>
        <v>#DIV/0!</v>
      </c>
      <c r="N26" s="18" t="e">
        <f t="shared" si="10"/>
        <v>#DIV/0!</v>
      </c>
      <c r="O26" s="18" t="e">
        <f t="shared" si="11"/>
        <v>#DIV/0!</v>
      </c>
      <c r="P26" s="13"/>
      <c r="R26" s="16">
        <f t="shared" si="8"/>
        <v>45200</v>
      </c>
      <c r="S26" s="17"/>
      <c r="T26" s="17">
        <v>135.15</v>
      </c>
      <c r="U26" s="17">
        <v>2125.15</v>
      </c>
      <c r="V26" s="17">
        <v>2329.86</v>
      </c>
      <c r="W26" s="17">
        <v>2411.29</v>
      </c>
      <c r="X26" s="17">
        <v>2411.29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663.24</v>
      </c>
      <c r="C27" s="13">
        <f>++'Completion Factors'!J11</f>
        <v>1</v>
      </c>
      <c r="D27" s="13">
        <f t="shared" si="1"/>
        <v>0</v>
      </c>
      <c r="E27" s="13">
        <f t="shared" si="2"/>
        <v>0</v>
      </c>
      <c r="F27" s="13">
        <f>ROUND(+I27*J27/100,0)-D27-B27</f>
        <v>-663.24</v>
      </c>
      <c r="G27" s="13">
        <f t="shared" si="3"/>
        <v>0</v>
      </c>
      <c r="H27" s="14">
        <f t="shared" si="4"/>
        <v>-663.24</v>
      </c>
      <c r="I27" s="13"/>
      <c r="J27" s="19">
        <v>65</v>
      </c>
      <c r="K27" s="13" t="e">
        <f t="shared" si="6"/>
        <v>#DIV/0!</v>
      </c>
      <c r="L27" s="13" t="e">
        <f t="shared" si="7"/>
        <v>#DIV/0!</v>
      </c>
      <c r="M27" s="13" t="e">
        <f t="shared" si="9"/>
        <v>#DIV/0!</v>
      </c>
      <c r="N27" s="18" t="e">
        <f t="shared" si="10"/>
        <v>#DIV/0!</v>
      </c>
      <c r="O27" s="18" t="e">
        <f t="shared" si="11"/>
        <v>#DIV/0!</v>
      </c>
      <c r="P27" s="13"/>
      <c r="R27" s="16">
        <f t="shared" si="8"/>
        <v>45231</v>
      </c>
      <c r="S27" s="17"/>
      <c r="T27" s="17">
        <v>587.22</v>
      </c>
      <c r="U27" s="17">
        <v>635.44000000000005</v>
      </c>
      <c r="V27" s="17">
        <v>635.44000000000005</v>
      </c>
      <c r="W27" s="17">
        <v>663.24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472.83</v>
      </c>
      <c r="C28" s="13">
        <f>++'Completion Factors'!J10</f>
        <v>0.96193771626297575</v>
      </c>
      <c r="D28" s="13">
        <f t="shared" si="1"/>
        <v>18.709100719424448</v>
      </c>
      <c r="E28" s="13">
        <f t="shared" si="2"/>
        <v>18.709100719424448</v>
      </c>
      <c r="F28" s="13">
        <f>ROUND(+I28*J28/100,0)-D28-B28</f>
        <v>1835.4608992805756</v>
      </c>
      <c r="G28" s="13">
        <f t="shared" si="3"/>
        <v>2327</v>
      </c>
      <c r="H28" s="14">
        <f t="shared" si="4"/>
        <v>1854.17</v>
      </c>
      <c r="I28" s="13">
        <v>3579.32</v>
      </c>
      <c r="J28" s="19">
        <v>65</v>
      </c>
      <c r="K28" s="13">
        <f t="shared" si="6"/>
        <v>13.210051071153178</v>
      </c>
      <c r="L28" s="13">
        <f t="shared" si="7"/>
        <v>51.789948928846826</v>
      </c>
      <c r="M28" s="13">
        <f t="shared" si="9"/>
        <v>137.1986857838919</v>
      </c>
      <c r="N28" s="18" t="e">
        <f t="shared" si="10"/>
        <v>#DIV/0!</v>
      </c>
      <c r="O28" s="18" t="e">
        <f t="shared" si="11"/>
        <v>#DIV/0!</v>
      </c>
      <c r="P28" s="20"/>
      <c r="R28" s="16">
        <f t="shared" si="8"/>
        <v>45261</v>
      </c>
      <c r="S28" s="17"/>
      <c r="T28" s="17">
        <v>299.68</v>
      </c>
      <c r="U28" s="17">
        <v>472.83</v>
      </c>
      <c r="V28" s="17">
        <v>472.83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478.69</v>
      </c>
      <c r="C29" s="13">
        <f>++'Completion Factors'!J9</f>
        <v>0.88730241928728881</v>
      </c>
      <c r="D29" s="13">
        <f t="shared" si="1"/>
        <v>60.799118472707349</v>
      </c>
      <c r="E29" s="13">
        <f t="shared" si="2"/>
        <v>60.799118472707349</v>
      </c>
      <c r="F29" s="13">
        <f>ROUND(+I29*J29/100,0)-D29-B29</f>
        <v>2318.5108815272924</v>
      </c>
      <c r="G29" s="13">
        <f t="shared" si="3"/>
        <v>2858</v>
      </c>
      <c r="H29" s="14">
        <f t="shared" si="4"/>
        <v>2379.31</v>
      </c>
      <c r="I29" s="13">
        <v>4082.9</v>
      </c>
      <c r="J29" s="19">
        <v>70</v>
      </c>
      <c r="K29" s="13">
        <f t="shared" si="6"/>
        <v>11.724264615836782</v>
      </c>
      <c r="L29" s="13">
        <f t="shared" si="7"/>
        <v>58.27573538416322</v>
      </c>
      <c r="M29" s="13">
        <f t="shared" si="9"/>
        <v>101.39071966088156</v>
      </c>
      <c r="N29" s="18" t="e">
        <f t="shared" si="10"/>
        <v>#DIV/0!</v>
      </c>
      <c r="O29" s="18" t="e">
        <f t="shared" si="11"/>
        <v>#DIV/0!</v>
      </c>
      <c r="P29" s="13"/>
      <c r="R29" s="16">
        <f t="shared" si="8"/>
        <v>45292</v>
      </c>
      <c r="S29" s="17">
        <v>91.46</v>
      </c>
      <c r="T29" s="17">
        <v>370.12</v>
      </c>
      <c r="U29" s="17">
        <v>478.69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431.25000000000011</v>
      </c>
      <c r="C30" s="13">
        <f>++'Completion Factors'!J8</f>
        <v>0.33276918223306562</v>
      </c>
      <c r="D30" s="13">
        <f t="shared" si="1"/>
        <v>864.69332355560573</v>
      </c>
      <c r="E30" s="13">
        <f t="shared" si="2"/>
        <v>864.69332355560573</v>
      </c>
      <c r="F30" s="13">
        <f>ROUND(+I30*J30/100,0)-D30-B30</f>
        <v>1200.0566764443943</v>
      </c>
      <c r="G30" s="13">
        <f t="shared" si="3"/>
        <v>2496</v>
      </c>
      <c r="H30" s="14">
        <f t="shared" si="4"/>
        <v>2064.75</v>
      </c>
      <c r="I30" s="13">
        <v>3327.53</v>
      </c>
      <c r="J30" s="19">
        <v>75</v>
      </c>
      <c r="K30" s="13">
        <f t="shared" si="6"/>
        <v>12.960063470502147</v>
      </c>
      <c r="L30" s="13">
        <f t="shared" si="7"/>
        <v>62.039936529497851</v>
      </c>
      <c r="M30" s="13">
        <f t="shared" si="9"/>
        <v>93.403216633681367</v>
      </c>
      <c r="N30" s="18" t="e">
        <f t="shared" si="10"/>
        <v>#DIV/0!</v>
      </c>
      <c r="O30" s="18" t="e">
        <f t="shared" si="11"/>
        <v>#DIV/0!</v>
      </c>
      <c r="P30" s="13"/>
      <c r="R30" s="16">
        <f t="shared" si="8"/>
        <v>45323</v>
      </c>
      <c r="S30" s="17">
        <v>21.66</v>
      </c>
      <c r="T30" s="17">
        <v>431.25000000000011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4.6973120898217258E-2</v>
      </c>
      <c r="D31" s="13">
        <f t="shared" si="1"/>
        <v>0</v>
      </c>
      <c r="E31" s="13">
        <f t="shared" si="2"/>
        <v>0</v>
      </c>
      <c r="F31" s="13">
        <f>ROUND(+I31*J31/100,0)-D31-B31</f>
        <v>2870</v>
      </c>
      <c r="G31" s="13">
        <f t="shared" si="3"/>
        <v>2870</v>
      </c>
      <c r="H31" s="14">
        <f t="shared" si="4"/>
        <v>2870</v>
      </c>
      <c r="I31" s="13">
        <v>3586.88</v>
      </c>
      <c r="J31" s="19">
        <v>80</v>
      </c>
      <c r="K31" s="13">
        <f t="shared" si="6"/>
        <v>0</v>
      </c>
      <c r="L31" s="13">
        <f t="shared" si="7"/>
        <v>80</v>
      </c>
      <c r="M31" s="13">
        <f t="shared" si="9"/>
        <v>90.108481864463855</v>
      </c>
      <c r="N31" s="18" t="e">
        <f t="shared" si="10"/>
        <v>#DIV/0!</v>
      </c>
      <c r="O31" s="18" t="e">
        <f t="shared" si="11"/>
        <v>#DIV/0!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8504.99</v>
      </c>
      <c r="I33" s="13"/>
      <c r="J33" s="22">
        <f>SUM(G20:G31)/SUM(I20:I31)</f>
        <v>0.90108481864463852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9142.8642499999987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2024-10-16T17:52:31Z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