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A4FC7930-CDFB-47DD-95D7-26D8F6D31409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<sst xmlns="http://schemas.openxmlformats.org/spreadsheetml/2006/main" count="137" uniqueCount="65">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</sst>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4.9897528761174717E-2</c:v>
                </c:pt>
                <c:pt idx="1">
                  <c:v>0.40210759365392229</c:v>
                </c:pt>
                <c:pt idx="2">
                  <c:v>0.58283639856283753</c:v>
                </c:pt>
                <c:pt idx="3">
                  <c:v>0.70880650130192657</c:v>
                </c:pt>
                <c:pt idx="4">
                  <c:v>0.79725314515892065</c:v>
                </c:pt>
                <c:pt idx="5">
                  <c:v>0.84600651355406797</c:v>
                </c:pt>
                <c:pt idx="6">
                  <c:v>0.90507639803090678</c:v>
                </c:pt>
                <c:pt idx="7">
                  <c:v>0.9455522342474908</c:v>
                </c:pt>
                <c:pt idx="8">
                  <c:v>0.97102408975168819</c:v>
                </c:pt>
                <c:pt idx="9">
                  <c:v>0.97790545578306387</c:v>
                </c:pt>
                <c:pt idx="10">
                  <c:v>0.99936648947232953</c:v>
                </c:pt>
                <c:pt idx="11">
                  <c:v>0.99954511565655646</c:v>
                </c:pt>
                <c:pt idx="12">
                  <c:v>0.9997891648362357</c:v>
                </c:pt>
                <c:pt idx="13">
                  <c:v>0.99997354830126761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2-455E-B1B3-09BD008FAA7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5.1138238693842653E-2</c:v>
                </c:pt>
                <c:pt idx="1">
                  <c:v>0.35181154328536363</c:v>
                </c:pt>
                <c:pt idx="2">
                  <c:v>0.60229534828582354</c:v>
                </c:pt>
                <c:pt idx="3">
                  <c:v>0.77742439503781136</c:v>
                </c:pt>
                <c:pt idx="4">
                  <c:v>0.87574946822307753</c:v>
                </c:pt>
                <c:pt idx="5">
                  <c:v>0.92996351863806526</c:v>
                </c:pt>
                <c:pt idx="6">
                  <c:v>0.93292095058245417</c:v>
                </c:pt>
                <c:pt idx="7">
                  <c:v>0.96306814352623382</c:v>
                </c:pt>
                <c:pt idx="8">
                  <c:v>0.96574823026252021</c:v>
                </c:pt>
                <c:pt idx="9">
                  <c:v>0.97437292912417706</c:v>
                </c:pt>
                <c:pt idx="10">
                  <c:v>0.99935199341577585</c:v>
                </c:pt>
                <c:pt idx="11">
                  <c:v>0.99954511565655646</c:v>
                </c:pt>
                <c:pt idx="12">
                  <c:v>0.9997891648362357</c:v>
                </c:pt>
                <c:pt idx="13">
                  <c:v>0.99997354830126761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2-455E-B1B3-09BD008FAA7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6.4515124038842742E-2</c:v>
                </c:pt>
                <c:pt idx="1">
                  <c:v>0.36478237956283449</c:v>
                </c:pt>
                <c:pt idx="2">
                  <c:v>0.47041343892521231</c:v>
                </c:pt>
                <c:pt idx="3">
                  <c:v>0.77474156586875098</c:v>
                </c:pt>
                <c:pt idx="4">
                  <c:v>0.8240722219173825</c:v>
                </c:pt>
                <c:pt idx="5">
                  <c:v>0.86752688897561281</c:v>
                </c:pt>
                <c:pt idx="6">
                  <c:v>0.86990759505593362</c:v>
                </c:pt>
                <c:pt idx="7">
                  <c:v>0.9339305906664952</c:v>
                </c:pt>
                <c:pt idx="8">
                  <c:v>0.93837933977665389</c:v>
                </c:pt>
                <c:pt idx="9">
                  <c:v>0.93955208629086651</c:v>
                </c:pt>
                <c:pt idx="10">
                  <c:v>0.99940172362669022</c:v>
                </c:pt>
                <c:pt idx="11">
                  <c:v>0.99940172362669022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2-455E-B1B3-09BD008FAA7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0.17537631782690249</c:v>
                </c:pt>
                <c:pt idx="1">
                  <c:v>0.17537631782690249</c:v>
                </c:pt>
                <c:pt idx="2">
                  <c:v>0.59597894953600372</c:v>
                </c:pt>
                <c:pt idx="3">
                  <c:v>0.71877415141296341</c:v>
                </c:pt>
                <c:pt idx="4">
                  <c:v>0.89289286283810376</c:v>
                </c:pt>
                <c:pt idx="5">
                  <c:v>0.9594766832795818</c:v>
                </c:pt>
                <c:pt idx="6">
                  <c:v>0.96314620248748828</c:v>
                </c:pt>
                <c:pt idx="7">
                  <c:v>0.99669148223729154</c:v>
                </c:pt>
                <c:pt idx="8">
                  <c:v>0.99960773321534457</c:v>
                </c:pt>
                <c:pt idx="9">
                  <c:v>0.99960773321534457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2-455E-B1B3-09BD008FAA7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1.630388658770331E-2</c:v>
                </c:pt>
                <c:pt idx="1">
                  <c:v>0.29439775925731793</c:v>
                </c:pt>
                <c:pt idx="2">
                  <c:v>0.4883810327204447</c:v>
                </c:pt>
                <c:pt idx="3">
                  <c:v>0.59060334675667736</c:v>
                </c:pt>
                <c:pt idx="4">
                  <c:v>0.77086620303888631</c:v>
                </c:pt>
                <c:pt idx="5">
                  <c:v>0.84612223254766694</c:v>
                </c:pt>
                <c:pt idx="6">
                  <c:v>0.89687604551197597</c:v>
                </c:pt>
                <c:pt idx="7">
                  <c:v>0.94872340077648443</c:v>
                </c:pt>
                <c:pt idx="8">
                  <c:v>0.96433936036518031</c:v>
                </c:pt>
                <c:pt idx="9">
                  <c:v>0.96845319363304672</c:v>
                </c:pt>
                <c:pt idx="10">
                  <c:v>0.99908479529945704</c:v>
                </c:pt>
                <c:pt idx="11">
                  <c:v>0.99926365589550004</c:v>
                </c:pt>
                <c:pt idx="12">
                  <c:v>0.9997652895155934</c:v>
                </c:pt>
                <c:pt idx="13">
                  <c:v>0.99997167978919554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2-455E-B1B3-09BD008FAA7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2.6934213971853339E-2</c:v>
                </c:pt>
                <c:pt idx="1">
                  <c:v>0.21974718115968281</c:v>
                </c:pt>
                <c:pt idx="2">
                  <c:v>0.44745673672082409</c:v>
                </c:pt>
                <c:pt idx="3">
                  <c:v>0.56189016412842163</c:v>
                </c:pt>
                <c:pt idx="4">
                  <c:v>0.8087665107358426</c:v>
                </c:pt>
                <c:pt idx="5">
                  <c:v>0.9083564564793839</c:v>
                </c:pt>
                <c:pt idx="6">
                  <c:v>0.91338674690443178</c:v>
                </c:pt>
                <c:pt idx="7">
                  <c:v>0.95700728822986059</c:v>
                </c:pt>
                <c:pt idx="8">
                  <c:v>0.95855557441518546</c:v>
                </c:pt>
                <c:pt idx="9">
                  <c:v>0.96353862371087118</c:v>
                </c:pt>
                <c:pt idx="10">
                  <c:v>0.99906989313995853</c:v>
                </c:pt>
                <c:pt idx="11">
                  <c:v>0.99926365589550004</c:v>
                </c:pt>
                <c:pt idx="12">
                  <c:v>0.9997652895155934</c:v>
                </c:pt>
                <c:pt idx="13">
                  <c:v>0.99997167978919554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52-455E-B1B3-09BD008FAA7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4.6601648663895427E-2</c:v>
                </c:pt>
                <c:pt idx="1">
                  <c:v>0.18501105407903901</c:v>
                </c:pt>
                <c:pt idx="2">
                  <c:v>0.33409596902268468</c:v>
                </c:pt>
                <c:pt idx="3">
                  <c:v>0.4754024275318674</c:v>
                </c:pt>
                <c:pt idx="4">
                  <c:v>0.77647663863660299</c:v>
                </c:pt>
                <c:pt idx="5">
                  <c:v>0.84219515426978109</c:v>
                </c:pt>
                <c:pt idx="6">
                  <c:v>0.84700392731148821</c:v>
                </c:pt>
                <c:pt idx="7">
                  <c:v>0.92764140851132459</c:v>
                </c:pt>
                <c:pt idx="8">
                  <c:v>0.93004157703580359</c:v>
                </c:pt>
                <c:pt idx="9">
                  <c:v>0.93083750088159145</c:v>
                </c:pt>
                <c:pt idx="10">
                  <c:v>0.99899700048358919</c:v>
                </c:pt>
                <c:pt idx="11">
                  <c:v>0.99899700048358919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52-455E-B1B3-09BD008FAA7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0.10228912887722209</c:v>
                </c:pt>
                <c:pt idx="1">
                  <c:v>0.10228912887722209</c:v>
                </c:pt>
                <c:pt idx="2">
                  <c:v>0.34760775190507631</c:v>
                </c:pt>
                <c:pt idx="3">
                  <c:v>0.38817898913048049</c:v>
                </c:pt>
                <c:pt idx="4">
                  <c:v>0.87745461980540584</c:v>
                </c:pt>
                <c:pt idx="5">
                  <c:v>0.93449838692585374</c:v>
                </c:pt>
                <c:pt idx="6">
                  <c:v>0.94483054789693788</c:v>
                </c:pt>
                <c:pt idx="7">
                  <c:v>0.99812756698920502</c:v>
                </c:pt>
                <c:pt idx="8">
                  <c:v>0.99955837665168656</c:v>
                </c:pt>
                <c:pt idx="9">
                  <c:v>0.99955837665168656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52-455E-B1B3-09BD008FAA7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9.4329541813419224E-2</c:v>
                </c:pt>
                <c:pt idx="1">
                  <c:v>0.23687183357414901</c:v>
                </c:pt>
                <c:pt idx="2">
                  <c:v>0.52580365391170159</c:v>
                </c:pt>
                <c:pt idx="3">
                  <c:v>0.74570920831712073</c:v>
                </c:pt>
                <c:pt idx="4">
                  <c:v>0.85710328293362548</c:v>
                </c:pt>
                <c:pt idx="5">
                  <c:v>0.91118795248191198</c:v>
                </c:pt>
                <c:pt idx="6">
                  <c:v>0.91415559959668791</c:v>
                </c:pt>
                <c:pt idx="7">
                  <c:v>0.96429091719446747</c:v>
                </c:pt>
                <c:pt idx="8">
                  <c:v>0.96802631741200018</c:v>
                </c:pt>
                <c:pt idx="9">
                  <c:v>0.96864995011511235</c:v>
                </c:pt>
                <c:pt idx="10">
                  <c:v>0.99970077230291443</c:v>
                </c:pt>
                <c:pt idx="11">
                  <c:v>0.99970077230291443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52-455E-B1B3-09BD008F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8.0586675059307211</c:v>
                </c:pt>
                <c:pt idx="1">
                  <c:v>1.4494538470826821</c:v>
                </c:pt>
                <c:pt idx="2">
                  <c:v>1.2161328685883499</c:v>
                </c:pt>
                <c:pt idx="3">
                  <c:v>1.124782495214895</c:v>
                </c:pt>
                <c:pt idx="4">
                  <c:v>1.0611516789757269</c:v>
                </c:pt>
                <c:pt idx="5">
                  <c:v>1.06982202090701</c:v>
                </c:pt>
                <c:pt idx="6">
                  <c:v>1.044720905665691</c:v>
                </c:pt>
                <c:pt idx="7">
                  <c:v>1.0269386022068561</c:v>
                </c:pt>
                <c:pt idx="8">
                  <c:v>1.007086709901436</c:v>
                </c:pt>
                <c:pt idx="9">
                  <c:v>1.0219459187617279</c:v>
                </c:pt>
                <c:pt idx="10">
                  <c:v>1.0001787394175301</c:v>
                </c:pt>
                <c:pt idx="11">
                  <c:v>1.0002441602443519</c:v>
                </c:pt>
                <c:pt idx="12">
                  <c:v>1.0001844223477481</c:v>
                </c:pt>
                <c:pt idx="13">
                  <c:v>1.000026452398443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3-4CEA-B2C7-A3B9C41020B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6.8796179194126958</c:v>
                </c:pt>
                <c:pt idx="1">
                  <c:v>1.711982906135874</c:v>
                </c:pt>
                <c:pt idx="2">
                  <c:v>1.29076938291225</c:v>
                </c:pt>
                <c:pt idx="3">
                  <c:v>1.126475415246629</c:v>
                </c:pt>
                <c:pt idx="4">
                  <c:v>1.061905890191392</c:v>
                </c:pt>
                <c:pt idx="5">
                  <c:v>1.003180159097768</c:v>
                </c:pt>
                <c:pt idx="6">
                  <c:v>1.032314841814794</c:v>
                </c:pt>
                <c:pt idx="7">
                  <c:v>1.0027828630344611</c:v>
                </c:pt>
                <c:pt idx="8">
                  <c:v>1.0089305872808201</c:v>
                </c:pt>
                <c:pt idx="9">
                  <c:v>1.025636040929474</c:v>
                </c:pt>
                <c:pt idx="10">
                  <c:v>1.000193247466411</c:v>
                </c:pt>
                <c:pt idx="11">
                  <c:v>1.0002441602443519</c:v>
                </c:pt>
                <c:pt idx="12">
                  <c:v>1.0001844223477481</c:v>
                </c:pt>
                <c:pt idx="13">
                  <c:v>1.000026452398443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3-4CEA-B2C7-A3B9C41020B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1.289572811847352</c:v>
                </c:pt>
                <c:pt idx="2">
                  <c:v>1.646937569723474</c:v>
                </c:pt>
                <c:pt idx="3">
                  <c:v>1.063673692263194</c:v>
                </c:pt>
                <c:pt idx="4">
                  <c:v>1.052731624610673</c:v>
                </c:pt>
                <c:pt idx="5">
                  <c:v>1.0027442447151489</c:v>
                </c:pt>
                <c:pt idx="6">
                  <c:v>1.0735974671038999</c:v>
                </c:pt>
                <c:pt idx="7">
                  <c:v>1.0047634686716751</c:v>
                </c:pt>
                <c:pt idx="8">
                  <c:v>1.0012497573896839</c:v>
                </c:pt>
                <c:pt idx="9">
                  <c:v>1.0637001803402899</c:v>
                </c:pt>
                <c:pt idx="10">
                  <c:v>1</c:v>
                </c:pt>
                <c:pt idx="11">
                  <c:v>1.0005986345222011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3-4CEA-B2C7-A3B9C41020B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3.398286364549167</c:v>
                </c:pt>
                <c:pt idx="2">
                  <c:v>1.2060394951408291</c:v>
                </c:pt>
                <c:pt idx="3">
                  <c:v>1.242243980369715</c:v>
                </c:pt>
                <c:pt idx="4">
                  <c:v>1.074570895582968</c:v>
                </c:pt>
                <c:pt idx="5">
                  <c:v>1.003824500659426</c:v>
                </c:pt>
                <c:pt idx="6">
                  <c:v>1.0348288553317939</c:v>
                </c:pt>
                <c:pt idx="7">
                  <c:v>1.002925931474308</c:v>
                </c:pt>
                <c:pt idx="8">
                  <c:v>1</c:v>
                </c:pt>
                <c:pt idx="9">
                  <c:v>1.0003924207182691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3-4CEA-B2C7-A3B9C41020B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18.056906718141558</c:v>
                </c:pt>
                <c:pt idx="1">
                  <c:v>1.6589155907724691</c:v>
                </c:pt>
                <c:pt idx="2">
                  <c:v>1.2093085258999929</c:v>
                </c:pt>
                <c:pt idx="3">
                  <c:v>1.305218142213602</c:v>
                </c:pt>
                <c:pt idx="4">
                  <c:v>1.0976252807713049</c:v>
                </c:pt>
                <c:pt idx="5">
                  <c:v>1.059984020052859</c:v>
                </c:pt>
                <c:pt idx="6">
                  <c:v>1.0578088304665469</c:v>
                </c:pt>
                <c:pt idx="7">
                  <c:v>1.016459970920834</c:v>
                </c:pt>
                <c:pt idx="8">
                  <c:v>1.0042659601349351</c:v>
                </c:pt>
                <c:pt idx="9">
                  <c:v>1.031629408491596</c:v>
                </c:pt>
                <c:pt idx="10">
                  <c:v>1.0001790244400519</c:v>
                </c:pt>
                <c:pt idx="11">
                  <c:v>1.00050200326724</c:v>
                </c:pt>
                <c:pt idx="12">
                  <c:v>1.000206438726936</c:v>
                </c:pt>
                <c:pt idx="13">
                  <c:v>1.000028321012862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3-4CEA-B2C7-A3B9C41020B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8.1586632299469315</c:v>
                </c:pt>
                <c:pt idx="1">
                  <c:v>2.0362342504665509</c:v>
                </c:pt>
                <c:pt idx="2">
                  <c:v>1.255741880759736</c:v>
                </c:pt>
                <c:pt idx="3">
                  <c:v>1.4393676244366449</c:v>
                </c:pt>
                <c:pt idx="4">
                  <c:v>1.1231380681835239</c:v>
                </c:pt>
                <c:pt idx="5">
                  <c:v>1.005537793439091</c:v>
                </c:pt>
                <c:pt idx="6">
                  <c:v>1.047756923858665</c:v>
                </c:pt>
                <c:pt idx="7">
                  <c:v>1.0016178415821559</c:v>
                </c:pt>
                <c:pt idx="8">
                  <c:v>1.005198498061759</c:v>
                </c:pt>
                <c:pt idx="9">
                  <c:v>1.0368758122972239</c:v>
                </c:pt>
                <c:pt idx="10">
                  <c:v>1.0001939431433891</c:v>
                </c:pt>
                <c:pt idx="11">
                  <c:v>1.00050200326724</c:v>
                </c:pt>
                <c:pt idx="12">
                  <c:v>1.000206438726936</c:v>
                </c:pt>
                <c:pt idx="13">
                  <c:v>1.000028321012862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3-4CEA-B2C7-A3B9C41020B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1.805816256146267</c:v>
                </c:pt>
                <c:pt idx="2">
                  <c:v>1.422951701340605</c:v>
                </c:pt>
                <c:pt idx="3">
                  <c:v>1.63330389932549</c:v>
                </c:pt>
                <c:pt idx="4">
                  <c:v>1.084636822749196</c:v>
                </c:pt>
                <c:pt idx="5">
                  <c:v>1.0057098084895499</c:v>
                </c:pt>
                <c:pt idx="6">
                  <c:v>1.0952031963485589</c:v>
                </c:pt>
                <c:pt idx="7">
                  <c:v>1.002587388297306</c:v>
                </c:pt>
                <c:pt idx="8">
                  <c:v>1.000855793832707</c:v>
                </c:pt>
                <c:pt idx="9">
                  <c:v>1.073223843621947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3-4CEA-B2C7-A3B9C41020B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3.398286364549167</c:v>
                </c:pt>
                <c:pt idx="2">
                  <c:v>1.1167155709360681</c:v>
                </c:pt>
                <c:pt idx="3">
                  <c:v>2.2604382111739252</c:v>
                </c:pt>
                <c:pt idx="4">
                  <c:v>1.065010504056721</c:v>
                </c:pt>
                <c:pt idx="5">
                  <c:v>1.011056371113783</c:v>
                </c:pt>
                <c:pt idx="6">
                  <c:v>1.0564090769618939</c:v>
                </c:pt>
                <c:pt idx="7">
                  <c:v>1.0014334937835629</c:v>
                </c:pt>
                <c:pt idx="8">
                  <c:v>1</c:v>
                </c:pt>
                <c:pt idx="9">
                  <c:v>1.000441818465664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3-4CEA-B2C7-A3B9C41020B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2.8271074805902048</c:v>
                </c:pt>
                <c:pt idx="1">
                  <c:v>2.3439295881982591</c:v>
                </c:pt>
                <c:pt idx="2">
                  <c:v>1.426488532432151</c:v>
                </c:pt>
                <c:pt idx="3">
                  <c:v>1.152958836316454</c:v>
                </c:pt>
                <c:pt idx="4">
                  <c:v>1.0636512600968211</c:v>
                </c:pt>
                <c:pt idx="5">
                  <c:v>1.0032843726872871</c:v>
                </c:pt>
                <c:pt idx="6">
                  <c:v>1.0542131612178469</c:v>
                </c:pt>
                <c:pt idx="7">
                  <c:v>1.003844700072992</c:v>
                </c:pt>
                <c:pt idx="8">
                  <c:v>1.000624878694842</c:v>
                </c:pt>
                <c:pt idx="9">
                  <c:v>1.032046300529279</c:v>
                </c:pt>
                <c:pt idx="10">
                  <c:v>1</c:v>
                </c:pt>
                <c:pt idx="11">
                  <c:v>1.0002993172611001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63-4CEA-B2C7-A3B9C410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0.17685921155555673</v>
      </c>
      <c r="D7" s="4">
        <f t="shared" ref="D7:D29" si="2">+G7/G8</f>
        <v>0.14535690960078326</v>
      </c>
      <c r="E7" s="5">
        <v>0.17537631782690249</v>
      </c>
      <c r="F7" s="5">
        <v>6.4515124038842742E-2</v>
      </c>
      <c r="G7" s="5">
        <v>5.1138238693842653E-2</v>
      </c>
      <c r="H7" s="4">
        <f t="shared" ref="H7:H29" si="3">+I7/I8</f>
        <v>0.39823030197421444</v>
      </c>
      <c r="I7" s="5">
        <v>9.4329541813419224E-2</v>
      </c>
      <c r="J7" s="5">
        <f t="shared" ref="J7:J30" si="4">I7</f>
        <v>9.4329541813419224E-2</v>
      </c>
    </row>
    <row r="8" spans="1:10" ht="15.5" customHeight="1" x14ac:dyDescent="0.35">
      <c r="A8" s="3">
        <f t="shared" ref="A8:A29" si="5">1+A7</f>
        <v>1</v>
      </c>
      <c r="B8" s="4">
        <f t="shared" si="0"/>
        <v>0.29426596017097717</v>
      </c>
      <c r="C8" s="4">
        <f t="shared" si="1"/>
        <v>0.77545059170987807</v>
      </c>
      <c r="D8" s="4">
        <f t="shared" si="2"/>
        <v>0.58411798179521879</v>
      </c>
      <c r="E8" s="5">
        <v>0.17537631782690249</v>
      </c>
      <c r="F8" s="5">
        <v>0.36478237956283449</v>
      </c>
      <c r="G8" s="5">
        <v>0.35181154328536363</v>
      </c>
      <c r="H8" s="4">
        <f t="shared" si="3"/>
        <v>0.45049484120535799</v>
      </c>
      <c r="I8" s="5">
        <v>0.23687183357414901</v>
      </c>
      <c r="J8" s="5">
        <f t="shared" si="4"/>
        <v>0.23687183357414901</v>
      </c>
    </row>
    <row r="9" spans="1:10" ht="15.5" customHeight="1" x14ac:dyDescent="0.35">
      <c r="A9" s="3">
        <f t="shared" si="5"/>
        <v>2</v>
      </c>
      <c r="B9" s="4">
        <f t="shared" si="0"/>
        <v>0.82916024228811047</v>
      </c>
      <c r="C9" s="4">
        <f t="shared" si="1"/>
        <v>0.60718755730850393</v>
      </c>
      <c r="D9" s="4">
        <f t="shared" si="2"/>
        <v>0.77473173228186376</v>
      </c>
      <c r="E9" s="5">
        <v>0.59597894953600372</v>
      </c>
      <c r="F9" s="5">
        <v>0.47041343892521231</v>
      </c>
      <c r="G9" s="5">
        <v>0.60229534828582354</v>
      </c>
      <c r="H9" s="4">
        <f t="shared" si="3"/>
        <v>0.70510548622338864</v>
      </c>
      <c r="I9" s="5">
        <v>0.52580365391170159</v>
      </c>
      <c r="J9" s="5">
        <f t="shared" si="4"/>
        <v>0.52580365391170159</v>
      </c>
    </row>
    <row r="10" spans="1:10" ht="15.5" customHeight="1" x14ac:dyDescent="0.35">
      <c r="A10" s="3">
        <f t="shared" si="5"/>
        <v>3</v>
      </c>
      <c r="B10" s="4">
        <f t="shared" si="0"/>
        <v>0.80499484465393145</v>
      </c>
      <c r="C10" s="4">
        <f t="shared" si="1"/>
        <v>0.94013794575692278</v>
      </c>
      <c r="D10" s="4">
        <f t="shared" si="2"/>
        <v>0.8877246555629994</v>
      </c>
      <c r="E10" s="5">
        <v>0.71877415141296341</v>
      </c>
      <c r="F10" s="5">
        <v>0.77474156586875098</v>
      </c>
      <c r="G10" s="5">
        <v>0.77742439503781136</v>
      </c>
      <c r="H10" s="4">
        <f t="shared" si="3"/>
        <v>0.87003424577346866</v>
      </c>
      <c r="I10" s="5">
        <v>0.74570920831712073</v>
      </c>
      <c r="J10" s="5">
        <f t="shared" si="4"/>
        <v>0.74570920831712073</v>
      </c>
    </row>
    <row r="11" spans="1:10" ht="15.5" customHeight="1" x14ac:dyDescent="0.35">
      <c r="A11" s="3">
        <f t="shared" si="5"/>
        <v>4</v>
      </c>
      <c r="B11" s="4">
        <f t="shared" si="0"/>
        <v>0.93060402446270163</v>
      </c>
      <c r="C11" s="4">
        <f t="shared" si="1"/>
        <v>0.94990971736963437</v>
      </c>
      <c r="D11" s="4">
        <f t="shared" si="2"/>
        <v>0.94170303530359512</v>
      </c>
      <c r="E11" s="5">
        <v>0.89289286283810376</v>
      </c>
      <c r="F11" s="5">
        <v>0.8240722219173825</v>
      </c>
      <c r="G11" s="5">
        <v>0.87574946822307753</v>
      </c>
      <c r="H11" s="4">
        <f t="shared" si="3"/>
        <v>0.94064378331499054</v>
      </c>
      <c r="I11" s="5">
        <v>0.85710328293362548</v>
      </c>
      <c r="J11" s="5">
        <f t="shared" si="4"/>
        <v>0.85710328293362548</v>
      </c>
    </row>
    <row r="12" spans="1:10" ht="15.5" customHeight="1" x14ac:dyDescent="0.35">
      <c r="A12" s="3">
        <f t="shared" si="5"/>
        <v>5</v>
      </c>
      <c r="B12" s="4">
        <f t="shared" si="0"/>
        <v>0.99619007041876995</v>
      </c>
      <c r="C12" s="4">
        <f t="shared" si="1"/>
        <v>0.99726326555389166</v>
      </c>
      <c r="D12" s="4">
        <f t="shared" si="2"/>
        <v>0.9968299222538175</v>
      </c>
      <c r="E12" s="5">
        <v>0.9594766832795818</v>
      </c>
      <c r="F12" s="5">
        <v>0.86752688897561281</v>
      </c>
      <c r="G12" s="5">
        <v>0.92996351863806526</v>
      </c>
      <c r="H12" s="4">
        <f t="shared" si="3"/>
        <v>0.99675367397400927</v>
      </c>
      <c r="I12" s="5">
        <v>0.91118795248191198</v>
      </c>
      <c r="J12" s="5">
        <f t="shared" si="4"/>
        <v>0.91118795248191198</v>
      </c>
    </row>
    <row r="13" spans="1:10" ht="15.5" customHeight="1" x14ac:dyDescent="0.35">
      <c r="A13" s="3">
        <f t="shared" si="5"/>
        <v>6</v>
      </c>
      <c r="B13" s="4">
        <f t="shared" si="0"/>
        <v>0.96634336668102794</v>
      </c>
      <c r="C13" s="4">
        <f t="shared" si="1"/>
        <v>0.93144780109957437</v>
      </c>
      <c r="D13" s="4">
        <f t="shared" si="2"/>
        <v>0.96869671876654861</v>
      </c>
      <c r="E13" s="5">
        <v>0.96314620248748828</v>
      </c>
      <c r="F13" s="5">
        <v>0.86990759505593362</v>
      </c>
      <c r="G13" s="5">
        <v>0.93292095058245417</v>
      </c>
      <c r="H13" s="4">
        <f t="shared" si="3"/>
        <v>0.94800809931545915</v>
      </c>
      <c r="I13" s="5">
        <v>0.91415559959668791</v>
      </c>
      <c r="J13" s="5">
        <f t="shared" si="4"/>
        <v>0.91415559959668791</v>
      </c>
    </row>
    <row r="14" spans="1:10" ht="15.5" customHeight="1" x14ac:dyDescent="0.35">
      <c r="A14" s="3">
        <f t="shared" si="5"/>
        <v>7</v>
      </c>
      <c r="B14" s="4">
        <f t="shared" si="0"/>
        <v>0.99708260462464349</v>
      </c>
      <c r="C14" s="4">
        <f t="shared" si="1"/>
        <v>0.99525911438841186</v>
      </c>
      <c r="D14" s="4">
        <f t="shared" si="2"/>
        <v>0.99722485980061504</v>
      </c>
      <c r="E14" s="5">
        <v>0.99669148223729154</v>
      </c>
      <c r="F14" s="5">
        <v>0.9339305906664952</v>
      </c>
      <c r="G14" s="5">
        <v>0.96306814352623382</v>
      </c>
      <c r="H14" s="4">
        <f t="shared" si="3"/>
        <v>0.99614122038797537</v>
      </c>
      <c r="I14" s="5">
        <v>0.96429091719446747</v>
      </c>
      <c r="J14" s="5">
        <f t="shared" si="4"/>
        <v>0.96429091719446747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0.99875180255429763</v>
      </c>
      <c r="D15" s="4">
        <f t="shared" si="2"/>
        <v>0.99114846215051433</v>
      </c>
      <c r="E15" s="5">
        <v>0.99960773321534457</v>
      </c>
      <c r="F15" s="5">
        <v>0.93837933977665389</v>
      </c>
      <c r="G15" s="5">
        <v>0.96574823026252021</v>
      </c>
      <c r="H15" s="4">
        <f t="shared" si="3"/>
        <v>0.99935618362129885</v>
      </c>
      <c r="I15" s="5">
        <v>0.96802631741200018</v>
      </c>
      <c r="J15" s="5">
        <f t="shared" si="4"/>
        <v>0.96802631741200018</v>
      </c>
    </row>
    <row r="16" spans="1:10" ht="15.5" customHeight="1" x14ac:dyDescent="0.35">
      <c r="A16" s="3">
        <f t="shared" si="5"/>
        <v>9</v>
      </c>
      <c r="B16" s="4">
        <f t="shared" si="0"/>
        <v>0.99960773321534457</v>
      </c>
      <c r="C16" s="4">
        <f t="shared" si="1"/>
        <v>0.94011453460512584</v>
      </c>
      <c r="D16" s="4">
        <f t="shared" si="2"/>
        <v>0.97500473861444892</v>
      </c>
      <c r="E16" s="5">
        <v>0.99960773321534457</v>
      </c>
      <c r="F16" s="5">
        <v>0.93955208629086651</v>
      </c>
      <c r="G16" s="5">
        <v>0.97437292912417706</v>
      </c>
      <c r="H16" s="4">
        <f t="shared" si="3"/>
        <v>0.96893988376514573</v>
      </c>
      <c r="I16" s="5">
        <v>0.96864995011511235</v>
      </c>
      <c r="J16" s="5">
        <f t="shared" si="4"/>
        <v>0.96864995011511235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0.99980678987095672</v>
      </c>
      <c r="E17" s="5">
        <v>1</v>
      </c>
      <c r="F17" s="5">
        <v>0.99940172362669022</v>
      </c>
      <c r="G17" s="5">
        <v>0.99935199341577585</v>
      </c>
      <c r="H17" s="4">
        <f t="shared" si="3"/>
        <v>1</v>
      </c>
      <c r="I17" s="5">
        <v>0.99970077230291443</v>
      </c>
      <c r="J17" s="5">
        <f t="shared" si="4"/>
        <v>0.99970077230291443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0.99940172362669022</v>
      </c>
      <c r="D18" s="4">
        <f t="shared" si="2"/>
        <v>0.99975589935532139</v>
      </c>
      <c r="E18" s="5">
        <v>1</v>
      </c>
      <c r="F18" s="5">
        <v>0.99940172362669022</v>
      </c>
      <c r="G18" s="5">
        <v>0.99954511565655646</v>
      </c>
      <c r="H18" s="4">
        <f t="shared" si="3"/>
        <v>0.99970077230291443</v>
      </c>
      <c r="I18" s="5">
        <v>0.99970077230291443</v>
      </c>
      <c r="J18" s="5">
        <f t="shared" si="4"/>
        <v>0.99970077230291443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0.99981561165758326</v>
      </c>
      <c r="E19" s="5">
        <v>1</v>
      </c>
      <c r="F19" s="5">
        <v>1</v>
      </c>
      <c r="G19" s="5">
        <v>0.9997891648362357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0.99997354830126761</v>
      </c>
      <c r="E20" s="5">
        <v>1</v>
      </c>
      <c r="F20" s="5">
        <v>1</v>
      </c>
      <c r="G20" s="5">
        <v>0.99997354830126761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11.270451082996621</v>
      </c>
      <c r="C38" s="4">
        <v>1.179612106964443</v>
      </c>
      <c r="D38" s="4">
        <v>1.7591163414063009</v>
      </c>
      <c r="E38" s="4">
        <v>1.073215529888919</v>
      </c>
      <c r="F38" s="4">
        <v>0.99999999999999989</v>
      </c>
      <c r="G38" s="4">
        <v>1.187720772871641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1.002270825996292</v>
      </c>
      <c r="O38" s="4">
        <v>1.0002832101286141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9.018035897324058</v>
      </c>
      <c r="C39" s="4">
        <v>1.2097440411700979</v>
      </c>
      <c r="D39" s="4">
        <v>1.044061379274499</v>
      </c>
      <c r="E39" s="4">
        <v>1.0406682303384229</v>
      </c>
      <c r="F39" s="4">
        <v>1.152028922844816</v>
      </c>
      <c r="G39" s="4">
        <v>1</v>
      </c>
      <c r="H39" s="4">
        <v>1.297282578316524</v>
      </c>
      <c r="I39" s="4">
        <v>1.04810430303575</v>
      </c>
      <c r="J39" s="4">
        <v>1.0016074252829139</v>
      </c>
      <c r="K39" s="4">
        <v>1.0003019713156569</v>
      </c>
      <c r="L39" s="4">
        <v>1.0008564017643871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4.9204567596115387</v>
      </c>
      <c r="C40" s="4">
        <v>1.186936038023503</v>
      </c>
      <c r="D40" s="4">
        <v>1.154364690554204</v>
      </c>
      <c r="E40" s="4">
        <v>1.0601007281571859</v>
      </c>
      <c r="F40" s="4">
        <v>1</v>
      </c>
      <c r="G40" s="4">
        <v>1.373441006479903</v>
      </c>
      <c r="H40" s="4">
        <v>1.0013936714362131</v>
      </c>
      <c r="I40" s="4">
        <v>0.99999999999999989</v>
      </c>
      <c r="J40" s="4">
        <v>0.99999999999999989</v>
      </c>
      <c r="K40" s="4">
        <v>1.0018445141353629</v>
      </c>
      <c r="L40" s="4">
        <v>1.001470915956288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7.1895566080724658</v>
      </c>
      <c r="C41" s="4">
        <v>1.544914584455706</v>
      </c>
      <c r="D41" s="4">
        <v>1.256603255194088</v>
      </c>
      <c r="E41" s="4">
        <v>1.1714737557028889</v>
      </c>
      <c r="F41" s="4">
        <v>1.005307810800403</v>
      </c>
      <c r="G41" s="4">
        <v>1.293178532395713</v>
      </c>
      <c r="H41" s="4">
        <v>1</v>
      </c>
      <c r="I41" s="4">
        <v>1.195841132711722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0.99999999999999989</v>
      </c>
      <c r="O41" s="4">
        <v>0.99999999999999989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6"/>
        <v>4</v>
      </c>
      <c r="B42" s="4">
        <v>5.4114019134972722</v>
      </c>
      <c r="C42" s="4">
        <v>1.4028198880738769</v>
      </c>
      <c r="D42" s="4">
        <v>1.036082309799043</v>
      </c>
      <c r="E42" s="4">
        <v>1.402706837781373</v>
      </c>
      <c r="F42" s="4">
        <v>1.218227296284832</v>
      </c>
      <c r="G42" s="4">
        <v>1.0372628853337389</v>
      </c>
      <c r="H42" s="4">
        <v>1.110990781874565</v>
      </c>
      <c r="I42" s="4">
        <v>1.0018094710862731</v>
      </c>
      <c r="J42" s="4">
        <v>1.049558306813057</v>
      </c>
      <c r="K42" s="4">
        <v>1.001322171699639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176.5277583798883</v>
      </c>
      <c r="C43" s="4">
        <v>1.1296047771302209</v>
      </c>
      <c r="D43" s="4">
        <v>1.0474960186517079</v>
      </c>
      <c r="E43" s="4">
        <v>1.067240530535726</v>
      </c>
      <c r="F43" s="4">
        <v>1.001659486522448</v>
      </c>
      <c r="G43" s="4">
        <v>1.1216556426013671</v>
      </c>
      <c r="H43" s="4">
        <v>1.0018639082126279</v>
      </c>
      <c r="I43" s="4">
        <v>1.002080298115765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10.7442808632322</v>
      </c>
      <c r="C44" s="4">
        <v>1.202134173917293</v>
      </c>
      <c r="D44" s="4">
        <v>1.0317374932759551</v>
      </c>
      <c r="E44" s="4">
        <v>1.016545738627791</v>
      </c>
      <c r="F44" s="4">
        <v>1</v>
      </c>
      <c r="G44" s="4">
        <v>1.002947882266118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10.600967039456689</v>
      </c>
      <c r="C45" s="4">
        <v>1.54924063061432</v>
      </c>
      <c r="D45" s="4">
        <v>1.0264630231222771</v>
      </c>
      <c r="E45" s="4">
        <v>0.99999999999999989</v>
      </c>
      <c r="F45" s="4">
        <v>1.004039537106268</v>
      </c>
      <c r="G45" s="4">
        <v>1.0259550940347439</v>
      </c>
      <c r="H45" s="4">
        <v>1</v>
      </c>
      <c r="I45" s="4">
        <v>1</v>
      </c>
      <c r="J45" s="4">
        <v>1.0076889069318129</v>
      </c>
      <c r="K45" s="4">
        <v>1</v>
      </c>
      <c r="L45" s="4">
        <v>1</v>
      </c>
      <c r="M45" s="4">
        <v>1.0060240392068771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7.1365504614579827</v>
      </c>
      <c r="C46" s="4">
        <v>1.2578071211101829</v>
      </c>
      <c r="D46" s="4">
        <v>1.017085318364688</v>
      </c>
      <c r="E46" s="4">
        <v>1.023894982401572</v>
      </c>
      <c r="F46" s="4">
        <v>1.9436022679806619</v>
      </c>
      <c r="G46" s="4">
        <v>1</v>
      </c>
      <c r="H46" s="4">
        <v>1</v>
      </c>
      <c r="I46" s="4">
        <v>1</v>
      </c>
      <c r="J46" s="4">
        <v>1</v>
      </c>
      <c r="K46" s="4">
        <v>1.382521246895871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26.069782267555901</v>
      </c>
      <c r="C47" s="4">
        <v>1.1531559493242289</v>
      </c>
      <c r="D47" s="4">
        <v>1.2917321196995279</v>
      </c>
      <c r="E47" s="4">
        <v>2.42891509666274</v>
      </c>
      <c r="F47" s="4">
        <v>1.006661114005289</v>
      </c>
      <c r="G47" s="4">
        <v>1</v>
      </c>
      <c r="H47" s="4">
        <v>1</v>
      </c>
      <c r="I47" s="4">
        <v>1</v>
      </c>
      <c r="J47" s="4">
        <v>1.0051347629962391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8.9226805320210758</v>
      </c>
      <c r="C48" s="4">
        <v>6.7834874270937933</v>
      </c>
      <c r="D48" s="4">
        <v>1.0078283942952011</v>
      </c>
      <c r="E48" s="4">
        <v>1.0040966950941641</v>
      </c>
      <c r="F48" s="4">
        <v>1.012938760877359</v>
      </c>
      <c r="G48" s="4">
        <v>0.99999999999999989</v>
      </c>
      <c r="H48" s="4">
        <v>0.99999999999999989</v>
      </c>
      <c r="I48" s="4">
        <v>1.0112238484331511</v>
      </c>
      <c r="J48" s="4">
        <v>1</v>
      </c>
      <c r="K48" s="4">
        <v>1.0554963594388209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5.0156305691509253</v>
      </c>
      <c r="C49" s="4">
        <v>1.4784081198988479</v>
      </c>
      <c r="D49" s="4">
        <v>1.0178270799041469</v>
      </c>
      <c r="E49" s="4">
        <v>1.010226013559431</v>
      </c>
      <c r="F49" s="4">
        <v>1</v>
      </c>
      <c r="G49" s="4">
        <v>1.00329169403094</v>
      </c>
      <c r="H49" s="4">
        <v>1.401991947205671</v>
      </c>
      <c r="I49" s="4">
        <v>0.99999999999999989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8.348055463964041</v>
      </c>
      <c r="C50" s="4">
        <v>1.1468775985365041</v>
      </c>
      <c r="D50" s="4">
        <v>1.063439152863725</v>
      </c>
      <c r="E50" s="4">
        <v>1</v>
      </c>
      <c r="F50" s="4">
        <v>1.002594201737536</v>
      </c>
      <c r="G50" s="4">
        <v>1.0010897375959471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5.5103125840418707</v>
      </c>
      <c r="C51" s="4">
        <v>1.0720238922072509</v>
      </c>
      <c r="D51" s="4">
        <v>1.295779161085284</v>
      </c>
      <c r="E51" s="4">
        <v>1.0054553095688861</v>
      </c>
      <c r="F51" s="4">
        <v>1.0302116793226259</v>
      </c>
      <c r="G51" s="4">
        <v>1</v>
      </c>
      <c r="H51" s="4">
        <v>1</v>
      </c>
      <c r="I51" s="4">
        <v>1</v>
      </c>
      <c r="J51" s="4">
        <v>1</v>
      </c>
      <c r="K51" s="4">
        <v>1.001325455396991</v>
      </c>
      <c r="U51" s="4"/>
      <c r="V51" s="4"/>
    </row>
    <row r="52" spans="1:22" ht="15.5" customHeight="1" x14ac:dyDescent="0.35">
      <c r="A52" s="1">
        <f t="shared" si="6"/>
        <v>14</v>
      </c>
      <c r="B52" s="4">
        <v>11.217178034483609</v>
      </c>
      <c r="C52" s="4">
        <v>1.193636057530425</v>
      </c>
      <c r="D52" s="4">
        <v>1.021796273806187</v>
      </c>
      <c r="E52" s="4">
        <v>1.016139672796504</v>
      </c>
      <c r="F52" s="4">
        <v>1.282577745002391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22.623670132836448</v>
      </c>
      <c r="C53" s="4">
        <v>1.4646443848136239</v>
      </c>
      <c r="D53" s="4">
        <v>2.8713061933418289</v>
      </c>
      <c r="E53" s="4">
        <v>1.002369089634664</v>
      </c>
      <c r="F53" s="4">
        <v>1</v>
      </c>
      <c r="G53" s="4">
        <v>1</v>
      </c>
      <c r="H53" s="4">
        <v>1.001861169839469</v>
      </c>
      <c r="I53" s="4">
        <v>1.0043004813506879</v>
      </c>
    </row>
    <row r="54" spans="1:22" ht="15.5" customHeight="1" x14ac:dyDescent="0.35">
      <c r="A54" s="1">
        <f t="shared" si="6"/>
        <v>16</v>
      </c>
      <c r="B54" s="4">
        <v>4.614351381509918</v>
      </c>
      <c r="C54" s="4">
        <v>1.7516905213501071</v>
      </c>
      <c r="D54" s="4">
        <v>1.010021171489061</v>
      </c>
      <c r="E54" s="4">
        <v>1</v>
      </c>
      <c r="F54" s="4">
        <v>1</v>
      </c>
      <c r="G54" s="4">
        <v>1</v>
      </c>
      <c r="H54" s="4">
        <v>1.1673660610462151</v>
      </c>
    </row>
    <row r="55" spans="1:22" ht="15.5" customHeight="1" x14ac:dyDescent="0.35">
      <c r="A55" s="1">
        <f t="shared" si="6"/>
        <v>17</v>
      </c>
      <c r="B55" s="4"/>
      <c r="C55" s="4">
        <v>1.0390377882873201</v>
      </c>
      <c r="D55" s="4">
        <v>1</v>
      </c>
      <c r="E55" s="4">
        <v>1</v>
      </c>
      <c r="F55" s="4">
        <v>1</v>
      </c>
      <c r="G55" s="4">
        <v>1.0331691133413501</v>
      </c>
    </row>
    <row r="56" spans="1:22" ht="15.5" customHeight="1" x14ac:dyDescent="0.35">
      <c r="A56" s="1">
        <f t="shared" si="6"/>
        <v>18</v>
      </c>
      <c r="B56" s="4">
        <v>6.243458042697104</v>
      </c>
      <c r="C56" s="4">
        <v>1.034250350398473</v>
      </c>
      <c r="D56" s="4">
        <v>1.2334311418721371</v>
      </c>
      <c r="E56" s="4">
        <v>1</v>
      </c>
      <c r="F56" s="4">
        <v>1.195031512170162</v>
      </c>
    </row>
    <row r="57" spans="1:22" ht="15.5" customHeight="1" x14ac:dyDescent="0.35">
      <c r="A57" s="1">
        <f t="shared" si="6"/>
        <v>19</v>
      </c>
      <c r="B57" s="4">
        <v>1.6966496308915391</v>
      </c>
      <c r="C57" s="4">
        <v>3.398286364549167</v>
      </c>
      <c r="D57" s="4">
        <v>1</v>
      </c>
      <c r="E57" s="4">
        <v>4.7813146335217764</v>
      </c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4.9897528761174717E-2</v>
      </c>
      <c r="C2" s="32">
        <v>5.1138238693842653E-2</v>
      </c>
      <c r="D2" s="32">
        <v>6.4515124038842742E-2</v>
      </c>
      <c r="E2" s="32">
        <v>0.17537631782690249</v>
      </c>
      <c r="F2" s="32">
        <v>1.630388658770331E-2</v>
      </c>
      <c r="G2" s="32">
        <v>2.6934213971853339E-2</v>
      </c>
      <c r="H2" s="32">
        <v>4.6601648663895427E-2</v>
      </c>
      <c r="I2" s="32">
        <v>0.10228912887722209</v>
      </c>
      <c r="J2" s="32">
        <v>9.4329541813419224E-2</v>
      </c>
      <c r="M2" s="31">
        <v>1</v>
      </c>
      <c r="N2" s="17">
        <v>8.0586675059307211</v>
      </c>
      <c r="O2" s="17">
        <v>6.8796179194126958</v>
      </c>
      <c r="P2" s="17">
        <v>5.6542149611804096</v>
      </c>
      <c r="Q2" s="17"/>
      <c r="R2" s="17">
        <v>18.056906718141558</v>
      </c>
      <c r="S2" s="17">
        <v>8.1586632299469315</v>
      </c>
      <c r="T2" s="17">
        <v>3.970053836794321</v>
      </c>
      <c r="U2" s="17"/>
      <c r="V2" s="17">
        <v>2.8271074805902048</v>
      </c>
    </row>
    <row r="3" spans="1:27" x14ac:dyDescent="0.35">
      <c r="A3">
        <f t="shared" ref="A3:A24" si="0">+A2+1</f>
        <v>2</v>
      </c>
      <c r="B3" s="32">
        <v>0.40210759365392229</v>
      </c>
      <c r="C3" s="32">
        <v>0.35181154328536363</v>
      </c>
      <c r="D3" s="32">
        <v>0.36478237956283449</v>
      </c>
      <c r="E3" s="32">
        <v>0.17537631782690249</v>
      </c>
      <c r="F3" s="32">
        <v>0.29439775925731793</v>
      </c>
      <c r="G3" s="32">
        <v>0.21974718115968281</v>
      </c>
      <c r="H3" s="32">
        <v>0.18501105407903901</v>
      </c>
      <c r="I3" s="32">
        <v>0.10228912887722209</v>
      </c>
      <c r="J3" s="32">
        <v>0.23687183357414901</v>
      </c>
      <c r="M3">
        <f t="shared" ref="M3:M24" si="1">+M2+1</f>
        <v>2</v>
      </c>
      <c r="N3" s="17">
        <v>1.4494538470826821</v>
      </c>
      <c r="O3" s="17">
        <v>1.711982906135874</v>
      </c>
      <c r="P3" s="17">
        <v>1.289572811847352</v>
      </c>
      <c r="Q3" s="17">
        <v>3.398286364549167</v>
      </c>
      <c r="R3" s="17">
        <v>1.6589155907724691</v>
      </c>
      <c r="S3" s="17">
        <v>2.0362342504665509</v>
      </c>
      <c r="T3" s="17">
        <v>1.805816256146267</v>
      </c>
      <c r="U3" s="17">
        <v>3.398286364549167</v>
      </c>
      <c r="V3" s="17">
        <v>2.3439295881982591</v>
      </c>
    </row>
    <row r="4" spans="1:27" x14ac:dyDescent="0.35">
      <c r="A4">
        <f t="shared" si="0"/>
        <v>3</v>
      </c>
      <c r="B4" s="32">
        <v>0.58283639856283753</v>
      </c>
      <c r="C4" s="32">
        <v>0.60229534828582354</v>
      </c>
      <c r="D4" s="32">
        <v>0.47041343892521231</v>
      </c>
      <c r="E4" s="32">
        <v>0.59597894953600372</v>
      </c>
      <c r="F4" s="32">
        <v>0.4883810327204447</v>
      </c>
      <c r="G4" s="32">
        <v>0.44745673672082409</v>
      </c>
      <c r="H4" s="32">
        <v>0.33409596902268468</v>
      </c>
      <c r="I4" s="32">
        <v>0.34760775190507631</v>
      </c>
      <c r="J4" s="32">
        <v>0.52580365391170159</v>
      </c>
      <c r="M4">
        <f t="shared" si="1"/>
        <v>3</v>
      </c>
      <c r="N4" s="17">
        <v>1.2161328685883499</v>
      </c>
      <c r="O4" s="17">
        <v>1.29076938291225</v>
      </c>
      <c r="P4" s="17">
        <v>1.646937569723474</v>
      </c>
      <c r="Q4" s="17">
        <v>1.2060394951408291</v>
      </c>
      <c r="R4" s="17">
        <v>1.2093085258999929</v>
      </c>
      <c r="S4" s="17">
        <v>1.255741880759736</v>
      </c>
      <c r="T4" s="17">
        <v>1.422951701340605</v>
      </c>
      <c r="U4" s="17">
        <v>1.1167155709360681</v>
      </c>
      <c r="V4" s="17">
        <v>1.426488532432151</v>
      </c>
    </row>
    <row r="5" spans="1:27" x14ac:dyDescent="0.35">
      <c r="A5">
        <f t="shared" si="0"/>
        <v>4</v>
      </c>
      <c r="B5" s="32">
        <v>0.70880650130192657</v>
      </c>
      <c r="C5" s="32">
        <v>0.77742439503781136</v>
      </c>
      <c r="D5" s="32">
        <v>0.77474156586875098</v>
      </c>
      <c r="E5" s="32">
        <v>0.71877415141296341</v>
      </c>
      <c r="F5" s="32">
        <v>0.59060334675667736</v>
      </c>
      <c r="G5" s="32">
        <v>0.56189016412842163</v>
      </c>
      <c r="H5" s="32">
        <v>0.4754024275318674</v>
      </c>
      <c r="I5" s="32">
        <v>0.38817898913048049</v>
      </c>
      <c r="J5" s="32">
        <v>0.74570920831712073</v>
      </c>
      <c r="M5">
        <f t="shared" si="1"/>
        <v>4</v>
      </c>
      <c r="N5" s="17">
        <v>1.124782495214895</v>
      </c>
      <c r="O5" s="17">
        <v>1.126475415246629</v>
      </c>
      <c r="P5" s="17">
        <v>1.063673692263194</v>
      </c>
      <c r="Q5" s="17">
        <v>1.242243980369715</v>
      </c>
      <c r="R5" s="17">
        <v>1.305218142213602</v>
      </c>
      <c r="S5" s="17">
        <v>1.4393676244366449</v>
      </c>
      <c r="T5" s="17">
        <v>1.63330389932549</v>
      </c>
      <c r="U5" s="17">
        <v>2.2604382111739252</v>
      </c>
      <c r="V5" s="17">
        <v>1.152958836316454</v>
      </c>
    </row>
    <row r="6" spans="1:27" x14ac:dyDescent="0.35">
      <c r="A6">
        <f t="shared" si="0"/>
        <v>5</v>
      </c>
      <c r="B6" s="32">
        <v>0.79725314515892065</v>
      </c>
      <c r="C6" s="32">
        <v>0.87574946822307753</v>
      </c>
      <c r="D6" s="32">
        <v>0.8240722219173825</v>
      </c>
      <c r="E6" s="32">
        <v>0.89289286283810376</v>
      </c>
      <c r="F6" s="32">
        <v>0.77086620303888631</v>
      </c>
      <c r="G6" s="32">
        <v>0.8087665107358426</v>
      </c>
      <c r="H6" s="32">
        <v>0.77647663863660299</v>
      </c>
      <c r="I6" s="32">
        <v>0.87745461980540584</v>
      </c>
      <c r="J6" s="32">
        <v>0.85710328293362548</v>
      </c>
      <c r="M6">
        <f t="shared" si="1"/>
        <v>5</v>
      </c>
      <c r="N6" s="17">
        <v>1.0611516789757269</v>
      </c>
      <c r="O6" s="17">
        <v>1.061905890191392</v>
      </c>
      <c r="P6" s="17">
        <v>1.052731624610673</v>
      </c>
      <c r="Q6" s="17">
        <v>1.074570895582968</v>
      </c>
      <c r="R6" s="17">
        <v>1.0976252807713049</v>
      </c>
      <c r="S6" s="17">
        <v>1.1231380681835239</v>
      </c>
      <c r="T6" s="17">
        <v>1.084636822749196</v>
      </c>
      <c r="U6" s="17">
        <v>1.065010504056721</v>
      </c>
      <c r="V6" s="17">
        <v>1.0636512600968211</v>
      </c>
    </row>
    <row r="7" spans="1:27" x14ac:dyDescent="0.35">
      <c r="A7">
        <f t="shared" si="0"/>
        <v>6</v>
      </c>
      <c r="B7" s="32">
        <v>0.84600651355406797</v>
      </c>
      <c r="C7" s="32">
        <v>0.92996351863806526</v>
      </c>
      <c r="D7" s="32">
        <v>0.86752688897561281</v>
      </c>
      <c r="E7" s="32">
        <v>0.9594766832795818</v>
      </c>
      <c r="F7" s="32">
        <v>0.84612223254766694</v>
      </c>
      <c r="G7" s="32">
        <v>0.9083564564793839</v>
      </c>
      <c r="H7" s="32">
        <v>0.84219515426978109</v>
      </c>
      <c r="I7" s="32">
        <v>0.93449838692585374</v>
      </c>
      <c r="J7" s="32">
        <v>0.91118795248191198</v>
      </c>
      <c r="M7">
        <f t="shared" si="1"/>
        <v>6</v>
      </c>
      <c r="N7" s="17">
        <v>1.06982202090701</v>
      </c>
      <c r="O7" s="17">
        <v>1.003180159097768</v>
      </c>
      <c r="P7" s="17">
        <v>1.0027442447151489</v>
      </c>
      <c r="Q7" s="17">
        <v>1.003824500659426</v>
      </c>
      <c r="R7" s="17">
        <v>1.059984020052859</v>
      </c>
      <c r="S7" s="17">
        <v>1.005537793439091</v>
      </c>
      <c r="T7" s="17">
        <v>1.0057098084895499</v>
      </c>
      <c r="U7" s="17">
        <v>1.011056371113783</v>
      </c>
      <c r="V7" s="17">
        <v>1.0032843726872871</v>
      </c>
    </row>
    <row r="8" spans="1:27" x14ac:dyDescent="0.35">
      <c r="A8">
        <f t="shared" si="0"/>
        <v>7</v>
      </c>
      <c r="B8" s="32">
        <v>0.90507639803090678</v>
      </c>
      <c r="C8" s="32">
        <v>0.93292095058245417</v>
      </c>
      <c r="D8" s="32">
        <v>0.86990759505593362</v>
      </c>
      <c r="E8" s="32">
        <v>0.96314620248748828</v>
      </c>
      <c r="F8" s="32">
        <v>0.89687604551197597</v>
      </c>
      <c r="G8" s="32">
        <v>0.91338674690443178</v>
      </c>
      <c r="H8" s="32">
        <v>0.84700392731148821</v>
      </c>
      <c r="I8" s="32">
        <v>0.94483054789693788</v>
      </c>
      <c r="J8" s="32">
        <v>0.91415559959668791</v>
      </c>
      <c r="M8">
        <f t="shared" si="1"/>
        <v>7</v>
      </c>
      <c r="N8" s="17">
        <v>1.044720905665691</v>
      </c>
      <c r="O8" s="17">
        <v>1.032314841814794</v>
      </c>
      <c r="P8" s="17">
        <v>1.0735974671038999</v>
      </c>
      <c r="Q8" s="17">
        <v>1.0348288553317939</v>
      </c>
      <c r="R8" s="17">
        <v>1.0578088304665469</v>
      </c>
      <c r="S8" s="17">
        <v>1.047756923858665</v>
      </c>
      <c r="T8" s="17">
        <v>1.0952031963485589</v>
      </c>
      <c r="U8" s="17">
        <v>1.0564090769618939</v>
      </c>
      <c r="V8" s="17">
        <v>1.0542131612178469</v>
      </c>
    </row>
    <row r="9" spans="1:27" x14ac:dyDescent="0.35">
      <c r="A9">
        <f t="shared" si="0"/>
        <v>8</v>
      </c>
      <c r="B9" s="32">
        <v>0.9455522342474908</v>
      </c>
      <c r="C9" s="32">
        <v>0.96306814352623382</v>
      </c>
      <c r="D9" s="32">
        <v>0.9339305906664952</v>
      </c>
      <c r="E9" s="32">
        <v>0.99669148223729154</v>
      </c>
      <c r="F9" s="32">
        <v>0.94872340077648443</v>
      </c>
      <c r="G9" s="32">
        <v>0.95700728822986059</v>
      </c>
      <c r="H9" s="32">
        <v>0.92764140851132459</v>
      </c>
      <c r="I9" s="32">
        <v>0.99812756698920502</v>
      </c>
      <c r="J9" s="32">
        <v>0.96429091719446747</v>
      </c>
      <c r="M9">
        <f t="shared" si="1"/>
        <v>8</v>
      </c>
      <c r="N9" s="17">
        <v>1.0269386022068561</v>
      </c>
      <c r="O9" s="17">
        <v>1.0027828630344611</v>
      </c>
      <c r="P9" s="17">
        <v>1.0047634686716751</v>
      </c>
      <c r="Q9" s="17">
        <v>1.002925931474308</v>
      </c>
      <c r="R9" s="17">
        <v>1.016459970920834</v>
      </c>
      <c r="S9" s="17">
        <v>1.0016178415821559</v>
      </c>
      <c r="T9" s="17">
        <v>1.002587388297306</v>
      </c>
      <c r="U9" s="17">
        <v>1.0014334937835629</v>
      </c>
      <c r="V9" s="17">
        <v>1.003844700072992</v>
      </c>
    </row>
    <row r="10" spans="1:27" x14ac:dyDescent="0.35">
      <c r="A10">
        <f t="shared" si="0"/>
        <v>9</v>
      </c>
      <c r="B10" s="32">
        <v>0.97102408975168819</v>
      </c>
      <c r="C10" s="32">
        <v>0.96574823026252021</v>
      </c>
      <c r="D10" s="32">
        <v>0.93837933977665389</v>
      </c>
      <c r="E10" s="32">
        <v>0.99960773321534457</v>
      </c>
      <c r="F10" s="32">
        <v>0.96433936036518031</v>
      </c>
      <c r="G10" s="32">
        <v>0.95855557441518546</v>
      </c>
      <c r="H10" s="32">
        <v>0.93004157703580359</v>
      </c>
      <c r="I10" s="32">
        <v>0.99955837665168656</v>
      </c>
      <c r="J10" s="32">
        <v>0.96802631741200018</v>
      </c>
      <c r="M10">
        <f t="shared" si="1"/>
        <v>9</v>
      </c>
      <c r="N10" s="17">
        <v>1.007086709901436</v>
      </c>
      <c r="O10" s="17">
        <v>1.0089305872808201</v>
      </c>
      <c r="P10" s="17">
        <v>1.0012497573896839</v>
      </c>
      <c r="Q10" s="17">
        <v>1</v>
      </c>
      <c r="R10" s="17">
        <v>1.0042659601349351</v>
      </c>
      <c r="S10" s="17">
        <v>1.005198498061759</v>
      </c>
      <c r="T10" s="17">
        <v>1.000855793832707</v>
      </c>
      <c r="U10" s="17">
        <v>1</v>
      </c>
      <c r="V10" s="17">
        <v>1.000624878694842</v>
      </c>
    </row>
    <row r="11" spans="1:27" x14ac:dyDescent="0.35">
      <c r="A11">
        <f t="shared" si="0"/>
        <v>10</v>
      </c>
      <c r="B11" s="32">
        <v>0.97790545578306387</v>
      </c>
      <c r="C11" s="32">
        <v>0.97437292912417706</v>
      </c>
      <c r="D11" s="32">
        <v>0.93955208629086651</v>
      </c>
      <c r="E11" s="32">
        <v>0.99960773321534457</v>
      </c>
      <c r="F11" s="32">
        <v>0.96845319363304672</v>
      </c>
      <c r="G11" s="32">
        <v>0.96353862371087118</v>
      </c>
      <c r="H11" s="32">
        <v>0.93083750088159145</v>
      </c>
      <c r="I11" s="32">
        <v>0.99955837665168656</v>
      </c>
      <c r="J11" s="32">
        <v>0.96864995011511235</v>
      </c>
      <c r="M11">
        <f t="shared" si="1"/>
        <v>10</v>
      </c>
      <c r="N11" s="17">
        <v>1.0219459187617279</v>
      </c>
      <c r="O11" s="17">
        <v>1.025636040929474</v>
      </c>
      <c r="P11" s="17">
        <v>1.0637001803402899</v>
      </c>
      <c r="Q11" s="17">
        <v>1.0003924207182691</v>
      </c>
      <c r="R11" s="17">
        <v>1.031629408491596</v>
      </c>
      <c r="S11" s="17">
        <v>1.0368758122972239</v>
      </c>
      <c r="T11" s="17">
        <v>1.073223843621947</v>
      </c>
      <c r="U11" s="17">
        <v>1.000441818465664</v>
      </c>
      <c r="V11" s="17">
        <v>1.032046300529279</v>
      </c>
    </row>
    <row r="12" spans="1:27" x14ac:dyDescent="0.35">
      <c r="A12">
        <f t="shared" si="0"/>
        <v>11</v>
      </c>
      <c r="B12" s="32">
        <v>0.99936648947232953</v>
      </c>
      <c r="C12" s="32">
        <v>0.99935199341577585</v>
      </c>
      <c r="D12" s="32">
        <v>0.99940172362669022</v>
      </c>
      <c r="E12" s="32">
        <v>1</v>
      </c>
      <c r="F12" s="32">
        <v>0.99908479529945704</v>
      </c>
      <c r="G12" s="32">
        <v>0.99906989313995853</v>
      </c>
      <c r="H12" s="32">
        <v>0.99899700048358919</v>
      </c>
      <c r="I12" s="32">
        <v>1</v>
      </c>
      <c r="J12" s="32">
        <v>0.99970077230291443</v>
      </c>
      <c r="M12">
        <f t="shared" si="1"/>
        <v>11</v>
      </c>
      <c r="N12" s="17">
        <v>1.0001787394175301</v>
      </c>
      <c r="O12" s="17">
        <v>1.000193247466411</v>
      </c>
      <c r="P12" s="17">
        <v>1</v>
      </c>
      <c r="Q12" s="17">
        <v>1</v>
      </c>
      <c r="R12" s="17">
        <v>1.0001790244400519</v>
      </c>
      <c r="S12" s="17">
        <v>1.0001939431433891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0.99954511565655646</v>
      </c>
      <c r="C13" s="32">
        <v>0.99954511565655646</v>
      </c>
      <c r="D13" s="32">
        <v>0.99940172362669022</v>
      </c>
      <c r="E13" s="32">
        <v>1</v>
      </c>
      <c r="F13" s="32">
        <v>0.99926365589550004</v>
      </c>
      <c r="G13" s="32">
        <v>0.99926365589550004</v>
      </c>
      <c r="H13" s="32">
        <v>0.99899700048358919</v>
      </c>
      <c r="I13" s="32">
        <v>1</v>
      </c>
      <c r="J13" s="32">
        <v>0.99970077230291443</v>
      </c>
      <c r="M13">
        <f t="shared" si="1"/>
        <v>12</v>
      </c>
      <c r="N13" s="17">
        <v>1.0002441602443519</v>
      </c>
      <c r="O13" s="17">
        <v>1.0002441602443519</v>
      </c>
      <c r="P13" s="17">
        <v>1.0005986345222011</v>
      </c>
      <c r="Q13" s="17">
        <v>1</v>
      </c>
      <c r="R13" s="17">
        <v>1.00050200326724</v>
      </c>
      <c r="S13" s="17">
        <v>1.00050200326724</v>
      </c>
      <c r="T13" s="17">
        <v>1.001004006534479</v>
      </c>
      <c r="U13" s="17">
        <v>1</v>
      </c>
      <c r="V13" s="17">
        <v>1.0002993172611001</v>
      </c>
    </row>
    <row r="14" spans="1:27" x14ac:dyDescent="0.35">
      <c r="A14">
        <f t="shared" si="0"/>
        <v>13</v>
      </c>
      <c r="B14" s="32">
        <v>0.9997891648362357</v>
      </c>
      <c r="C14" s="32">
        <v>0.9997891648362357</v>
      </c>
      <c r="D14" s="32">
        <v>1</v>
      </c>
      <c r="E14" s="32">
        <v>1</v>
      </c>
      <c r="F14" s="32">
        <v>0.9997652895155934</v>
      </c>
      <c r="G14" s="32">
        <v>0.9997652895155934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1.0001844223477481</v>
      </c>
      <c r="O14" s="17">
        <v>1.0001844223477481</v>
      </c>
      <c r="P14" s="17">
        <v>1</v>
      </c>
      <c r="Q14" s="17">
        <v>1</v>
      </c>
      <c r="R14" s="17">
        <v>1.000206438726936</v>
      </c>
      <c r="S14" s="17">
        <v>1.000206438726936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0.99997354830126761</v>
      </c>
      <c r="C15" s="32">
        <v>0.99997354830126761</v>
      </c>
      <c r="D15" s="32">
        <v>1</v>
      </c>
      <c r="E15" s="32">
        <v>1</v>
      </c>
      <c r="F15" s="32">
        <v>0.99997167978919554</v>
      </c>
      <c r="G15" s="32">
        <v>0.99997167978919554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1.000026452398443</v>
      </c>
      <c r="O15" s="17">
        <v>1.000026452398443</v>
      </c>
      <c r="P15" s="17">
        <v>1</v>
      </c>
      <c r="Q15" s="17">
        <v>1</v>
      </c>
      <c r="R15" s="17">
        <v>1.000028321012862</v>
      </c>
      <c r="S15" s="17">
        <v>1.000028321012862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18048.25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18048.25</v>
      </c>
      <c r="H8" s="14">
        <f t="shared" ref="H8:H31" si="4">G8-B8</f>
        <v>0</v>
      </c>
      <c r="I8" s="13">
        <v>26046.031666666669</v>
      </c>
      <c r="J8" s="13">
        <f t="shared" ref="J8:J28" si="5">100*$G8/$I8</f>
        <v>69.293665273001594</v>
      </c>
      <c r="K8" s="13">
        <f t="shared" ref="K8:K31" si="6">100*(B8/I8)</f>
        <v>69.293665273001594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>
        <v>603.88</v>
      </c>
      <c r="T8" s="17">
        <v>6806</v>
      </c>
      <c r="U8" s="17">
        <v>8028.4400000000014</v>
      </c>
      <c r="V8" s="17">
        <v>14122.96</v>
      </c>
      <c r="W8" s="17">
        <v>15156.98</v>
      </c>
      <c r="X8" s="17">
        <v>15156.98</v>
      </c>
      <c r="Y8" s="17">
        <v>18002.259999999998</v>
      </c>
      <c r="Z8" s="17">
        <v>18002.259999999998</v>
      </c>
      <c r="AA8" s="17">
        <v>18002.259999999998</v>
      </c>
      <c r="AB8" s="17">
        <v>18002.259999999998</v>
      </c>
      <c r="AC8" s="17">
        <v>18002.259999999998</v>
      </c>
      <c r="AD8" s="17">
        <v>18002.259999999998</v>
      </c>
      <c r="AE8" s="17">
        <v>18002.259999999998</v>
      </c>
      <c r="AF8" s="17">
        <v>18043.14</v>
      </c>
      <c r="AG8" s="17">
        <v>18048.25</v>
      </c>
      <c r="AH8" s="17">
        <v>18048.25</v>
      </c>
      <c r="AI8" s="17">
        <v>18048.25</v>
      </c>
      <c r="AJ8" s="17">
        <v>18048.25</v>
      </c>
      <c r="AK8" s="17">
        <v>18048.25</v>
      </c>
      <c r="AL8" s="17">
        <v>18048.25</v>
      </c>
      <c r="AM8" s="17">
        <v>18048.25</v>
      </c>
      <c r="AN8" s="17">
        <v>18048.25</v>
      </c>
      <c r="AO8" s="17">
        <v>18048.25</v>
      </c>
      <c r="AP8" s="17">
        <v>18048.25</v>
      </c>
      <c r="AQ8" s="13"/>
      <c r="AR8" s="13"/>
    </row>
    <row r="9" spans="1:44" x14ac:dyDescent="0.35">
      <c r="A9" s="12">
        <f t="shared" si="0"/>
        <v>44774</v>
      </c>
      <c r="B9" s="13">
        <v>17074.36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17074.36</v>
      </c>
      <c r="H9" s="14">
        <f t="shared" si="4"/>
        <v>0</v>
      </c>
      <c r="I9" s="13">
        <v>25674.773333333331</v>
      </c>
      <c r="J9" s="13">
        <f t="shared" si="5"/>
        <v>66.502476101054839</v>
      </c>
      <c r="K9" s="13">
        <f t="shared" si="6"/>
        <v>66.502476101054839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>
        <v>917.06</v>
      </c>
      <c r="T9" s="17">
        <v>8270.08</v>
      </c>
      <c r="U9" s="17">
        <v>10004.68</v>
      </c>
      <c r="V9" s="17">
        <v>10445.5</v>
      </c>
      <c r="W9" s="17">
        <v>10870.3</v>
      </c>
      <c r="X9" s="17">
        <v>12522.9</v>
      </c>
      <c r="Y9" s="17">
        <v>12522.9</v>
      </c>
      <c r="Z9" s="17">
        <v>16245.74</v>
      </c>
      <c r="AA9" s="17">
        <v>17027.23</v>
      </c>
      <c r="AB9" s="17">
        <v>17054.599999999999</v>
      </c>
      <c r="AC9" s="17">
        <v>17059.75</v>
      </c>
      <c r="AD9" s="17">
        <v>17074.36</v>
      </c>
      <c r="AE9" s="17">
        <v>17074.36</v>
      </c>
      <c r="AF9" s="17">
        <v>17074.36</v>
      </c>
      <c r="AG9" s="17">
        <v>17074.36</v>
      </c>
      <c r="AH9" s="17">
        <v>17074.36</v>
      </c>
      <c r="AI9" s="17">
        <v>17074.36</v>
      </c>
      <c r="AJ9" s="17">
        <v>17074.36</v>
      </c>
      <c r="AK9" s="17">
        <v>17074.36</v>
      </c>
      <c r="AL9" s="17">
        <v>17074.36</v>
      </c>
      <c r="AM9" s="17">
        <v>17074.36</v>
      </c>
      <c r="AN9" s="17">
        <v>17074.36</v>
      </c>
      <c r="AO9" s="17">
        <v>17074.36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19233.97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19233.97</v>
      </c>
      <c r="H10" s="14">
        <f t="shared" si="4"/>
        <v>0</v>
      </c>
      <c r="I10" s="13">
        <v>25311.998333333329</v>
      </c>
      <c r="J10" s="13">
        <f t="shared" si="5"/>
        <v>75.987560313129507</v>
      </c>
      <c r="K10" s="13">
        <f t="shared" si="6"/>
        <v>75.987560313129507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1950.26</v>
      </c>
      <c r="T10" s="17">
        <v>9596.17</v>
      </c>
      <c r="U10" s="17">
        <v>11390.04</v>
      </c>
      <c r="V10" s="17">
        <v>13148.26</v>
      </c>
      <c r="W10" s="17">
        <v>13938.48</v>
      </c>
      <c r="X10" s="17">
        <v>13938.48</v>
      </c>
      <c r="Y10" s="17">
        <v>19143.68</v>
      </c>
      <c r="Z10" s="17">
        <v>19170.36</v>
      </c>
      <c r="AA10" s="17">
        <v>19170.36</v>
      </c>
      <c r="AB10" s="17">
        <v>19170.36</v>
      </c>
      <c r="AC10" s="17">
        <v>19205.72</v>
      </c>
      <c r="AD10" s="17">
        <v>19233.97</v>
      </c>
      <c r="AE10" s="17">
        <v>19233.97</v>
      </c>
      <c r="AF10" s="17">
        <v>19233.97</v>
      </c>
      <c r="AG10" s="17">
        <v>19233.97</v>
      </c>
      <c r="AH10" s="17">
        <v>19233.97</v>
      </c>
      <c r="AI10" s="17">
        <v>19233.97</v>
      </c>
      <c r="AJ10" s="17">
        <v>19233.97</v>
      </c>
      <c r="AK10" s="17">
        <v>19233.97</v>
      </c>
      <c r="AL10" s="17">
        <v>19233.97</v>
      </c>
      <c r="AM10" s="17">
        <v>19233.97</v>
      </c>
      <c r="AN10" s="17">
        <v>19233.97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36817.21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36817.21</v>
      </c>
      <c r="H11" s="14">
        <f t="shared" si="4"/>
        <v>0</v>
      </c>
      <c r="I11" s="13">
        <v>24880.449166666669</v>
      </c>
      <c r="J11" s="13">
        <f t="shared" si="5"/>
        <v>147.97646840445907</v>
      </c>
      <c r="K11" s="13">
        <f t="shared" si="6"/>
        <v>147.97646840445907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>
        <v>1448.38</v>
      </c>
      <c r="T11" s="17">
        <v>10413.209999999999</v>
      </c>
      <c r="U11" s="17">
        <v>16087.52</v>
      </c>
      <c r="V11" s="17">
        <v>20215.63</v>
      </c>
      <c r="W11" s="17">
        <v>23682.080000000002</v>
      </c>
      <c r="X11" s="17">
        <v>23807.78</v>
      </c>
      <c r="Y11" s="17">
        <v>30787.71</v>
      </c>
      <c r="Z11" s="17">
        <v>30787.71</v>
      </c>
      <c r="AA11" s="17">
        <v>36817.21</v>
      </c>
      <c r="AB11" s="17">
        <v>36817.21</v>
      </c>
      <c r="AC11" s="17">
        <v>36817.21</v>
      </c>
      <c r="AD11" s="17">
        <v>36817.21</v>
      </c>
      <c r="AE11" s="17">
        <v>36817.21</v>
      </c>
      <c r="AF11" s="17">
        <v>36817.21</v>
      </c>
      <c r="AG11" s="17">
        <v>36817.21</v>
      </c>
      <c r="AH11" s="17">
        <v>36817.21</v>
      </c>
      <c r="AI11" s="17">
        <v>36817.21</v>
      </c>
      <c r="AJ11" s="17">
        <v>36817.21</v>
      </c>
      <c r="AK11" s="17">
        <v>36817.21</v>
      </c>
      <c r="AL11" s="17">
        <v>36817.21</v>
      </c>
      <c r="AM11" s="17">
        <v>36817.21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32996.93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32996.93</v>
      </c>
      <c r="H12" s="14">
        <f t="shared" si="4"/>
        <v>0</v>
      </c>
      <c r="I12" s="13">
        <v>24611.719166666669</v>
      </c>
      <c r="J12" s="13">
        <f t="shared" si="5"/>
        <v>134.06999233393657</v>
      </c>
      <c r="K12" s="13">
        <f t="shared" si="6"/>
        <v>134.06999233393657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>
        <v>2023.52</v>
      </c>
      <c r="T12" s="17">
        <v>10950.08</v>
      </c>
      <c r="U12" s="17">
        <v>15360.99</v>
      </c>
      <c r="V12" s="17">
        <v>15915.25</v>
      </c>
      <c r="W12" s="17">
        <v>22324.43</v>
      </c>
      <c r="X12" s="17">
        <v>27196.23</v>
      </c>
      <c r="Y12" s="17">
        <v>28209.64</v>
      </c>
      <c r="Z12" s="17">
        <v>31340.65</v>
      </c>
      <c r="AA12" s="17">
        <v>31397.360000000001</v>
      </c>
      <c r="AB12" s="17">
        <v>32953.360000000001</v>
      </c>
      <c r="AC12" s="17">
        <v>32996.93</v>
      </c>
      <c r="AD12" s="17">
        <v>32996.93</v>
      </c>
      <c r="AE12" s="17">
        <v>32996.93</v>
      </c>
      <c r="AF12" s="17">
        <v>32996.93</v>
      </c>
      <c r="AG12" s="17">
        <v>32996.93</v>
      </c>
      <c r="AH12" s="17">
        <v>32996.93</v>
      </c>
      <c r="AI12" s="17">
        <v>32996.93</v>
      </c>
      <c r="AJ12" s="17">
        <v>32996.93</v>
      </c>
      <c r="AK12" s="17">
        <v>32996.93</v>
      </c>
      <c r="AL12" s="17">
        <v>32996.93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14402.84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14402.84</v>
      </c>
      <c r="H13" s="14">
        <f t="shared" si="4"/>
        <v>0</v>
      </c>
      <c r="I13" s="13">
        <v>24633.530833333331</v>
      </c>
      <c r="J13" s="13">
        <f t="shared" si="5"/>
        <v>58.468435148202644</v>
      </c>
      <c r="K13" s="13">
        <f t="shared" si="6"/>
        <v>58.468435148202644</v>
      </c>
      <c r="L13" s="13">
        <f t="shared" si="7"/>
        <v>0</v>
      </c>
      <c r="M13" s="13"/>
      <c r="N13" s="13"/>
      <c r="O13" s="13"/>
      <c r="P13" s="13"/>
      <c r="R13" s="16">
        <f t="shared" si="8"/>
        <v>44896</v>
      </c>
      <c r="S13" s="17">
        <v>57.279999999999987</v>
      </c>
      <c r="T13" s="17">
        <v>10111.51</v>
      </c>
      <c r="U13" s="17">
        <v>11422.01</v>
      </c>
      <c r="V13" s="17">
        <v>11964.51</v>
      </c>
      <c r="W13" s="17">
        <v>12769.01</v>
      </c>
      <c r="X13" s="17">
        <v>12790.2</v>
      </c>
      <c r="Y13" s="17">
        <v>14346.2</v>
      </c>
      <c r="Z13" s="17">
        <v>14372.94</v>
      </c>
      <c r="AA13" s="17">
        <v>14402.84</v>
      </c>
      <c r="AB13" s="17">
        <v>14402.84</v>
      </c>
      <c r="AC13" s="17">
        <v>14402.84</v>
      </c>
      <c r="AD13" s="17">
        <v>14402.84</v>
      </c>
      <c r="AE13" s="17">
        <v>14402.84</v>
      </c>
      <c r="AF13" s="17">
        <v>14402.84</v>
      </c>
      <c r="AG13" s="17">
        <v>14402.84</v>
      </c>
      <c r="AH13" s="17">
        <v>14402.84</v>
      </c>
      <c r="AI13" s="17">
        <v>14402.84</v>
      </c>
      <c r="AJ13" s="17">
        <v>14402.84</v>
      </c>
      <c r="AK13" s="17">
        <v>14402.84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12163.1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12163.1</v>
      </c>
      <c r="H14" s="14">
        <f t="shared" si="4"/>
        <v>0</v>
      </c>
      <c r="I14" s="13">
        <v>23784.6325</v>
      </c>
      <c r="J14" s="13">
        <f t="shared" si="5"/>
        <v>51.138481958886686</v>
      </c>
      <c r="K14" s="13">
        <f t="shared" si="6"/>
        <v>51.138481958886693</v>
      </c>
      <c r="L14" s="13">
        <f t="shared" si="7"/>
        <v>0</v>
      </c>
      <c r="M14" s="13"/>
      <c r="N14" s="13"/>
      <c r="O14" s="13"/>
      <c r="P14" s="13"/>
      <c r="R14" s="16">
        <f t="shared" si="8"/>
        <v>44927</v>
      </c>
      <c r="S14" s="17">
        <v>895.24</v>
      </c>
      <c r="T14" s="17">
        <v>9618.7099999999991</v>
      </c>
      <c r="U14" s="17">
        <v>11562.98</v>
      </c>
      <c r="V14" s="17">
        <v>11929.96</v>
      </c>
      <c r="W14" s="17">
        <v>12127.35</v>
      </c>
      <c r="X14" s="17">
        <v>12127.35</v>
      </c>
      <c r="Y14" s="17">
        <v>12163.1</v>
      </c>
      <c r="Z14" s="17">
        <v>12163.1</v>
      </c>
      <c r="AA14" s="17">
        <v>12163.1</v>
      </c>
      <c r="AB14" s="17">
        <v>12163.1</v>
      </c>
      <c r="AC14" s="17">
        <v>12163.1</v>
      </c>
      <c r="AD14" s="17">
        <v>12163.1</v>
      </c>
      <c r="AE14" s="17">
        <v>12163.1</v>
      </c>
      <c r="AF14" s="17">
        <v>12163.1</v>
      </c>
      <c r="AG14" s="17">
        <v>12163.1</v>
      </c>
      <c r="AH14" s="17">
        <v>12163.1</v>
      </c>
      <c r="AI14" s="17">
        <v>12163.1</v>
      </c>
      <c r="AJ14" s="17">
        <v>12163.1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9539.1299999999992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9539.1299999999992</v>
      </c>
      <c r="H15" s="14">
        <f t="shared" si="4"/>
        <v>0</v>
      </c>
      <c r="I15" s="13">
        <v>22692.455833333341</v>
      </c>
      <c r="J15" s="13">
        <f t="shared" si="5"/>
        <v>42.036569642620194</v>
      </c>
      <c r="K15" s="13">
        <f t="shared" si="6"/>
        <v>42.036569642620201</v>
      </c>
      <c r="L15" s="13">
        <f t="shared" si="7"/>
        <v>0</v>
      </c>
      <c r="M15" s="13"/>
      <c r="N15" s="13"/>
      <c r="O15" s="13"/>
      <c r="P15" s="13"/>
      <c r="R15" s="16">
        <f t="shared" si="8"/>
        <v>44958</v>
      </c>
      <c r="S15" s="17">
        <v>541.86</v>
      </c>
      <c r="T15" s="17">
        <v>5744.24</v>
      </c>
      <c r="U15" s="17">
        <v>8899.2099999999991</v>
      </c>
      <c r="V15" s="17">
        <v>9134.7099999999991</v>
      </c>
      <c r="W15" s="17">
        <v>9134.7099999999991</v>
      </c>
      <c r="X15" s="17">
        <v>9171.6099999999988</v>
      </c>
      <c r="Y15" s="17">
        <v>9409.659999999998</v>
      </c>
      <c r="Z15" s="17">
        <v>9409.659999999998</v>
      </c>
      <c r="AA15" s="17">
        <v>9409.659999999998</v>
      </c>
      <c r="AB15" s="17">
        <v>9482.0099999999984</v>
      </c>
      <c r="AC15" s="17">
        <v>9482.0099999999984</v>
      </c>
      <c r="AD15" s="17">
        <v>9482.0099999999984</v>
      </c>
      <c r="AE15" s="17">
        <v>9539.1299999999992</v>
      </c>
      <c r="AF15" s="17">
        <v>9539.1299999999992</v>
      </c>
      <c r="AG15" s="17">
        <v>9539.1299999999992</v>
      </c>
      <c r="AH15" s="17">
        <v>9539.1299999999992</v>
      </c>
      <c r="AI15" s="17">
        <v>9539.1299999999992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13444.95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13444.95</v>
      </c>
      <c r="H16" s="14">
        <f t="shared" si="4"/>
        <v>0</v>
      </c>
      <c r="I16" s="13">
        <v>21360.85083333333</v>
      </c>
      <c r="J16" s="13">
        <f t="shared" si="5"/>
        <v>62.942015301278779</v>
      </c>
      <c r="K16" s="13">
        <f t="shared" si="6"/>
        <v>62.942015301278786</v>
      </c>
      <c r="L16" s="13">
        <f t="shared" si="7"/>
        <v>0</v>
      </c>
      <c r="M16" s="13"/>
      <c r="N16" s="13"/>
      <c r="O16" s="13"/>
      <c r="P16" s="13"/>
      <c r="R16" s="16">
        <f t="shared" si="8"/>
        <v>44986</v>
      </c>
      <c r="S16" s="17">
        <v>535.26</v>
      </c>
      <c r="T16" s="17">
        <v>3819.91</v>
      </c>
      <c r="U16" s="17">
        <v>4804.71</v>
      </c>
      <c r="V16" s="17">
        <v>4886.8</v>
      </c>
      <c r="W16" s="17">
        <v>5003.5700000000006</v>
      </c>
      <c r="X16" s="17">
        <v>9724.9500000000007</v>
      </c>
      <c r="Y16" s="17">
        <v>9724.9500000000007</v>
      </c>
      <c r="Z16" s="17">
        <v>9724.9500000000007</v>
      </c>
      <c r="AA16" s="17">
        <v>9724.9500000000007</v>
      </c>
      <c r="AB16" s="17">
        <v>9724.9500000000007</v>
      </c>
      <c r="AC16" s="17">
        <v>13444.95</v>
      </c>
      <c r="AD16" s="17">
        <v>13444.95</v>
      </c>
      <c r="AE16" s="17">
        <v>13444.95</v>
      </c>
      <c r="AF16" s="17">
        <v>13444.95</v>
      </c>
      <c r="AG16" s="17">
        <v>13444.95</v>
      </c>
      <c r="AH16" s="17">
        <v>13444.95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19461.560000000001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19461.560000000001</v>
      </c>
      <c r="H17" s="14">
        <f t="shared" si="4"/>
        <v>0</v>
      </c>
      <c r="I17" s="13">
        <v>21157.324166666669</v>
      </c>
      <c r="J17" s="13">
        <f t="shared" si="5"/>
        <v>91.984978094071366</v>
      </c>
      <c r="K17" s="13">
        <f t="shared" si="6"/>
        <v>91.984978094071352</v>
      </c>
      <c r="L17" s="13">
        <f t="shared" si="7"/>
        <v>0</v>
      </c>
      <c r="M17" s="13"/>
      <c r="N17" s="13"/>
      <c r="O17" s="13"/>
      <c r="P17" s="13"/>
      <c r="R17" s="16">
        <f t="shared" si="8"/>
        <v>45017</v>
      </c>
      <c r="S17" s="17">
        <v>203.92</v>
      </c>
      <c r="T17" s="17">
        <v>5316.15</v>
      </c>
      <c r="U17" s="17">
        <v>6130.3499999999995</v>
      </c>
      <c r="V17" s="17">
        <v>7918.77</v>
      </c>
      <c r="W17" s="17">
        <v>19234.02</v>
      </c>
      <c r="X17" s="17">
        <v>19362.14</v>
      </c>
      <c r="Y17" s="17">
        <v>19362.14</v>
      </c>
      <c r="Z17" s="17">
        <v>19362.14</v>
      </c>
      <c r="AA17" s="17">
        <v>19362.14</v>
      </c>
      <c r="AB17" s="17">
        <v>19461.560000000001</v>
      </c>
      <c r="AC17" s="17">
        <v>19461.560000000001</v>
      </c>
      <c r="AD17" s="17">
        <v>19461.560000000001</v>
      </c>
      <c r="AE17" s="17">
        <v>19461.560000000001</v>
      </c>
      <c r="AF17" s="17">
        <v>19461.560000000001</v>
      </c>
      <c r="AG17" s="17">
        <v>19461.560000000001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28528.799999999999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28528.799999999999</v>
      </c>
      <c r="H18" s="14">
        <f t="shared" si="4"/>
        <v>0</v>
      </c>
      <c r="I18" s="13">
        <v>20162.486666666671</v>
      </c>
      <c r="J18" s="13">
        <f t="shared" si="5"/>
        <v>141.49445190788302</v>
      </c>
      <c r="K18" s="13">
        <f t="shared" si="6"/>
        <v>141.49445190788302</v>
      </c>
      <c r="L18" s="13">
        <f t="shared" si="7"/>
        <v>0</v>
      </c>
      <c r="M18" s="13"/>
      <c r="N18" s="13"/>
      <c r="O18" s="13"/>
      <c r="P18" s="13"/>
      <c r="R18" s="16">
        <f t="shared" si="8"/>
        <v>45047</v>
      </c>
      <c r="S18" s="17">
        <v>430.81</v>
      </c>
      <c r="T18" s="17">
        <v>3843.98</v>
      </c>
      <c r="U18" s="17">
        <v>26075.59</v>
      </c>
      <c r="V18" s="17">
        <v>26279.72</v>
      </c>
      <c r="W18" s="17">
        <v>26387.38</v>
      </c>
      <c r="X18" s="17">
        <v>26728.799999999999</v>
      </c>
      <c r="Y18" s="17">
        <v>26728.799999999999</v>
      </c>
      <c r="Z18" s="17">
        <v>26728.799999999999</v>
      </c>
      <c r="AA18" s="17">
        <v>27028.799999999999</v>
      </c>
      <c r="AB18" s="17">
        <v>27028.799999999999</v>
      </c>
      <c r="AC18" s="17">
        <v>28528.799999999999</v>
      </c>
      <c r="AD18" s="17">
        <v>28528.799999999999</v>
      </c>
      <c r="AE18" s="17">
        <v>28528.799999999999</v>
      </c>
      <c r="AF18" s="17">
        <v>28528.799999999999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12336.73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12336.73</v>
      </c>
      <c r="H19" s="14">
        <f t="shared" si="4"/>
        <v>0</v>
      </c>
      <c r="I19" s="13">
        <v>19338.824166666669</v>
      </c>
      <c r="J19" s="13">
        <f t="shared" si="5"/>
        <v>63.792554778300243</v>
      </c>
      <c r="K19" s="13">
        <f t="shared" si="6"/>
        <v>63.792554778300236</v>
      </c>
      <c r="L19" s="13">
        <f t="shared" si="7"/>
        <v>0</v>
      </c>
      <c r="M19" s="13">
        <f t="shared" ref="M19:M31" si="9">SUM(G8:G19)/SUM(I8:I19)*100</f>
        <v>83.691607815499097</v>
      </c>
      <c r="N19" s="18"/>
      <c r="O19" s="13"/>
      <c r="P19" s="13"/>
      <c r="R19" s="16">
        <f t="shared" si="8"/>
        <v>45078</v>
      </c>
      <c r="S19" s="17">
        <v>1150.31</v>
      </c>
      <c r="T19" s="17">
        <v>5769.5300000000007</v>
      </c>
      <c r="U19" s="17">
        <v>8529.7200000000012</v>
      </c>
      <c r="V19" s="17">
        <v>8681.7800000000007</v>
      </c>
      <c r="W19" s="17">
        <v>8770.5600000000013</v>
      </c>
      <c r="X19" s="17">
        <v>8770.5600000000013</v>
      </c>
      <c r="Y19" s="17">
        <v>8799.4300000000021</v>
      </c>
      <c r="Z19" s="17">
        <v>12336.73</v>
      </c>
      <c r="AA19" s="17">
        <v>12336.73</v>
      </c>
      <c r="AB19" s="17">
        <v>12336.73</v>
      </c>
      <c r="AC19" s="17">
        <v>12336.73</v>
      </c>
      <c r="AD19" s="17">
        <v>12336.73</v>
      </c>
      <c r="AE19" s="17">
        <v>12336.73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5888.5599999999986</v>
      </c>
      <c r="C20" s="13">
        <f>++'Completion Factors'!J18</f>
        <v>0.99970077230291443</v>
      </c>
      <c r="D20" s="13">
        <f t="shared" si="1"/>
        <v>1.762547651024954</v>
      </c>
      <c r="E20" s="13">
        <f t="shared" si="2"/>
        <v>1.762547651024954</v>
      </c>
      <c r="F20" s="13"/>
      <c r="G20" s="13">
        <f t="shared" si="3"/>
        <v>5890.3225476510233</v>
      </c>
      <c r="H20" s="14">
        <f t="shared" si="4"/>
        <v>1.7625476510247609</v>
      </c>
      <c r="I20" s="13">
        <v>19304.613333333331</v>
      </c>
      <c r="J20" s="13">
        <f t="shared" si="5"/>
        <v>30.512512454627547</v>
      </c>
      <c r="K20" s="13">
        <f t="shared" si="6"/>
        <v>30.503382265793462</v>
      </c>
      <c r="L20" s="13">
        <f t="shared" si="7"/>
        <v>9.1301888340851178E-3</v>
      </c>
      <c r="M20" s="13">
        <f t="shared" si="9"/>
        <v>81.304066605797161</v>
      </c>
      <c r="N20" s="18">
        <f t="shared" ref="N20:N31" si="10">J20/J8</f>
        <v>0.44033624624148615</v>
      </c>
      <c r="O20" s="18">
        <f t="shared" ref="O20:O31" si="11">I20/I8</f>
        <v>0.74117291955991482</v>
      </c>
      <c r="P20" s="13"/>
      <c r="R20" s="16">
        <f t="shared" si="8"/>
        <v>45108</v>
      </c>
      <c r="S20" s="17">
        <v>576.23</v>
      </c>
      <c r="T20" s="17">
        <v>4810.3999999999996</v>
      </c>
      <c r="U20" s="17">
        <v>5516.94</v>
      </c>
      <c r="V20" s="17">
        <v>5866.9299999999994</v>
      </c>
      <c r="W20" s="17">
        <v>5866.9299999999994</v>
      </c>
      <c r="X20" s="17">
        <v>5882.15</v>
      </c>
      <c r="Y20" s="17">
        <v>5888.5599999999986</v>
      </c>
      <c r="Z20" s="17">
        <v>5888.5599999999986</v>
      </c>
      <c r="AA20" s="17">
        <v>5888.5599999999986</v>
      </c>
      <c r="AB20" s="17">
        <v>5888.5599999999986</v>
      </c>
      <c r="AC20" s="17">
        <v>5888.5599999999986</v>
      </c>
      <c r="AD20" s="17">
        <v>5888.5599999999986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7675.4499999999989</v>
      </c>
      <c r="C21" s="13">
        <f>++'Completion Factors'!J17</f>
        <v>0.99970077230291443</v>
      </c>
      <c r="D21" s="13">
        <f t="shared" si="1"/>
        <v>2.2973946717125213</v>
      </c>
      <c r="E21" s="13">
        <f t="shared" si="2"/>
        <v>2.2973946717125213</v>
      </c>
      <c r="F21" s="13"/>
      <c r="G21" s="13">
        <f t="shared" si="3"/>
        <v>7677.7473946717118</v>
      </c>
      <c r="H21" s="14">
        <f t="shared" si="4"/>
        <v>2.2973946717129365</v>
      </c>
      <c r="I21" s="13">
        <v>18995.066666666669</v>
      </c>
      <c r="J21" s="13">
        <f t="shared" si="5"/>
        <v>40.419691751569061</v>
      </c>
      <c r="K21" s="13">
        <f t="shared" si="6"/>
        <v>40.407597060289326</v>
      </c>
      <c r="L21" s="13">
        <f t="shared" si="7"/>
        <v>1.2094691279735059E-2</v>
      </c>
      <c r="M21" s="13">
        <f t="shared" si="9"/>
        <v>79.814497216482394</v>
      </c>
      <c r="N21" s="18">
        <f t="shared" si="10"/>
        <v>0.60779228265348662</v>
      </c>
      <c r="O21" s="18">
        <f t="shared" si="11"/>
        <v>0.73983386026647191</v>
      </c>
      <c r="P21" s="13"/>
      <c r="R21" s="16">
        <f t="shared" si="8"/>
        <v>45139</v>
      </c>
      <c r="S21" s="17">
        <v>966.78</v>
      </c>
      <c r="T21" s="17">
        <v>5327.2599999999993</v>
      </c>
      <c r="U21" s="17">
        <v>5710.9499999999989</v>
      </c>
      <c r="V21" s="17">
        <v>7400.1299999999992</v>
      </c>
      <c r="W21" s="17">
        <v>7440.4999999999991</v>
      </c>
      <c r="X21" s="17">
        <v>7665.2899999999991</v>
      </c>
      <c r="Y21" s="17">
        <v>7665.2899999999991</v>
      </c>
      <c r="Z21" s="17">
        <v>7665.2899999999991</v>
      </c>
      <c r="AA21" s="17">
        <v>7665.2899999999991</v>
      </c>
      <c r="AB21" s="17">
        <v>7665.2899999999991</v>
      </c>
      <c r="AC21" s="17">
        <v>7675.4499999999989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7269.9199999999992</v>
      </c>
      <c r="C22" s="13">
        <f>++'Completion Factors'!J16</f>
        <v>0.96864995011511235</v>
      </c>
      <c r="D22" s="13">
        <f t="shared" si="1"/>
        <v>235.28866607803724</v>
      </c>
      <c r="E22" s="13">
        <f t="shared" si="2"/>
        <v>235.28866607803724</v>
      </c>
      <c r="F22" s="13"/>
      <c r="G22" s="13">
        <f t="shared" si="3"/>
        <v>7505.208666078036</v>
      </c>
      <c r="H22" s="14">
        <f t="shared" si="4"/>
        <v>235.28866607803684</v>
      </c>
      <c r="I22" s="13">
        <v>18959.854166666672</v>
      </c>
      <c r="J22" s="13">
        <f t="shared" si="5"/>
        <v>39.584738364037349</v>
      </c>
      <c r="K22" s="13">
        <f t="shared" si="6"/>
        <v>38.343754841644554</v>
      </c>
      <c r="L22" s="13">
        <f t="shared" si="7"/>
        <v>1.2409835223927956</v>
      </c>
      <c r="M22" s="13">
        <f t="shared" si="9"/>
        <v>77.252244218133953</v>
      </c>
      <c r="N22" s="18">
        <f t="shared" si="10"/>
        <v>0.52093708760903201</v>
      </c>
      <c r="O22" s="18">
        <f t="shared" si="11"/>
        <v>0.74904612101283485</v>
      </c>
      <c r="P22" s="13"/>
      <c r="R22" s="16">
        <f t="shared" si="8"/>
        <v>45170</v>
      </c>
      <c r="S22" s="17">
        <v>407.73</v>
      </c>
      <c r="T22" s="17">
        <v>4573.58</v>
      </c>
      <c r="U22" s="17">
        <v>5459.19</v>
      </c>
      <c r="V22" s="17">
        <v>5578.1799999999994</v>
      </c>
      <c r="W22" s="17">
        <v>5668.2099999999991</v>
      </c>
      <c r="X22" s="17">
        <v>7269.9199999999992</v>
      </c>
      <c r="Y22" s="17">
        <v>7269.9199999999992</v>
      </c>
      <c r="Z22" s="17">
        <v>7269.9199999999992</v>
      </c>
      <c r="AA22" s="17">
        <v>7269.9199999999992</v>
      </c>
      <c r="AB22" s="17">
        <v>7269.9199999999992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31928.51</v>
      </c>
      <c r="C23" s="13">
        <f>++'Completion Factors'!J15</f>
        <v>0.96802631741200018</v>
      </c>
      <c r="D23" s="13">
        <f t="shared" si="1"/>
        <v>1054.5912088186417</v>
      </c>
      <c r="E23" s="13">
        <f t="shared" si="2"/>
        <v>1054.5912088186417</v>
      </c>
      <c r="F23" s="13"/>
      <c r="G23" s="13">
        <f t="shared" si="3"/>
        <v>32983.10120881864</v>
      </c>
      <c r="H23" s="14">
        <f t="shared" si="4"/>
        <v>1054.5912088186415</v>
      </c>
      <c r="I23" s="13">
        <v>18674.728333333329</v>
      </c>
      <c r="J23" s="13">
        <f t="shared" si="5"/>
        <v>176.61890775645543</v>
      </c>
      <c r="K23" s="13">
        <f t="shared" si="6"/>
        <v>170.97175086081131</v>
      </c>
      <c r="L23" s="13">
        <f t="shared" si="7"/>
        <v>5.647156895644116</v>
      </c>
      <c r="M23" s="13">
        <f t="shared" si="9"/>
        <v>77.630659793324668</v>
      </c>
      <c r="N23" s="18">
        <f t="shared" si="10"/>
        <v>1.1935607712552576</v>
      </c>
      <c r="O23" s="18">
        <f t="shared" si="11"/>
        <v>0.75057842437798949</v>
      </c>
      <c r="P23" s="13"/>
      <c r="R23" s="16">
        <f t="shared" si="8"/>
        <v>45200</v>
      </c>
      <c r="S23" s="17">
        <v>332.74</v>
      </c>
      <c r="T23" s="17">
        <v>7527.8</v>
      </c>
      <c r="U23" s="17">
        <v>11025.55</v>
      </c>
      <c r="V23" s="17">
        <v>31657.73</v>
      </c>
      <c r="W23" s="17">
        <v>31732.73</v>
      </c>
      <c r="X23" s="17">
        <v>31732.73</v>
      </c>
      <c r="Y23" s="17">
        <v>31732.73</v>
      </c>
      <c r="Z23" s="17">
        <v>31791.79</v>
      </c>
      <c r="AA23" s="17">
        <v>31928.51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11444.53</v>
      </c>
      <c r="C24" s="13">
        <f>++'Completion Factors'!J14</f>
        <v>0.96429091719446747</v>
      </c>
      <c r="D24" s="13">
        <f t="shared" si="1"/>
        <v>423.8074445722321</v>
      </c>
      <c r="E24" s="13">
        <f t="shared" si="2"/>
        <v>423.8074445722321</v>
      </c>
      <c r="F24" s="19">
        <v>0</v>
      </c>
      <c r="G24" s="13">
        <f t="shared" si="3"/>
        <v>11868.337444572233</v>
      </c>
      <c r="H24" s="14">
        <f t="shared" si="4"/>
        <v>423.80744457223227</v>
      </c>
      <c r="I24" s="13">
        <v>18101.9375</v>
      </c>
      <c r="J24" s="13">
        <f t="shared" si="5"/>
        <v>65.563906872246307</v>
      </c>
      <c r="K24" s="13">
        <f t="shared" si="6"/>
        <v>63.222679892691048</v>
      </c>
      <c r="L24" s="13">
        <f t="shared" si="7"/>
        <v>2.3412269795552589</v>
      </c>
      <c r="M24" s="13">
        <f t="shared" si="9"/>
        <v>71.12693911162026</v>
      </c>
      <c r="N24" s="18">
        <f t="shared" si="10"/>
        <v>0.48902745298099337</v>
      </c>
      <c r="O24" s="18">
        <f t="shared" si="11"/>
        <v>0.7355007335089655</v>
      </c>
      <c r="P24" s="13"/>
      <c r="R24" s="16">
        <f t="shared" si="8"/>
        <v>45231</v>
      </c>
      <c r="S24" s="17">
        <v>1200.8599999999999</v>
      </c>
      <c r="T24" s="17">
        <v>5541.19</v>
      </c>
      <c r="U24" s="17">
        <v>9706.4500000000007</v>
      </c>
      <c r="V24" s="17">
        <v>9803.7200000000012</v>
      </c>
      <c r="W24" s="17">
        <v>9803.7200000000012</v>
      </c>
      <c r="X24" s="17">
        <v>9803.7200000000012</v>
      </c>
      <c r="Y24" s="17">
        <v>9803.7200000000012</v>
      </c>
      <c r="Z24" s="17">
        <v>11444.53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5593.0300000000007</v>
      </c>
      <c r="C25" s="13">
        <f>++'Completion Factors'!J13</f>
        <v>0.91415559959668791</v>
      </c>
      <c r="D25" s="13">
        <f t="shared" si="1"/>
        <v>525.21726826326221</v>
      </c>
      <c r="E25" s="13">
        <f t="shared" si="2"/>
        <v>525.21726826326221</v>
      </c>
      <c r="F25" s="19">
        <v>0</v>
      </c>
      <c r="G25" s="13">
        <f t="shared" si="3"/>
        <v>6118.2472682632633</v>
      </c>
      <c r="H25" s="14">
        <f t="shared" si="4"/>
        <v>525.21726826326267</v>
      </c>
      <c r="I25" s="13">
        <v>18045.39916666667</v>
      </c>
      <c r="J25" s="13">
        <f t="shared" si="5"/>
        <v>33.904748860113024</v>
      </c>
      <c r="K25" s="13">
        <f t="shared" si="6"/>
        <v>30.99421602339174</v>
      </c>
      <c r="L25" s="13">
        <f t="shared" si="7"/>
        <v>2.9105328367212842</v>
      </c>
      <c r="M25" s="13">
        <f t="shared" si="9"/>
        <v>69.631102526475331</v>
      </c>
      <c r="N25" s="18">
        <f t="shared" si="10"/>
        <v>0.57988124317288625</v>
      </c>
      <c r="O25" s="18">
        <f t="shared" si="11"/>
        <v>0.73255430935820998</v>
      </c>
      <c r="P25" s="13"/>
      <c r="R25" s="16">
        <f t="shared" si="8"/>
        <v>45261</v>
      </c>
      <c r="S25" s="17"/>
      <c r="T25" s="17">
        <v>5210.08</v>
      </c>
      <c r="U25" s="17">
        <v>5413.47</v>
      </c>
      <c r="V25" s="17">
        <v>5413.47</v>
      </c>
      <c r="W25" s="17">
        <v>5413.47</v>
      </c>
      <c r="X25" s="17">
        <v>5413.47</v>
      </c>
      <c r="Y25" s="17">
        <v>5593.0300000000007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11257.4</v>
      </c>
      <c r="C26" s="13">
        <f>++'Completion Factors'!J12</f>
        <v>0.91118795248191198</v>
      </c>
      <c r="D26" s="13">
        <f t="shared" si="1"/>
        <v>1097.2409600092583</v>
      </c>
      <c r="E26" s="13">
        <f t="shared" si="2"/>
        <v>1097.2409600092583</v>
      </c>
      <c r="F26" s="19">
        <v>0</v>
      </c>
      <c r="G26" s="13">
        <f t="shared" si="3"/>
        <v>12354.640960009257</v>
      </c>
      <c r="H26" s="14">
        <f t="shared" si="4"/>
        <v>1097.2409600092578</v>
      </c>
      <c r="I26" s="13">
        <v>17623.357499999998</v>
      </c>
      <c r="J26" s="13">
        <f t="shared" si="5"/>
        <v>70.103786750108526</v>
      </c>
      <c r="K26" s="13">
        <f t="shared" si="6"/>
        <v>63.877725910059993</v>
      </c>
      <c r="L26" s="13">
        <f t="shared" si="7"/>
        <v>6.2260608400485324</v>
      </c>
      <c r="M26" s="13">
        <f t="shared" si="9"/>
        <v>71.542954745347586</v>
      </c>
      <c r="N26" s="18">
        <f t="shared" si="10"/>
        <v>1.3708617085362289</v>
      </c>
      <c r="O26" s="18">
        <f t="shared" si="11"/>
        <v>0.74095563595527481</v>
      </c>
      <c r="P26" s="13"/>
      <c r="R26" s="16">
        <f t="shared" si="8"/>
        <v>45292</v>
      </c>
      <c r="S26" s="17">
        <v>1182.75</v>
      </c>
      <c r="T26" s="17">
        <v>7384.45</v>
      </c>
      <c r="U26" s="17">
        <v>7637.37</v>
      </c>
      <c r="V26" s="17">
        <v>9420.17</v>
      </c>
      <c r="W26" s="17">
        <v>9420.17</v>
      </c>
      <c r="X26" s="17">
        <v>11257.4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4854.66</v>
      </c>
      <c r="C27" s="13">
        <f>++'Completion Factors'!J11</f>
        <v>0.85710328293362548</v>
      </c>
      <c r="D27" s="13">
        <f t="shared" si="1"/>
        <v>809.37150782931667</v>
      </c>
      <c r="E27" s="13">
        <f t="shared" si="2"/>
        <v>809.37150782931667</v>
      </c>
      <c r="F27" s="19">
        <v>0</v>
      </c>
      <c r="G27" s="13">
        <f t="shared" si="3"/>
        <v>5664.031507829317</v>
      </c>
      <c r="H27" s="14">
        <f t="shared" si="4"/>
        <v>809.37150782931712</v>
      </c>
      <c r="I27" s="13">
        <v>16908.89</v>
      </c>
      <c r="J27" s="13">
        <f t="shared" si="5"/>
        <v>33.497358536422659</v>
      </c>
      <c r="K27" s="13">
        <f t="shared" si="6"/>
        <v>28.710695971172562</v>
      </c>
      <c r="L27" s="13">
        <f t="shared" si="7"/>
        <v>4.7866625652500971</v>
      </c>
      <c r="M27" s="13">
        <f t="shared" si="9"/>
        <v>71.657826619788011</v>
      </c>
      <c r="N27" s="18">
        <f t="shared" si="10"/>
        <v>0.79686232300126203</v>
      </c>
      <c r="O27" s="18">
        <f t="shared" si="11"/>
        <v>0.74513266101248676</v>
      </c>
      <c r="P27" s="13"/>
      <c r="R27" s="16">
        <f t="shared" si="8"/>
        <v>45323</v>
      </c>
      <c r="S27" s="17">
        <v>176.1</v>
      </c>
      <c r="T27" s="17">
        <v>298.77999999999997</v>
      </c>
      <c r="U27" s="17">
        <v>1015.34</v>
      </c>
      <c r="V27" s="17">
        <v>1015.34</v>
      </c>
      <c r="W27" s="17">
        <v>4854.66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5108.4400000000014</v>
      </c>
      <c r="C28" s="13">
        <f>++'Completion Factors'!J10</f>
        <v>0.74570920831712073</v>
      </c>
      <c r="D28" s="13">
        <f t="shared" si="1"/>
        <v>1742.0051105390967</v>
      </c>
      <c r="E28" s="13">
        <f t="shared" si="2"/>
        <v>1742.0051105390967</v>
      </c>
      <c r="F28" s="19">
        <v>0</v>
      </c>
      <c r="G28" s="13">
        <f t="shared" si="3"/>
        <v>6850.4451105390981</v>
      </c>
      <c r="H28" s="14">
        <f t="shared" si="4"/>
        <v>1742.0051105390967</v>
      </c>
      <c r="I28" s="13">
        <v>15826.14333333333</v>
      </c>
      <c r="J28" s="13">
        <f t="shared" si="5"/>
        <v>43.28562534948459</v>
      </c>
      <c r="K28" s="13">
        <f t="shared" si="6"/>
        <v>32.27848941087565</v>
      </c>
      <c r="L28" s="13">
        <f t="shared" si="7"/>
        <v>11.00713593860894</v>
      </c>
      <c r="M28" s="13">
        <f t="shared" si="9"/>
        <v>70.479668849788979</v>
      </c>
      <c r="N28" s="18">
        <f t="shared" si="10"/>
        <v>0.68770637772389798</v>
      </c>
      <c r="O28" s="18">
        <f t="shared" si="11"/>
        <v>0.74089480127995833</v>
      </c>
      <c r="P28" s="20"/>
      <c r="R28" s="16">
        <f t="shared" si="8"/>
        <v>45352</v>
      </c>
      <c r="S28" s="17"/>
      <c r="T28" s="17"/>
      <c r="U28" s="17"/>
      <c r="V28" s="17">
        <v>5108.4400000000014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4756.29</v>
      </c>
      <c r="C29" s="13">
        <f>++'Completion Factors'!J9</f>
        <v>0.52580365391170159</v>
      </c>
      <c r="D29" s="13">
        <f t="shared" si="1"/>
        <v>4289.4630384502152</v>
      </c>
      <c r="E29" s="13">
        <f t="shared" si="2"/>
        <v>4289.4630384502152</v>
      </c>
      <c r="F29" s="13">
        <f>ROUND(+I29*J29/100,0)-D29-B29</f>
        <v>3589.2469615497839</v>
      </c>
      <c r="G29" s="13">
        <f t="shared" si="3"/>
        <v>12635</v>
      </c>
      <c r="H29" s="14">
        <f t="shared" si="4"/>
        <v>7878.71</v>
      </c>
      <c r="I29" s="13">
        <v>15793.34833333333</v>
      </c>
      <c r="J29" s="19">
        <v>80</v>
      </c>
      <c r="K29" s="13">
        <f t="shared" si="6"/>
        <v>30.115779754958027</v>
      </c>
      <c r="L29" s="13">
        <f t="shared" si="7"/>
        <v>49.884220245041973</v>
      </c>
      <c r="M29" s="13">
        <f t="shared" si="9"/>
        <v>69.080696473485077</v>
      </c>
      <c r="N29" s="18">
        <f t="shared" si="10"/>
        <v>0.86970722456644445</v>
      </c>
      <c r="O29" s="18">
        <f t="shared" si="11"/>
        <v>0.74647191719148143</v>
      </c>
      <c r="P29" s="13"/>
      <c r="R29" s="16">
        <f t="shared" si="8"/>
        <v>45383</v>
      </c>
      <c r="S29" s="17"/>
      <c r="T29" s="17"/>
      <c r="U29" s="17">
        <v>4756.29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2497.04</v>
      </c>
      <c r="C30" s="13">
        <f>++'Completion Factors'!J8</f>
        <v>0.23687183357414901</v>
      </c>
      <c r="D30" s="13">
        <f t="shared" si="1"/>
        <v>8044.6945841515626</v>
      </c>
      <c r="E30" s="13">
        <f t="shared" si="2"/>
        <v>8044.6945841515626</v>
      </c>
      <c r="F30" s="13">
        <f>ROUND(+I30*J30/100,0)-D30-B30</f>
        <v>1644.2654158484374</v>
      </c>
      <c r="G30" s="13">
        <f t="shared" si="3"/>
        <v>12186</v>
      </c>
      <c r="H30" s="14">
        <f t="shared" si="4"/>
        <v>9688.9599999999991</v>
      </c>
      <c r="I30" s="13">
        <v>15232.275</v>
      </c>
      <c r="J30" s="19">
        <v>80</v>
      </c>
      <c r="K30" s="13">
        <f t="shared" si="6"/>
        <v>16.393086390575277</v>
      </c>
      <c r="L30" s="13">
        <f t="shared" si="7"/>
        <v>63.606913609424723</v>
      </c>
      <c r="M30" s="13">
        <f t="shared" si="9"/>
        <v>63.001417490851232</v>
      </c>
      <c r="N30" s="18">
        <f t="shared" si="10"/>
        <v>0.56539319331108695</v>
      </c>
      <c r="O30" s="18">
        <f t="shared" si="11"/>
        <v>0.75547601106080486</v>
      </c>
      <c r="P30" s="13"/>
      <c r="R30" s="16">
        <f t="shared" si="8"/>
        <v>45413</v>
      </c>
      <c r="S30" s="17"/>
      <c r="T30" s="17">
        <v>2497.04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>
        <v>604.13</v>
      </c>
      <c r="C31" s="13">
        <f>+'Completion Factors'!J7</f>
        <v>9.4329541813419224E-2</v>
      </c>
      <c r="D31" s="13">
        <f t="shared" si="1"/>
        <v>5800.3323602110731</v>
      </c>
      <c r="E31" s="13">
        <f t="shared" si="2"/>
        <v>5800.3323602110731</v>
      </c>
      <c r="F31" s="13">
        <f>ROUND(+I31*J31/100,0)-D31-B31</f>
        <v>5240.5376397889268</v>
      </c>
      <c r="G31" s="13">
        <f t="shared" si="3"/>
        <v>11645</v>
      </c>
      <c r="H31" s="14">
        <f t="shared" si="4"/>
        <v>11040.87</v>
      </c>
      <c r="I31" s="13">
        <v>14555.64166666667</v>
      </c>
      <c r="J31" s="19">
        <v>80</v>
      </c>
      <c r="K31" s="13">
        <f t="shared" si="6"/>
        <v>4.1504868959744696</v>
      </c>
      <c r="L31" s="13">
        <f t="shared" si="7"/>
        <v>75.849513104025533</v>
      </c>
      <c r="M31" s="13">
        <f t="shared" si="9"/>
        <v>64.117525927065756</v>
      </c>
      <c r="N31" s="18">
        <f t="shared" si="10"/>
        <v>1.2540648399805567</v>
      </c>
      <c r="O31" s="18">
        <f t="shared" si="11"/>
        <v>0.7526642541047287</v>
      </c>
      <c r="P31" s="13"/>
      <c r="R31" s="16">
        <f t="shared" si="8"/>
        <v>45444</v>
      </c>
      <c r="S31" s="17">
        <v>604.13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34500.122108432581</v>
      </c>
      <c r="I33" s="13"/>
      <c r="J33" s="22">
        <f>SUM(G20:G31)/SUM(I20:I31)</f>
        <v>0.64117525927065755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37087.631266565026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