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Process Results _06.2024\"/>
    </mc:Choice>
  </mc:AlternateContent>
  <xr:revisionPtr revIDLastSave="0" documentId="8_{C508897F-8E32-4DDF-85D4-CA9DC0AA5974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<sst xmlns="http://schemas.openxmlformats.org/spreadsheetml/2006/main" count="137" uniqueCount="65">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</sst>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2.9980080924176832E-2</c:v>
                </c:pt>
                <c:pt idx="1">
                  <c:v>0.53676425745520884</c:v>
                </c:pt>
                <c:pt idx="2">
                  <c:v>0.6531131736120912</c:v>
                </c:pt>
                <c:pt idx="3">
                  <c:v>0.72988005962664249</c:v>
                </c:pt>
                <c:pt idx="4">
                  <c:v>0.79844245855554663</c:v>
                </c:pt>
                <c:pt idx="5">
                  <c:v>0.84181130168179807</c:v>
                </c:pt>
                <c:pt idx="6">
                  <c:v>0.89816547088703225</c:v>
                </c:pt>
                <c:pt idx="7">
                  <c:v>0.94497232997304226</c:v>
                </c:pt>
                <c:pt idx="8">
                  <c:v>0.96005618059633302</c:v>
                </c:pt>
                <c:pt idx="9">
                  <c:v>0.99745124201047708</c:v>
                </c:pt>
                <c:pt idx="10">
                  <c:v>0.99754340954428755</c:v>
                </c:pt>
                <c:pt idx="11">
                  <c:v>0.99807677687242335</c:v>
                </c:pt>
                <c:pt idx="12">
                  <c:v>0.99842901222355052</c:v>
                </c:pt>
                <c:pt idx="13">
                  <c:v>0.9984352744561189</c:v>
                </c:pt>
                <c:pt idx="14">
                  <c:v>0.99854320631735394</c:v>
                </c:pt>
                <c:pt idx="15">
                  <c:v>0.99854320631735394</c:v>
                </c:pt>
                <c:pt idx="16">
                  <c:v>0.99867777620437959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6-4903-AAA7-C2521474B49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3.5839684581176041E-2</c:v>
                </c:pt>
                <c:pt idx="1">
                  <c:v>0.64892338976959862</c:v>
                </c:pt>
                <c:pt idx="2">
                  <c:v>0.79145690692213022</c:v>
                </c:pt>
                <c:pt idx="3">
                  <c:v>0.86636409015653948</c:v>
                </c:pt>
                <c:pt idx="4">
                  <c:v>0.9466169105033907</c:v>
                </c:pt>
                <c:pt idx="5">
                  <c:v>0.96955168717956242</c:v>
                </c:pt>
                <c:pt idx="6">
                  <c:v>0.98202191004380168</c:v>
                </c:pt>
                <c:pt idx="7">
                  <c:v>0.98270846355845509</c:v>
                </c:pt>
                <c:pt idx="8">
                  <c:v>0.9889450377100425</c:v>
                </c:pt>
                <c:pt idx="9">
                  <c:v>0.99735724584194763</c:v>
                </c:pt>
                <c:pt idx="10">
                  <c:v>0.99747467491074704</c:v>
                </c:pt>
                <c:pt idx="11">
                  <c:v>0.99807677687242335</c:v>
                </c:pt>
                <c:pt idx="12">
                  <c:v>0.99842901222355052</c:v>
                </c:pt>
                <c:pt idx="13">
                  <c:v>0.9984352744561189</c:v>
                </c:pt>
                <c:pt idx="14">
                  <c:v>0.99854320631735394</c:v>
                </c:pt>
                <c:pt idx="15">
                  <c:v>0.99854320631735394</c:v>
                </c:pt>
                <c:pt idx="16">
                  <c:v>0.99867777620437959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6-4903-AAA7-C2521474B49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2.9345828819066909E-2</c:v>
                </c:pt>
                <c:pt idx="1">
                  <c:v>0.66625502055878694</c:v>
                </c:pt>
                <c:pt idx="2">
                  <c:v>0.71085524305682946</c:v>
                </c:pt>
                <c:pt idx="3">
                  <c:v>0.75213154770476964</c:v>
                </c:pt>
                <c:pt idx="4">
                  <c:v>0.92834701091806582</c:v>
                </c:pt>
                <c:pt idx="5">
                  <c:v>0.96523478379781691</c:v>
                </c:pt>
                <c:pt idx="6">
                  <c:v>0.96906909746364511</c:v>
                </c:pt>
                <c:pt idx="7">
                  <c:v>0.97008322647872514</c:v>
                </c:pt>
                <c:pt idx="8">
                  <c:v>0.98339751599500291</c:v>
                </c:pt>
                <c:pt idx="9">
                  <c:v>0.99702869668211347</c:v>
                </c:pt>
                <c:pt idx="10">
                  <c:v>0.99721745047687271</c:v>
                </c:pt>
                <c:pt idx="11">
                  <c:v>0.99724941990473703</c:v>
                </c:pt>
                <c:pt idx="12">
                  <c:v>0.99791638600465027</c:v>
                </c:pt>
                <c:pt idx="13">
                  <c:v>0.99792879267443935</c:v>
                </c:pt>
                <c:pt idx="14">
                  <c:v>0.99813804934065797</c:v>
                </c:pt>
                <c:pt idx="15">
                  <c:v>0.99813804934065797</c:v>
                </c:pt>
                <c:pt idx="16">
                  <c:v>0.9983428994515553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6-4903-AAA7-C2521474B49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0.70559930930856196</c:v>
                </c:pt>
                <c:pt idx="1">
                  <c:v>0.70559930930856196</c:v>
                </c:pt>
                <c:pt idx="2">
                  <c:v>0.70559930930856196</c:v>
                </c:pt>
                <c:pt idx="3">
                  <c:v>0.74978364020812338</c:v>
                </c:pt>
                <c:pt idx="4">
                  <c:v>0.87340853853577827</c:v>
                </c:pt>
                <c:pt idx="5">
                  <c:v>0.94261077930193549</c:v>
                </c:pt>
                <c:pt idx="6">
                  <c:v>0.95375484790893694</c:v>
                </c:pt>
                <c:pt idx="7">
                  <c:v>0.95619593151791171</c:v>
                </c:pt>
                <c:pt idx="8">
                  <c:v>0.95755237001023341</c:v>
                </c:pt>
                <c:pt idx="9">
                  <c:v>0.99357883033461869</c:v>
                </c:pt>
                <c:pt idx="10">
                  <c:v>0.99401820543576036</c:v>
                </c:pt>
                <c:pt idx="11">
                  <c:v>0.99401820543576036</c:v>
                </c:pt>
                <c:pt idx="12">
                  <c:v>0.99546075734048756</c:v>
                </c:pt>
                <c:pt idx="13">
                  <c:v>0.99546075734048756</c:v>
                </c:pt>
                <c:pt idx="14">
                  <c:v>0.99546075734048756</c:v>
                </c:pt>
                <c:pt idx="15">
                  <c:v>0.99546075734048756</c:v>
                </c:pt>
                <c:pt idx="16">
                  <c:v>0.99586076351552055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36-4903-AAA7-C2521474B49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1.4667550178104409E-2</c:v>
                </c:pt>
                <c:pt idx="1">
                  <c:v>0.48677994055623119</c:v>
                </c:pt>
                <c:pt idx="2">
                  <c:v>0.62550280825196347</c:v>
                </c:pt>
                <c:pt idx="3">
                  <c:v>0.71509868625439021</c:v>
                </c:pt>
                <c:pt idx="4">
                  <c:v>0.78998980692759768</c:v>
                </c:pt>
                <c:pt idx="5">
                  <c:v>0.84661430932179815</c:v>
                </c:pt>
                <c:pt idx="6">
                  <c:v>0.90364788988880362</c:v>
                </c:pt>
                <c:pt idx="7">
                  <c:v>0.95447141139013403</c:v>
                </c:pt>
                <c:pt idx="8">
                  <c:v>0.96683508374660587</c:v>
                </c:pt>
                <c:pt idx="9">
                  <c:v>0.99774167149008441</c:v>
                </c:pt>
                <c:pt idx="10">
                  <c:v>0.99788955097394827</c:v>
                </c:pt>
                <c:pt idx="11">
                  <c:v>0.99831004172844073</c:v>
                </c:pt>
                <c:pt idx="12">
                  <c:v>0.99862061946452663</c:v>
                </c:pt>
                <c:pt idx="13">
                  <c:v>0.99863679763161195</c:v>
                </c:pt>
                <c:pt idx="14">
                  <c:v>0.99881402370976691</c:v>
                </c:pt>
                <c:pt idx="15">
                  <c:v>0.99881402370976691</c:v>
                </c:pt>
                <c:pt idx="16">
                  <c:v>0.9989397603903547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36-4903-AAA7-C2521474B49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3.060834626612664E-2</c:v>
                </c:pt>
                <c:pt idx="1">
                  <c:v>0.60473411624516415</c:v>
                </c:pt>
                <c:pt idx="2">
                  <c:v>0.76301814982202965</c:v>
                </c:pt>
                <c:pt idx="3">
                  <c:v>0.84813801461342697</c:v>
                </c:pt>
                <c:pt idx="4">
                  <c:v>0.94273607020143446</c:v>
                </c:pt>
                <c:pt idx="5">
                  <c:v>0.96931320063337623</c:v>
                </c:pt>
                <c:pt idx="6">
                  <c:v>0.98188872331184329</c:v>
                </c:pt>
                <c:pt idx="7">
                  <c:v>0.98299760530514924</c:v>
                </c:pt>
                <c:pt idx="8">
                  <c:v>0.98858770820688224</c:v>
                </c:pt>
                <c:pt idx="9">
                  <c:v>0.99768201031833448</c:v>
                </c:pt>
                <c:pt idx="10">
                  <c:v>0.99785452606643743</c:v>
                </c:pt>
                <c:pt idx="11">
                  <c:v>0.99831004172844073</c:v>
                </c:pt>
                <c:pt idx="12">
                  <c:v>0.99862061946452663</c:v>
                </c:pt>
                <c:pt idx="13">
                  <c:v>0.99863679763161195</c:v>
                </c:pt>
                <c:pt idx="14">
                  <c:v>0.99881402370976691</c:v>
                </c:pt>
                <c:pt idx="15">
                  <c:v>0.99881402370976691</c:v>
                </c:pt>
                <c:pt idx="16">
                  <c:v>0.9989397603903547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36-4903-AAA7-C2521474B49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2.7738473825193601E-2</c:v>
                </c:pt>
                <c:pt idx="1">
                  <c:v>0.62976232713066571</c:v>
                </c:pt>
                <c:pt idx="2">
                  <c:v>0.72273016320659522</c:v>
                </c:pt>
                <c:pt idx="3">
                  <c:v>0.76393178972336651</c:v>
                </c:pt>
                <c:pt idx="4">
                  <c:v>0.923356976460176</c:v>
                </c:pt>
                <c:pt idx="5">
                  <c:v>0.96304369705815063</c:v>
                </c:pt>
                <c:pt idx="6">
                  <c:v>0.97168515288584012</c:v>
                </c:pt>
                <c:pt idx="7">
                  <c:v>0.97305910346298896</c:v>
                </c:pt>
                <c:pt idx="8">
                  <c:v>0.98357006633453048</c:v>
                </c:pt>
                <c:pt idx="9">
                  <c:v>0.99732772774514433</c:v>
                </c:pt>
                <c:pt idx="10">
                  <c:v>0.99763547235127692</c:v>
                </c:pt>
                <c:pt idx="11">
                  <c:v>0.99766352612267295</c:v>
                </c:pt>
                <c:pt idx="12">
                  <c:v>0.99827073319795856</c:v>
                </c:pt>
                <c:pt idx="13">
                  <c:v>0.9983003827789968</c:v>
                </c:pt>
                <c:pt idx="14">
                  <c:v>0.99859566007113498</c:v>
                </c:pt>
                <c:pt idx="15">
                  <c:v>0.99859566007113498</c:v>
                </c:pt>
                <c:pt idx="16">
                  <c:v>0.99876327232669149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36-4903-AAA7-C2521474B49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0.71809681431075667</c:v>
                </c:pt>
                <c:pt idx="1">
                  <c:v>0.71809681431075667</c:v>
                </c:pt>
                <c:pt idx="2">
                  <c:v>0.71809681431075667</c:v>
                </c:pt>
                <c:pt idx="3">
                  <c:v>0.76552500549773794</c:v>
                </c:pt>
                <c:pt idx="4">
                  <c:v>0.87609896489475714</c:v>
                </c:pt>
                <c:pt idx="5">
                  <c:v>0.94582431220147101</c:v>
                </c:pt>
                <c:pt idx="6">
                  <c:v>0.96279820246130265</c:v>
                </c:pt>
                <c:pt idx="7">
                  <c:v>0.96552097154349148</c:v>
                </c:pt>
                <c:pt idx="8">
                  <c:v>0.96828059711676384</c:v>
                </c:pt>
                <c:pt idx="9">
                  <c:v>0.99536819781051777</c:v>
                </c:pt>
                <c:pt idx="10">
                  <c:v>0.99598247772166493</c:v>
                </c:pt>
                <c:pt idx="11">
                  <c:v>0.99598247772166493</c:v>
                </c:pt>
                <c:pt idx="12">
                  <c:v>0.99719484560221372</c:v>
                </c:pt>
                <c:pt idx="13">
                  <c:v>0.99719484560221372</c:v>
                </c:pt>
                <c:pt idx="14">
                  <c:v>0.99719484560221372</c:v>
                </c:pt>
                <c:pt idx="15">
                  <c:v>0.99719484560221372</c:v>
                </c:pt>
                <c:pt idx="16">
                  <c:v>0.99752959986559353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36-4903-AAA7-C2521474B49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5.6348142117310207E-2</c:v>
                </c:pt>
                <c:pt idx="1">
                  <c:v>0.6853629749087119</c:v>
                </c:pt>
                <c:pt idx="2">
                  <c:v>0.70821752477926381</c:v>
                </c:pt>
                <c:pt idx="3">
                  <c:v>0.7509557587430945</c:v>
                </c:pt>
                <c:pt idx="4">
                  <c:v>0.9000401928061631</c:v>
                </c:pt>
                <c:pt idx="5">
                  <c:v>0.95378863925101054</c:v>
                </c:pt>
                <c:pt idx="6">
                  <c:v>0.96135098784158168</c:v>
                </c:pt>
                <c:pt idx="7">
                  <c:v>0.96308951954547939</c:v>
                </c:pt>
                <c:pt idx="8">
                  <c:v>0.97030286963385426</c:v>
                </c:pt>
                <c:pt idx="9">
                  <c:v>0.99530077407482531</c:v>
                </c:pt>
                <c:pt idx="10">
                  <c:v>0.9956152579016867</c:v>
                </c:pt>
                <c:pt idx="11">
                  <c:v>0.99563119103697051</c:v>
                </c:pt>
                <c:pt idx="12">
                  <c:v>0.99668705913587807</c:v>
                </c:pt>
                <c:pt idx="13">
                  <c:v>0.99669324715797469</c:v>
                </c:pt>
                <c:pt idx="14">
                  <c:v>0.99679760561366049</c:v>
                </c:pt>
                <c:pt idx="15">
                  <c:v>0.99679760561366049</c:v>
                </c:pt>
                <c:pt idx="16">
                  <c:v>0.99710028675695861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36-4903-AAA7-C2521474B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17.904029639304479</c:v>
                </c:pt>
                <c:pt idx="1">
                  <c:v>1.2167598057078</c:v>
                </c:pt>
                <c:pt idx="2">
                  <c:v>1.117539944248845</c:v>
                </c:pt>
                <c:pt idx="3">
                  <c:v>1.0939365283714919</c:v>
                </c:pt>
                <c:pt idx="4">
                  <c:v>1.054316804750977</c:v>
                </c:pt>
                <c:pt idx="5">
                  <c:v>1.0669439446734059</c:v>
                </c:pt>
                <c:pt idx="6">
                  <c:v>1.052113848286534</c:v>
                </c:pt>
                <c:pt idx="7">
                  <c:v>1.0159622140721529</c:v>
                </c:pt>
                <c:pt idx="8">
                  <c:v>1.038950909509188</c:v>
                </c:pt>
                <c:pt idx="9">
                  <c:v>1.0000924030468139</c:v>
                </c:pt>
                <c:pt idx="10">
                  <c:v>1.0005346808199349</c:v>
                </c:pt>
                <c:pt idx="11">
                  <c:v>1.0003529140836549</c:v>
                </c:pt>
                <c:pt idx="12">
                  <c:v>1.0000062720859391</c:v>
                </c:pt>
                <c:pt idx="13">
                  <c:v>1.000108101009646</c:v>
                </c:pt>
                <c:pt idx="14">
                  <c:v>1</c:v>
                </c:pt>
                <c:pt idx="15">
                  <c:v>1.000134766213594</c:v>
                </c:pt>
                <c:pt idx="16">
                  <c:v>1.001323974386058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0C4-8719-0FBC57AB179B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18.106280715160938</c:v>
                </c:pt>
                <c:pt idx="1">
                  <c:v>1.2196461391276689</c:v>
                </c:pt>
                <c:pt idx="2">
                  <c:v>1.0946446768980931</c:v>
                </c:pt>
                <c:pt idx="3">
                  <c:v>1.092631748313057</c:v>
                </c:pt>
                <c:pt idx="4">
                  <c:v>1.0242281501858821</c:v>
                </c:pt>
                <c:pt idx="5">
                  <c:v>1.0128618443236539</c:v>
                </c:pt>
                <c:pt idx="6">
                  <c:v>1.0006991224000521</c:v>
                </c:pt>
                <c:pt idx="7">
                  <c:v>1.0063463116304141</c:v>
                </c:pt>
                <c:pt idx="8">
                  <c:v>1.0085062443423389</c:v>
                </c:pt>
                <c:pt idx="9">
                  <c:v>1.000117740227275</c:v>
                </c:pt>
                <c:pt idx="10">
                  <c:v>1.000603626314353</c:v>
                </c:pt>
                <c:pt idx="11">
                  <c:v>1.0003529140836549</c:v>
                </c:pt>
                <c:pt idx="12">
                  <c:v>1.0000062720859391</c:v>
                </c:pt>
                <c:pt idx="13">
                  <c:v>1.000108101009646</c:v>
                </c:pt>
                <c:pt idx="14">
                  <c:v>1</c:v>
                </c:pt>
                <c:pt idx="15">
                  <c:v>1.000134766213594</c:v>
                </c:pt>
                <c:pt idx="16">
                  <c:v>1.001323974386058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0C4-8719-0FBC57AB179B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1.066941668162795</c:v>
                </c:pt>
                <c:pt idx="2">
                  <c:v>1.058065696287817</c:v>
                </c:pt>
                <c:pt idx="3">
                  <c:v>1.2342880892990611</c:v>
                </c:pt>
                <c:pt idx="4">
                  <c:v>1.0397348970222591</c:v>
                </c:pt>
                <c:pt idx="5">
                  <c:v>1.003972415551315</c:v>
                </c:pt>
                <c:pt idx="6">
                  <c:v>1.001046498147278</c:v>
                </c:pt>
                <c:pt idx="7">
                  <c:v>1.013724894063581</c:v>
                </c:pt>
                <c:pt idx="8">
                  <c:v>1.013861312913038</c:v>
                </c:pt>
                <c:pt idx="9">
                  <c:v>1.0001893163109421</c:v>
                </c:pt>
                <c:pt idx="10">
                  <c:v>1.000032058632597</c:v>
                </c:pt>
                <c:pt idx="11">
                  <c:v>1.0006688057035691</c:v>
                </c:pt>
                <c:pt idx="12">
                  <c:v>1.000012432574475</c:v>
                </c:pt>
                <c:pt idx="13">
                  <c:v>1.000209690979712</c:v>
                </c:pt>
                <c:pt idx="14">
                  <c:v>1</c:v>
                </c:pt>
                <c:pt idx="15">
                  <c:v>1.000205232243208</c:v>
                </c:pt>
                <c:pt idx="16">
                  <c:v>1.0016598510885939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92-40C4-8719-0FBC57AB179B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1.0626195778775049</c:v>
                </c:pt>
                <c:pt idx="3">
                  <c:v>1.164880762526826</c:v>
                </c:pt>
                <c:pt idx="4">
                  <c:v>1.0792323840595499</c:v>
                </c:pt>
                <c:pt idx="5">
                  <c:v>1.0118225558753471</c:v>
                </c:pt>
                <c:pt idx="6">
                  <c:v>1.0025594455580771</c:v>
                </c:pt>
                <c:pt idx="7">
                  <c:v>1.001418577979273</c:v>
                </c:pt>
                <c:pt idx="8">
                  <c:v>1.0376234882317721</c:v>
                </c:pt>
                <c:pt idx="9">
                  <c:v>1.0004422146363501</c:v>
                </c:pt>
                <c:pt idx="10">
                  <c:v>1</c:v>
                </c:pt>
                <c:pt idx="11">
                  <c:v>1.00145123288169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1.0004018301797271</c:v>
                </c:pt>
                <c:pt idx="16">
                  <c:v>1.0041564409766151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92-40C4-8719-0FBC57AB179B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33.187542203393448</c:v>
                </c:pt>
                <c:pt idx="1">
                  <c:v>1.2849806578660929</c:v>
                </c:pt>
                <c:pt idx="2">
                  <c:v>1.143238170669149</c:v>
                </c:pt>
                <c:pt idx="3">
                  <c:v>1.104728371220312</c:v>
                </c:pt>
                <c:pt idx="4">
                  <c:v>1.0716775101370259</c:v>
                </c:pt>
                <c:pt idx="5">
                  <c:v>1.067366662645584</c:v>
                </c:pt>
                <c:pt idx="6">
                  <c:v>1.0562426162557459</c:v>
                </c:pt>
                <c:pt idx="7">
                  <c:v>1.0129534234435209</c:v>
                </c:pt>
                <c:pt idx="8">
                  <c:v>1.031966762753076</c:v>
                </c:pt>
                <c:pt idx="9">
                  <c:v>1.000148214200218</c:v>
                </c:pt>
                <c:pt idx="10">
                  <c:v>1.000421380055621</c:v>
                </c:pt>
                <c:pt idx="11">
                  <c:v>1.000311103487999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1.000125885978373</c:v>
                </c:pt>
                <c:pt idx="16">
                  <c:v>1.001061364910764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92-40C4-8719-0FBC57AB179B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19.757163977016479</c:v>
                </c:pt>
                <c:pt idx="1">
                  <c:v>1.261741531236342</c:v>
                </c:pt>
                <c:pt idx="2">
                  <c:v>1.111556802169452</c:v>
                </c:pt>
                <c:pt idx="3">
                  <c:v>1.1115361579814631</c:v>
                </c:pt>
                <c:pt idx="4">
                  <c:v>1.028191485689375</c:v>
                </c:pt>
                <c:pt idx="5">
                  <c:v>1.0129736422347799</c:v>
                </c:pt>
                <c:pt idx="6">
                  <c:v>1.001129335704728</c:v>
                </c:pt>
                <c:pt idx="7">
                  <c:v>1.005686791983585</c:v>
                </c:pt>
                <c:pt idx="8">
                  <c:v>1.009199287059666</c:v>
                </c:pt>
                <c:pt idx="9">
                  <c:v>1.0001729165669211</c:v>
                </c:pt>
                <c:pt idx="10">
                  <c:v>1.0004564950602559</c:v>
                </c:pt>
                <c:pt idx="11">
                  <c:v>1.000311103487999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1.000125885978373</c:v>
                </c:pt>
                <c:pt idx="16">
                  <c:v>1.001061364910764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92-40C4-8719-0FBC57AB179B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1.1476236860650451</c:v>
                </c:pt>
                <c:pt idx="2">
                  <c:v>1.057008311835179</c:v>
                </c:pt>
                <c:pt idx="3">
                  <c:v>1.208690342359676</c:v>
                </c:pt>
                <c:pt idx="4">
                  <c:v>1.04298090728693</c:v>
                </c:pt>
                <c:pt idx="5">
                  <c:v>1.0089730672181201</c:v>
                </c:pt>
                <c:pt idx="6">
                  <c:v>1.0014139874146151</c:v>
                </c:pt>
                <c:pt idx="7">
                  <c:v>1.0108019778388939</c:v>
                </c:pt>
                <c:pt idx="8">
                  <c:v>1.0139874746919499</c:v>
                </c:pt>
                <c:pt idx="9">
                  <c:v>1.0003085691870099</c:v>
                </c:pt>
                <c:pt idx="10">
                  <c:v>1.0000281202625341</c:v>
                </c:pt>
                <c:pt idx="11">
                  <c:v>1.000608629121329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1.000167847971164</c:v>
                </c:pt>
                <c:pt idx="16">
                  <c:v>1.0012382590625579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92-40C4-8719-0FBC57AB179B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</c:v>
                </c:pt>
                <c:pt idx="2">
                  <c:v>1.066047070870944</c:v>
                </c:pt>
                <c:pt idx="3">
                  <c:v>1.144441995497097</c:v>
                </c:pt>
                <c:pt idx="4">
                  <c:v>1.0795861541910281</c:v>
                </c:pt>
                <c:pt idx="5">
                  <c:v>1.0179461344362399</c:v>
                </c:pt>
                <c:pt idx="6">
                  <c:v>1.0028279748292299</c:v>
                </c:pt>
                <c:pt idx="7">
                  <c:v>1.0028581725872421</c:v>
                </c:pt>
                <c:pt idx="8">
                  <c:v>1.0279749493839001</c:v>
                </c:pt>
                <c:pt idx="9">
                  <c:v>1.000617138374019</c:v>
                </c:pt>
                <c:pt idx="10">
                  <c:v>1</c:v>
                </c:pt>
                <c:pt idx="11">
                  <c:v>1.0012172582426571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1.0003356959423291</c:v>
                </c:pt>
                <c:pt idx="16">
                  <c:v>1.0024765181251161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92-40C4-8719-0FBC57AB179B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11.351784007645749</c:v>
                </c:pt>
                <c:pt idx="1">
                  <c:v>1.0334708340813981</c:v>
                </c:pt>
                <c:pt idx="2">
                  <c:v>1.060342637082661</c:v>
                </c:pt>
                <c:pt idx="3">
                  <c:v>1.199584425912944</c:v>
                </c:pt>
                <c:pt idx="4">
                  <c:v>1.059483640540904</c:v>
                </c:pt>
                <c:pt idx="5">
                  <c:v>1.0078974857133309</c:v>
                </c:pt>
                <c:pt idx="6">
                  <c:v>1.001802971852678</c:v>
                </c:pt>
                <c:pt idx="7">
                  <c:v>1.0075717360214269</c:v>
                </c:pt>
                <c:pt idx="8">
                  <c:v>1.025742400572405</c:v>
                </c:pt>
                <c:pt idx="9">
                  <c:v>1.0003157654736461</c:v>
                </c:pt>
                <c:pt idx="10">
                  <c:v>1.000016029316299</c:v>
                </c:pt>
                <c:pt idx="11">
                  <c:v>1.00106001929263</c:v>
                </c:pt>
                <c:pt idx="12">
                  <c:v>1.0000062162872381</c:v>
                </c:pt>
                <c:pt idx="13">
                  <c:v>1.000104845489856</c:v>
                </c:pt>
                <c:pt idx="14">
                  <c:v>1</c:v>
                </c:pt>
                <c:pt idx="15">
                  <c:v>1.000303531211467</c:v>
                </c:pt>
                <c:pt idx="16">
                  <c:v>1.002908146032605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92-40C4-8719-0FBC57AB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4.4045940238400923E-2</v>
      </c>
      <c r="D7" s="4">
        <f t="shared" ref="D7:D29" si="2">+G7/G8</f>
        <v>5.5229454117690202E-2</v>
      </c>
      <c r="E7" s="5">
        <v>0.70559930930856196</v>
      </c>
      <c r="F7" s="5">
        <v>2.9345828819066909E-2</v>
      </c>
      <c r="G7" s="5">
        <v>3.5839684581176041E-2</v>
      </c>
      <c r="H7" s="4">
        <f t="shared" ref="H7:H29" si="3">+I7/I8</f>
        <v>8.2216495755137037E-2</v>
      </c>
      <c r="I7" s="5">
        <v>5.6348142117310207E-2</v>
      </c>
      <c r="J7" s="5">
        <f t="shared" ref="J7:J30" si="4">I7</f>
        <v>5.6348142117310207E-2</v>
      </c>
    </row>
    <row r="8" spans="1:10" ht="15.5" customHeight="1" x14ac:dyDescent="0.35">
      <c r="A8" s="3">
        <f t="shared" ref="A8:A29" si="5">1+A7</f>
        <v>1</v>
      </c>
      <c r="B8" s="4">
        <f t="shared" si="0"/>
        <v>1</v>
      </c>
      <c r="C8" s="4">
        <f t="shared" si="1"/>
        <v>0.93725836176399002</v>
      </c>
      <c r="D8" s="4">
        <f t="shared" si="2"/>
        <v>0.81990994594156075</v>
      </c>
      <c r="E8" s="5">
        <v>0.70559930930856196</v>
      </c>
      <c r="F8" s="5">
        <v>0.66625502055878694</v>
      </c>
      <c r="G8" s="5">
        <v>0.64892338976959862</v>
      </c>
      <c r="H8" s="4">
        <f t="shared" si="3"/>
        <v>0.96772947707319845</v>
      </c>
      <c r="I8" s="5">
        <v>0.6853629749087119</v>
      </c>
      <c r="J8" s="5">
        <f t="shared" si="4"/>
        <v>0.6853629749087119</v>
      </c>
    </row>
    <row r="9" spans="1:10" ht="15.5" customHeight="1" x14ac:dyDescent="0.35">
      <c r="A9" s="3">
        <f t="shared" si="5"/>
        <v>2</v>
      </c>
      <c r="B9" s="4">
        <f t="shared" si="0"/>
        <v>0.94107055885175517</v>
      </c>
      <c r="C9" s="4">
        <f t="shared" si="1"/>
        <v>0.94512089703735958</v>
      </c>
      <c r="D9" s="4">
        <f t="shared" si="2"/>
        <v>0.9135384486897713</v>
      </c>
      <c r="E9" s="5">
        <v>0.70559930930856196</v>
      </c>
      <c r="F9" s="5">
        <v>0.71085524305682946</v>
      </c>
      <c r="G9" s="5">
        <v>0.79145690692213022</v>
      </c>
      <c r="H9" s="4">
        <f t="shared" si="3"/>
        <v>0.94308821329852577</v>
      </c>
      <c r="I9" s="5">
        <v>0.70821752477926381</v>
      </c>
      <c r="J9" s="5">
        <f t="shared" si="4"/>
        <v>0.70821752477926381</v>
      </c>
    </row>
    <row r="10" spans="1:10" ht="15.5" customHeight="1" x14ac:dyDescent="0.35">
      <c r="A10" s="3">
        <f t="shared" si="5"/>
        <v>3</v>
      </c>
      <c r="B10" s="4">
        <f t="shared" si="0"/>
        <v>0.85845696157847817</v>
      </c>
      <c r="C10" s="4">
        <f t="shared" si="1"/>
        <v>0.81018362622934259</v>
      </c>
      <c r="D10" s="4">
        <f t="shared" si="2"/>
        <v>0.91522143809561307</v>
      </c>
      <c r="E10" s="5">
        <v>0.74978364020812338</v>
      </c>
      <c r="F10" s="5">
        <v>0.75213154770476964</v>
      </c>
      <c r="G10" s="5">
        <v>0.86636409015653948</v>
      </c>
      <c r="H10" s="4">
        <f t="shared" si="3"/>
        <v>0.83435802616964228</v>
      </c>
      <c r="I10" s="5">
        <v>0.7509557587430945</v>
      </c>
      <c r="J10" s="5">
        <f t="shared" si="4"/>
        <v>0.7509557587430945</v>
      </c>
    </row>
    <row r="11" spans="1:10" ht="15.5" customHeight="1" x14ac:dyDescent="0.35">
      <c r="A11" s="3">
        <f t="shared" si="5"/>
        <v>4</v>
      </c>
      <c r="B11" s="4">
        <f t="shared" si="0"/>
        <v>0.92658450095658151</v>
      </c>
      <c r="C11" s="4">
        <f t="shared" si="1"/>
        <v>0.96178362663785044</v>
      </c>
      <c r="D11" s="4">
        <f t="shared" si="2"/>
        <v>0.97634496749431765</v>
      </c>
      <c r="E11" s="5">
        <v>0.87340853853577827</v>
      </c>
      <c r="F11" s="5">
        <v>0.92834701091806582</v>
      </c>
      <c r="G11" s="5">
        <v>0.9466169105033907</v>
      </c>
      <c r="H11" s="4">
        <f t="shared" si="3"/>
        <v>0.94364742435278437</v>
      </c>
      <c r="I11" s="5">
        <v>0.9000401928061631</v>
      </c>
      <c r="J11" s="5">
        <f t="shared" si="4"/>
        <v>0.9000401928061631</v>
      </c>
    </row>
    <row r="12" spans="1:10" ht="15.5" customHeight="1" x14ac:dyDescent="0.35">
      <c r="A12" s="3">
        <f t="shared" si="5"/>
        <v>5</v>
      </c>
      <c r="B12" s="4">
        <f t="shared" si="0"/>
        <v>0.98831558378818807</v>
      </c>
      <c r="C12" s="4">
        <f t="shared" si="1"/>
        <v>0.99604330209696734</v>
      </c>
      <c r="D12" s="4">
        <f t="shared" si="2"/>
        <v>0.98730148203752088</v>
      </c>
      <c r="E12" s="5">
        <v>0.94261077930193549</v>
      </c>
      <c r="F12" s="5">
        <v>0.96523478379781691</v>
      </c>
      <c r="G12" s="5">
        <v>0.96955168717956242</v>
      </c>
      <c r="H12" s="4">
        <f t="shared" si="3"/>
        <v>0.99213362373762148</v>
      </c>
      <c r="I12" s="5">
        <v>0.95378863925101054</v>
      </c>
      <c r="J12" s="5">
        <f t="shared" si="4"/>
        <v>0.95378863925101054</v>
      </c>
    </row>
    <row r="13" spans="1:10" ht="15.5" customHeight="1" x14ac:dyDescent="0.35">
      <c r="A13" s="3">
        <f t="shared" si="5"/>
        <v>6</v>
      </c>
      <c r="B13" s="4">
        <f t="shared" si="0"/>
        <v>0.99744708847997332</v>
      </c>
      <c r="C13" s="4">
        <f t="shared" si="1"/>
        <v>0.99895459586621116</v>
      </c>
      <c r="D13" s="4">
        <f t="shared" si="2"/>
        <v>0.99930136603060549</v>
      </c>
      <c r="E13" s="5">
        <v>0.95375484790893694</v>
      </c>
      <c r="F13" s="5">
        <v>0.96906909746364511</v>
      </c>
      <c r="G13" s="5">
        <v>0.98202191004380168</v>
      </c>
      <c r="H13" s="4">
        <f t="shared" si="3"/>
        <v>0.99819483893385297</v>
      </c>
      <c r="I13" s="5">
        <v>0.96135098784158168</v>
      </c>
      <c r="J13" s="5">
        <f t="shared" si="4"/>
        <v>0.96135098784158168</v>
      </c>
    </row>
    <row r="14" spans="1:10" ht="15.5" customHeight="1" x14ac:dyDescent="0.35">
      <c r="A14" s="3">
        <f t="shared" si="5"/>
        <v>7</v>
      </c>
      <c r="B14" s="4">
        <f t="shared" si="0"/>
        <v>0.99858343153355966</v>
      </c>
      <c r="C14" s="4">
        <f t="shared" si="1"/>
        <v>0.98646092826174536</v>
      </c>
      <c r="D14" s="4">
        <f t="shared" si="2"/>
        <v>0.99369371005083507</v>
      </c>
      <c r="E14" s="5">
        <v>0.95619593151791171</v>
      </c>
      <c r="F14" s="5">
        <v>0.97008322647872514</v>
      </c>
      <c r="G14" s="5">
        <v>0.98270846355845509</v>
      </c>
      <c r="H14" s="4">
        <f t="shared" si="3"/>
        <v>0.99256587781596806</v>
      </c>
      <c r="I14" s="5">
        <v>0.96308951954547939</v>
      </c>
      <c r="J14" s="5">
        <f t="shared" si="4"/>
        <v>0.96308951954547939</v>
      </c>
    </row>
    <row r="15" spans="1:10" ht="15.5" customHeight="1" x14ac:dyDescent="0.35">
      <c r="A15" s="3">
        <f t="shared" si="5"/>
        <v>8</v>
      </c>
      <c r="B15" s="4">
        <f t="shared" si="0"/>
        <v>0.96374071263952732</v>
      </c>
      <c r="C15" s="4">
        <f t="shared" si="1"/>
        <v>0.98632819623700696</v>
      </c>
      <c r="D15" s="4">
        <f t="shared" si="2"/>
        <v>0.99156550156227752</v>
      </c>
      <c r="E15" s="5">
        <v>0.95755237001023341</v>
      </c>
      <c r="F15" s="5">
        <v>0.98339751599500291</v>
      </c>
      <c r="G15" s="5">
        <v>0.9889450377100425</v>
      </c>
      <c r="H15" s="4">
        <f t="shared" si="3"/>
        <v>0.97488407013025014</v>
      </c>
      <c r="I15" s="5">
        <v>0.97030286963385426</v>
      </c>
      <c r="J15" s="5">
        <f t="shared" si="4"/>
        <v>0.97030286963385426</v>
      </c>
    </row>
    <row r="16" spans="1:10" ht="15.5" customHeight="1" x14ac:dyDescent="0.35">
      <c r="A16" s="3">
        <f t="shared" si="5"/>
        <v>9</v>
      </c>
      <c r="B16" s="4">
        <f t="shared" si="0"/>
        <v>0.9995579808309959</v>
      </c>
      <c r="C16" s="4">
        <f t="shared" si="1"/>
        <v>0.99981071952293954</v>
      </c>
      <c r="D16" s="4">
        <f t="shared" si="2"/>
        <v>0.99988227363385451</v>
      </c>
      <c r="E16" s="5">
        <v>0.99357883033461869</v>
      </c>
      <c r="F16" s="5">
        <v>0.99702869668211347</v>
      </c>
      <c r="G16" s="5">
        <v>0.99735724584194763</v>
      </c>
      <c r="H16" s="4">
        <f t="shared" si="3"/>
        <v>0.99968413116978116</v>
      </c>
      <c r="I16" s="5">
        <v>0.99530077407482531</v>
      </c>
      <c r="J16" s="5">
        <f t="shared" si="4"/>
        <v>0.99530077407482531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0.99996794239512576</v>
      </c>
      <c r="D17" s="4">
        <f t="shared" si="2"/>
        <v>0.99939673783056748</v>
      </c>
      <c r="E17" s="5">
        <v>0.99401820543576036</v>
      </c>
      <c r="F17" s="5">
        <v>0.99721745047687271</v>
      </c>
      <c r="G17" s="5">
        <v>0.99747467491074704</v>
      </c>
      <c r="H17" s="4">
        <f t="shared" si="3"/>
        <v>0.99998399695044993</v>
      </c>
      <c r="I17" s="5">
        <v>0.9956152579016867</v>
      </c>
      <c r="J17" s="5">
        <f t="shared" si="4"/>
        <v>0.9956152579016867</v>
      </c>
    </row>
    <row r="18" spans="1:10" ht="15.5" customHeight="1" x14ac:dyDescent="0.35">
      <c r="A18" s="3">
        <f t="shared" si="5"/>
        <v>11</v>
      </c>
      <c r="B18" s="4">
        <f t="shared" si="0"/>
        <v>0.99855087014320765</v>
      </c>
      <c r="C18" s="4">
        <f t="shared" si="1"/>
        <v>0.99933164129854246</v>
      </c>
      <c r="D18" s="4">
        <f t="shared" si="2"/>
        <v>0.99964721042075622</v>
      </c>
      <c r="E18" s="5">
        <v>0.99401820543576036</v>
      </c>
      <c r="F18" s="5">
        <v>0.99724941990473703</v>
      </c>
      <c r="G18" s="5">
        <v>0.99807677687242335</v>
      </c>
      <c r="H18" s="4">
        <f t="shared" si="3"/>
        <v>0.99894062224523816</v>
      </c>
      <c r="I18" s="5">
        <v>0.99563119103697051</v>
      </c>
      <c r="J18" s="5">
        <f t="shared" si="4"/>
        <v>0.99563119103697051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0.99998756758009177</v>
      </c>
      <c r="D19" s="4">
        <f t="shared" si="2"/>
        <v>0.99999372795340014</v>
      </c>
      <c r="E19" s="5">
        <v>0.99546075734048756</v>
      </c>
      <c r="F19" s="5">
        <v>0.99791638600465027</v>
      </c>
      <c r="G19" s="5">
        <v>0.99842901222355052</v>
      </c>
      <c r="H19" s="4">
        <f t="shared" si="3"/>
        <v>0.99999379144775558</v>
      </c>
      <c r="I19" s="5">
        <v>0.99668705913587807</v>
      </c>
      <c r="J19" s="5">
        <f t="shared" si="4"/>
        <v>0.99668705913587807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0.99979035298137686</v>
      </c>
      <c r="D20" s="4">
        <f t="shared" si="2"/>
        <v>0.999891910674919</v>
      </c>
      <c r="E20" s="5">
        <v>0.99546075734048756</v>
      </c>
      <c r="F20" s="5">
        <v>0.99792879267443935</v>
      </c>
      <c r="G20" s="5">
        <v>0.9984352744561189</v>
      </c>
      <c r="H20" s="4">
        <f t="shared" si="3"/>
        <v>0.99989530627371281</v>
      </c>
      <c r="I20" s="5">
        <v>0.99669324715797469</v>
      </c>
      <c r="J20" s="5">
        <f t="shared" si="4"/>
        <v>0.99669324715797469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0.99546075734048756</v>
      </c>
      <c r="F21" s="5">
        <v>0.99813804934065797</v>
      </c>
      <c r="G21" s="5">
        <v>0.99854320631735394</v>
      </c>
      <c r="H21" s="4">
        <f t="shared" si="3"/>
        <v>1</v>
      </c>
      <c r="I21" s="5">
        <v>0.99679760561366049</v>
      </c>
      <c r="J21" s="5">
        <f t="shared" si="4"/>
        <v>0.99679760561366049</v>
      </c>
    </row>
    <row r="22" spans="1:10" ht="15.5" customHeight="1" x14ac:dyDescent="0.35">
      <c r="A22" s="3">
        <f t="shared" si="5"/>
        <v>15</v>
      </c>
      <c r="B22" s="4">
        <f t="shared" si="0"/>
        <v>0.9995983312229102</v>
      </c>
      <c r="C22" s="4">
        <f t="shared" si="1"/>
        <v>0.99979480986842306</v>
      </c>
      <c r="D22" s="4">
        <f t="shared" si="2"/>
        <v>0.99986525194589082</v>
      </c>
      <c r="E22" s="5">
        <v>0.99546075734048756</v>
      </c>
      <c r="F22" s="5">
        <v>0.99813804934065797</v>
      </c>
      <c r="G22" s="5">
        <v>0.99854320631735394</v>
      </c>
      <c r="H22" s="4">
        <f t="shared" si="3"/>
        <v>0.99969643861573587</v>
      </c>
      <c r="I22" s="5">
        <v>0.99679760561366049</v>
      </c>
      <c r="J22" s="5">
        <f t="shared" si="4"/>
        <v>0.99679760561366049</v>
      </c>
    </row>
    <row r="23" spans="1:10" ht="15.5" customHeight="1" x14ac:dyDescent="0.35">
      <c r="A23" s="3">
        <f t="shared" si="5"/>
        <v>16</v>
      </c>
      <c r="B23" s="4">
        <f t="shared" si="0"/>
        <v>0.99586076351552055</v>
      </c>
      <c r="C23" s="4">
        <f t="shared" si="1"/>
        <v>0.9983428994515553</v>
      </c>
      <c r="D23" s="4">
        <f t="shared" si="2"/>
        <v>0.99867777620437959</v>
      </c>
      <c r="E23" s="5">
        <v>0.99586076351552055</v>
      </c>
      <c r="F23" s="5">
        <v>0.9983428994515553</v>
      </c>
      <c r="G23" s="5">
        <v>0.99867777620437959</v>
      </c>
      <c r="H23" s="4">
        <f t="shared" si="3"/>
        <v>0.99710028675695861</v>
      </c>
      <c r="I23" s="5">
        <v>0.99710028675695861</v>
      </c>
      <c r="J23" s="5">
        <f t="shared" si="4"/>
        <v>0.99710028675695861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40.639984003031003</v>
      </c>
      <c r="C38" s="4">
        <v>1.128948370205592</v>
      </c>
      <c r="D38" s="4">
        <v>1.0210222898757371</v>
      </c>
      <c r="E38" s="4">
        <v>1.08257123946949</v>
      </c>
      <c r="F38" s="4">
        <v>1</v>
      </c>
      <c r="G38" s="4">
        <v>1.2915174546885351</v>
      </c>
      <c r="H38" s="4">
        <v>1.002576097058699</v>
      </c>
      <c r="I38" s="4">
        <v>1.0009597076641989</v>
      </c>
      <c r="J38" s="4">
        <v>1.174515338358481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5.7363846330153923</v>
      </c>
      <c r="C39" s="4">
        <v>1.244085049882899</v>
      </c>
      <c r="D39" s="4">
        <v>1.169335619360077</v>
      </c>
      <c r="E39" s="4">
        <v>1.1345041141888099</v>
      </c>
      <c r="F39" s="4">
        <v>1.029386295706584</v>
      </c>
      <c r="G39" s="4">
        <v>1.00082795883724</v>
      </c>
      <c r="H39" s="4">
        <v>1.6809434175991831</v>
      </c>
      <c r="I39" s="4">
        <v>1.0560339636276039</v>
      </c>
      <c r="J39" s="4">
        <v>1.1937492956866831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8.6250263375419358</v>
      </c>
      <c r="C40" s="4">
        <v>1.263562060337627</v>
      </c>
      <c r="D40" s="4">
        <v>1.013540071816142</v>
      </c>
      <c r="E40" s="4">
        <v>1.0595928782302979</v>
      </c>
      <c r="F40" s="4">
        <v>1.2441120325371</v>
      </c>
      <c r="G40" s="4">
        <v>1.2854492937522961</v>
      </c>
      <c r="H40" s="4">
        <v>1.259052933233062</v>
      </c>
      <c r="I40" s="4">
        <v>1.082019600001513</v>
      </c>
      <c r="J40" s="4">
        <v>1.000845362534994</v>
      </c>
      <c r="K40" s="4">
        <v>1</v>
      </c>
      <c r="L40" s="4">
        <v>1.0053092191478641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7.8750231065252834</v>
      </c>
      <c r="C41" s="4">
        <v>1.487193220932143</v>
      </c>
      <c r="D41" s="4">
        <v>1.2521569690943239</v>
      </c>
      <c r="E41" s="4">
        <v>1.0147766260018201</v>
      </c>
      <c r="F41" s="4">
        <v>1.5345788018162581</v>
      </c>
      <c r="G41" s="4">
        <v>1.4436858561382</v>
      </c>
      <c r="H41" s="4">
        <v>0.99999999999999989</v>
      </c>
      <c r="I41" s="4">
        <v>0.99999999999999989</v>
      </c>
      <c r="J41" s="4">
        <v>1.019827647283994</v>
      </c>
      <c r="K41" s="4">
        <v>1</v>
      </c>
      <c r="L41" s="4">
        <v>1</v>
      </c>
      <c r="M41" s="4">
        <v>1.000081467128014</v>
      </c>
      <c r="N41" s="4">
        <v>0.99999999999999989</v>
      </c>
      <c r="O41" s="4">
        <v>0.99999999999999989</v>
      </c>
      <c r="P41" s="4">
        <v>0.99999999999999989</v>
      </c>
      <c r="Q41" s="4">
        <v>0.99999999999999989</v>
      </c>
      <c r="R41" s="4">
        <v>0.99999999999999989</v>
      </c>
      <c r="S41" s="4">
        <v>0.99999999999999989</v>
      </c>
      <c r="T41" s="4">
        <v>0.99999999999999989</v>
      </c>
      <c r="U41" s="4">
        <v>0.99999999999999989</v>
      </c>
      <c r="V41" s="4"/>
    </row>
    <row r="42" spans="1:24" ht="15.5" customHeight="1" x14ac:dyDescent="0.35">
      <c r="A42" s="1">
        <f t="shared" si="6"/>
        <v>4</v>
      </c>
      <c r="B42" s="4">
        <v>5.4702358801992679</v>
      </c>
      <c r="C42" s="4">
        <v>1.6467880043362051</v>
      </c>
      <c r="D42" s="4">
        <v>1.4242055972645311</v>
      </c>
      <c r="E42" s="4">
        <v>1.260181253730897</v>
      </c>
      <c r="F42" s="4">
        <v>1.144410604267426</v>
      </c>
      <c r="G42" s="4">
        <v>1</v>
      </c>
      <c r="H42" s="4">
        <v>1</v>
      </c>
      <c r="I42" s="4">
        <v>1.0008823411104779</v>
      </c>
      <c r="J42" s="4">
        <v>1.006638949280295</v>
      </c>
      <c r="K42" s="4">
        <v>1</v>
      </c>
      <c r="L42" s="4">
        <v>1</v>
      </c>
      <c r="M42" s="4">
        <v>1</v>
      </c>
      <c r="N42" s="4">
        <v>1</v>
      </c>
      <c r="O42" s="4">
        <v>1.001774680029569</v>
      </c>
      <c r="P42" s="4">
        <v>0.99999999999999989</v>
      </c>
      <c r="Q42" s="4">
        <v>0.99999999999999989</v>
      </c>
      <c r="R42" s="4">
        <v>0.99999999999999989</v>
      </c>
      <c r="S42" s="4">
        <v>0.99999999999999989</v>
      </c>
      <c r="T42" s="4">
        <v>0.99999999999999989</v>
      </c>
      <c r="U42" s="4"/>
      <c r="V42" s="4"/>
    </row>
    <row r="43" spans="1:24" ht="15.5" customHeight="1" x14ac:dyDescent="0.35">
      <c r="A43" s="1">
        <f t="shared" si="6"/>
        <v>5</v>
      </c>
      <c r="B43" s="4"/>
      <c r="C43" s="4">
        <v>1.73485564304462</v>
      </c>
      <c r="D43" s="4">
        <v>1.2606364103988841</v>
      </c>
      <c r="E43" s="4">
        <v>1.0196381989153169</v>
      </c>
      <c r="F43" s="4">
        <v>1.0162907227944931</v>
      </c>
      <c r="G43" s="4">
        <v>1.035435657386877</v>
      </c>
      <c r="H43" s="4">
        <v>1.004148605488971</v>
      </c>
      <c r="I43" s="4">
        <v>1.0000810091307419</v>
      </c>
      <c r="J43" s="4">
        <v>1</v>
      </c>
      <c r="K43" s="4">
        <v>1</v>
      </c>
      <c r="L43" s="4">
        <v>1</v>
      </c>
      <c r="M43" s="4">
        <v>1</v>
      </c>
      <c r="N43" s="4">
        <v>1.0001782056513471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31.828927078199769</v>
      </c>
      <c r="C44" s="4">
        <v>1.2009070317436139</v>
      </c>
      <c r="D44" s="4">
        <v>1.0772619779419039</v>
      </c>
      <c r="E44" s="4">
        <v>1.180160956239902</v>
      </c>
      <c r="F44" s="4">
        <v>1.054796407209136</v>
      </c>
      <c r="G44" s="4">
        <v>1.001057597504442</v>
      </c>
      <c r="H44" s="4">
        <v>1</v>
      </c>
      <c r="I44" s="4">
        <v>1.000469994259068</v>
      </c>
      <c r="J44" s="4">
        <v>1</v>
      </c>
      <c r="K44" s="4">
        <v>1.000223583680993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1.0074295543753471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28.524037550598571</v>
      </c>
      <c r="C45" s="4">
        <v>1.069411575017075</v>
      </c>
      <c r="D45" s="4">
        <v>1.4272197395005719</v>
      </c>
      <c r="E45" s="4">
        <v>1.004708261852159</v>
      </c>
      <c r="F45" s="4">
        <v>1.0023367982320039</v>
      </c>
      <c r="G45" s="4">
        <v>1.098955096165255</v>
      </c>
      <c r="H45" s="4">
        <v>1.0009194984800751</v>
      </c>
      <c r="I45" s="4">
        <v>1.0001442986496289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1.001007087826987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26.21632647358788</v>
      </c>
      <c r="C46" s="4">
        <v>1.27577930237689</v>
      </c>
      <c r="D46" s="4">
        <v>1.0239412827665371</v>
      </c>
      <c r="E46" s="4">
        <v>1.068631422467371</v>
      </c>
      <c r="F46" s="4">
        <v>1.0140437245875511</v>
      </c>
      <c r="G46" s="4">
        <v>1.001832609838947</v>
      </c>
      <c r="H46" s="4">
        <v>1</v>
      </c>
      <c r="I46" s="4">
        <v>1</v>
      </c>
      <c r="J46" s="4">
        <v>1</v>
      </c>
      <c r="K46" s="4">
        <v>1</v>
      </c>
      <c r="L46" s="4">
        <v>1.000168721575206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252.63614457831321</v>
      </c>
      <c r="C47" s="4">
        <v>1.0306675870817601</v>
      </c>
      <c r="D47" s="4">
        <v>1.0982521751653751</v>
      </c>
      <c r="E47" s="4">
        <v>1.0014324670769561</v>
      </c>
      <c r="F47" s="4">
        <v>1.00294077122672</v>
      </c>
      <c r="G47" s="4">
        <v>1</v>
      </c>
      <c r="H47" s="4">
        <v>1</v>
      </c>
      <c r="I47" s="4">
        <v>1.0018519936197461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18.33597997756106</v>
      </c>
      <c r="C48" s="4">
        <v>1.089706196908057</v>
      </c>
      <c r="D48" s="4">
        <v>1.158228233863378</v>
      </c>
      <c r="E48" s="4">
        <v>1.006773557972201</v>
      </c>
      <c r="F48" s="4">
        <v>1</v>
      </c>
      <c r="G48" s="4">
        <v>1</v>
      </c>
      <c r="H48" s="4">
        <v>1</v>
      </c>
      <c r="I48" s="4">
        <v>1.056237349271639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33.803960628075927</v>
      </c>
      <c r="C49" s="4">
        <v>1.588251878504684</v>
      </c>
      <c r="D49" s="4">
        <v>1.011603789164607</v>
      </c>
      <c r="E49" s="4">
        <v>1.0027414579349461</v>
      </c>
      <c r="F49" s="4">
        <v>1.058778409152034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1.003651774727971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21.725186253304489</v>
      </c>
      <c r="C50" s="4">
        <v>1.5697315220938399</v>
      </c>
      <c r="D50" s="4">
        <v>0.97966721605058449</v>
      </c>
      <c r="E50" s="4">
        <v>0.99999999999999989</v>
      </c>
      <c r="F50" s="4">
        <v>1.0023126813526131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7.5505088329882373</v>
      </c>
      <c r="C51" s="4">
        <v>1.5190609276752489</v>
      </c>
      <c r="D51" s="4">
        <v>1.592746184308067</v>
      </c>
      <c r="E51" s="4">
        <v>1.006712936168024</v>
      </c>
      <c r="F51" s="4">
        <v>1.0191269811484971</v>
      </c>
      <c r="G51" s="4">
        <v>1</v>
      </c>
      <c r="H51" s="4">
        <v>1</v>
      </c>
      <c r="I51" s="4">
        <v>1</v>
      </c>
      <c r="J51" s="4">
        <v>1</v>
      </c>
      <c r="K51" s="4">
        <v>1.0018514151220581</v>
      </c>
      <c r="U51" s="4"/>
      <c r="V51" s="4"/>
    </row>
    <row r="52" spans="1:22" ht="15.5" customHeight="1" x14ac:dyDescent="0.35">
      <c r="A52" s="1">
        <f t="shared" si="6"/>
        <v>14</v>
      </c>
      <c r="B52" s="4">
        <v>21.903970393188722</v>
      </c>
      <c r="C52" s="4">
        <v>1.0864996684320991</v>
      </c>
      <c r="D52" s="4">
        <v>1.1561341564703389</v>
      </c>
      <c r="E52" s="4">
        <v>1.5105800853684139</v>
      </c>
      <c r="F52" s="4">
        <v>1</v>
      </c>
      <c r="G52" s="4">
        <v>1</v>
      </c>
      <c r="H52" s="4">
        <v>1</v>
      </c>
      <c r="I52" s="4">
        <v>1</v>
      </c>
      <c r="J52" s="4">
        <v>1.0839248481517001</v>
      </c>
      <c r="V52" s="4"/>
    </row>
    <row r="53" spans="1:22" ht="15.5" customHeight="1" x14ac:dyDescent="0.35">
      <c r="A53" s="1">
        <f t="shared" si="6"/>
        <v>15</v>
      </c>
      <c r="B53" s="4">
        <v>5.7956878299788279</v>
      </c>
      <c r="C53" s="4">
        <v>1.1736703744893171</v>
      </c>
      <c r="D53" s="4">
        <v>1.1245451841228631</v>
      </c>
      <c r="E53" s="4">
        <v>1.106610375846333</v>
      </c>
      <c r="F53" s="4">
        <v>1</v>
      </c>
      <c r="G53" s="4">
        <v>1.01023740586953</v>
      </c>
      <c r="H53" s="4">
        <v>1</v>
      </c>
      <c r="I53" s="4">
        <v>1.0085745177617249</v>
      </c>
    </row>
    <row r="54" spans="1:22" ht="15.5" customHeight="1" x14ac:dyDescent="0.35">
      <c r="A54" s="1">
        <f t="shared" si="6"/>
        <v>16</v>
      </c>
      <c r="B54" s="4">
        <v>24.817265886287629</v>
      </c>
      <c r="C54" s="4">
        <v>1.3113847200861151</v>
      </c>
      <c r="D54" s="4">
        <v>1.019363474275379</v>
      </c>
      <c r="E54" s="4">
        <v>1.201625606452019</v>
      </c>
      <c r="F54" s="4">
        <v>1.169367101882439</v>
      </c>
      <c r="G54" s="4">
        <v>1</v>
      </c>
      <c r="H54" s="4">
        <v>1.0084839244876911</v>
      </c>
    </row>
    <row r="55" spans="1:22" ht="15.5" customHeight="1" x14ac:dyDescent="0.35">
      <c r="A55" s="1">
        <f t="shared" si="6"/>
        <v>17</v>
      </c>
      <c r="B55" s="4"/>
      <c r="C55" s="4">
        <v>1.27863887822082</v>
      </c>
      <c r="D55" s="4">
        <v>1</v>
      </c>
      <c r="E55" s="4">
        <v>1</v>
      </c>
      <c r="F55" s="4">
        <v>1.023382132089099</v>
      </c>
      <c r="G55" s="4">
        <v>1.0436009974391891</v>
      </c>
    </row>
    <row r="56" spans="1:22" ht="15.5" customHeight="1" x14ac:dyDescent="0.35">
      <c r="A56" s="1">
        <f t="shared" si="6"/>
        <v>18</v>
      </c>
      <c r="B56" s="4">
        <v>22.703568015291491</v>
      </c>
      <c r="C56" s="4">
        <v>1.0004711459532449</v>
      </c>
      <c r="D56" s="4">
        <v>1</v>
      </c>
      <c r="E56" s="4">
        <v>1</v>
      </c>
      <c r="F56" s="4">
        <v>1.0460092286015441</v>
      </c>
    </row>
    <row r="57" spans="1:22" ht="15.5" customHeight="1" x14ac:dyDescent="0.35">
      <c r="A57" s="1">
        <f t="shared" si="6"/>
        <v>19</v>
      </c>
      <c r="B57" s="4"/>
      <c r="C57" s="4">
        <v>1</v>
      </c>
      <c r="D57" s="4">
        <v>1</v>
      </c>
      <c r="E57" s="4">
        <v>1.4333259864912899</v>
      </c>
    </row>
    <row r="58" spans="1:22" ht="15.5" customHeight="1" x14ac:dyDescent="0.35">
      <c r="A58" s="1">
        <f t="shared" si="6"/>
        <v>20</v>
      </c>
      <c r="B58" s="4"/>
      <c r="C58" s="4"/>
      <c r="D58" s="4">
        <v>1.1981412126128299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2.9980080924176832E-2</v>
      </c>
      <c r="C2" s="32">
        <v>3.5839684581176041E-2</v>
      </c>
      <c r="D2" s="32">
        <v>2.9345828819066909E-2</v>
      </c>
      <c r="E2" s="32">
        <v>0.70559930930856196</v>
      </c>
      <c r="F2" s="32">
        <v>1.4667550178104409E-2</v>
      </c>
      <c r="G2" s="32">
        <v>3.060834626612664E-2</v>
      </c>
      <c r="H2" s="32">
        <v>2.7738473825193601E-2</v>
      </c>
      <c r="I2" s="32">
        <v>0.71809681431075667</v>
      </c>
      <c r="J2" s="32">
        <v>5.6348142117310207E-2</v>
      </c>
      <c r="M2" s="31">
        <v>1</v>
      </c>
      <c r="N2" s="17">
        <v>17.904029639304479</v>
      </c>
      <c r="O2" s="17">
        <v>18.106280715160938</v>
      </c>
      <c r="P2" s="17">
        <v>22.703568015291491</v>
      </c>
      <c r="Q2" s="17"/>
      <c r="R2" s="17">
        <v>33.187542203393448</v>
      </c>
      <c r="S2" s="17">
        <v>19.757163977016479</v>
      </c>
      <c r="T2" s="17">
        <v>22.703568015291498</v>
      </c>
      <c r="U2" s="17"/>
      <c r="V2" s="17">
        <v>11.351784007645749</v>
      </c>
    </row>
    <row r="3" spans="1:27" x14ac:dyDescent="0.35">
      <c r="A3">
        <f t="shared" ref="A3:A24" si="0">+A2+1</f>
        <v>2</v>
      </c>
      <c r="B3" s="32">
        <v>0.53676425745520884</v>
      </c>
      <c r="C3" s="32">
        <v>0.64892338976959862</v>
      </c>
      <c r="D3" s="32">
        <v>0.66625502055878694</v>
      </c>
      <c r="E3" s="32">
        <v>0.70559930930856196</v>
      </c>
      <c r="F3" s="32">
        <v>0.48677994055623119</v>
      </c>
      <c r="G3" s="32">
        <v>0.60473411624516415</v>
      </c>
      <c r="H3" s="32">
        <v>0.62976232713066571</v>
      </c>
      <c r="I3" s="32">
        <v>0.71809681431075667</v>
      </c>
      <c r="J3" s="32">
        <v>0.6853629749087119</v>
      </c>
      <c r="M3">
        <f t="shared" ref="M3:M24" si="1">+M2+1</f>
        <v>2</v>
      </c>
      <c r="N3" s="17">
        <v>1.2167598057078</v>
      </c>
      <c r="O3" s="17">
        <v>1.2196461391276689</v>
      </c>
      <c r="P3" s="17">
        <v>1.066941668162795</v>
      </c>
      <c r="Q3" s="17">
        <v>1</v>
      </c>
      <c r="R3" s="17">
        <v>1.2849806578660929</v>
      </c>
      <c r="S3" s="17">
        <v>1.261741531236342</v>
      </c>
      <c r="T3" s="17">
        <v>1.1476236860650451</v>
      </c>
      <c r="U3" s="17">
        <v>1</v>
      </c>
      <c r="V3" s="17">
        <v>1.0334708340813981</v>
      </c>
    </row>
    <row r="4" spans="1:27" x14ac:dyDescent="0.35">
      <c r="A4">
        <f t="shared" si="0"/>
        <v>3</v>
      </c>
      <c r="B4" s="32">
        <v>0.6531131736120912</v>
      </c>
      <c r="C4" s="32">
        <v>0.79145690692213022</v>
      </c>
      <c r="D4" s="32">
        <v>0.71085524305682946</v>
      </c>
      <c r="E4" s="32">
        <v>0.70559930930856196</v>
      </c>
      <c r="F4" s="32">
        <v>0.62550280825196347</v>
      </c>
      <c r="G4" s="32">
        <v>0.76301814982202965</v>
      </c>
      <c r="H4" s="32">
        <v>0.72273016320659522</v>
      </c>
      <c r="I4" s="32">
        <v>0.71809681431075667</v>
      </c>
      <c r="J4" s="32">
        <v>0.70821752477926381</v>
      </c>
      <c r="M4">
        <f t="shared" si="1"/>
        <v>3</v>
      </c>
      <c r="N4" s="17">
        <v>1.117539944248845</v>
      </c>
      <c r="O4" s="17">
        <v>1.0946446768980931</v>
      </c>
      <c r="P4" s="17">
        <v>1.058065696287817</v>
      </c>
      <c r="Q4" s="17">
        <v>1.0626195778775049</v>
      </c>
      <c r="R4" s="17">
        <v>1.143238170669149</v>
      </c>
      <c r="S4" s="17">
        <v>1.111556802169452</v>
      </c>
      <c r="T4" s="17">
        <v>1.057008311835179</v>
      </c>
      <c r="U4" s="17">
        <v>1.066047070870944</v>
      </c>
      <c r="V4" s="17">
        <v>1.060342637082661</v>
      </c>
    </row>
    <row r="5" spans="1:27" x14ac:dyDescent="0.35">
      <c r="A5">
        <f t="shared" si="0"/>
        <v>4</v>
      </c>
      <c r="B5" s="32">
        <v>0.72988005962664249</v>
      </c>
      <c r="C5" s="32">
        <v>0.86636409015653948</v>
      </c>
      <c r="D5" s="32">
        <v>0.75213154770476964</v>
      </c>
      <c r="E5" s="32">
        <v>0.74978364020812338</v>
      </c>
      <c r="F5" s="32">
        <v>0.71509868625439021</v>
      </c>
      <c r="G5" s="32">
        <v>0.84813801461342697</v>
      </c>
      <c r="H5" s="32">
        <v>0.76393178972336651</v>
      </c>
      <c r="I5" s="32">
        <v>0.76552500549773794</v>
      </c>
      <c r="J5" s="32">
        <v>0.7509557587430945</v>
      </c>
      <c r="M5">
        <f t="shared" si="1"/>
        <v>4</v>
      </c>
      <c r="N5" s="17">
        <v>1.0939365283714919</v>
      </c>
      <c r="O5" s="17">
        <v>1.092631748313057</v>
      </c>
      <c r="P5" s="17">
        <v>1.2342880892990611</v>
      </c>
      <c r="Q5" s="17">
        <v>1.164880762526826</v>
      </c>
      <c r="R5" s="17">
        <v>1.104728371220312</v>
      </c>
      <c r="S5" s="17">
        <v>1.1115361579814631</v>
      </c>
      <c r="T5" s="17">
        <v>1.208690342359676</v>
      </c>
      <c r="U5" s="17">
        <v>1.144441995497097</v>
      </c>
      <c r="V5" s="17">
        <v>1.199584425912944</v>
      </c>
    </row>
    <row r="6" spans="1:27" x14ac:dyDescent="0.35">
      <c r="A6">
        <f t="shared" si="0"/>
        <v>5</v>
      </c>
      <c r="B6" s="32">
        <v>0.79844245855554663</v>
      </c>
      <c r="C6" s="32">
        <v>0.9466169105033907</v>
      </c>
      <c r="D6" s="32">
        <v>0.92834701091806582</v>
      </c>
      <c r="E6" s="32">
        <v>0.87340853853577827</v>
      </c>
      <c r="F6" s="32">
        <v>0.78998980692759768</v>
      </c>
      <c r="G6" s="32">
        <v>0.94273607020143446</v>
      </c>
      <c r="H6" s="32">
        <v>0.923356976460176</v>
      </c>
      <c r="I6" s="32">
        <v>0.87609896489475714</v>
      </c>
      <c r="J6" s="32">
        <v>0.9000401928061631</v>
      </c>
      <c r="M6">
        <f t="shared" si="1"/>
        <v>5</v>
      </c>
      <c r="N6" s="17">
        <v>1.054316804750977</v>
      </c>
      <c r="O6" s="17">
        <v>1.0242281501858821</v>
      </c>
      <c r="P6" s="17">
        <v>1.0397348970222591</v>
      </c>
      <c r="Q6" s="17">
        <v>1.0792323840595499</v>
      </c>
      <c r="R6" s="17">
        <v>1.0716775101370259</v>
      </c>
      <c r="S6" s="17">
        <v>1.028191485689375</v>
      </c>
      <c r="T6" s="17">
        <v>1.04298090728693</v>
      </c>
      <c r="U6" s="17">
        <v>1.0795861541910281</v>
      </c>
      <c r="V6" s="17">
        <v>1.059483640540904</v>
      </c>
    </row>
    <row r="7" spans="1:27" x14ac:dyDescent="0.35">
      <c r="A7">
        <f t="shared" si="0"/>
        <v>6</v>
      </c>
      <c r="B7" s="32">
        <v>0.84181130168179807</v>
      </c>
      <c r="C7" s="32">
        <v>0.96955168717956242</v>
      </c>
      <c r="D7" s="32">
        <v>0.96523478379781691</v>
      </c>
      <c r="E7" s="32">
        <v>0.94261077930193549</v>
      </c>
      <c r="F7" s="32">
        <v>0.84661430932179815</v>
      </c>
      <c r="G7" s="32">
        <v>0.96931320063337623</v>
      </c>
      <c r="H7" s="32">
        <v>0.96304369705815063</v>
      </c>
      <c r="I7" s="32">
        <v>0.94582431220147101</v>
      </c>
      <c r="J7" s="32">
        <v>0.95378863925101054</v>
      </c>
      <c r="M7">
        <f t="shared" si="1"/>
        <v>6</v>
      </c>
      <c r="N7" s="17">
        <v>1.0669439446734059</v>
      </c>
      <c r="O7" s="17">
        <v>1.0128618443236539</v>
      </c>
      <c r="P7" s="17">
        <v>1.003972415551315</v>
      </c>
      <c r="Q7" s="17">
        <v>1.0118225558753471</v>
      </c>
      <c r="R7" s="17">
        <v>1.067366662645584</v>
      </c>
      <c r="S7" s="17">
        <v>1.0129736422347799</v>
      </c>
      <c r="T7" s="17">
        <v>1.0089730672181201</v>
      </c>
      <c r="U7" s="17">
        <v>1.0179461344362399</v>
      </c>
      <c r="V7" s="17">
        <v>1.0078974857133309</v>
      </c>
    </row>
    <row r="8" spans="1:27" x14ac:dyDescent="0.35">
      <c r="A8">
        <f t="shared" si="0"/>
        <v>7</v>
      </c>
      <c r="B8" s="32">
        <v>0.89816547088703225</v>
      </c>
      <c r="C8" s="32">
        <v>0.98202191004380168</v>
      </c>
      <c r="D8" s="32">
        <v>0.96906909746364511</v>
      </c>
      <c r="E8" s="32">
        <v>0.95375484790893694</v>
      </c>
      <c r="F8" s="32">
        <v>0.90364788988880362</v>
      </c>
      <c r="G8" s="32">
        <v>0.98188872331184329</v>
      </c>
      <c r="H8" s="32">
        <v>0.97168515288584012</v>
      </c>
      <c r="I8" s="32">
        <v>0.96279820246130265</v>
      </c>
      <c r="J8" s="32">
        <v>0.96135098784158168</v>
      </c>
      <c r="M8">
        <f t="shared" si="1"/>
        <v>7</v>
      </c>
      <c r="N8" s="17">
        <v>1.052113848286534</v>
      </c>
      <c r="O8" s="17">
        <v>1.0006991224000521</v>
      </c>
      <c r="P8" s="17">
        <v>1.001046498147278</v>
      </c>
      <c r="Q8" s="17">
        <v>1.0025594455580771</v>
      </c>
      <c r="R8" s="17">
        <v>1.0562426162557459</v>
      </c>
      <c r="S8" s="17">
        <v>1.001129335704728</v>
      </c>
      <c r="T8" s="17">
        <v>1.0014139874146151</v>
      </c>
      <c r="U8" s="17">
        <v>1.0028279748292299</v>
      </c>
      <c r="V8" s="17">
        <v>1.001802971852678</v>
      </c>
    </row>
    <row r="9" spans="1:27" x14ac:dyDescent="0.35">
      <c r="A9">
        <f t="shared" si="0"/>
        <v>8</v>
      </c>
      <c r="B9" s="32">
        <v>0.94497232997304226</v>
      </c>
      <c r="C9" s="32">
        <v>0.98270846355845509</v>
      </c>
      <c r="D9" s="32">
        <v>0.97008322647872514</v>
      </c>
      <c r="E9" s="32">
        <v>0.95619593151791171</v>
      </c>
      <c r="F9" s="32">
        <v>0.95447141139013403</v>
      </c>
      <c r="G9" s="32">
        <v>0.98299760530514924</v>
      </c>
      <c r="H9" s="32">
        <v>0.97305910346298896</v>
      </c>
      <c r="I9" s="32">
        <v>0.96552097154349148</v>
      </c>
      <c r="J9" s="32">
        <v>0.96308951954547939</v>
      </c>
      <c r="M9">
        <f t="shared" si="1"/>
        <v>8</v>
      </c>
      <c r="N9" s="17">
        <v>1.0159622140721529</v>
      </c>
      <c r="O9" s="17">
        <v>1.0063463116304141</v>
      </c>
      <c r="P9" s="17">
        <v>1.013724894063581</v>
      </c>
      <c r="Q9" s="17">
        <v>1.001418577979273</v>
      </c>
      <c r="R9" s="17">
        <v>1.0129534234435209</v>
      </c>
      <c r="S9" s="17">
        <v>1.005686791983585</v>
      </c>
      <c r="T9" s="17">
        <v>1.0108019778388939</v>
      </c>
      <c r="U9" s="17">
        <v>1.0028581725872421</v>
      </c>
      <c r="V9" s="17">
        <v>1.0075717360214269</v>
      </c>
    </row>
    <row r="10" spans="1:27" x14ac:dyDescent="0.35">
      <c r="A10">
        <f t="shared" si="0"/>
        <v>9</v>
      </c>
      <c r="B10" s="32">
        <v>0.96005618059633302</v>
      </c>
      <c r="C10" s="32">
        <v>0.9889450377100425</v>
      </c>
      <c r="D10" s="32">
        <v>0.98339751599500291</v>
      </c>
      <c r="E10" s="32">
        <v>0.95755237001023341</v>
      </c>
      <c r="F10" s="32">
        <v>0.96683508374660587</v>
      </c>
      <c r="G10" s="32">
        <v>0.98858770820688224</v>
      </c>
      <c r="H10" s="32">
        <v>0.98357006633453048</v>
      </c>
      <c r="I10" s="32">
        <v>0.96828059711676384</v>
      </c>
      <c r="J10" s="32">
        <v>0.97030286963385426</v>
      </c>
      <c r="M10">
        <f t="shared" si="1"/>
        <v>9</v>
      </c>
      <c r="N10" s="17">
        <v>1.038950909509188</v>
      </c>
      <c r="O10" s="17">
        <v>1.0085062443423389</v>
      </c>
      <c r="P10" s="17">
        <v>1.013861312913038</v>
      </c>
      <c r="Q10" s="17">
        <v>1.0376234882317721</v>
      </c>
      <c r="R10" s="17">
        <v>1.031966762753076</v>
      </c>
      <c r="S10" s="17">
        <v>1.009199287059666</v>
      </c>
      <c r="T10" s="17">
        <v>1.0139874746919499</v>
      </c>
      <c r="U10" s="17">
        <v>1.0279749493839001</v>
      </c>
      <c r="V10" s="17">
        <v>1.025742400572405</v>
      </c>
    </row>
    <row r="11" spans="1:27" x14ac:dyDescent="0.35">
      <c r="A11">
        <f t="shared" si="0"/>
        <v>10</v>
      </c>
      <c r="B11" s="32">
        <v>0.99745124201047708</v>
      </c>
      <c r="C11" s="32">
        <v>0.99735724584194763</v>
      </c>
      <c r="D11" s="32">
        <v>0.99702869668211347</v>
      </c>
      <c r="E11" s="32">
        <v>0.99357883033461869</v>
      </c>
      <c r="F11" s="32">
        <v>0.99774167149008441</v>
      </c>
      <c r="G11" s="32">
        <v>0.99768201031833448</v>
      </c>
      <c r="H11" s="32">
        <v>0.99732772774514433</v>
      </c>
      <c r="I11" s="32">
        <v>0.99536819781051777</v>
      </c>
      <c r="J11" s="32">
        <v>0.99530077407482531</v>
      </c>
      <c r="M11">
        <f t="shared" si="1"/>
        <v>10</v>
      </c>
      <c r="N11" s="17">
        <v>1.0000924030468139</v>
      </c>
      <c r="O11" s="17">
        <v>1.000117740227275</v>
      </c>
      <c r="P11" s="17">
        <v>1.0001893163109421</v>
      </c>
      <c r="Q11" s="17">
        <v>1.0004422146363501</v>
      </c>
      <c r="R11" s="17">
        <v>1.000148214200218</v>
      </c>
      <c r="S11" s="17">
        <v>1.0001729165669211</v>
      </c>
      <c r="T11" s="17">
        <v>1.0003085691870099</v>
      </c>
      <c r="U11" s="17">
        <v>1.000617138374019</v>
      </c>
      <c r="V11" s="17">
        <v>1.0003157654736461</v>
      </c>
    </row>
    <row r="12" spans="1:27" x14ac:dyDescent="0.35">
      <c r="A12">
        <f t="shared" si="0"/>
        <v>11</v>
      </c>
      <c r="B12" s="32">
        <v>0.99754340954428755</v>
      </c>
      <c r="C12" s="32">
        <v>0.99747467491074704</v>
      </c>
      <c r="D12" s="32">
        <v>0.99721745047687271</v>
      </c>
      <c r="E12" s="32">
        <v>0.99401820543576036</v>
      </c>
      <c r="F12" s="32">
        <v>0.99788955097394827</v>
      </c>
      <c r="G12" s="32">
        <v>0.99785452606643743</v>
      </c>
      <c r="H12" s="32">
        <v>0.99763547235127692</v>
      </c>
      <c r="I12" s="32">
        <v>0.99598247772166493</v>
      </c>
      <c r="J12" s="32">
        <v>0.9956152579016867</v>
      </c>
      <c r="M12">
        <f t="shared" si="1"/>
        <v>11</v>
      </c>
      <c r="N12" s="17">
        <v>1.0005346808199349</v>
      </c>
      <c r="O12" s="17">
        <v>1.000603626314353</v>
      </c>
      <c r="P12" s="17">
        <v>1.000032058632597</v>
      </c>
      <c r="Q12" s="17">
        <v>1</v>
      </c>
      <c r="R12" s="17">
        <v>1.000421380055621</v>
      </c>
      <c r="S12" s="17">
        <v>1.0004564950602559</v>
      </c>
      <c r="T12" s="17">
        <v>1.0000281202625341</v>
      </c>
      <c r="U12" s="17">
        <v>1</v>
      </c>
      <c r="V12" s="17">
        <v>1.000016029316299</v>
      </c>
    </row>
    <row r="13" spans="1:27" x14ac:dyDescent="0.35">
      <c r="A13">
        <f t="shared" si="0"/>
        <v>12</v>
      </c>
      <c r="B13" s="32">
        <v>0.99807677687242335</v>
      </c>
      <c r="C13" s="32">
        <v>0.99807677687242335</v>
      </c>
      <c r="D13" s="32">
        <v>0.99724941990473703</v>
      </c>
      <c r="E13" s="32">
        <v>0.99401820543576036</v>
      </c>
      <c r="F13" s="32">
        <v>0.99831004172844073</v>
      </c>
      <c r="G13" s="32">
        <v>0.99831004172844073</v>
      </c>
      <c r="H13" s="32">
        <v>0.99766352612267295</v>
      </c>
      <c r="I13" s="32">
        <v>0.99598247772166493</v>
      </c>
      <c r="J13" s="32">
        <v>0.99563119103697051</v>
      </c>
      <c r="M13">
        <f t="shared" si="1"/>
        <v>12</v>
      </c>
      <c r="N13" s="17">
        <v>1.0003529140836549</v>
      </c>
      <c r="O13" s="17">
        <v>1.0003529140836549</v>
      </c>
      <c r="P13" s="17">
        <v>1.0006688057035691</v>
      </c>
      <c r="Q13" s="17">
        <v>1.00145123288169</v>
      </c>
      <c r="R13" s="17">
        <v>1.000311103487999</v>
      </c>
      <c r="S13" s="17">
        <v>1.000311103487999</v>
      </c>
      <c r="T13" s="17">
        <v>1.000608629121329</v>
      </c>
      <c r="U13" s="17">
        <v>1.0012172582426571</v>
      </c>
      <c r="V13" s="17">
        <v>1.00106001929263</v>
      </c>
    </row>
    <row r="14" spans="1:27" x14ac:dyDescent="0.35">
      <c r="A14">
        <f t="shared" si="0"/>
        <v>13</v>
      </c>
      <c r="B14" s="32">
        <v>0.99842901222355052</v>
      </c>
      <c r="C14" s="32">
        <v>0.99842901222355052</v>
      </c>
      <c r="D14" s="32">
        <v>0.99791638600465027</v>
      </c>
      <c r="E14" s="32">
        <v>0.99546075734048756</v>
      </c>
      <c r="F14" s="32">
        <v>0.99862061946452663</v>
      </c>
      <c r="G14" s="32">
        <v>0.99862061946452663</v>
      </c>
      <c r="H14" s="32">
        <v>0.99827073319795856</v>
      </c>
      <c r="I14" s="32">
        <v>0.99719484560221372</v>
      </c>
      <c r="J14" s="32">
        <v>0.99668705913587807</v>
      </c>
      <c r="M14">
        <f t="shared" si="1"/>
        <v>13</v>
      </c>
      <c r="N14" s="17">
        <v>1.0000062720859391</v>
      </c>
      <c r="O14" s="17">
        <v>1.0000062720859391</v>
      </c>
      <c r="P14" s="17">
        <v>1.000012432574475</v>
      </c>
      <c r="Q14" s="17">
        <v>1</v>
      </c>
      <c r="R14" s="17">
        <v>1.0000162005137589</v>
      </c>
      <c r="S14" s="17">
        <v>1.0000162005137589</v>
      </c>
      <c r="T14" s="17">
        <v>1.000029700941891</v>
      </c>
      <c r="U14" s="17">
        <v>1</v>
      </c>
      <c r="V14" s="17">
        <v>1.0000062162872381</v>
      </c>
    </row>
    <row r="15" spans="1:27" x14ac:dyDescent="0.35">
      <c r="A15">
        <f t="shared" si="0"/>
        <v>14</v>
      </c>
      <c r="B15" s="32">
        <v>0.9984352744561189</v>
      </c>
      <c r="C15" s="32">
        <v>0.9984352744561189</v>
      </c>
      <c r="D15" s="32">
        <v>0.99792879267443935</v>
      </c>
      <c r="E15" s="32">
        <v>0.99546075734048756</v>
      </c>
      <c r="F15" s="32">
        <v>0.99863679763161195</v>
      </c>
      <c r="G15" s="32">
        <v>0.99863679763161195</v>
      </c>
      <c r="H15" s="32">
        <v>0.9983003827789968</v>
      </c>
      <c r="I15" s="32">
        <v>0.99719484560221372</v>
      </c>
      <c r="J15" s="32">
        <v>0.99669324715797469</v>
      </c>
      <c r="M15">
        <f t="shared" si="1"/>
        <v>14</v>
      </c>
      <c r="N15" s="17">
        <v>1.000108101009646</v>
      </c>
      <c r="O15" s="17">
        <v>1.000108101009646</v>
      </c>
      <c r="P15" s="17">
        <v>1.000209690979712</v>
      </c>
      <c r="Q15" s="17">
        <v>1</v>
      </c>
      <c r="R15" s="17">
        <v>1.0001774680029569</v>
      </c>
      <c r="S15" s="17">
        <v>1.0001774680029569</v>
      </c>
      <c r="T15" s="17">
        <v>1.0002957800049279</v>
      </c>
      <c r="U15" s="17">
        <v>1</v>
      </c>
      <c r="V15" s="17">
        <v>1.000104845489856</v>
      </c>
    </row>
    <row r="16" spans="1:27" x14ac:dyDescent="0.35">
      <c r="A16">
        <f t="shared" si="0"/>
        <v>15</v>
      </c>
      <c r="B16" s="32">
        <v>0.99854320631735394</v>
      </c>
      <c r="C16" s="32">
        <v>0.99854320631735394</v>
      </c>
      <c r="D16" s="32">
        <v>0.99813804934065797</v>
      </c>
      <c r="E16" s="32">
        <v>0.99546075734048756</v>
      </c>
      <c r="F16" s="32">
        <v>0.99881402370976691</v>
      </c>
      <c r="G16" s="32">
        <v>0.99881402370976691</v>
      </c>
      <c r="H16" s="32">
        <v>0.99859566007113498</v>
      </c>
      <c r="I16" s="32">
        <v>0.99719484560221372</v>
      </c>
      <c r="J16" s="32">
        <v>0.99679760561366049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0.99854320631735394</v>
      </c>
      <c r="C17" s="32">
        <v>0.99854320631735394</v>
      </c>
      <c r="D17" s="32">
        <v>0.99813804934065797</v>
      </c>
      <c r="E17" s="32">
        <v>0.99546075734048756</v>
      </c>
      <c r="F17" s="32">
        <v>0.99881402370976691</v>
      </c>
      <c r="G17" s="32">
        <v>0.99881402370976691</v>
      </c>
      <c r="H17" s="32">
        <v>0.99859566007113498</v>
      </c>
      <c r="I17" s="32">
        <v>0.99719484560221372</v>
      </c>
      <c r="J17" s="32">
        <v>0.99679760561366049</v>
      </c>
      <c r="M17">
        <f t="shared" si="1"/>
        <v>16</v>
      </c>
      <c r="N17" s="17">
        <v>1.000134766213594</v>
      </c>
      <c r="O17" s="17">
        <v>1.000134766213594</v>
      </c>
      <c r="P17" s="17">
        <v>1.000205232243208</v>
      </c>
      <c r="Q17" s="17">
        <v>1.0004018301797271</v>
      </c>
      <c r="R17" s="17">
        <v>1.000125885978373</v>
      </c>
      <c r="S17" s="17">
        <v>1.000125885978373</v>
      </c>
      <c r="T17" s="17">
        <v>1.000167847971164</v>
      </c>
      <c r="U17" s="17">
        <v>1.0003356959423291</v>
      </c>
      <c r="V17" s="17">
        <v>1.000303531211467</v>
      </c>
    </row>
    <row r="18" spans="1:22" x14ac:dyDescent="0.35">
      <c r="A18">
        <f t="shared" si="0"/>
        <v>17</v>
      </c>
      <c r="B18" s="32">
        <v>0.99867777620437959</v>
      </c>
      <c r="C18" s="32">
        <v>0.99867777620437959</v>
      </c>
      <c r="D18" s="32">
        <v>0.9983428994515553</v>
      </c>
      <c r="E18" s="32">
        <v>0.99586076351552055</v>
      </c>
      <c r="F18" s="32">
        <v>0.9989397603903547</v>
      </c>
      <c r="G18" s="32">
        <v>0.9989397603903547</v>
      </c>
      <c r="H18" s="32">
        <v>0.99876327232669149</v>
      </c>
      <c r="I18" s="32">
        <v>0.99752959986559353</v>
      </c>
      <c r="J18" s="32">
        <v>0.99710028675695861</v>
      </c>
      <c r="M18">
        <f t="shared" si="1"/>
        <v>17</v>
      </c>
      <c r="N18" s="17">
        <v>1.001323974386058</v>
      </c>
      <c r="O18" s="17">
        <v>1.001323974386058</v>
      </c>
      <c r="P18" s="17">
        <v>1.0016598510885939</v>
      </c>
      <c r="Q18" s="17">
        <v>1.0041564409766151</v>
      </c>
      <c r="R18" s="17">
        <v>1.001061364910764</v>
      </c>
      <c r="S18" s="17">
        <v>1.001061364910764</v>
      </c>
      <c r="T18" s="17">
        <v>1.0012382590625579</v>
      </c>
      <c r="U18" s="17">
        <v>1.0024765181251161</v>
      </c>
      <c r="V18" s="17">
        <v>1.002908146032605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45473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44743</v>
      </c>
      <c r="T7" s="11">
        <f>R9</f>
        <v>44774</v>
      </c>
      <c r="U7" s="11">
        <f>R10</f>
        <v>44805</v>
      </c>
      <c r="V7" s="11">
        <f>R11</f>
        <v>44835</v>
      </c>
      <c r="W7" s="11">
        <f>R12</f>
        <v>44866</v>
      </c>
      <c r="X7" s="11">
        <f>R13</f>
        <v>44896</v>
      </c>
      <c r="Y7" s="11">
        <f>R14</f>
        <v>44927</v>
      </c>
      <c r="Z7" s="11">
        <f>R15</f>
        <v>44958</v>
      </c>
      <c r="AA7" s="11">
        <f>R16</f>
        <v>44986</v>
      </c>
      <c r="AB7" s="11">
        <f>R17</f>
        <v>45017</v>
      </c>
      <c r="AC7" s="11">
        <f>R18</f>
        <v>45047</v>
      </c>
      <c r="AD7" s="11">
        <f>R19</f>
        <v>45078</v>
      </c>
      <c r="AE7" s="11">
        <f>R20</f>
        <v>45108</v>
      </c>
      <c r="AF7" s="11">
        <f>R21</f>
        <v>45139</v>
      </c>
      <c r="AG7" s="11">
        <f>R22</f>
        <v>45170</v>
      </c>
      <c r="AH7" s="11">
        <f>R23</f>
        <v>45200</v>
      </c>
      <c r="AI7" s="11">
        <f>R24</f>
        <v>45231</v>
      </c>
      <c r="AJ7" s="11">
        <f>R25</f>
        <v>45261</v>
      </c>
      <c r="AK7" s="11">
        <f>R26</f>
        <v>45292</v>
      </c>
      <c r="AL7" s="11">
        <f>R27</f>
        <v>45323</v>
      </c>
      <c r="AM7" s="11">
        <f>R28</f>
        <v>45352</v>
      </c>
      <c r="AN7" s="11">
        <f>R29</f>
        <v>45383</v>
      </c>
      <c r="AO7" s="11">
        <f>R30</f>
        <v>45413</v>
      </c>
      <c r="AP7" s="11">
        <f>R31</f>
        <v>45444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44743</v>
      </c>
      <c r="B8" s="13">
        <v>36676.519999999997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36676.519999999997</v>
      </c>
      <c r="H8" s="14">
        <f t="shared" ref="H8:H31" si="4">G8-B8</f>
        <v>0</v>
      </c>
      <c r="I8" s="13">
        <v>19695.693333333329</v>
      </c>
      <c r="J8" s="13">
        <f t="shared" ref="J8:J28" si="5">100*$G8/$I8</f>
        <v>186.21593756198482</v>
      </c>
      <c r="K8" s="13">
        <f t="shared" ref="K8:K31" si="6">100*(B8/I8)</f>
        <v>186.21593756198479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44743</v>
      </c>
      <c r="S8" s="17">
        <v>475.09</v>
      </c>
      <c r="T8" s="17">
        <v>19307.650000000001</v>
      </c>
      <c r="U8" s="17">
        <v>21797.34</v>
      </c>
      <c r="V8" s="17">
        <v>22255.57</v>
      </c>
      <c r="W8" s="17">
        <v>24093.24</v>
      </c>
      <c r="X8" s="17">
        <v>24093.24</v>
      </c>
      <c r="Y8" s="17">
        <v>31116.84</v>
      </c>
      <c r="Z8" s="17">
        <v>31197</v>
      </c>
      <c r="AA8" s="17">
        <v>31226.94</v>
      </c>
      <c r="AB8" s="17">
        <v>36676.519999999997</v>
      </c>
      <c r="AC8" s="17">
        <v>36676.519999999997</v>
      </c>
      <c r="AD8" s="17">
        <v>36676.519999999997</v>
      </c>
      <c r="AE8" s="17">
        <v>36676.519999999997</v>
      </c>
      <c r="AF8" s="17">
        <v>36676.519999999997</v>
      </c>
      <c r="AG8" s="17">
        <v>36676.519999999997</v>
      </c>
      <c r="AH8" s="17">
        <v>36676.519999999997</v>
      </c>
      <c r="AI8" s="17">
        <v>36676.519999999997</v>
      </c>
      <c r="AJ8" s="17">
        <v>36676.519999999997</v>
      </c>
      <c r="AK8" s="17">
        <v>36676.519999999997</v>
      </c>
      <c r="AL8" s="17">
        <v>36676.519999999997</v>
      </c>
      <c r="AM8" s="17">
        <v>36676.519999999997</v>
      </c>
      <c r="AN8" s="17">
        <v>36676.519999999997</v>
      </c>
      <c r="AO8" s="17">
        <v>36676.519999999997</v>
      </c>
      <c r="AP8" s="17">
        <v>36676.519999999997</v>
      </c>
      <c r="AQ8" s="13"/>
      <c r="AR8" s="13"/>
    </row>
    <row r="9" spans="1:44" x14ac:dyDescent="0.35">
      <c r="A9" s="12">
        <f t="shared" si="0"/>
        <v>44774</v>
      </c>
      <c r="B9" s="13">
        <v>35169.43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35169.43</v>
      </c>
      <c r="H9" s="14">
        <f t="shared" si="4"/>
        <v>0</v>
      </c>
      <c r="I9" s="13">
        <v>19467.21333333333</v>
      </c>
      <c r="J9" s="13">
        <f t="shared" si="5"/>
        <v>180.65980681364431</v>
      </c>
      <c r="K9" s="13">
        <f t="shared" si="6"/>
        <v>180.65980681364431</v>
      </c>
      <c r="L9" s="13">
        <f t="shared" si="7"/>
        <v>0</v>
      </c>
      <c r="M9" s="13"/>
      <c r="N9" s="13"/>
      <c r="O9" s="13"/>
      <c r="P9" s="13"/>
      <c r="R9" s="16">
        <f t="shared" si="8"/>
        <v>44774</v>
      </c>
      <c r="S9" s="17">
        <v>1701.57</v>
      </c>
      <c r="T9" s="17">
        <v>9760.86</v>
      </c>
      <c r="U9" s="17">
        <v>12143.34</v>
      </c>
      <c r="V9" s="17">
        <v>14199.64</v>
      </c>
      <c r="W9" s="17">
        <v>16109.55</v>
      </c>
      <c r="X9" s="17">
        <v>16582.95</v>
      </c>
      <c r="Y9" s="17">
        <v>16596.68</v>
      </c>
      <c r="Z9" s="17">
        <v>27898.080000000002</v>
      </c>
      <c r="AA9" s="17">
        <v>29461.32</v>
      </c>
      <c r="AB9" s="17">
        <v>35169.43</v>
      </c>
      <c r="AC9" s="17">
        <v>35169.43</v>
      </c>
      <c r="AD9" s="17">
        <v>35169.43</v>
      </c>
      <c r="AE9" s="17">
        <v>35169.43</v>
      </c>
      <c r="AF9" s="17">
        <v>35169.43</v>
      </c>
      <c r="AG9" s="17">
        <v>35169.43</v>
      </c>
      <c r="AH9" s="17">
        <v>35169.43</v>
      </c>
      <c r="AI9" s="17">
        <v>35169.43</v>
      </c>
      <c r="AJ9" s="17">
        <v>35169.43</v>
      </c>
      <c r="AK9" s="17">
        <v>35169.43</v>
      </c>
      <c r="AL9" s="17">
        <v>35169.43</v>
      </c>
      <c r="AM9" s="17">
        <v>35169.43</v>
      </c>
      <c r="AN9" s="17">
        <v>35169.43</v>
      </c>
      <c r="AO9" s="17">
        <v>35169.43</v>
      </c>
      <c r="AP9" s="17"/>
      <c r="AQ9" s="13"/>
      <c r="AR9" s="13"/>
    </row>
    <row r="10" spans="1:44" x14ac:dyDescent="0.35">
      <c r="A10" s="12">
        <f t="shared" si="0"/>
        <v>44805</v>
      </c>
      <c r="B10" s="13">
        <v>31659.59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31659.59</v>
      </c>
      <c r="H10" s="14">
        <f t="shared" si="4"/>
        <v>0</v>
      </c>
      <c r="I10" s="13">
        <v>19273.416666666672</v>
      </c>
      <c r="J10" s="13">
        <f t="shared" si="5"/>
        <v>164.26558169499435</v>
      </c>
      <c r="K10" s="13">
        <f t="shared" si="6"/>
        <v>164.26558169499435</v>
      </c>
      <c r="L10" s="13">
        <f t="shared" si="7"/>
        <v>0</v>
      </c>
      <c r="M10" s="13"/>
      <c r="N10" s="13"/>
      <c r="O10" s="13"/>
      <c r="P10" s="13"/>
      <c r="R10" s="16">
        <f t="shared" si="8"/>
        <v>44805</v>
      </c>
      <c r="S10" s="17">
        <v>1233.98</v>
      </c>
      <c r="T10" s="17">
        <v>10643.11</v>
      </c>
      <c r="U10" s="17">
        <v>13448.23</v>
      </c>
      <c r="V10" s="17">
        <v>13630.32</v>
      </c>
      <c r="W10" s="17">
        <v>14442.59</v>
      </c>
      <c r="X10" s="17">
        <v>17968.2</v>
      </c>
      <c r="Y10" s="17">
        <v>23097.21</v>
      </c>
      <c r="Z10" s="17">
        <v>29080.61</v>
      </c>
      <c r="AA10" s="17">
        <v>31465.79</v>
      </c>
      <c r="AB10" s="17">
        <v>31492.39</v>
      </c>
      <c r="AC10" s="17">
        <v>31492.39</v>
      </c>
      <c r="AD10" s="17">
        <v>31659.59</v>
      </c>
      <c r="AE10" s="17">
        <v>31659.59</v>
      </c>
      <c r="AF10" s="17">
        <v>31659.59</v>
      </c>
      <c r="AG10" s="17">
        <v>31659.59</v>
      </c>
      <c r="AH10" s="17">
        <v>31659.59</v>
      </c>
      <c r="AI10" s="17">
        <v>31659.59</v>
      </c>
      <c r="AJ10" s="17">
        <v>31659.59</v>
      </c>
      <c r="AK10" s="17">
        <v>31659.59</v>
      </c>
      <c r="AL10" s="17">
        <v>31659.59</v>
      </c>
      <c r="AM10" s="17">
        <v>31659.59</v>
      </c>
      <c r="AN10" s="17">
        <v>31659.59</v>
      </c>
      <c r="AO10" s="17"/>
      <c r="AP10" s="17"/>
      <c r="AQ10" s="13"/>
      <c r="AR10" s="13"/>
    </row>
    <row r="11" spans="1:44" x14ac:dyDescent="0.35">
      <c r="A11" s="12">
        <f t="shared" si="0"/>
        <v>44835</v>
      </c>
      <c r="B11" s="13">
        <v>20009.7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20009.7</v>
      </c>
      <c r="H11" s="14">
        <f t="shared" si="4"/>
        <v>0</v>
      </c>
      <c r="I11" s="13">
        <v>18974.55</v>
      </c>
      <c r="J11" s="13">
        <f t="shared" si="5"/>
        <v>105.45546534700428</v>
      </c>
      <c r="K11" s="13">
        <f t="shared" si="6"/>
        <v>105.45546534700429</v>
      </c>
      <c r="L11" s="13">
        <f t="shared" si="7"/>
        <v>0</v>
      </c>
      <c r="M11" s="13"/>
      <c r="N11" s="13"/>
      <c r="O11" s="13"/>
      <c r="P11" s="13"/>
      <c r="R11" s="16">
        <f t="shared" si="8"/>
        <v>44835</v>
      </c>
      <c r="S11" s="17">
        <v>595.06999999999994</v>
      </c>
      <c r="T11" s="17">
        <v>4686.1899999999996</v>
      </c>
      <c r="U11" s="17">
        <v>6969.27</v>
      </c>
      <c r="V11" s="17">
        <v>8726.619999999999</v>
      </c>
      <c r="W11" s="17">
        <v>8855.57</v>
      </c>
      <c r="X11" s="17">
        <v>13589.57</v>
      </c>
      <c r="Y11" s="17">
        <v>19619.07</v>
      </c>
      <c r="Z11" s="17">
        <v>19619.07</v>
      </c>
      <c r="AA11" s="17">
        <v>19619.07</v>
      </c>
      <c r="AB11" s="17">
        <v>20008.07</v>
      </c>
      <c r="AC11" s="17">
        <v>20008.07</v>
      </c>
      <c r="AD11" s="17">
        <v>20008.07</v>
      </c>
      <c r="AE11" s="17">
        <v>20009.7</v>
      </c>
      <c r="AF11" s="17">
        <v>20009.7</v>
      </c>
      <c r="AG11" s="17">
        <v>20009.7</v>
      </c>
      <c r="AH11" s="17">
        <v>20009.7</v>
      </c>
      <c r="AI11" s="17">
        <v>20009.7</v>
      </c>
      <c r="AJ11" s="17">
        <v>20009.7</v>
      </c>
      <c r="AK11" s="17">
        <v>20009.7</v>
      </c>
      <c r="AL11" s="17">
        <v>20009.7</v>
      </c>
      <c r="AM11" s="17">
        <v>20009.7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44866</v>
      </c>
      <c r="B12" s="13">
        <v>15557.12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15557.12</v>
      </c>
      <c r="H12" s="14">
        <f t="shared" si="4"/>
        <v>0</v>
      </c>
      <c r="I12" s="13">
        <v>18635.42666666667</v>
      </c>
      <c r="J12" s="13">
        <f t="shared" si="5"/>
        <v>83.481426415780106</v>
      </c>
      <c r="K12" s="13">
        <f t="shared" si="6"/>
        <v>83.481426415780106</v>
      </c>
      <c r="L12" s="13">
        <f t="shared" si="7"/>
        <v>0</v>
      </c>
      <c r="M12" s="13"/>
      <c r="N12" s="13"/>
      <c r="O12" s="13"/>
      <c r="P12" s="13"/>
      <c r="R12" s="16">
        <f t="shared" si="8"/>
        <v>44866</v>
      </c>
      <c r="S12" s="17">
        <v>833.05</v>
      </c>
      <c r="T12" s="17">
        <v>4556.9799999999996</v>
      </c>
      <c r="U12" s="17">
        <v>7504.3799999999992</v>
      </c>
      <c r="V12" s="17">
        <v>10687.78</v>
      </c>
      <c r="W12" s="17">
        <v>13468.54</v>
      </c>
      <c r="X12" s="17">
        <v>15413.54</v>
      </c>
      <c r="Y12" s="17">
        <v>15413.54</v>
      </c>
      <c r="Z12" s="17">
        <v>15413.54</v>
      </c>
      <c r="AA12" s="17">
        <v>15427.14</v>
      </c>
      <c r="AB12" s="17">
        <v>15529.56</v>
      </c>
      <c r="AC12" s="17">
        <v>15529.56</v>
      </c>
      <c r="AD12" s="17">
        <v>15529.56</v>
      </c>
      <c r="AE12" s="17">
        <v>15529.56</v>
      </c>
      <c r="AF12" s="17">
        <v>15529.56</v>
      </c>
      <c r="AG12" s="17">
        <v>15557.12</v>
      </c>
      <c r="AH12" s="17">
        <v>15557.12</v>
      </c>
      <c r="AI12" s="17">
        <v>15557.12</v>
      </c>
      <c r="AJ12" s="17">
        <v>15557.12</v>
      </c>
      <c r="AK12" s="17">
        <v>15557.12</v>
      </c>
      <c r="AL12" s="17">
        <v>15557.12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44896</v>
      </c>
      <c r="B13" s="13">
        <v>9877.99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9877.99</v>
      </c>
      <c r="H13" s="14">
        <f t="shared" si="4"/>
        <v>0</v>
      </c>
      <c r="I13" s="13">
        <v>18402.833333333328</v>
      </c>
      <c r="J13" s="13">
        <f t="shared" si="5"/>
        <v>53.676462863508348</v>
      </c>
      <c r="K13" s="13">
        <f t="shared" si="6"/>
        <v>53.676462863508348</v>
      </c>
      <c r="L13" s="13">
        <f t="shared" si="7"/>
        <v>0</v>
      </c>
      <c r="M13" s="13"/>
      <c r="N13" s="13"/>
      <c r="O13" s="13"/>
      <c r="P13" s="13"/>
      <c r="R13" s="16">
        <f t="shared" si="8"/>
        <v>44896</v>
      </c>
      <c r="S13" s="17"/>
      <c r="T13" s="17">
        <v>4191</v>
      </c>
      <c r="U13" s="17">
        <v>7270.7800000000007</v>
      </c>
      <c r="V13" s="17">
        <v>9165.8100000000013</v>
      </c>
      <c r="W13" s="17">
        <v>9345.8100000000013</v>
      </c>
      <c r="X13" s="17">
        <v>9498.0600000000013</v>
      </c>
      <c r="Y13" s="17">
        <v>9834.630000000001</v>
      </c>
      <c r="Z13" s="17">
        <v>9875.43</v>
      </c>
      <c r="AA13" s="17">
        <v>9876.23</v>
      </c>
      <c r="AB13" s="17">
        <v>9876.23</v>
      </c>
      <c r="AC13" s="17">
        <v>9876.23</v>
      </c>
      <c r="AD13" s="17">
        <v>9876.23</v>
      </c>
      <c r="AE13" s="17">
        <v>9876.23</v>
      </c>
      <c r="AF13" s="17">
        <v>9877.99</v>
      </c>
      <c r="AG13" s="17">
        <v>9877.99</v>
      </c>
      <c r="AH13" s="17">
        <v>9877.99</v>
      </c>
      <c r="AI13" s="17">
        <v>9877.99</v>
      </c>
      <c r="AJ13" s="17">
        <v>9877.99</v>
      </c>
      <c r="AK13" s="17">
        <v>9877.99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44927</v>
      </c>
      <c r="B14" s="13">
        <v>32539.349999999991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32539.349999999991</v>
      </c>
      <c r="H14" s="14">
        <f t="shared" si="4"/>
        <v>0</v>
      </c>
      <c r="I14" s="13">
        <v>17768.02416666667</v>
      </c>
      <c r="J14" s="13">
        <f t="shared" si="5"/>
        <v>183.13431867705785</v>
      </c>
      <c r="K14" s="13">
        <f t="shared" si="6"/>
        <v>183.13431867705785</v>
      </c>
      <c r="L14" s="13">
        <f t="shared" si="7"/>
        <v>0</v>
      </c>
      <c r="M14" s="13"/>
      <c r="N14" s="13"/>
      <c r="O14" s="13"/>
      <c r="P14" s="13"/>
      <c r="R14" s="16">
        <f t="shared" si="8"/>
        <v>44927</v>
      </c>
      <c r="S14" s="17">
        <v>629.03</v>
      </c>
      <c r="T14" s="17">
        <v>20021.349999999999</v>
      </c>
      <c r="U14" s="17">
        <v>24043.78</v>
      </c>
      <c r="V14" s="17">
        <v>25901.45</v>
      </c>
      <c r="W14" s="17">
        <v>30567.88</v>
      </c>
      <c r="X14" s="17">
        <v>32242.89</v>
      </c>
      <c r="Y14" s="17">
        <v>32276.989999999991</v>
      </c>
      <c r="Z14" s="17">
        <v>32276.989999999991</v>
      </c>
      <c r="AA14" s="17">
        <v>32292.159999999989</v>
      </c>
      <c r="AB14" s="17">
        <v>32292.159999999989</v>
      </c>
      <c r="AC14" s="17">
        <v>32299.37999999999</v>
      </c>
      <c r="AD14" s="17">
        <v>32299.37999999999</v>
      </c>
      <c r="AE14" s="17">
        <v>32299.37999999999</v>
      </c>
      <c r="AF14" s="17">
        <v>32299.37999999999</v>
      </c>
      <c r="AG14" s="17">
        <v>32299.37999999999</v>
      </c>
      <c r="AH14" s="17">
        <v>32299.37999999999</v>
      </c>
      <c r="AI14" s="17">
        <v>32299.37999999999</v>
      </c>
      <c r="AJ14" s="17">
        <v>32539.349999999991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44958</v>
      </c>
      <c r="B15" s="13">
        <v>28029.73</v>
      </c>
      <c r="C15" s="13">
        <f>++'Completion Factors'!J23</f>
        <v>0.99710028675695861</v>
      </c>
      <c r="D15" s="13">
        <f t="shared" si="1"/>
        <v>81.51454809448397</v>
      </c>
      <c r="E15" s="13">
        <f t="shared" si="2"/>
        <v>81.51454809448397</v>
      </c>
      <c r="F15" s="13"/>
      <c r="G15" s="13">
        <f t="shared" si="3"/>
        <v>28111.244548094484</v>
      </c>
      <c r="H15" s="14">
        <f t="shared" si="4"/>
        <v>81.51454809448478</v>
      </c>
      <c r="I15" s="13">
        <v>17002.068333333329</v>
      </c>
      <c r="J15" s="13">
        <f t="shared" si="5"/>
        <v>165.34014566322563</v>
      </c>
      <c r="K15" s="13">
        <f t="shared" si="6"/>
        <v>164.86070665323956</v>
      </c>
      <c r="L15" s="13">
        <f t="shared" si="7"/>
        <v>0.47943900998606637</v>
      </c>
      <c r="M15" s="13"/>
      <c r="N15" s="13"/>
      <c r="O15" s="13"/>
      <c r="P15" s="13"/>
      <c r="R15" s="16">
        <f t="shared" si="8"/>
        <v>44958</v>
      </c>
      <c r="S15" s="17">
        <v>580.54999999999995</v>
      </c>
      <c r="T15" s="17">
        <v>16559.63</v>
      </c>
      <c r="U15" s="17">
        <v>17709.060000000001</v>
      </c>
      <c r="V15" s="17">
        <v>25274.720000000001</v>
      </c>
      <c r="W15" s="17">
        <v>25393.72</v>
      </c>
      <c r="X15" s="17">
        <v>25453.06</v>
      </c>
      <c r="Y15" s="17">
        <v>27971.77</v>
      </c>
      <c r="Z15" s="17">
        <v>27997.49</v>
      </c>
      <c r="AA15" s="17">
        <v>28001.53</v>
      </c>
      <c r="AB15" s="17">
        <v>28001.53</v>
      </c>
      <c r="AC15" s="17">
        <v>28001.53</v>
      </c>
      <c r="AD15" s="17">
        <v>28001.53</v>
      </c>
      <c r="AE15" s="17">
        <v>28001.53</v>
      </c>
      <c r="AF15" s="17">
        <v>28001.53</v>
      </c>
      <c r="AG15" s="17">
        <v>28001.53</v>
      </c>
      <c r="AH15" s="17">
        <v>28001.53</v>
      </c>
      <c r="AI15" s="17">
        <v>28029.73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44986</v>
      </c>
      <c r="B16" s="13">
        <v>26616.38</v>
      </c>
      <c r="C16" s="13">
        <f>++'Completion Factors'!J22</f>
        <v>0.99679760561366049</v>
      </c>
      <c r="D16" s="13">
        <f t="shared" si="1"/>
        <v>85.509982584885663</v>
      </c>
      <c r="E16" s="13">
        <f t="shared" si="2"/>
        <v>85.509982584885663</v>
      </c>
      <c r="F16" s="13"/>
      <c r="G16" s="13">
        <f t="shared" si="3"/>
        <v>26701.889982584886</v>
      </c>
      <c r="H16" s="14">
        <f t="shared" si="4"/>
        <v>85.50998258488471</v>
      </c>
      <c r="I16" s="13">
        <v>15696.41666666667</v>
      </c>
      <c r="J16" s="13">
        <f t="shared" si="5"/>
        <v>170.11455894446109</v>
      </c>
      <c r="K16" s="13">
        <f t="shared" si="6"/>
        <v>169.56978503586274</v>
      </c>
      <c r="L16" s="13">
        <f t="shared" si="7"/>
        <v>0.5447739085983585</v>
      </c>
      <c r="M16" s="13"/>
      <c r="N16" s="13"/>
      <c r="O16" s="13"/>
      <c r="P16" s="13"/>
      <c r="R16" s="16">
        <f t="shared" si="8"/>
        <v>44986</v>
      </c>
      <c r="S16" s="17">
        <v>715.77</v>
      </c>
      <c r="T16" s="17">
        <v>18764.86</v>
      </c>
      <c r="U16" s="17">
        <v>23939.82</v>
      </c>
      <c r="V16" s="17">
        <v>24512.97</v>
      </c>
      <c r="W16" s="17">
        <v>26195.33</v>
      </c>
      <c r="X16" s="17">
        <v>26563.21</v>
      </c>
      <c r="Y16" s="17">
        <v>26611.89</v>
      </c>
      <c r="Z16" s="17">
        <v>26611.89</v>
      </c>
      <c r="AA16" s="17">
        <v>26611.89</v>
      </c>
      <c r="AB16" s="17">
        <v>26611.89</v>
      </c>
      <c r="AC16" s="17">
        <v>26611.89</v>
      </c>
      <c r="AD16" s="17">
        <v>26616.38</v>
      </c>
      <c r="AE16" s="17">
        <v>26616.38</v>
      </c>
      <c r="AF16" s="17">
        <v>26616.38</v>
      </c>
      <c r="AG16" s="17">
        <v>26616.38</v>
      </c>
      <c r="AH16" s="17">
        <v>26616.38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45017</v>
      </c>
      <c r="B17" s="13">
        <v>19106.66</v>
      </c>
      <c r="C17" s="13">
        <f>++'Completion Factors'!J21</f>
        <v>0.99679760561366049</v>
      </c>
      <c r="D17" s="13">
        <f t="shared" si="1"/>
        <v>61.383635334907723</v>
      </c>
      <c r="E17" s="13">
        <f t="shared" si="2"/>
        <v>61.383635334907723</v>
      </c>
      <c r="F17" s="13"/>
      <c r="G17" s="13">
        <f t="shared" si="3"/>
        <v>19168.043635334907</v>
      </c>
      <c r="H17" s="14">
        <f t="shared" si="4"/>
        <v>61.383635334907012</v>
      </c>
      <c r="I17" s="13">
        <v>15156.199166666671</v>
      </c>
      <c r="J17" s="13">
        <f t="shared" si="5"/>
        <v>126.46999042801949</v>
      </c>
      <c r="K17" s="13">
        <f t="shared" si="6"/>
        <v>126.06498364063239</v>
      </c>
      <c r="L17" s="13">
        <f t="shared" si="7"/>
        <v>0.40500678738709439</v>
      </c>
      <c r="M17" s="13"/>
      <c r="N17" s="13"/>
      <c r="O17" s="13"/>
      <c r="P17" s="13"/>
      <c r="R17" s="16">
        <f t="shared" si="8"/>
        <v>45017</v>
      </c>
      <c r="S17" s="17">
        <v>66.400000000000006</v>
      </c>
      <c r="T17" s="17">
        <v>16775.04</v>
      </c>
      <c r="U17" s="17">
        <v>17289.490000000002</v>
      </c>
      <c r="V17" s="17">
        <v>18988.22</v>
      </c>
      <c r="W17" s="17">
        <v>19015.419999999998</v>
      </c>
      <c r="X17" s="17">
        <v>19071.34</v>
      </c>
      <c r="Y17" s="17">
        <v>19071.34</v>
      </c>
      <c r="Z17" s="17">
        <v>19071.34</v>
      </c>
      <c r="AA17" s="17">
        <v>19106.66</v>
      </c>
      <c r="AB17" s="17">
        <v>19106.66</v>
      </c>
      <c r="AC17" s="17">
        <v>19106.66</v>
      </c>
      <c r="AD17" s="17">
        <v>19106.66</v>
      </c>
      <c r="AE17" s="17">
        <v>19106.66</v>
      </c>
      <c r="AF17" s="17">
        <v>19106.66</v>
      </c>
      <c r="AG17" s="17">
        <v>19106.66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45047</v>
      </c>
      <c r="B18" s="13">
        <v>25663.42</v>
      </c>
      <c r="C18" s="13">
        <f>++'Completion Factors'!J20</f>
        <v>0.99669324715797469</v>
      </c>
      <c r="D18" s="13">
        <f t="shared" si="1"/>
        <v>85.144137640211341</v>
      </c>
      <c r="E18" s="13">
        <f t="shared" si="2"/>
        <v>85.144137640211341</v>
      </c>
      <c r="F18" s="13"/>
      <c r="G18" s="13">
        <f t="shared" si="3"/>
        <v>25748.564137640209</v>
      </c>
      <c r="H18" s="14">
        <f t="shared" si="4"/>
        <v>85.144137640210829</v>
      </c>
      <c r="I18" s="13">
        <v>15001.129166666669</v>
      </c>
      <c r="J18" s="13">
        <f t="shared" si="5"/>
        <v>171.64417325900325</v>
      </c>
      <c r="K18" s="13">
        <f t="shared" si="6"/>
        <v>171.07658840126197</v>
      </c>
      <c r="L18" s="13">
        <f t="shared" si="7"/>
        <v>0.56758485774128076</v>
      </c>
      <c r="M18" s="13"/>
      <c r="N18" s="13"/>
      <c r="O18" s="13"/>
      <c r="P18" s="13"/>
      <c r="R18" s="16">
        <f t="shared" si="8"/>
        <v>45047</v>
      </c>
      <c r="S18" s="17">
        <v>1042.83</v>
      </c>
      <c r="T18" s="17">
        <v>19121.310000000001</v>
      </c>
      <c r="U18" s="17">
        <v>20836.61</v>
      </c>
      <c r="V18" s="17">
        <v>24133.55</v>
      </c>
      <c r="W18" s="17">
        <v>24297.02</v>
      </c>
      <c r="X18" s="17">
        <v>24297.02</v>
      </c>
      <c r="Y18" s="17">
        <v>24297.02</v>
      </c>
      <c r="Z18" s="17">
        <v>24297.02</v>
      </c>
      <c r="AA18" s="17">
        <v>25663.42</v>
      </c>
      <c r="AB18" s="17">
        <v>25663.42</v>
      </c>
      <c r="AC18" s="17">
        <v>25663.42</v>
      </c>
      <c r="AD18" s="17">
        <v>25663.42</v>
      </c>
      <c r="AE18" s="17">
        <v>25663.42</v>
      </c>
      <c r="AF18" s="17">
        <v>25663.42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45078</v>
      </c>
      <c r="B19" s="13">
        <v>29633.19</v>
      </c>
      <c r="C19" s="13">
        <f>++'Completion Factors'!J19</f>
        <v>0.99668705913587807</v>
      </c>
      <c r="D19" s="13">
        <f t="shared" si="1"/>
        <v>98.499328535883521</v>
      </c>
      <c r="E19" s="13">
        <f t="shared" si="2"/>
        <v>98.499328535883521</v>
      </c>
      <c r="F19" s="13"/>
      <c r="G19" s="13">
        <f t="shared" si="3"/>
        <v>29731.689328535882</v>
      </c>
      <c r="H19" s="14">
        <f t="shared" si="4"/>
        <v>98.499328535883251</v>
      </c>
      <c r="I19" s="13">
        <v>14998.66666666667</v>
      </c>
      <c r="J19" s="13">
        <f t="shared" si="5"/>
        <v>198.22888253535345</v>
      </c>
      <c r="K19" s="13">
        <f t="shared" si="6"/>
        <v>197.57216196995284</v>
      </c>
      <c r="L19" s="13">
        <f t="shared" si="7"/>
        <v>0.65672056540060453</v>
      </c>
      <c r="M19" s="13">
        <f t="shared" ref="M19:M31" si="9">SUM(G8:G19)/SUM(I8:I19)*100</f>
        <v>148.02147273793224</v>
      </c>
      <c r="N19" s="18"/>
      <c r="O19" s="13"/>
      <c r="P19" s="13"/>
      <c r="R19" s="16">
        <f t="shared" si="8"/>
        <v>45078</v>
      </c>
      <c r="S19" s="17">
        <v>512.04</v>
      </c>
      <c r="T19" s="17">
        <v>17308.98</v>
      </c>
      <c r="U19" s="17">
        <v>27491.02</v>
      </c>
      <c r="V19" s="17">
        <v>27810.02</v>
      </c>
      <c r="W19" s="17">
        <v>27886.26</v>
      </c>
      <c r="X19" s="17">
        <v>29525.37</v>
      </c>
      <c r="Y19" s="17">
        <v>29525.37</v>
      </c>
      <c r="Z19" s="17">
        <v>29525.37</v>
      </c>
      <c r="AA19" s="17">
        <v>29525.37</v>
      </c>
      <c r="AB19" s="17">
        <v>29525.37</v>
      </c>
      <c r="AC19" s="17">
        <v>29525.37</v>
      </c>
      <c r="AD19" s="17">
        <v>29525.37</v>
      </c>
      <c r="AE19" s="17">
        <v>29633.19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45108</v>
      </c>
      <c r="B20" s="13">
        <v>11147.01</v>
      </c>
      <c r="C20" s="13">
        <f>++'Completion Factors'!J18</f>
        <v>0.99563119103697051</v>
      </c>
      <c r="D20" s="13">
        <f t="shared" si="1"/>
        <v>48.912848088113499</v>
      </c>
      <c r="E20" s="13">
        <f t="shared" si="2"/>
        <v>48.912848088113499</v>
      </c>
      <c r="F20" s="13"/>
      <c r="G20" s="13">
        <f t="shared" si="3"/>
        <v>11195.922848088114</v>
      </c>
      <c r="H20" s="14">
        <f t="shared" si="4"/>
        <v>48.912848088113606</v>
      </c>
      <c r="I20" s="13">
        <v>14638.657499999999</v>
      </c>
      <c r="J20" s="13">
        <f t="shared" si="5"/>
        <v>76.481896294712229</v>
      </c>
      <c r="K20" s="13">
        <f t="shared" si="6"/>
        <v>76.147761500670413</v>
      </c>
      <c r="L20" s="13">
        <f t="shared" si="7"/>
        <v>0.33413479404181601</v>
      </c>
      <c r="M20" s="13">
        <f t="shared" si="9"/>
        <v>139.24400123676321</v>
      </c>
      <c r="N20" s="18">
        <f t="shared" ref="N20:N31" si="10">J20/J8</f>
        <v>0.41071616799316152</v>
      </c>
      <c r="O20" s="18">
        <f t="shared" ref="O20:O31" si="11">I20/I8</f>
        <v>0.74324154282120569</v>
      </c>
      <c r="P20" s="13"/>
      <c r="R20" s="16">
        <f t="shared" si="8"/>
        <v>45108</v>
      </c>
      <c r="S20" s="17">
        <v>332.88</v>
      </c>
      <c r="T20" s="17">
        <v>7231.88</v>
      </c>
      <c r="U20" s="17">
        <v>11352.11</v>
      </c>
      <c r="V20" s="17">
        <v>11121.29</v>
      </c>
      <c r="W20" s="17">
        <v>11121.29</v>
      </c>
      <c r="X20" s="17">
        <v>11147.01</v>
      </c>
      <c r="Y20" s="17">
        <v>11147.01</v>
      </c>
      <c r="Z20" s="17">
        <v>11147.01</v>
      </c>
      <c r="AA20" s="17">
        <v>11147.01</v>
      </c>
      <c r="AB20" s="17">
        <v>11147.01</v>
      </c>
      <c r="AC20" s="17">
        <v>11147.01</v>
      </c>
      <c r="AD20" s="17">
        <v>11147.01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45139</v>
      </c>
      <c r="B21" s="13">
        <v>12786.84</v>
      </c>
      <c r="C21" s="13">
        <f>++'Completion Factors'!J17</f>
        <v>0.9956152579016867</v>
      </c>
      <c r="D21" s="13">
        <f t="shared" si="1"/>
        <v>56.313917657871912</v>
      </c>
      <c r="E21" s="13">
        <f t="shared" si="2"/>
        <v>56.313917657871912</v>
      </c>
      <c r="F21" s="13"/>
      <c r="G21" s="13">
        <f t="shared" si="3"/>
        <v>12843.153917657872</v>
      </c>
      <c r="H21" s="14">
        <f t="shared" si="4"/>
        <v>56.313917657871571</v>
      </c>
      <c r="I21" s="13">
        <v>13948.4575</v>
      </c>
      <c r="J21" s="13">
        <f t="shared" si="5"/>
        <v>92.075800622813475</v>
      </c>
      <c r="K21" s="13">
        <f t="shared" si="6"/>
        <v>91.672071983586704</v>
      </c>
      <c r="L21" s="13">
        <f t="shared" si="7"/>
        <v>0.40372863922677027</v>
      </c>
      <c r="M21" s="13">
        <f t="shared" si="9"/>
        <v>131.90463054442617</v>
      </c>
      <c r="N21" s="18">
        <f t="shared" si="10"/>
        <v>0.50966400466592032</v>
      </c>
      <c r="O21" s="18">
        <f t="shared" si="11"/>
        <v>0.71651022984970991</v>
      </c>
      <c r="P21" s="13"/>
      <c r="R21" s="16">
        <f t="shared" si="8"/>
        <v>45139</v>
      </c>
      <c r="S21" s="17">
        <v>680.97</v>
      </c>
      <c r="T21" s="17">
        <v>5141.67</v>
      </c>
      <c r="U21" s="17">
        <v>7810.51</v>
      </c>
      <c r="V21" s="17">
        <v>12440.16</v>
      </c>
      <c r="W21" s="17">
        <v>12523.67</v>
      </c>
      <c r="X21" s="17">
        <v>12763.21</v>
      </c>
      <c r="Y21" s="17">
        <v>12763.21</v>
      </c>
      <c r="Z21" s="17">
        <v>12763.21</v>
      </c>
      <c r="AA21" s="17">
        <v>12763.21</v>
      </c>
      <c r="AB21" s="17">
        <v>12763.21</v>
      </c>
      <c r="AC21" s="17">
        <v>12786.84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45170</v>
      </c>
      <c r="B22" s="13">
        <v>21059.5</v>
      </c>
      <c r="C22" s="13">
        <f>++'Completion Factors'!J16</f>
        <v>0.99530077407482531</v>
      </c>
      <c r="D22" s="13">
        <f t="shared" si="1"/>
        <v>99.430595201945437</v>
      </c>
      <c r="E22" s="13">
        <f t="shared" si="2"/>
        <v>99.430595201945437</v>
      </c>
      <c r="F22" s="13"/>
      <c r="G22" s="13">
        <f t="shared" si="3"/>
        <v>21158.930595201946</v>
      </c>
      <c r="H22" s="14">
        <f t="shared" si="4"/>
        <v>99.430595201945835</v>
      </c>
      <c r="I22" s="13">
        <v>13651.490833333341</v>
      </c>
      <c r="J22" s="13">
        <f t="shared" si="5"/>
        <v>154.993552378451</v>
      </c>
      <c r="K22" s="13">
        <f t="shared" si="6"/>
        <v>154.26520265887925</v>
      </c>
      <c r="L22" s="13">
        <f t="shared" si="7"/>
        <v>0.72834971957175298</v>
      </c>
      <c r="M22" s="13">
        <f t="shared" si="9"/>
        <v>130.31334951763407</v>
      </c>
      <c r="N22" s="18">
        <f t="shared" si="10"/>
        <v>0.94355464351771812</v>
      </c>
      <c r="O22" s="18">
        <f t="shared" si="11"/>
        <v>0.70830673509713316</v>
      </c>
      <c r="P22" s="13"/>
      <c r="R22" s="16">
        <f t="shared" si="8"/>
        <v>45170</v>
      </c>
      <c r="S22" s="17">
        <v>467.46</v>
      </c>
      <c r="T22" s="17">
        <v>10239.23</v>
      </c>
      <c r="U22" s="17">
        <v>11124.92</v>
      </c>
      <c r="V22" s="17">
        <v>12861.9</v>
      </c>
      <c r="W22" s="17">
        <v>19428.93</v>
      </c>
      <c r="X22" s="17">
        <v>19428.93</v>
      </c>
      <c r="Y22" s="17">
        <v>19428.93</v>
      </c>
      <c r="Z22" s="17">
        <v>19428.93</v>
      </c>
      <c r="AA22" s="17">
        <v>19428.93</v>
      </c>
      <c r="AB22" s="17">
        <v>21059.5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45200</v>
      </c>
      <c r="B23" s="13">
        <v>6436.420000000001</v>
      </c>
      <c r="C23" s="13">
        <f>++'Completion Factors'!J15</f>
        <v>0.97030286963385426</v>
      </c>
      <c r="D23" s="13">
        <f t="shared" si="1"/>
        <v>196.99334075286828</v>
      </c>
      <c r="E23" s="13">
        <f t="shared" si="2"/>
        <v>196.99334075286828</v>
      </c>
      <c r="F23" s="13"/>
      <c r="G23" s="13">
        <f t="shared" si="3"/>
        <v>6633.4133407528689</v>
      </c>
      <c r="H23" s="14">
        <f t="shared" si="4"/>
        <v>196.99334075286788</v>
      </c>
      <c r="I23" s="13">
        <v>12926.25833333333</v>
      </c>
      <c r="J23" s="13">
        <f t="shared" si="5"/>
        <v>51.317350850455206</v>
      </c>
      <c r="K23" s="13">
        <f t="shared" si="6"/>
        <v>49.793372792204003</v>
      </c>
      <c r="L23" s="13">
        <f t="shared" si="7"/>
        <v>1.5239780582512026</v>
      </c>
      <c r="M23" s="13">
        <f t="shared" si="9"/>
        <v>127.38800048588924</v>
      </c>
      <c r="N23" s="18">
        <f t="shared" si="10"/>
        <v>0.48662580627370966</v>
      </c>
      <c r="O23" s="18">
        <f t="shared" si="11"/>
        <v>0.68124189155122683</v>
      </c>
      <c r="P23" s="13"/>
      <c r="R23" s="16">
        <f t="shared" si="8"/>
        <v>45200</v>
      </c>
      <c r="S23" s="17">
        <v>746.26</v>
      </c>
      <c r="T23" s="17">
        <v>4325.09</v>
      </c>
      <c r="U23" s="17">
        <v>5076.2299999999996</v>
      </c>
      <c r="V23" s="17">
        <v>5708.4500000000007</v>
      </c>
      <c r="W23" s="17">
        <v>6317.0300000000007</v>
      </c>
      <c r="X23" s="17">
        <v>6317.0300000000007</v>
      </c>
      <c r="Y23" s="17">
        <v>6381.7000000000007</v>
      </c>
      <c r="Z23" s="17">
        <v>6381.7000000000007</v>
      </c>
      <c r="AA23" s="17">
        <v>6436.420000000001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45231</v>
      </c>
      <c r="B24" s="13">
        <v>11245.1</v>
      </c>
      <c r="C24" s="13">
        <f>++'Completion Factors'!J14</f>
        <v>0.96308951954547939</v>
      </c>
      <c r="D24" s="13">
        <f t="shared" si="1"/>
        <v>430.96932874424181</v>
      </c>
      <c r="E24" s="13">
        <f t="shared" si="2"/>
        <v>430.96932874424181</v>
      </c>
      <c r="F24" s="19">
        <v>0</v>
      </c>
      <c r="G24" s="13">
        <f t="shared" si="3"/>
        <v>11676.069328744243</v>
      </c>
      <c r="H24" s="14">
        <f t="shared" si="4"/>
        <v>430.96932874424238</v>
      </c>
      <c r="I24" s="13">
        <v>12565.32333333333</v>
      </c>
      <c r="J24" s="13">
        <f t="shared" si="5"/>
        <v>92.922951674231328</v>
      </c>
      <c r="K24" s="13">
        <f t="shared" si="6"/>
        <v>89.493120882683243</v>
      </c>
      <c r="L24" s="13">
        <f t="shared" si="7"/>
        <v>3.4298307915480848</v>
      </c>
      <c r="M24" s="13">
        <f t="shared" si="9"/>
        <v>129.50707367087483</v>
      </c>
      <c r="N24" s="18">
        <f t="shared" si="10"/>
        <v>1.1130973159398068</v>
      </c>
      <c r="O24" s="18">
        <f t="shared" si="11"/>
        <v>0.67427076171049094</v>
      </c>
      <c r="P24" s="13"/>
      <c r="R24" s="16">
        <f t="shared" si="8"/>
        <v>45231</v>
      </c>
      <c r="S24" s="17">
        <v>239.2</v>
      </c>
      <c r="T24" s="17">
        <v>5936.29</v>
      </c>
      <c r="U24" s="17">
        <v>7784.76</v>
      </c>
      <c r="V24" s="17">
        <v>7935.5</v>
      </c>
      <c r="W24" s="17">
        <v>9535.5</v>
      </c>
      <c r="X24" s="17">
        <v>11150.5</v>
      </c>
      <c r="Y24" s="17">
        <v>11150.5</v>
      </c>
      <c r="Z24" s="17">
        <v>11245.1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45261</v>
      </c>
      <c r="B25" s="13">
        <v>4658.0399999999991</v>
      </c>
      <c r="C25" s="13">
        <f>++'Completion Factors'!J13</f>
        <v>0.96135098784158168</v>
      </c>
      <c r="D25" s="13">
        <f t="shared" si="1"/>
        <v>187.26630218438521</v>
      </c>
      <c r="E25" s="13">
        <f t="shared" si="2"/>
        <v>187.26630218438521</v>
      </c>
      <c r="F25" s="19">
        <v>0</v>
      </c>
      <c r="G25" s="13">
        <f t="shared" si="3"/>
        <v>4845.3063021843845</v>
      </c>
      <c r="H25" s="14">
        <f t="shared" si="4"/>
        <v>187.26630218438549</v>
      </c>
      <c r="I25" s="13">
        <v>12121</v>
      </c>
      <c r="J25" s="13">
        <f t="shared" si="5"/>
        <v>39.974476546360734</v>
      </c>
      <c r="K25" s="13">
        <f t="shared" si="6"/>
        <v>38.429502516294029</v>
      </c>
      <c r="L25" s="13">
        <f t="shared" si="7"/>
        <v>1.5449740300667045</v>
      </c>
      <c r="M25" s="13">
        <f t="shared" si="9"/>
        <v>131.2752788049869</v>
      </c>
      <c r="N25" s="18">
        <f t="shared" si="10"/>
        <v>0.74473008119052431</v>
      </c>
      <c r="O25" s="18">
        <f t="shared" si="11"/>
        <v>0.65864857766467133</v>
      </c>
      <c r="P25" s="13"/>
      <c r="R25" s="16">
        <f t="shared" si="8"/>
        <v>45261</v>
      </c>
      <c r="S25" s="17"/>
      <c r="T25" s="17">
        <v>3411.01</v>
      </c>
      <c r="U25" s="17">
        <v>4361.45</v>
      </c>
      <c r="V25" s="17">
        <v>4361.45</v>
      </c>
      <c r="W25" s="17">
        <v>4361.45</v>
      </c>
      <c r="X25" s="17">
        <v>4463.4299999999994</v>
      </c>
      <c r="Y25" s="17">
        <v>4658.0399999999991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45292</v>
      </c>
      <c r="B26" s="13">
        <v>19390.939999999999</v>
      </c>
      <c r="C26" s="13">
        <f>++'Completion Factors'!J12</f>
        <v>0.95378863925101054</v>
      </c>
      <c r="D26" s="13">
        <f t="shared" si="1"/>
        <v>939.49716606572724</v>
      </c>
      <c r="E26" s="13">
        <f t="shared" si="2"/>
        <v>939.49716606572724</v>
      </c>
      <c r="F26" s="19">
        <v>0</v>
      </c>
      <c r="G26" s="13">
        <f t="shared" si="3"/>
        <v>20330.437166065727</v>
      </c>
      <c r="H26" s="14">
        <f t="shared" si="4"/>
        <v>939.49716606572838</v>
      </c>
      <c r="I26" s="13">
        <v>11200.785</v>
      </c>
      <c r="J26" s="13">
        <f t="shared" si="5"/>
        <v>181.50903857243691</v>
      </c>
      <c r="K26" s="13">
        <f t="shared" si="6"/>
        <v>173.12125891176376</v>
      </c>
      <c r="L26" s="13">
        <f t="shared" si="7"/>
        <v>8.3877796606731465</v>
      </c>
      <c r="M26" s="13">
        <f t="shared" si="9"/>
        <v>129.15117326905289</v>
      </c>
      <c r="N26" s="18">
        <f t="shared" si="10"/>
        <v>0.99112520189355124</v>
      </c>
      <c r="O26" s="18">
        <f t="shared" si="11"/>
        <v>0.63039001382117654</v>
      </c>
      <c r="P26" s="13"/>
      <c r="R26" s="16">
        <f t="shared" si="8"/>
        <v>45292</v>
      </c>
      <c r="S26" s="17">
        <v>816.14</v>
      </c>
      <c r="T26" s="17">
        <v>18529.29</v>
      </c>
      <c r="U26" s="17">
        <v>18538.02</v>
      </c>
      <c r="V26" s="17">
        <v>18538.02</v>
      </c>
      <c r="W26" s="17">
        <v>18538.02</v>
      </c>
      <c r="X26" s="17">
        <v>19390.939999999999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45323</v>
      </c>
      <c r="B27" s="13">
        <v>20159.73</v>
      </c>
      <c r="C27" s="13">
        <f>++'Completion Factors'!J11</f>
        <v>0.9000401928061631</v>
      </c>
      <c r="D27" s="13">
        <f t="shared" si="1"/>
        <v>2238.9697037827791</v>
      </c>
      <c r="E27" s="13">
        <f t="shared" si="2"/>
        <v>2238.9697037827791</v>
      </c>
      <c r="F27" s="19">
        <v>0</v>
      </c>
      <c r="G27" s="13">
        <f t="shared" si="3"/>
        <v>22398.699703782779</v>
      </c>
      <c r="H27" s="14">
        <f t="shared" si="4"/>
        <v>2238.9697037827791</v>
      </c>
      <c r="I27" s="13">
        <v>11200.785</v>
      </c>
      <c r="J27" s="13">
        <f t="shared" si="5"/>
        <v>199.97437415130082</v>
      </c>
      <c r="K27" s="13">
        <f t="shared" si="6"/>
        <v>179.98497426742856</v>
      </c>
      <c r="L27" s="13">
        <f t="shared" si="7"/>
        <v>19.989399883872267</v>
      </c>
      <c r="M27" s="13">
        <f t="shared" si="9"/>
        <v>130.24242050201553</v>
      </c>
      <c r="N27" s="18">
        <f t="shared" si="10"/>
        <v>1.2094725896674858</v>
      </c>
      <c r="O27" s="18">
        <f t="shared" si="11"/>
        <v>0.65878955315338605</v>
      </c>
      <c r="P27" s="13"/>
      <c r="R27" s="16">
        <f t="shared" si="8"/>
        <v>45323</v>
      </c>
      <c r="S27" s="17"/>
      <c r="T27" s="17">
        <v>14065</v>
      </c>
      <c r="U27" s="17">
        <v>14065</v>
      </c>
      <c r="V27" s="17">
        <v>14065</v>
      </c>
      <c r="W27" s="17">
        <v>20159.73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45352</v>
      </c>
      <c r="B28" s="13">
        <v>18049.59</v>
      </c>
      <c r="C28" s="13">
        <f>++'Completion Factors'!J10</f>
        <v>0.7509557587430945</v>
      </c>
      <c r="D28" s="13">
        <f t="shared" si="1"/>
        <v>5985.9004930888868</v>
      </c>
      <c r="E28" s="13">
        <f t="shared" si="2"/>
        <v>5985.9004930888868</v>
      </c>
      <c r="F28" s="19">
        <v>0</v>
      </c>
      <c r="G28" s="13">
        <f t="shared" si="3"/>
        <v>24035.490493088888</v>
      </c>
      <c r="H28" s="14">
        <f t="shared" si="4"/>
        <v>5985.9004930888877</v>
      </c>
      <c r="I28" s="13">
        <v>11021.96333333333</v>
      </c>
      <c r="J28" s="13">
        <f t="shared" si="5"/>
        <v>218.06904782924846</v>
      </c>
      <c r="K28" s="13">
        <f t="shared" si="6"/>
        <v>163.76020727099745</v>
      </c>
      <c r="L28" s="13">
        <f t="shared" si="7"/>
        <v>54.308840558251006</v>
      </c>
      <c r="M28" s="13">
        <f t="shared" si="9"/>
        <v>132.40217952290772</v>
      </c>
      <c r="N28" s="18">
        <f t="shared" si="10"/>
        <v>1.2818952662390497</v>
      </c>
      <c r="O28" s="18">
        <f t="shared" si="11"/>
        <v>0.70219614880253944</v>
      </c>
      <c r="P28" s="20"/>
      <c r="R28" s="16">
        <f t="shared" si="8"/>
        <v>45352</v>
      </c>
      <c r="S28" s="17"/>
      <c r="T28" s="17"/>
      <c r="U28" s="17">
        <v>15064.66</v>
      </c>
      <c r="V28" s="17">
        <v>18049.59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45383</v>
      </c>
      <c r="B29" s="13">
        <v>17660.55</v>
      </c>
      <c r="C29" s="13">
        <f>++'Completion Factors'!J9</f>
        <v>0.70821752477926381</v>
      </c>
      <c r="D29" s="13">
        <f t="shared" si="1"/>
        <v>7276.0681746270866</v>
      </c>
      <c r="E29" s="13">
        <f t="shared" si="2"/>
        <v>7276.0681746270866</v>
      </c>
      <c r="F29" s="13">
        <f>ROUND(+I29*J29/100,0)-D29-B29</f>
        <v>-4350.618174627085</v>
      </c>
      <c r="G29" s="13">
        <f t="shared" si="3"/>
        <v>20586</v>
      </c>
      <c r="H29" s="14">
        <f t="shared" si="4"/>
        <v>2925.4500000000007</v>
      </c>
      <c r="I29" s="13">
        <v>10834.99333333333</v>
      </c>
      <c r="J29" s="19">
        <v>190</v>
      </c>
      <c r="K29" s="13">
        <f t="shared" si="6"/>
        <v>162.99548561481967</v>
      </c>
      <c r="L29" s="13">
        <f t="shared" si="7"/>
        <v>27.004514385180329</v>
      </c>
      <c r="M29" s="13">
        <f t="shared" si="9"/>
        <v>137.0348119085856</v>
      </c>
      <c r="N29" s="18">
        <f t="shared" si="10"/>
        <v>1.502332682693913</v>
      </c>
      <c r="O29" s="18">
        <f t="shared" si="11"/>
        <v>0.71488855577742383</v>
      </c>
      <c r="P29" s="13"/>
      <c r="R29" s="16">
        <f t="shared" si="8"/>
        <v>45383</v>
      </c>
      <c r="S29" s="17"/>
      <c r="T29" s="17"/>
      <c r="U29" s="17">
        <v>17660.55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45413</v>
      </c>
      <c r="B30" s="13">
        <v>3063.39</v>
      </c>
      <c r="C30" s="13">
        <f>++'Completion Factors'!J8</f>
        <v>0.6853629749087119</v>
      </c>
      <c r="D30" s="13">
        <f t="shared" si="1"/>
        <v>1406.3437208915223</v>
      </c>
      <c r="E30" s="13">
        <f t="shared" si="2"/>
        <v>1406.3437208915223</v>
      </c>
      <c r="F30" s="13">
        <f>ROUND(+I30*J30/100,0)-D30-B30</f>
        <v>15067.266279108477</v>
      </c>
      <c r="G30" s="13">
        <f t="shared" si="3"/>
        <v>19537</v>
      </c>
      <c r="H30" s="14">
        <f t="shared" si="4"/>
        <v>16473.61</v>
      </c>
      <c r="I30" s="13">
        <v>10854.00333333333</v>
      </c>
      <c r="J30" s="19">
        <v>180</v>
      </c>
      <c r="K30" s="13">
        <f t="shared" si="6"/>
        <v>28.223595533568112</v>
      </c>
      <c r="L30" s="13">
        <f t="shared" si="7"/>
        <v>151.7764044664319</v>
      </c>
      <c r="M30" s="13">
        <f t="shared" si="9"/>
        <v>136.68235148642262</v>
      </c>
      <c r="N30" s="18">
        <f t="shared" si="10"/>
        <v>1.0486810975423453</v>
      </c>
      <c r="O30" s="18">
        <f t="shared" si="11"/>
        <v>0.72354575530564191</v>
      </c>
      <c r="P30" s="13"/>
      <c r="R30" s="16">
        <f t="shared" si="8"/>
        <v>45413</v>
      </c>
      <c r="S30" s="17"/>
      <c r="T30" s="17">
        <v>3063.39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45444</v>
      </c>
      <c r="B31" s="13">
        <v>457.06</v>
      </c>
      <c r="C31" s="13">
        <f>+'Completion Factors'!J7</f>
        <v>5.6348142117310207E-2</v>
      </c>
      <c r="D31" s="13">
        <f t="shared" si="1"/>
        <v>7654.2988279176052</v>
      </c>
      <c r="E31" s="13">
        <f t="shared" si="2"/>
        <v>7654.2988279176052</v>
      </c>
      <c r="F31" s="13">
        <f>ROUND(+I31*J31/100,0)-D31-B31</f>
        <v>11425.641172082394</v>
      </c>
      <c r="G31" s="13">
        <f t="shared" si="3"/>
        <v>19537</v>
      </c>
      <c r="H31" s="14">
        <f t="shared" si="4"/>
        <v>19079.939999999999</v>
      </c>
      <c r="I31" s="13">
        <v>10854.00333333333</v>
      </c>
      <c r="J31" s="19">
        <v>180</v>
      </c>
      <c r="K31" s="13">
        <f t="shared" si="6"/>
        <v>4.2109808331856673</v>
      </c>
      <c r="L31" s="13">
        <f t="shared" si="7"/>
        <v>175.78901916681434</v>
      </c>
      <c r="M31" s="13">
        <f t="shared" si="9"/>
        <v>133.57596222354445</v>
      </c>
      <c r="N31" s="18">
        <f t="shared" si="10"/>
        <v>0.90804123848046014</v>
      </c>
      <c r="O31" s="18">
        <f t="shared" si="11"/>
        <v>0.72366454795981827</v>
      </c>
      <c r="P31" s="13"/>
      <c r="R31" s="16">
        <f t="shared" si="8"/>
        <v>45444</v>
      </c>
      <c r="S31" s="17">
        <v>457.06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49075.305327757189</v>
      </c>
      <c r="I33" s="13"/>
      <c r="J33" s="22">
        <f>SUM(G20:G31)/SUM(I20:I31)</f>
        <v>1.3357596222354444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52755.953227338978</v>
      </c>
      <c r="I36" s="26"/>
      <c r="J36" s="27" t="e">
        <f>(H36-I36)/I36</f>
        <v>#DIV/0!</v>
      </c>
      <c r="K36" s="27" t="e">
        <f>(VLOOKUP(DATE(YEAR(H4),MONTH(H4),DAY(1)),[1]Premium!$B$3:$D$200,3,FALSE)-VLOOKUP(DATE(YEAR(H4),MONTH(H4)-3,DAY(1)),[1]Premium!$B$3:$D$200,3,FALSE))/VLOOKUP(DATE(YEAR(H4),MONTH(H4),DAY(1)),[1]Premium!$B$3:$D$200,3,FALSE)</f>
        <v>#DIV/0!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2024-10-10T16:58:16Z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