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EA960BB5-DCF6-41A4-BACA-111E97DC94A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<sst xmlns="http://schemas.openxmlformats.org/spreadsheetml/2006/main" count="137" uniqueCount="65">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</sst>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0.1065989022242818</c:v>
                </c:pt>
                <c:pt idx="1">
                  <c:v>0.30937636454530321</c:v>
                </c:pt>
                <c:pt idx="2">
                  <c:v>0.54184245229890404</c:v>
                </c:pt>
                <c:pt idx="3">
                  <c:v>0.66485372513909224</c:v>
                </c:pt>
                <c:pt idx="4">
                  <c:v>0.75475704946230604</c:v>
                </c:pt>
                <c:pt idx="5">
                  <c:v>0.83594565850359437</c:v>
                </c:pt>
                <c:pt idx="6">
                  <c:v>0.84760385513511349</c:v>
                </c:pt>
                <c:pt idx="7">
                  <c:v>0.86157832775806142</c:v>
                </c:pt>
                <c:pt idx="8">
                  <c:v>0.86195914852109734</c:v>
                </c:pt>
                <c:pt idx="9">
                  <c:v>0.86856187837175058</c:v>
                </c:pt>
                <c:pt idx="10">
                  <c:v>0.86856187837175058</c:v>
                </c:pt>
                <c:pt idx="11">
                  <c:v>0.88878273467850033</c:v>
                </c:pt>
                <c:pt idx="12">
                  <c:v>0.90063580333957616</c:v>
                </c:pt>
                <c:pt idx="13">
                  <c:v>0.93030559054998363</c:v>
                </c:pt>
                <c:pt idx="14">
                  <c:v>0.99002032017699404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6DD-A77E-FF6ADED1B0F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8.9532125485212943E-2</c:v>
                </c:pt>
                <c:pt idx="1">
                  <c:v>0.35991023578135362</c:v>
                </c:pt>
                <c:pt idx="2">
                  <c:v>0.53878014944301933</c:v>
                </c:pt>
                <c:pt idx="3">
                  <c:v>0.65654011313272165</c:v>
                </c:pt>
                <c:pt idx="4">
                  <c:v>0.71755738315778528</c:v>
                </c:pt>
                <c:pt idx="5">
                  <c:v>0.82081853269211358</c:v>
                </c:pt>
                <c:pt idx="6">
                  <c:v>0.83759452084537167</c:v>
                </c:pt>
                <c:pt idx="7">
                  <c:v>0.8579950650771907</c:v>
                </c:pt>
                <c:pt idx="8">
                  <c:v>0.8585302788996827</c:v>
                </c:pt>
                <c:pt idx="9">
                  <c:v>0.86666128564194189</c:v>
                </c:pt>
                <c:pt idx="10">
                  <c:v>0.86666128564194189</c:v>
                </c:pt>
                <c:pt idx="11">
                  <c:v>0.88878273467850033</c:v>
                </c:pt>
                <c:pt idx="12">
                  <c:v>0.90063580333957616</c:v>
                </c:pt>
                <c:pt idx="13">
                  <c:v>0.93030559054998363</c:v>
                </c:pt>
                <c:pt idx="14">
                  <c:v>0.99002032017699404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6DD-A77E-FF6ADED1B0F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0.3293155308689773</c:v>
                </c:pt>
                <c:pt idx="1">
                  <c:v>0.3293155308689773</c:v>
                </c:pt>
                <c:pt idx="2">
                  <c:v>0.62556725341777619</c:v>
                </c:pt>
                <c:pt idx="3">
                  <c:v>0.79435687055977611</c:v>
                </c:pt>
                <c:pt idx="4">
                  <c:v>0.82794149635248748</c:v>
                </c:pt>
                <c:pt idx="5">
                  <c:v>0.85179202589606151</c:v>
                </c:pt>
                <c:pt idx="6">
                  <c:v>0.85179202589606151</c:v>
                </c:pt>
                <c:pt idx="7">
                  <c:v>0.85330850548320791</c:v>
                </c:pt>
                <c:pt idx="8">
                  <c:v>0.85467136776681429</c:v>
                </c:pt>
                <c:pt idx="9">
                  <c:v>0.85467136776681429</c:v>
                </c:pt>
                <c:pt idx="10">
                  <c:v>0.85467136776681429</c:v>
                </c:pt>
                <c:pt idx="11">
                  <c:v>0.85467136776681429</c:v>
                </c:pt>
                <c:pt idx="12">
                  <c:v>0.85467136776681429</c:v>
                </c:pt>
                <c:pt idx="13">
                  <c:v>0.88951546906546652</c:v>
                </c:pt>
                <c:pt idx="14">
                  <c:v>0.98589131083905646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1-46DD-A77E-FF6ADED1B0F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0.53951425812085285</c:v>
                </c:pt>
                <c:pt idx="1">
                  <c:v>0.53951425812085285</c:v>
                </c:pt>
                <c:pt idx="2">
                  <c:v>0.61948178649844965</c:v>
                </c:pt>
                <c:pt idx="3">
                  <c:v>0.62538879480955267</c:v>
                </c:pt>
                <c:pt idx="4">
                  <c:v>0.67303586594162013</c:v>
                </c:pt>
                <c:pt idx="5">
                  <c:v>0.70293415596461151</c:v>
                </c:pt>
                <c:pt idx="6">
                  <c:v>0.70293415596461151</c:v>
                </c:pt>
                <c:pt idx="7">
                  <c:v>0.70293415596461151</c:v>
                </c:pt>
                <c:pt idx="8">
                  <c:v>0.70293415596461151</c:v>
                </c:pt>
                <c:pt idx="9">
                  <c:v>0.70293415596461151</c:v>
                </c:pt>
                <c:pt idx="10">
                  <c:v>0.70293415596461151</c:v>
                </c:pt>
                <c:pt idx="11">
                  <c:v>0.70293415596461151</c:v>
                </c:pt>
                <c:pt idx="12">
                  <c:v>0.70293415596461151</c:v>
                </c:pt>
                <c:pt idx="13">
                  <c:v>0.76523924870548676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1-46DD-A77E-FF6ADED1B0F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3.3948057380736363E-2</c:v>
                </c:pt>
                <c:pt idx="1">
                  <c:v>0.2301596898656196</c:v>
                </c:pt>
                <c:pt idx="2">
                  <c:v>0.40759512771259249</c:v>
                </c:pt>
                <c:pt idx="3">
                  <c:v>0.56272372511705193</c:v>
                </c:pt>
                <c:pt idx="4">
                  <c:v>0.67302470372557022</c:v>
                </c:pt>
                <c:pt idx="5">
                  <c:v>0.81602916357390554</c:v>
                </c:pt>
                <c:pt idx="6">
                  <c:v>0.84965138465835954</c:v>
                </c:pt>
                <c:pt idx="7">
                  <c:v>0.86216452884808292</c:v>
                </c:pt>
                <c:pt idx="8">
                  <c:v>0.86291772112583331</c:v>
                </c:pt>
                <c:pt idx="9">
                  <c:v>0.86917244202019484</c:v>
                </c:pt>
                <c:pt idx="10">
                  <c:v>0.86917244202019484</c:v>
                </c:pt>
                <c:pt idx="11">
                  <c:v>0.88310478485656851</c:v>
                </c:pt>
                <c:pt idx="12">
                  <c:v>0.89318811913438856</c:v>
                </c:pt>
                <c:pt idx="13">
                  <c:v>0.93840740768289699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1-46DD-A77E-FF6ADED1B0F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4.0413326023828508E-2</c:v>
                </c:pt>
                <c:pt idx="1">
                  <c:v>0.2263132929499943</c:v>
                </c:pt>
                <c:pt idx="2">
                  <c:v>0.36886954585467779</c:v>
                </c:pt>
                <c:pt idx="3">
                  <c:v>0.5308169745448662</c:v>
                </c:pt>
                <c:pt idx="4">
                  <c:v>0.61250841616103435</c:v>
                </c:pt>
                <c:pt idx="5">
                  <c:v>0.79752417928843855</c:v>
                </c:pt>
                <c:pt idx="6">
                  <c:v>0.84272825898334391</c:v>
                </c:pt>
                <c:pt idx="7">
                  <c:v>0.85923627161563976</c:v>
                </c:pt>
                <c:pt idx="8">
                  <c:v>0.86023711712774253</c:v>
                </c:pt>
                <c:pt idx="9">
                  <c:v>0.86803123083475997</c:v>
                </c:pt>
                <c:pt idx="10">
                  <c:v>0.86803123083475997</c:v>
                </c:pt>
                <c:pt idx="11">
                  <c:v>0.88310478485656851</c:v>
                </c:pt>
                <c:pt idx="12">
                  <c:v>0.89318811913438856</c:v>
                </c:pt>
                <c:pt idx="13">
                  <c:v>0.93840740768289699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1-46DD-A77E-FF6ADED1B0F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0.26188296110866488</c:v>
                </c:pt>
                <c:pt idx="1">
                  <c:v>0.26188296110866488</c:v>
                </c:pt>
                <c:pt idx="2">
                  <c:v>0.57028111214148369</c:v>
                </c:pt>
                <c:pt idx="3">
                  <c:v>0.75607324600643167</c:v>
                </c:pt>
                <c:pt idx="4">
                  <c:v>0.81762619701521677</c:v>
                </c:pt>
                <c:pt idx="5">
                  <c:v>0.83707157096618368</c:v>
                </c:pt>
                <c:pt idx="6">
                  <c:v>0.83707157096618368</c:v>
                </c:pt>
                <c:pt idx="7">
                  <c:v>0.84247260417851177</c:v>
                </c:pt>
                <c:pt idx="8">
                  <c:v>0.84443524228590028</c:v>
                </c:pt>
                <c:pt idx="9">
                  <c:v>0.84443524228590028</c:v>
                </c:pt>
                <c:pt idx="10">
                  <c:v>0.84443524228590028</c:v>
                </c:pt>
                <c:pt idx="11">
                  <c:v>0.84443524228590028</c:v>
                </c:pt>
                <c:pt idx="12">
                  <c:v>0.84443524228590028</c:v>
                </c:pt>
                <c:pt idx="13">
                  <c:v>0.90211124752544503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F1-46DD-A77E-FF6ADED1B0F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0.528231007985831</c:v>
                </c:pt>
                <c:pt idx="1">
                  <c:v>0.528231007985831</c:v>
                </c:pt>
                <c:pt idx="2">
                  <c:v>0.60652611786515365</c:v>
                </c:pt>
                <c:pt idx="3">
                  <c:v>0.61062603553229911</c:v>
                </c:pt>
                <c:pt idx="4">
                  <c:v>0.71004982720416754</c:v>
                </c:pt>
                <c:pt idx="5">
                  <c:v>0.74382365799434602</c:v>
                </c:pt>
                <c:pt idx="6">
                  <c:v>0.74382365799434602</c:v>
                </c:pt>
                <c:pt idx="7">
                  <c:v>0.74382365799434602</c:v>
                </c:pt>
                <c:pt idx="8">
                  <c:v>0.74382365799434602</c:v>
                </c:pt>
                <c:pt idx="9">
                  <c:v>0.74382365799434602</c:v>
                </c:pt>
                <c:pt idx="10">
                  <c:v>0.74382365799434602</c:v>
                </c:pt>
                <c:pt idx="11">
                  <c:v>0.74382365799434602</c:v>
                </c:pt>
                <c:pt idx="12">
                  <c:v>0.74382365799434602</c:v>
                </c:pt>
                <c:pt idx="13">
                  <c:v>0.83852783564170652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F1-46DD-A77E-FF6ADED1B0F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0.40898787443976731</c:v>
                </c:pt>
                <c:pt idx="1">
                  <c:v>0.40898787443976731</c:v>
                </c:pt>
                <c:pt idx="2">
                  <c:v>0.62250964789025098</c:v>
                </c:pt>
                <c:pt idx="3">
                  <c:v>0.6998181407355587</c:v>
                </c:pt>
                <c:pt idx="4">
                  <c:v>0.74249530465258318</c:v>
                </c:pt>
                <c:pt idx="5">
                  <c:v>0.77023686327074659</c:v>
                </c:pt>
                <c:pt idx="6">
                  <c:v>0.77023686327074659</c:v>
                </c:pt>
                <c:pt idx="7">
                  <c:v>0.77085625389710433</c:v>
                </c:pt>
                <c:pt idx="8">
                  <c:v>0.77141187210103446</c:v>
                </c:pt>
                <c:pt idx="9">
                  <c:v>0.77141187210103446</c:v>
                </c:pt>
                <c:pt idx="10">
                  <c:v>0.77141187210103446</c:v>
                </c:pt>
                <c:pt idx="11">
                  <c:v>0.77141187210103446</c:v>
                </c:pt>
                <c:pt idx="12">
                  <c:v>0.77141187210103446</c:v>
                </c:pt>
                <c:pt idx="13">
                  <c:v>0.82271063130914834</c:v>
                </c:pt>
                <c:pt idx="14">
                  <c:v>0.9928955380972071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F1-46DD-A77E-FF6ADED1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1.751402221999929</c:v>
                </c:pt>
                <c:pt idx="2">
                  <c:v>1.2270240589645229</c:v>
                </c:pt>
                <c:pt idx="3">
                  <c:v>1.1352227127920591</c:v>
                </c:pt>
                <c:pt idx="4">
                  <c:v>1.107569196073263</c:v>
                </c:pt>
                <c:pt idx="5">
                  <c:v>1.0139461178043421</c:v>
                </c:pt>
                <c:pt idx="6">
                  <c:v>1.016487032873064</c:v>
                </c:pt>
                <c:pt idx="7">
                  <c:v>1.000442003646989</c:v>
                </c:pt>
                <c:pt idx="8">
                  <c:v>1.0076601424348031</c:v>
                </c:pt>
                <c:pt idx="9">
                  <c:v>1</c:v>
                </c:pt>
                <c:pt idx="10">
                  <c:v>1.0232808471224371</c:v>
                </c:pt>
                <c:pt idx="11">
                  <c:v>1.013336294910548</c:v>
                </c:pt>
                <c:pt idx="12">
                  <c:v>1.0329431576008761</c:v>
                </c:pt>
                <c:pt idx="13">
                  <c:v>1.064188294936192</c:v>
                </c:pt>
                <c:pt idx="14">
                  <c:v>1.0100802777676541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1-468C-ADF1-5398D57E721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1.496984791981103</c:v>
                </c:pt>
                <c:pt idx="2">
                  <c:v>1.2185677475523931</c:v>
                </c:pt>
                <c:pt idx="3">
                  <c:v>1.092937611586162</c:v>
                </c:pt>
                <c:pt idx="4">
                  <c:v>1.143906469305497</c:v>
                </c:pt>
                <c:pt idx="5">
                  <c:v>1.0204381205894999</c:v>
                </c:pt>
                <c:pt idx="6">
                  <c:v>1.02435610993638</c:v>
                </c:pt>
                <c:pt idx="7">
                  <c:v>1.0006237959217681</c:v>
                </c:pt>
                <c:pt idx="8">
                  <c:v>1.009470844467687</c:v>
                </c:pt>
                <c:pt idx="9">
                  <c:v>1</c:v>
                </c:pt>
                <c:pt idx="10">
                  <c:v>1.025524907369288</c:v>
                </c:pt>
                <c:pt idx="11">
                  <c:v>1.013336294910548</c:v>
                </c:pt>
                <c:pt idx="12">
                  <c:v>1.0329431576008761</c:v>
                </c:pt>
                <c:pt idx="13">
                  <c:v>1.064188294936192</c:v>
                </c:pt>
                <c:pt idx="14">
                  <c:v>1.0100802777676541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1-468C-ADF1-5398D57E721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1.8995983935742971</c:v>
                </c:pt>
                <c:pt idx="2">
                  <c:v>1.2698184986823089</c:v>
                </c:pt>
                <c:pt idx="3">
                  <c:v>1.0422790146814549</c:v>
                </c:pt>
                <c:pt idx="4">
                  <c:v>1.02880702277715</c:v>
                </c:pt>
                <c:pt idx="5">
                  <c:v>1</c:v>
                </c:pt>
                <c:pt idx="6">
                  <c:v>1.001780340201649</c:v>
                </c:pt>
                <c:pt idx="7">
                  <c:v>1.00159715070792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1.0407690050383891</c:v>
                </c:pt>
                <c:pt idx="13">
                  <c:v>1.1083464482914991</c:v>
                </c:pt>
                <c:pt idx="14">
                  <c:v>1.014310592867419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1-468C-ADF1-5398D57E721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1.148221343873518</c:v>
                </c:pt>
                <c:pt idx="2">
                  <c:v>1.0095354027186041</c:v>
                </c:pt>
                <c:pt idx="3">
                  <c:v>1.076187919463087</c:v>
                </c:pt>
                <c:pt idx="4">
                  <c:v>1.044423026373434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1.0886357452005959</c:v>
                </c:pt>
                <c:pt idx="13">
                  <c:v>1.306780855388227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1-468C-ADF1-5398D57E721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1.770923170562881</c:v>
                </c:pt>
                <c:pt idx="2">
                  <c:v>1.3805948277032529</c:v>
                </c:pt>
                <c:pt idx="3">
                  <c:v>1.196012667824828</c:v>
                </c:pt>
                <c:pt idx="4">
                  <c:v>1.212480253780768</c:v>
                </c:pt>
                <c:pt idx="5">
                  <c:v>1.041202229755124</c:v>
                </c:pt>
                <c:pt idx="6">
                  <c:v>1.0147273863324009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1.050626836138765</c:v>
                </c:pt>
                <c:pt idx="13">
                  <c:v>1.0577698762622669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1-468C-ADF1-5398D57E721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1.629906670732693</c:v>
                </c:pt>
                <c:pt idx="2">
                  <c:v>1.439037135242361</c:v>
                </c:pt>
                <c:pt idx="3">
                  <c:v>1.1538975683402219</c:v>
                </c:pt>
                <c:pt idx="4">
                  <c:v>1.302062401504638</c:v>
                </c:pt>
                <c:pt idx="5">
                  <c:v>1.056680513103988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1.050626836138765</c:v>
                </c:pt>
                <c:pt idx="13">
                  <c:v>1.0577698762622669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1-468C-ADF1-5398D57E721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2.17761823727376</c:v>
                </c:pt>
                <c:pt idx="2">
                  <c:v>1.325790438977144</c:v>
                </c:pt>
                <c:pt idx="3">
                  <c:v>1.0814113597246131</c:v>
                </c:pt>
                <c:pt idx="4">
                  <c:v>1.0237827188291579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1.0683012768195399</c:v>
                </c:pt>
                <c:pt idx="13">
                  <c:v>1.096283127103779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1-468C-ADF1-5398D57E721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1.148221343873518</c:v>
                </c:pt>
                <c:pt idx="2">
                  <c:v>1.0067596720839931</c:v>
                </c:pt>
                <c:pt idx="3">
                  <c:v>1.162822719449226</c:v>
                </c:pt>
                <c:pt idx="4">
                  <c:v>1.047565437658317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1.127320738765855</c:v>
                </c:pt>
                <c:pt idx="13">
                  <c:v>1.192566254207557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1-468C-ADF1-5398D57E721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1.5239098687239081</c:v>
                </c:pt>
                <c:pt idx="2">
                  <c:v>1.139676950700456</c:v>
                </c:pt>
                <c:pt idx="3">
                  <c:v>1.059233467072271</c:v>
                </c:pt>
                <c:pt idx="4">
                  <c:v>1.0366150245752921</c:v>
                </c:pt>
                <c:pt idx="5">
                  <c:v>1</c:v>
                </c:pt>
                <c:pt idx="6">
                  <c:v>1.0008901701008239</c:v>
                </c:pt>
                <c:pt idx="7">
                  <c:v>1.0007985753539601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1.064702375119492</c:v>
                </c:pt>
                <c:pt idx="13">
                  <c:v>1.2075636518398629</c:v>
                </c:pt>
                <c:pt idx="14">
                  <c:v>1.0071552964337089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1-468C-ADF1-5398D57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0.24876237623762371</v>
      </c>
      <c r="E7" s="5">
        <v>0.53951425812085285</v>
      </c>
      <c r="F7" s="5">
        <v>0.3293155308689773</v>
      </c>
      <c r="G7" s="5">
        <v>8.9532125485212943E-2</v>
      </c>
      <c r="H7" s="4">
        <f t="shared" ref="H7:H29" si="3">+I7/I8</f>
        <v>1</v>
      </c>
      <c r="I7" s="5">
        <v>0.40898787443976731</v>
      </c>
      <c r="J7" s="5">
        <f t="shared" ref="J7:J30" si="4">I7</f>
        <v>0.40898787443976731</v>
      </c>
    </row>
    <row r="8" spans="1:10" ht="15.5" customHeight="1" x14ac:dyDescent="0.35">
      <c r="A8" s="3">
        <f t="shared" ref="A8:A29" si="5">1+A7</f>
        <v>1</v>
      </c>
      <c r="B8" s="4">
        <f t="shared" si="0"/>
        <v>0.87091222030981064</v>
      </c>
      <c r="C8" s="4">
        <f t="shared" si="1"/>
        <v>0.52642706131078221</v>
      </c>
      <c r="D8" s="4">
        <f t="shared" si="2"/>
        <v>0.66800945831694425</v>
      </c>
      <c r="E8" s="5">
        <v>0.53951425812085285</v>
      </c>
      <c r="F8" s="5">
        <v>0.3293155308689773</v>
      </c>
      <c r="G8" s="5">
        <v>0.35991023578135362</v>
      </c>
      <c r="H8" s="4">
        <f t="shared" si="3"/>
        <v>0.65699845106958443</v>
      </c>
      <c r="I8" s="5">
        <v>0.40898787443976731</v>
      </c>
      <c r="J8" s="5">
        <f t="shared" si="4"/>
        <v>0.40898787443976731</v>
      </c>
    </row>
    <row r="9" spans="1:10" ht="15.5" customHeight="1" x14ac:dyDescent="0.35">
      <c r="A9" s="3">
        <f t="shared" si="5"/>
        <v>2</v>
      </c>
      <c r="B9" s="4">
        <f t="shared" si="0"/>
        <v>0.99055466237942136</v>
      </c>
      <c r="C9" s="4">
        <f t="shared" si="1"/>
        <v>0.78751412192978776</v>
      </c>
      <c r="D9" s="4">
        <f t="shared" si="2"/>
        <v>0.82063553873684369</v>
      </c>
      <c r="E9" s="5">
        <v>0.61948178649844965</v>
      </c>
      <c r="F9" s="5">
        <v>0.62556725341777619</v>
      </c>
      <c r="G9" s="5">
        <v>0.53878014944301933</v>
      </c>
      <c r="H9" s="4">
        <f t="shared" si="3"/>
        <v>0.88953059610022256</v>
      </c>
      <c r="I9" s="5">
        <v>0.62250964789025098</v>
      </c>
      <c r="J9" s="5">
        <f t="shared" si="4"/>
        <v>0.62250964789025098</v>
      </c>
    </row>
    <row r="10" spans="1:10" ht="15.5" customHeight="1" x14ac:dyDescent="0.35">
      <c r="A10" s="3">
        <f t="shared" si="5"/>
        <v>3</v>
      </c>
      <c r="B10" s="4">
        <f t="shared" si="0"/>
        <v>0.92920574735581707</v>
      </c>
      <c r="C10" s="4">
        <f t="shared" si="1"/>
        <v>0.95943599162420401</v>
      </c>
      <c r="D10" s="4">
        <f t="shared" si="2"/>
        <v>0.91496530945505383</v>
      </c>
      <c r="E10" s="5">
        <v>0.62538879480955267</v>
      </c>
      <c r="F10" s="5">
        <v>0.79435687055977611</v>
      </c>
      <c r="G10" s="5">
        <v>0.65654011313272165</v>
      </c>
      <c r="H10" s="4">
        <f t="shared" si="3"/>
        <v>0.94252197468508803</v>
      </c>
      <c r="I10" s="5">
        <v>0.6998181407355587</v>
      </c>
      <c r="J10" s="5">
        <f t="shared" si="4"/>
        <v>0.6998181407355587</v>
      </c>
    </row>
    <row r="11" spans="1:10" ht="15.5" customHeight="1" x14ac:dyDescent="0.35">
      <c r="A11" s="3">
        <f t="shared" si="5"/>
        <v>4</v>
      </c>
      <c r="B11" s="4">
        <f t="shared" si="0"/>
        <v>0.95746644295302019</v>
      </c>
      <c r="C11" s="4">
        <f t="shared" si="1"/>
        <v>0.9719995857926893</v>
      </c>
      <c r="D11" s="4">
        <f t="shared" si="2"/>
        <v>0.87419734640292135</v>
      </c>
      <c r="E11" s="5">
        <v>0.67303586594162013</v>
      </c>
      <c r="F11" s="5">
        <v>0.82794149635248748</v>
      </c>
      <c r="G11" s="5">
        <v>0.71755738315778528</v>
      </c>
      <c r="H11" s="4">
        <f t="shared" si="3"/>
        <v>0.96398308112603026</v>
      </c>
      <c r="I11" s="5">
        <v>0.74249530465258318</v>
      </c>
      <c r="J11" s="5">
        <f t="shared" si="4"/>
        <v>0.74249530465258318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0.97997122983048368</v>
      </c>
      <c r="E12" s="5">
        <v>0.70293415596461151</v>
      </c>
      <c r="F12" s="5">
        <v>0.85179202589606151</v>
      </c>
      <c r="G12" s="5">
        <v>0.82081853269211358</v>
      </c>
      <c r="H12" s="4">
        <f t="shared" si="3"/>
        <v>1</v>
      </c>
      <c r="I12" s="5">
        <v>0.77023686327074659</v>
      </c>
      <c r="J12" s="5">
        <f t="shared" si="4"/>
        <v>0.77023686327074659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0.99822282377662741</v>
      </c>
      <c r="D13" s="4">
        <f t="shared" si="2"/>
        <v>0.97622300516380744</v>
      </c>
      <c r="E13" s="5">
        <v>0.70293415596461151</v>
      </c>
      <c r="F13" s="5">
        <v>0.85179202589606151</v>
      </c>
      <c r="G13" s="5">
        <v>0.83759452084537167</v>
      </c>
      <c r="H13" s="4">
        <f t="shared" si="3"/>
        <v>0.99919649010664913</v>
      </c>
      <c r="I13" s="5">
        <v>0.77023686327074659</v>
      </c>
      <c r="J13" s="5">
        <f t="shared" si="4"/>
        <v>0.77023686327074659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0.99840539611480439</v>
      </c>
      <c r="D14" s="4">
        <f t="shared" si="2"/>
        <v>0.99937659295700332</v>
      </c>
      <c r="E14" s="5">
        <v>0.70293415596461151</v>
      </c>
      <c r="F14" s="5">
        <v>0.85330850548320791</v>
      </c>
      <c r="G14" s="5">
        <v>0.8579950650771907</v>
      </c>
      <c r="H14" s="4">
        <f t="shared" si="3"/>
        <v>0.9992797385883927</v>
      </c>
      <c r="I14" s="5">
        <v>0.77085625389710433</v>
      </c>
      <c r="J14" s="5">
        <f t="shared" si="4"/>
        <v>0.77085625389710433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0.99061801089195245</v>
      </c>
      <c r="E15" s="5">
        <v>0.70293415596461151</v>
      </c>
      <c r="F15" s="5">
        <v>0.85467136776681429</v>
      </c>
      <c r="G15" s="5">
        <v>0.8585302788996827</v>
      </c>
      <c r="H15" s="4">
        <f t="shared" si="3"/>
        <v>1</v>
      </c>
      <c r="I15" s="5">
        <v>0.77141187210103446</v>
      </c>
      <c r="J15" s="5">
        <f t="shared" si="4"/>
        <v>0.77141187210103446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0.70293415596461151</v>
      </c>
      <c r="F16" s="5">
        <v>0.85467136776681429</v>
      </c>
      <c r="G16" s="5">
        <v>0.86666128564194189</v>
      </c>
      <c r="H16" s="4">
        <f t="shared" si="3"/>
        <v>1</v>
      </c>
      <c r="I16" s="5">
        <v>0.77141187210103446</v>
      </c>
      <c r="J16" s="5">
        <f t="shared" si="4"/>
        <v>0.77141187210103446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0.97511039743075067</v>
      </c>
      <c r="E17" s="5">
        <v>0.70293415596461151</v>
      </c>
      <c r="F17" s="5">
        <v>0.85467136776681429</v>
      </c>
      <c r="G17" s="5">
        <v>0.86666128564194189</v>
      </c>
      <c r="H17" s="4">
        <f t="shared" si="3"/>
        <v>1</v>
      </c>
      <c r="I17" s="5">
        <v>0.77141187210103446</v>
      </c>
      <c r="J17" s="5">
        <f t="shared" si="4"/>
        <v>0.77141187210103446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0.98683922111787648</v>
      </c>
      <c r="E18" s="5">
        <v>0.70293415596461151</v>
      </c>
      <c r="F18" s="5">
        <v>0.85467136776681429</v>
      </c>
      <c r="G18" s="5">
        <v>0.88878273467850033</v>
      </c>
      <c r="H18" s="4">
        <f t="shared" si="3"/>
        <v>1</v>
      </c>
      <c r="I18" s="5">
        <v>0.77141187210103446</v>
      </c>
      <c r="J18" s="5">
        <f t="shared" si="4"/>
        <v>0.77141187210103446</v>
      </c>
    </row>
    <row r="19" spans="1:10" ht="15.5" customHeight="1" x14ac:dyDescent="0.35">
      <c r="A19" s="3">
        <f t="shared" si="5"/>
        <v>12</v>
      </c>
      <c r="B19" s="4">
        <f t="shared" si="0"/>
        <v>0.91858089761303618</v>
      </c>
      <c r="C19" s="4">
        <f t="shared" si="1"/>
        <v>0.96082799848859313</v>
      </c>
      <c r="D19" s="4">
        <f t="shared" si="2"/>
        <v>0.96810748262528756</v>
      </c>
      <c r="E19" s="5">
        <v>0.70293415596461151</v>
      </c>
      <c r="F19" s="5">
        <v>0.85467136776681429</v>
      </c>
      <c r="G19" s="5">
        <v>0.90063580333957616</v>
      </c>
      <c r="H19" s="4">
        <f t="shared" si="3"/>
        <v>0.93764665575491091</v>
      </c>
      <c r="I19" s="5">
        <v>0.77141187210103446</v>
      </c>
      <c r="J19" s="5">
        <f t="shared" si="4"/>
        <v>0.77141187210103446</v>
      </c>
    </row>
    <row r="20" spans="1:10" ht="15.5" customHeight="1" x14ac:dyDescent="0.35">
      <c r="A20" s="3">
        <f t="shared" si="5"/>
        <v>13</v>
      </c>
      <c r="B20" s="4">
        <f t="shared" si="0"/>
        <v>0.76523924870548676</v>
      </c>
      <c r="C20" s="4">
        <f t="shared" si="1"/>
        <v>0.90224496279253341</v>
      </c>
      <c r="D20" s="4">
        <f t="shared" si="2"/>
        <v>0.93968332931152898</v>
      </c>
      <c r="E20" s="5">
        <v>0.76523924870548676</v>
      </c>
      <c r="F20" s="5">
        <v>0.88951546906546652</v>
      </c>
      <c r="G20" s="5">
        <v>0.93030559054998363</v>
      </c>
      <c r="H20" s="4">
        <f t="shared" si="3"/>
        <v>0.82859736975532949</v>
      </c>
      <c r="I20" s="5">
        <v>0.82271063130914834</v>
      </c>
      <c r="J20" s="5">
        <f t="shared" si="4"/>
        <v>0.82271063130914834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0.98589131083905646</v>
      </c>
      <c r="D21" s="4">
        <f t="shared" si="2"/>
        <v>0.99002032017699404</v>
      </c>
      <c r="E21" s="5">
        <v>1</v>
      </c>
      <c r="F21" s="5">
        <v>0.98589131083905646</v>
      </c>
      <c r="G21" s="5">
        <v>0.99002032017699404</v>
      </c>
      <c r="H21" s="4">
        <f t="shared" si="3"/>
        <v>0.9928955380972071</v>
      </c>
      <c r="I21" s="5">
        <v>0.9928955380972071</v>
      </c>
      <c r="J21" s="5">
        <f t="shared" si="4"/>
        <v>0.9928955380972071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2.147672552166934</v>
      </c>
      <c r="D38" s="4">
        <v>1.448056801195815</v>
      </c>
      <c r="E38" s="4">
        <v>1.5860645161290321</v>
      </c>
      <c r="F38" s="4">
        <v>0.99999999999999989</v>
      </c>
      <c r="G38" s="4">
        <v>0.99999999999999989</v>
      </c>
      <c r="H38" s="4">
        <v>0.99999999999999989</v>
      </c>
      <c r="I38" s="4">
        <v>0.99999999999999989</v>
      </c>
      <c r="J38" s="4">
        <v>0.99999999999999989</v>
      </c>
      <c r="K38" s="4">
        <v>0.99999999999999989</v>
      </c>
      <c r="L38" s="4">
        <v>0.99999999999999989</v>
      </c>
      <c r="M38" s="4">
        <v>0.99999999999999989</v>
      </c>
      <c r="N38" s="4">
        <v>1.1470875366091771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2.4827594452415109</v>
      </c>
      <c r="D39" s="4">
        <v>1.0701152857101579</v>
      </c>
      <c r="E39" s="4">
        <v>0.99999999999999989</v>
      </c>
      <c r="F39" s="4">
        <v>0.99999999999999989</v>
      </c>
      <c r="G39" s="4">
        <v>0.99999999999999989</v>
      </c>
      <c r="H39" s="4">
        <v>1.0153002907055231</v>
      </c>
      <c r="I39" s="4">
        <v>1</v>
      </c>
      <c r="J39" s="4">
        <v>1</v>
      </c>
      <c r="K39" s="4">
        <v>1</v>
      </c>
      <c r="L39" s="4">
        <v>1.0391812709978809</v>
      </c>
      <c r="M39" s="4">
        <v>1.115500430780779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1.33502538071066</v>
      </c>
      <c r="C40" s="4">
        <v>1.5551330798479091</v>
      </c>
      <c r="D40" s="4">
        <v>1</v>
      </c>
      <c r="E40" s="4">
        <v>1</v>
      </c>
      <c r="F40" s="4">
        <v>1</v>
      </c>
      <c r="G40" s="4">
        <v>1.0614739783443941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19.2</v>
      </c>
      <c r="C41" s="4">
        <v>2.963541666666667</v>
      </c>
      <c r="D41" s="4">
        <v>1.240187463386057</v>
      </c>
      <c r="E41" s="4">
        <v>1</v>
      </c>
      <c r="F41" s="4">
        <v>1.4123760037789319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1.021516164994426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2.378450393700787</v>
      </c>
      <c r="D42" s="4">
        <v>1</v>
      </c>
      <c r="E42" s="4">
        <v>1.1007736129392789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1.169201379114547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2.1638418079096051</v>
      </c>
      <c r="C43" s="4">
        <v>1.514882506527415</v>
      </c>
      <c r="D43" s="4">
        <v>1.032402619786281</v>
      </c>
      <c r="E43" s="4">
        <v>2.3866444073455759</v>
      </c>
      <c r="F43" s="4">
        <v>1</v>
      </c>
      <c r="G43" s="4">
        <v>1</v>
      </c>
      <c r="H43" s="4">
        <v>1.1531897034135421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1.027845444619677</v>
      </c>
      <c r="O43" s="4">
        <v>1</v>
      </c>
      <c r="P43" s="4">
        <v>1.0669221590245179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2.324921135646687</v>
      </c>
      <c r="D44" s="4">
        <v>2.3687336047037539</v>
      </c>
      <c r="E44" s="4">
        <v>1</v>
      </c>
      <c r="F44" s="4">
        <v>1</v>
      </c>
      <c r="G44" s="4">
        <v>1</v>
      </c>
      <c r="H44" s="4">
        <v>1.043161799945391</v>
      </c>
      <c r="I44" s="4">
        <v>1</v>
      </c>
      <c r="J44" s="4">
        <v>1.108725097559726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1.1879699248120299</v>
      </c>
      <c r="D45" s="4">
        <v>1.6814345991561179</v>
      </c>
      <c r="E45" s="4">
        <v>0.99999999999999989</v>
      </c>
      <c r="F45" s="4">
        <v>0.99999999999999989</v>
      </c>
      <c r="G45" s="4">
        <v>1.148306148055207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</v>
      </c>
      <c r="E46" s="4">
        <v>1.1871603563474391</v>
      </c>
      <c r="F46" s="4">
        <v>1</v>
      </c>
      <c r="G46" s="4">
        <v>1.531860009192642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3.5733333333333328</v>
      </c>
      <c r="E47" s="4">
        <v>1.8141791044776121</v>
      </c>
      <c r="F47" s="4">
        <v>2.8922254216371859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1.5776987626226711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</v>
      </c>
      <c r="F48" s="4">
        <v>2.3260990990990988</v>
      </c>
      <c r="G48" s="4">
        <v>1</v>
      </c>
      <c r="H48" s="4">
        <v>1</v>
      </c>
      <c r="I48" s="4">
        <v>1.013977699198674</v>
      </c>
      <c r="J48" s="4">
        <v>1</v>
      </c>
      <c r="K48" s="4">
        <v>1</v>
      </c>
      <c r="L48" s="4">
        <v>1</v>
      </c>
      <c r="M48" s="4">
        <v>1</v>
      </c>
      <c r="N48" s="4">
        <v>1.381962216297564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1</v>
      </c>
      <c r="E49" s="4">
        <v>1</v>
      </c>
      <c r="F49" s="4">
        <v>1.2637279843444229</v>
      </c>
      <c r="G49" s="4">
        <v>1</v>
      </c>
      <c r="H49" s="4">
        <v>1.038713773586367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1.2859540968423491</v>
      </c>
      <c r="D50" s="4">
        <v>1.0875514843240079</v>
      </c>
      <c r="E50" s="4">
        <v>1.3036236832846999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2.712754555198285</v>
      </c>
      <c r="C51" s="4">
        <v>1.6246542868431451</v>
      </c>
      <c r="D51" s="4">
        <v>1.0486381322957199</v>
      </c>
      <c r="E51" s="4">
        <v>1.053339517625232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8.4871794871794872</v>
      </c>
      <c r="C52" s="4">
        <v>1.5135951661631419</v>
      </c>
      <c r="D52" s="4">
        <v>1.0518962075848299</v>
      </c>
      <c r="E52" s="4">
        <v>0.99999999999999989</v>
      </c>
      <c r="F52" s="4">
        <v>0.99999999999999989</v>
      </c>
      <c r="G52" s="4">
        <v>0.99999999999999989</v>
      </c>
      <c r="H52" s="4">
        <v>0.99999999999999989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1.6650924437299039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/>
      <c r="D54" s="4">
        <v>1.0903790087463561</v>
      </c>
      <c r="E54" s="4">
        <v>1</v>
      </c>
      <c r="F54" s="4">
        <v>1.142696312974951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>
        <v>3.2070151306740029</v>
      </c>
      <c r="D55" s="4">
        <v>1.859961398241476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>
        <v>1.0135193441679851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1.148221343873518</v>
      </c>
      <c r="D57" s="4">
        <v>1</v>
      </c>
      <c r="E57" s="4">
        <v>1.488468158347676</v>
      </c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0.1065989022242818</v>
      </c>
      <c r="C2" s="32">
        <v>8.9532125485212943E-2</v>
      </c>
      <c r="D2" s="32">
        <v>0.3293155308689773</v>
      </c>
      <c r="E2" s="32">
        <v>0.53951425812085285</v>
      </c>
      <c r="F2" s="32">
        <v>3.3948057380736363E-2</v>
      </c>
      <c r="G2" s="32">
        <v>4.0413326023828508E-2</v>
      </c>
      <c r="H2" s="32">
        <v>0.26188296110866488</v>
      </c>
      <c r="I2" s="32">
        <v>0.528231007985831</v>
      </c>
      <c r="J2" s="32">
        <v>0.40898787443976731</v>
      </c>
      <c r="M2" s="31">
        <v>1</v>
      </c>
      <c r="N2" s="17">
        <v>2.9022471910112362</v>
      </c>
      <c r="O2" s="17">
        <v>4.0199004975124382</v>
      </c>
      <c r="P2" s="17"/>
      <c r="Q2" s="17"/>
      <c r="R2" s="17">
        <v>6.7797602461996078</v>
      </c>
      <c r="S2" s="17">
        <v>5.5999670211888866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0.30937636454530321</v>
      </c>
      <c r="C3" s="32">
        <v>0.35991023578135362</v>
      </c>
      <c r="D3" s="32">
        <v>0.3293155308689773</v>
      </c>
      <c r="E3" s="32">
        <v>0.53951425812085285</v>
      </c>
      <c r="F3" s="32">
        <v>0.2301596898656196</v>
      </c>
      <c r="G3" s="32">
        <v>0.2263132929499943</v>
      </c>
      <c r="H3" s="32">
        <v>0.26188296110866488</v>
      </c>
      <c r="I3" s="32">
        <v>0.528231007985831</v>
      </c>
      <c r="J3" s="32">
        <v>0.40898787443976731</v>
      </c>
      <c r="M3">
        <f t="shared" ref="M3:M24" si="1">+M2+1</f>
        <v>2</v>
      </c>
      <c r="N3" s="17">
        <v>1.751402221999929</v>
      </c>
      <c r="O3" s="17">
        <v>1.496984791981103</v>
      </c>
      <c r="P3" s="17">
        <v>1.8995983935742971</v>
      </c>
      <c r="Q3" s="17">
        <v>1.148221343873518</v>
      </c>
      <c r="R3" s="17">
        <v>1.770923170562881</v>
      </c>
      <c r="S3" s="17">
        <v>1.629906670732693</v>
      </c>
      <c r="T3" s="17">
        <v>2.17761823727376</v>
      </c>
      <c r="U3" s="17">
        <v>1.148221343873518</v>
      </c>
      <c r="V3" s="17">
        <v>1.5239098687239081</v>
      </c>
    </row>
    <row r="4" spans="1:27" x14ac:dyDescent="0.35">
      <c r="A4">
        <f t="shared" si="0"/>
        <v>3</v>
      </c>
      <c r="B4" s="32">
        <v>0.54184245229890404</v>
      </c>
      <c r="C4" s="32">
        <v>0.53878014944301933</v>
      </c>
      <c r="D4" s="32">
        <v>0.62556725341777619</v>
      </c>
      <c r="E4" s="32">
        <v>0.61948178649844965</v>
      </c>
      <c r="F4" s="32">
        <v>0.40759512771259249</v>
      </c>
      <c r="G4" s="32">
        <v>0.36886954585467779</v>
      </c>
      <c r="H4" s="32">
        <v>0.57028111214148369</v>
      </c>
      <c r="I4" s="32">
        <v>0.60652611786515365</v>
      </c>
      <c r="J4" s="32">
        <v>0.62250964789025098</v>
      </c>
      <c r="M4">
        <f t="shared" si="1"/>
        <v>3</v>
      </c>
      <c r="N4" s="17">
        <v>1.2270240589645229</v>
      </c>
      <c r="O4" s="17">
        <v>1.2185677475523931</v>
      </c>
      <c r="P4" s="17">
        <v>1.2698184986823089</v>
      </c>
      <c r="Q4" s="17">
        <v>1.0095354027186041</v>
      </c>
      <c r="R4" s="17">
        <v>1.3805948277032529</v>
      </c>
      <c r="S4" s="17">
        <v>1.439037135242361</v>
      </c>
      <c r="T4" s="17">
        <v>1.325790438977144</v>
      </c>
      <c r="U4" s="17">
        <v>1.0067596720839931</v>
      </c>
      <c r="V4" s="17">
        <v>1.139676950700456</v>
      </c>
    </row>
    <row r="5" spans="1:27" x14ac:dyDescent="0.35">
      <c r="A5">
        <f t="shared" si="0"/>
        <v>4</v>
      </c>
      <c r="B5" s="32">
        <v>0.66485372513909224</v>
      </c>
      <c r="C5" s="32">
        <v>0.65654011313272165</v>
      </c>
      <c r="D5" s="32">
        <v>0.79435687055977611</v>
      </c>
      <c r="E5" s="32">
        <v>0.62538879480955267</v>
      </c>
      <c r="F5" s="32">
        <v>0.56272372511705193</v>
      </c>
      <c r="G5" s="32">
        <v>0.5308169745448662</v>
      </c>
      <c r="H5" s="32">
        <v>0.75607324600643167</v>
      </c>
      <c r="I5" s="32">
        <v>0.61062603553229911</v>
      </c>
      <c r="J5" s="32">
        <v>0.6998181407355587</v>
      </c>
      <c r="M5">
        <f t="shared" si="1"/>
        <v>4</v>
      </c>
      <c r="N5" s="17">
        <v>1.1352227127920591</v>
      </c>
      <c r="O5" s="17">
        <v>1.092937611586162</v>
      </c>
      <c r="P5" s="17">
        <v>1.0422790146814549</v>
      </c>
      <c r="Q5" s="17">
        <v>1.076187919463087</v>
      </c>
      <c r="R5" s="17">
        <v>1.196012667824828</v>
      </c>
      <c r="S5" s="17">
        <v>1.1538975683402219</v>
      </c>
      <c r="T5" s="17">
        <v>1.0814113597246131</v>
      </c>
      <c r="U5" s="17">
        <v>1.162822719449226</v>
      </c>
      <c r="V5" s="17">
        <v>1.059233467072271</v>
      </c>
    </row>
    <row r="6" spans="1:27" x14ac:dyDescent="0.35">
      <c r="A6">
        <f t="shared" si="0"/>
        <v>5</v>
      </c>
      <c r="B6" s="32">
        <v>0.75475704946230604</v>
      </c>
      <c r="C6" s="32">
        <v>0.71755738315778528</v>
      </c>
      <c r="D6" s="32">
        <v>0.82794149635248748</v>
      </c>
      <c r="E6" s="32">
        <v>0.67303586594162013</v>
      </c>
      <c r="F6" s="32">
        <v>0.67302470372557022</v>
      </c>
      <c r="G6" s="32">
        <v>0.61250841616103435</v>
      </c>
      <c r="H6" s="32">
        <v>0.81762619701521677</v>
      </c>
      <c r="I6" s="32">
        <v>0.71004982720416754</v>
      </c>
      <c r="J6" s="32">
        <v>0.74249530465258318</v>
      </c>
      <c r="M6">
        <f t="shared" si="1"/>
        <v>5</v>
      </c>
      <c r="N6" s="17">
        <v>1.107569196073263</v>
      </c>
      <c r="O6" s="17">
        <v>1.143906469305497</v>
      </c>
      <c r="P6" s="17">
        <v>1.02880702277715</v>
      </c>
      <c r="Q6" s="17">
        <v>1.044423026373434</v>
      </c>
      <c r="R6" s="17">
        <v>1.212480253780768</v>
      </c>
      <c r="S6" s="17">
        <v>1.302062401504638</v>
      </c>
      <c r="T6" s="17">
        <v>1.0237827188291579</v>
      </c>
      <c r="U6" s="17">
        <v>1.047565437658317</v>
      </c>
      <c r="V6" s="17">
        <v>1.0366150245752921</v>
      </c>
    </row>
    <row r="7" spans="1:27" x14ac:dyDescent="0.35">
      <c r="A7">
        <f t="shared" si="0"/>
        <v>6</v>
      </c>
      <c r="B7" s="32">
        <v>0.83594565850359437</v>
      </c>
      <c r="C7" s="32">
        <v>0.82081853269211358</v>
      </c>
      <c r="D7" s="32">
        <v>0.85179202589606151</v>
      </c>
      <c r="E7" s="32">
        <v>0.70293415596461151</v>
      </c>
      <c r="F7" s="32">
        <v>0.81602916357390554</v>
      </c>
      <c r="G7" s="32">
        <v>0.79752417928843855</v>
      </c>
      <c r="H7" s="32">
        <v>0.83707157096618368</v>
      </c>
      <c r="I7" s="32">
        <v>0.74382365799434602</v>
      </c>
      <c r="J7" s="32">
        <v>0.77023686327074659</v>
      </c>
      <c r="M7">
        <f t="shared" si="1"/>
        <v>6</v>
      </c>
      <c r="N7" s="17">
        <v>1.0139461178043421</v>
      </c>
      <c r="O7" s="17">
        <v>1.0204381205894999</v>
      </c>
      <c r="P7" s="17">
        <v>1</v>
      </c>
      <c r="Q7" s="17">
        <v>1</v>
      </c>
      <c r="R7" s="17">
        <v>1.041202229755124</v>
      </c>
      <c r="S7" s="17">
        <v>1.056680513103988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0.84760385513511349</v>
      </c>
      <c r="C8" s="32">
        <v>0.83759452084537167</v>
      </c>
      <c r="D8" s="32">
        <v>0.85179202589606151</v>
      </c>
      <c r="E8" s="32">
        <v>0.70293415596461151</v>
      </c>
      <c r="F8" s="32">
        <v>0.84965138465835954</v>
      </c>
      <c r="G8" s="32">
        <v>0.84272825898334391</v>
      </c>
      <c r="H8" s="32">
        <v>0.83707157096618368</v>
      </c>
      <c r="I8" s="32">
        <v>0.74382365799434602</v>
      </c>
      <c r="J8" s="32">
        <v>0.77023686327074659</v>
      </c>
      <c r="M8">
        <f t="shared" si="1"/>
        <v>7</v>
      </c>
      <c r="N8" s="17">
        <v>1.016487032873064</v>
      </c>
      <c r="O8" s="17">
        <v>1.02435610993638</v>
      </c>
      <c r="P8" s="17">
        <v>1.001780340201649</v>
      </c>
      <c r="Q8" s="17">
        <v>1</v>
      </c>
      <c r="R8" s="17">
        <v>1.0147273863324009</v>
      </c>
      <c r="S8" s="17">
        <v>1.0195887730787749</v>
      </c>
      <c r="T8" s="17">
        <v>1.006452295597728</v>
      </c>
      <c r="U8" s="17">
        <v>1</v>
      </c>
      <c r="V8" s="17">
        <v>1.0008901701008239</v>
      </c>
    </row>
    <row r="9" spans="1:27" x14ac:dyDescent="0.35">
      <c r="A9">
        <f t="shared" si="0"/>
        <v>8</v>
      </c>
      <c r="B9" s="32">
        <v>0.86157832775806142</v>
      </c>
      <c r="C9" s="32">
        <v>0.8579950650771907</v>
      </c>
      <c r="D9" s="32">
        <v>0.85330850548320791</v>
      </c>
      <c r="E9" s="32">
        <v>0.70293415596461151</v>
      </c>
      <c r="F9" s="32">
        <v>0.86216452884808292</v>
      </c>
      <c r="G9" s="32">
        <v>0.85923627161563976</v>
      </c>
      <c r="H9" s="32">
        <v>0.84247260417851177</v>
      </c>
      <c r="I9" s="32">
        <v>0.74382365799434602</v>
      </c>
      <c r="J9" s="32">
        <v>0.77085625389710433</v>
      </c>
      <c r="M9">
        <f t="shared" si="1"/>
        <v>8</v>
      </c>
      <c r="N9" s="17">
        <v>1.000442003646989</v>
      </c>
      <c r="O9" s="17">
        <v>1.0006237959217681</v>
      </c>
      <c r="P9" s="17">
        <v>1.00159715070792</v>
      </c>
      <c r="Q9" s="17">
        <v>1</v>
      </c>
      <c r="R9" s="17">
        <v>1.0008736061999171</v>
      </c>
      <c r="S9" s="17">
        <v>1.0011648082665561</v>
      </c>
      <c r="T9" s="17">
        <v>1.0023296165331119</v>
      </c>
      <c r="U9" s="17">
        <v>1</v>
      </c>
      <c r="V9" s="17">
        <v>1.0007985753539601</v>
      </c>
    </row>
    <row r="10" spans="1:27" x14ac:dyDescent="0.35">
      <c r="A10">
        <f t="shared" si="0"/>
        <v>9</v>
      </c>
      <c r="B10" s="32">
        <v>0.86195914852109734</v>
      </c>
      <c r="C10" s="32">
        <v>0.8585302788996827</v>
      </c>
      <c r="D10" s="32">
        <v>0.85467136776681429</v>
      </c>
      <c r="E10" s="32">
        <v>0.70293415596461151</v>
      </c>
      <c r="F10" s="32">
        <v>0.86291772112583331</v>
      </c>
      <c r="G10" s="32">
        <v>0.86023711712774253</v>
      </c>
      <c r="H10" s="32">
        <v>0.84443524228590028</v>
      </c>
      <c r="I10" s="32">
        <v>0.74382365799434602</v>
      </c>
      <c r="J10" s="32">
        <v>0.77141187210103446</v>
      </c>
      <c r="M10">
        <f t="shared" si="1"/>
        <v>9</v>
      </c>
      <c r="N10" s="17">
        <v>1.0076601424348031</v>
      </c>
      <c r="O10" s="17">
        <v>1.009470844467687</v>
      </c>
      <c r="P10" s="17">
        <v>1</v>
      </c>
      <c r="Q10" s="17">
        <v>1</v>
      </c>
      <c r="R10" s="17">
        <v>1.0072483398373151</v>
      </c>
      <c r="S10" s="17">
        <v>1.0090604247966439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0.86856187837175058</v>
      </c>
      <c r="C11" s="32">
        <v>0.86666128564194189</v>
      </c>
      <c r="D11" s="32">
        <v>0.85467136776681429</v>
      </c>
      <c r="E11" s="32">
        <v>0.70293415596461151</v>
      </c>
      <c r="F11" s="32">
        <v>0.86917244202019484</v>
      </c>
      <c r="G11" s="32">
        <v>0.86803123083475997</v>
      </c>
      <c r="H11" s="32">
        <v>0.84443524228590028</v>
      </c>
      <c r="I11" s="32">
        <v>0.74382365799434602</v>
      </c>
      <c r="J11" s="32">
        <v>0.77141187210103446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0.86856187837175058</v>
      </c>
      <c r="C12" s="32">
        <v>0.86666128564194189</v>
      </c>
      <c r="D12" s="32">
        <v>0.85467136776681429</v>
      </c>
      <c r="E12" s="32">
        <v>0.70293415596461151</v>
      </c>
      <c r="F12" s="32">
        <v>0.86917244202019484</v>
      </c>
      <c r="G12" s="32">
        <v>0.86803123083475997</v>
      </c>
      <c r="H12" s="32">
        <v>0.84443524228590028</v>
      </c>
      <c r="I12" s="32">
        <v>0.74382365799434602</v>
      </c>
      <c r="J12" s="32">
        <v>0.77141187210103446</v>
      </c>
      <c r="M12">
        <f t="shared" si="1"/>
        <v>11</v>
      </c>
      <c r="N12" s="17">
        <v>1.0232808471224371</v>
      </c>
      <c r="O12" s="17">
        <v>1.025524907369288</v>
      </c>
      <c r="P12" s="17">
        <v>1</v>
      </c>
      <c r="Q12" s="17">
        <v>1</v>
      </c>
      <c r="R12" s="17">
        <v>1.0160294346240331</v>
      </c>
      <c r="S12" s="17">
        <v>1.017365220842702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0.88878273467850033</v>
      </c>
      <c r="C13" s="32">
        <v>0.88878273467850033</v>
      </c>
      <c r="D13" s="32">
        <v>0.85467136776681429</v>
      </c>
      <c r="E13" s="32">
        <v>0.70293415596461151</v>
      </c>
      <c r="F13" s="32">
        <v>0.88310478485656851</v>
      </c>
      <c r="G13" s="32">
        <v>0.88310478485656851</v>
      </c>
      <c r="H13" s="32">
        <v>0.84443524228590028</v>
      </c>
      <c r="I13" s="32">
        <v>0.74382365799434602</v>
      </c>
      <c r="J13" s="32">
        <v>0.77141187210103446</v>
      </c>
      <c r="M13">
        <f t="shared" si="1"/>
        <v>12</v>
      </c>
      <c r="N13" s="17">
        <v>1.013336294910548</v>
      </c>
      <c r="O13" s="17">
        <v>1.013336294910548</v>
      </c>
      <c r="P13" s="17">
        <v>1</v>
      </c>
      <c r="Q13" s="17">
        <v>1</v>
      </c>
      <c r="R13" s="17">
        <v>1.0114180496479339</v>
      </c>
      <c r="S13" s="17">
        <v>1.0114180496479339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0.90063580333957616</v>
      </c>
      <c r="C14" s="32">
        <v>0.90063580333957616</v>
      </c>
      <c r="D14" s="32">
        <v>0.85467136776681429</v>
      </c>
      <c r="E14" s="32">
        <v>0.70293415596461151</v>
      </c>
      <c r="F14" s="32">
        <v>0.89318811913438856</v>
      </c>
      <c r="G14" s="32">
        <v>0.89318811913438856</v>
      </c>
      <c r="H14" s="32">
        <v>0.84443524228590028</v>
      </c>
      <c r="I14" s="32">
        <v>0.74382365799434602</v>
      </c>
      <c r="J14" s="32">
        <v>0.77141187210103446</v>
      </c>
      <c r="M14">
        <f t="shared" si="1"/>
        <v>13</v>
      </c>
      <c r="N14" s="17">
        <v>1.0329431576008761</v>
      </c>
      <c r="O14" s="17">
        <v>1.0329431576008761</v>
      </c>
      <c r="P14" s="17">
        <v>1.0407690050383891</v>
      </c>
      <c r="Q14" s="17">
        <v>1.0886357452005959</v>
      </c>
      <c r="R14" s="17">
        <v>1.050626836138765</v>
      </c>
      <c r="S14" s="17">
        <v>1.050626836138765</v>
      </c>
      <c r="T14" s="17">
        <v>1.0683012768195399</v>
      </c>
      <c r="U14" s="17">
        <v>1.127320738765855</v>
      </c>
      <c r="V14" s="17">
        <v>1.064702375119492</v>
      </c>
    </row>
    <row r="15" spans="1:27" x14ac:dyDescent="0.35">
      <c r="A15">
        <f t="shared" si="0"/>
        <v>14</v>
      </c>
      <c r="B15" s="32">
        <v>0.93030559054998363</v>
      </c>
      <c r="C15" s="32">
        <v>0.93030559054998363</v>
      </c>
      <c r="D15" s="32">
        <v>0.88951546906546652</v>
      </c>
      <c r="E15" s="32">
        <v>0.76523924870548676</v>
      </c>
      <c r="F15" s="32">
        <v>0.93840740768289699</v>
      </c>
      <c r="G15" s="32">
        <v>0.93840740768289699</v>
      </c>
      <c r="H15" s="32">
        <v>0.90211124752544503</v>
      </c>
      <c r="I15" s="32">
        <v>0.83852783564170652</v>
      </c>
      <c r="J15" s="32">
        <v>0.82271063130914834</v>
      </c>
      <c r="M15">
        <f t="shared" si="1"/>
        <v>14</v>
      </c>
      <c r="N15" s="17">
        <v>1.064188294936192</v>
      </c>
      <c r="O15" s="17">
        <v>1.064188294936192</v>
      </c>
      <c r="P15" s="17">
        <v>1.1083464482914991</v>
      </c>
      <c r="Q15" s="17">
        <v>1.306780855388227</v>
      </c>
      <c r="R15" s="17">
        <v>1.0577698762622669</v>
      </c>
      <c r="S15" s="17">
        <v>1.0577698762622669</v>
      </c>
      <c r="T15" s="17">
        <v>1.096283127103779</v>
      </c>
      <c r="U15" s="17">
        <v>1.192566254207557</v>
      </c>
      <c r="V15" s="17">
        <v>1.2075636518398629</v>
      </c>
    </row>
    <row r="16" spans="1:27" x14ac:dyDescent="0.35">
      <c r="A16">
        <f t="shared" si="0"/>
        <v>15</v>
      </c>
      <c r="B16" s="32">
        <v>0.99002032017699404</v>
      </c>
      <c r="C16" s="32">
        <v>0.99002032017699404</v>
      </c>
      <c r="D16" s="32">
        <v>0.98589131083905646</v>
      </c>
      <c r="E16" s="32">
        <v>1</v>
      </c>
      <c r="F16" s="32">
        <v>0.99261908750833283</v>
      </c>
      <c r="G16" s="32">
        <v>0.99261908750833283</v>
      </c>
      <c r="H16" s="32">
        <v>0.98896933943268561</v>
      </c>
      <c r="I16" s="32">
        <v>1</v>
      </c>
      <c r="J16" s="32">
        <v>0.9928955380972071</v>
      </c>
      <c r="M16">
        <f t="shared" si="1"/>
        <v>15</v>
      </c>
      <c r="N16" s="17">
        <v>1.0100802777676541</v>
      </c>
      <c r="O16" s="17">
        <v>1.0100802777676541</v>
      </c>
      <c r="P16" s="17">
        <v>1.014310592867419</v>
      </c>
      <c r="Q16" s="17">
        <v>1</v>
      </c>
      <c r="R16" s="17">
        <v>1.0074357954471691</v>
      </c>
      <c r="S16" s="17">
        <v>1.0074357954471691</v>
      </c>
      <c r="T16" s="17">
        <v>1.011153693170753</v>
      </c>
      <c r="U16" s="17">
        <v>1</v>
      </c>
      <c r="V16" s="17">
        <v>1.0071552964337089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7050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7050</v>
      </c>
      <c r="H8" s="14">
        <f t="shared" ref="H8:H31" si="4">G8-B8</f>
        <v>0</v>
      </c>
      <c r="I8" s="13">
        <v>5336.6133333333337</v>
      </c>
      <c r="J8" s="13">
        <f t="shared" ref="J8:J28" si="5">100*$G8/$I8</f>
        <v>132.10625465338816</v>
      </c>
      <c r="K8" s="13">
        <f t="shared" ref="K8:K31" si="6">100*(B8/I8)</f>
        <v>132.10625465338816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/>
      <c r="T8" s="17">
        <v>1246</v>
      </c>
      <c r="U8" s="17">
        <v>2676</v>
      </c>
      <c r="V8" s="17">
        <v>3875</v>
      </c>
      <c r="W8" s="17">
        <v>6146</v>
      </c>
      <c r="X8" s="17">
        <v>6146</v>
      </c>
      <c r="Y8" s="17">
        <v>6146</v>
      </c>
      <c r="Z8" s="17">
        <v>6146</v>
      </c>
      <c r="AA8" s="17">
        <v>6146</v>
      </c>
      <c r="AB8" s="17">
        <v>6146</v>
      </c>
      <c r="AC8" s="17">
        <v>6146</v>
      </c>
      <c r="AD8" s="17">
        <v>6146</v>
      </c>
      <c r="AE8" s="17">
        <v>6146</v>
      </c>
      <c r="AF8" s="17">
        <v>7050</v>
      </c>
      <c r="AG8" s="17">
        <v>7050</v>
      </c>
      <c r="AH8" s="17">
        <v>7050</v>
      </c>
      <c r="AI8" s="17">
        <v>7050</v>
      </c>
      <c r="AJ8" s="17">
        <v>7050</v>
      </c>
      <c r="AK8" s="17">
        <v>7050</v>
      </c>
      <c r="AL8" s="17">
        <v>7050</v>
      </c>
      <c r="AM8" s="17">
        <v>7050</v>
      </c>
      <c r="AN8" s="17">
        <v>7050</v>
      </c>
      <c r="AO8" s="17">
        <v>7050</v>
      </c>
      <c r="AP8" s="17">
        <v>7050</v>
      </c>
      <c r="AQ8" s="13"/>
      <c r="AR8" s="13"/>
    </row>
    <row r="9" spans="1:44" x14ac:dyDescent="0.35">
      <c r="A9" s="12">
        <f t="shared" si="0"/>
        <v>44774</v>
      </c>
      <c r="B9" s="13">
        <v>6538.45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6538.45</v>
      </c>
      <c r="H9" s="14">
        <f t="shared" si="4"/>
        <v>0</v>
      </c>
      <c r="I9" s="13">
        <v>5299.3866666666663</v>
      </c>
      <c r="J9" s="13">
        <f t="shared" si="5"/>
        <v>123.38125921490287</v>
      </c>
      <c r="K9" s="13">
        <f t="shared" si="6"/>
        <v>123.38125921490285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/>
      <c r="T9" s="17">
        <v>2091</v>
      </c>
      <c r="U9" s="17">
        <v>5191.45</v>
      </c>
      <c r="V9" s="17">
        <v>5555.45</v>
      </c>
      <c r="W9" s="17">
        <v>5555.45</v>
      </c>
      <c r="X9" s="17">
        <v>5555.45</v>
      </c>
      <c r="Y9" s="17">
        <v>5555.45</v>
      </c>
      <c r="Z9" s="17">
        <v>5640.45</v>
      </c>
      <c r="AA9" s="17">
        <v>5640.45</v>
      </c>
      <c r="AB9" s="17">
        <v>5640.45</v>
      </c>
      <c r="AC9" s="17">
        <v>5640.45</v>
      </c>
      <c r="AD9" s="17">
        <v>5861.45</v>
      </c>
      <c r="AE9" s="17">
        <v>6538.45</v>
      </c>
      <c r="AF9" s="17">
        <v>6538.45</v>
      </c>
      <c r="AG9" s="17">
        <v>6538.45</v>
      </c>
      <c r="AH9" s="17">
        <v>6538.45</v>
      </c>
      <c r="AI9" s="17">
        <v>6538.45</v>
      </c>
      <c r="AJ9" s="17">
        <v>6538.45</v>
      </c>
      <c r="AK9" s="17">
        <v>6538.45</v>
      </c>
      <c r="AL9" s="17">
        <v>6538.45</v>
      </c>
      <c r="AM9" s="17">
        <v>6538.45</v>
      </c>
      <c r="AN9" s="17">
        <v>6538.45</v>
      </c>
      <c r="AO9" s="17">
        <v>6538.45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3039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3039</v>
      </c>
      <c r="H10" s="14">
        <f t="shared" si="4"/>
        <v>0</v>
      </c>
      <c r="I10" s="13">
        <v>5303.1450000000004</v>
      </c>
      <c r="J10" s="13">
        <f t="shared" si="5"/>
        <v>57.305617704211365</v>
      </c>
      <c r="K10" s="13">
        <f t="shared" si="6"/>
        <v>57.305617704211365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1379</v>
      </c>
      <c r="T10" s="17">
        <v>1841</v>
      </c>
      <c r="U10" s="17">
        <v>2863</v>
      </c>
      <c r="V10" s="17">
        <v>2863</v>
      </c>
      <c r="W10" s="17">
        <v>2863</v>
      </c>
      <c r="X10" s="17">
        <v>2863</v>
      </c>
      <c r="Y10" s="17">
        <v>3039</v>
      </c>
      <c r="Z10" s="17">
        <v>3039</v>
      </c>
      <c r="AA10" s="17">
        <v>3039</v>
      </c>
      <c r="AB10" s="17">
        <v>3039</v>
      </c>
      <c r="AC10" s="17">
        <v>3039</v>
      </c>
      <c r="AD10" s="17">
        <v>3039</v>
      </c>
      <c r="AE10" s="17">
        <v>3039</v>
      </c>
      <c r="AF10" s="17">
        <v>3039</v>
      </c>
      <c r="AG10" s="17">
        <v>3039</v>
      </c>
      <c r="AH10" s="17">
        <v>3039</v>
      </c>
      <c r="AI10" s="17">
        <v>3039</v>
      </c>
      <c r="AJ10" s="17">
        <v>3039</v>
      </c>
      <c r="AK10" s="17">
        <v>3039</v>
      </c>
      <c r="AL10" s="17">
        <v>3039</v>
      </c>
      <c r="AM10" s="17">
        <v>3039</v>
      </c>
      <c r="AN10" s="17">
        <v>3039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9163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9163</v>
      </c>
      <c r="H11" s="14">
        <f t="shared" si="4"/>
        <v>0</v>
      </c>
      <c r="I11" s="13">
        <v>5264.2158333333336</v>
      </c>
      <c r="J11" s="13">
        <f t="shared" si="5"/>
        <v>174.06201208505414</v>
      </c>
      <c r="K11" s="13">
        <f t="shared" si="6"/>
        <v>174.06201208505411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>
        <v>90</v>
      </c>
      <c r="T11" s="17">
        <v>1728</v>
      </c>
      <c r="U11" s="17">
        <v>5121</v>
      </c>
      <c r="V11" s="17">
        <v>6351</v>
      </c>
      <c r="W11" s="17">
        <v>6351</v>
      </c>
      <c r="X11" s="17">
        <v>8970</v>
      </c>
      <c r="Y11" s="17">
        <v>8970</v>
      </c>
      <c r="Z11" s="17">
        <v>8970</v>
      </c>
      <c r="AA11" s="17">
        <v>8970</v>
      </c>
      <c r="AB11" s="17">
        <v>8970</v>
      </c>
      <c r="AC11" s="17">
        <v>8970</v>
      </c>
      <c r="AD11" s="17">
        <v>8970</v>
      </c>
      <c r="AE11" s="17">
        <v>9163</v>
      </c>
      <c r="AF11" s="17">
        <v>9163</v>
      </c>
      <c r="AG11" s="17">
        <v>9163</v>
      </c>
      <c r="AH11" s="17">
        <v>9163</v>
      </c>
      <c r="AI11" s="17">
        <v>9163</v>
      </c>
      <c r="AJ11" s="17">
        <v>9163</v>
      </c>
      <c r="AK11" s="17">
        <v>9163</v>
      </c>
      <c r="AL11" s="17">
        <v>9163</v>
      </c>
      <c r="AM11" s="17">
        <v>9163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9719.08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9719.08</v>
      </c>
      <c r="H12" s="14">
        <f t="shared" si="4"/>
        <v>0</v>
      </c>
      <c r="I12" s="13">
        <v>5244.5958333333338</v>
      </c>
      <c r="J12" s="13">
        <f t="shared" si="5"/>
        <v>185.31609124630671</v>
      </c>
      <c r="K12" s="13">
        <f t="shared" si="6"/>
        <v>185.31609124630671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/>
      <c r="T12" s="17">
        <v>3175</v>
      </c>
      <c r="U12" s="17">
        <v>7551.58</v>
      </c>
      <c r="V12" s="17">
        <v>7551.58</v>
      </c>
      <c r="W12" s="17">
        <v>8312.58</v>
      </c>
      <c r="X12" s="17">
        <v>8312.58</v>
      </c>
      <c r="Y12" s="17">
        <v>8312.58</v>
      </c>
      <c r="Z12" s="17">
        <v>8312.58</v>
      </c>
      <c r="AA12" s="17">
        <v>8312.58</v>
      </c>
      <c r="AB12" s="17">
        <v>8312.58</v>
      </c>
      <c r="AC12" s="17">
        <v>8312.58</v>
      </c>
      <c r="AD12" s="17">
        <v>9719.08</v>
      </c>
      <c r="AE12" s="17">
        <v>9719.08</v>
      </c>
      <c r="AF12" s="17">
        <v>9719.08</v>
      </c>
      <c r="AG12" s="17">
        <v>9719.08</v>
      </c>
      <c r="AH12" s="17">
        <v>9719.08</v>
      </c>
      <c r="AI12" s="17">
        <v>9719.08</v>
      </c>
      <c r="AJ12" s="17">
        <v>9719.08</v>
      </c>
      <c r="AK12" s="17">
        <v>9719.08</v>
      </c>
      <c r="AL12" s="17">
        <v>9719.08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9039.5300000000007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9039.5300000000007</v>
      </c>
      <c r="H13" s="14">
        <f t="shared" si="4"/>
        <v>0</v>
      </c>
      <c r="I13" s="13">
        <v>5223.5858333333344</v>
      </c>
      <c r="J13" s="13">
        <f t="shared" si="5"/>
        <v>173.05219610475115</v>
      </c>
      <c r="K13" s="13">
        <f t="shared" si="6"/>
        <v>173.05219610475115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>
        <v>885</v>
      </c>
      <c r="T13" s="17">
        <v>1915</v>
      </c>
      <c r="U13" s="17">
        <v>2901</v>
      </c>
      <c r="V13" s="17">
        <v>2995</v>
      </c>
      <c r="W13" s="17">
        <v>7148</v>
      </c>
      <c r="X13" s="17">
        <v>7148</v>
      </c>
      <c r="Y13" s="17">
        <v>7148</v>
      </c>
      <c r="Z13" s="17">
        <v>8243</v>
      </c>
      <c r="AA13" s="17">
        <v>8243</v>
      </c>
      <c r="AB13" s="17">
        <v>8243</v>
      </c>
      <c r="AC13" s="17">
        <v>8243</v>
      </c>
      <c r="AD13" s="17">
        <v>8243</v>
      </c>
      <c r="AE13" s="17">
        <v>8243</v>
      </c>
      <c r="AF13" s="17">
        <v>8472.5300000000007</v>
      </c>
      <c r="AG13" s="17">
        <v>8472.5300000000007</v>
      </c>
      <c r="AH13" s="17">
        <v>9039.5300000000007</v>
      </c>
      <c r="AI13" s="17">
        <v>9039.5300000000007</v>
      </c>
      <c r="AJ13" s="17">
        <v>9039.5300000000007</v>
      </c>
      <c r="AK13" s="17">
        <v>9039.5300000000007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6057.3200000000006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6057.3200000000006</v>
      </c>
      <c r="H14" s="14">
        <f t="shared" si="4"/>
        <v>0</v>
      </c>
      <c r="I14" s="13">
        <v>5155.9000000000005</v>
      </c>
      <c r="J14" s="13">
        <f t="shared" si="5"/>
        <v>117.48327159176867</v>
      </c>
      <c r="K14" s="13">
        <f t="shared" si="6"/>
        <v>117.48327159176866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/>
      <c r="T14" s="17">
        <v>951</v>
      </c>
      <c r="U14" s="17">
        <v>2211</v>
      </c>
      <c r="V14" s="17">
        <v>5237.2700000000004</v>
      </c>
      <c r="W14" s="17">
        <v>5237.2700000000004</v>
      </c>
      <c r="X14" s="17">
        <v>5237.2700000000004</v>
      </c>
      <c r="Y14" s="17">
        <v>5237.2700000000004</v>
      </c>
      <c r="Z14" s="17">
        <v>5463.3200000000006</v>
      </c>
      <c r="AA14" s="17">
        <v>5463.3200000000006</v>
      </c>
      <c r="AB14" s="17">
        <v>6057.3200000000006</v>
      </c>
      <c r="AC14" s="17">
        <v>6057.3200000000006</v>
      </c>
      <c r="AD14" s="17">
        <v>6057.3200000000006</v>
      </c>
      <c r="AE14" s="17">
        <v>6057.3200000000006</v>
      </c>
      <c r="AF14" s="17">
        <v>6057.3200000000006</v>
      </c>
      <c r="AG14" s="17">
        <v>6057.3200000000006</v>
      </c>
      <c r="AH14" s="17">
        <v>6057.3200000000006</v>
      </c>
      <c r="AI14" s="17">
        <v>6057.3200000000006</v>
      </c>
      <c r="AJ14" s="17">
        <v>6057.3200000000006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4576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4576</v>
      </c>
      <c r="H15" s="14">
        <f t="shared" si="4"/>
        <v>0</v>
      </c>
      <c r="I15" s="13">
        <v>5079.55</v>
      </c>
      <c r="J15" s="13">
        <f t="shared" si="5"/>
        <v>90.08672028033979</v>
      </c>
      <c r="K15" s="13">
        <f t="shared" si="6"/>
        <v>90.08672028033979</v>
      </c>
      <c r="L15" s="13">
        <f t="shared" si="7"/>
        <v>0</v>
      </c>
      <c r="M15" s="13"/>
      <c r="N15" s="13"/>
      <c r="O15" s="13"/>
      <c r="P15" s="13"/>
      <c r="R15" s="16">
        <f t="shared" si="8"/>
        <v>44958</v>
      </c>
      <c r="S15" s="17"/>
      <c r="T15" s="17">
        <v>1995</v>
      </c>
      <c r="U15" s="17">
        <v>2370</v>
      </c>
      <c r="V15" s="17">
        <v>3985</v>
      </c>
      <c r="W15" s="17">
        <v>3985</v>
      </c>
      <c r="X15" s="17">
        <v>3985</v>
      </c>
      <c r="Y15" s="17">
        <v>4576</v>
      </c>
      <c r="Z15" s="17">
        <v>4576</v>
      </c>
      <c r="AA15" s="17">
        <v>4576</v>
      </c>
      <c r="AB15" s="17">
        <v>4576</v>
      </c>
      <c r="AC15" s="17">
        <v>4576</v>
      </c>
      <c r="AD15" s="17">
        <v>4576</v>
      </c>
      <c r="AE15" s="17">
        <v>4576</v>
      </c>
      <c r="AF15" s="17">
        <v>4576</v>
      </c>
      <c r="AG15" s="17">
        <v>4576</v>
      </c>
      <c r="AH15" s="17">
        <v>4576</v>
      </c>
      <c r="AI15" s="17">
        <v>4576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1633.07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1633.07</v>
      </c>
      <c r="H16" s="14">
        <f t="shared" si="4"/>
        <v>0</v>
      </c>
      <c r="I16" s="13">
        <v>5040.5958333333338</v>
      </c>
      <c r="J16" s="13">
        <f t="shared" si="5"/>
        <v>32.398352377323114</v>
      </c>
      <c r="K16" s="13">
        <f t="shared" si="6"/>
        <v>32.398352377323114</v>
      </c>
      <c r="L16" s="13">
        <f t="shared" si="7"/>
        <v>0</v>
      </c>
      <c r="M16" s="13"/>
      <c r="N16" s="13"/>
      <c r="O16" s="13"/>
      <c r="P16" s="13"/>
      <c r="R16" s="16">
        <f t="shared" si="8"/>
        <v>44986</v>
      </c>
      <c r="S16" s="17"/>
      <c r="T16" s="17">
        <v>898</v>
      </c>
      <c r="U16" s="17">
        <v>898</v>
      </c>
      <c r="V16" s="17">
        <v>898</v>
      </c>
      <c r="W16" s="17">
        <v>1066.07</v>
      </c>
      <c r="X16" s="17">
        <v>1066.07</v>
      </c>
      <c r="Y16" s="17">
        <v>1633.07</v>
      </c>
      <c r="Z16" s="17">
        <v>1633.07</v>
      </c>
      <c r="AA16" s="17">
        <v>1633.07</v>
      </c>
      <c r="AB16" s="17">
        <v>1633.07</v>
      </c>
      <c r="AC16" s="17">
        <v>1633.07</v>
      </c>
      <c r="AD16" s="17">
        <v>1633.07</v>
      </c>
      <c r="AE16" s="17">
        <v>1633.07</v>
      </c>
      <c r="AF16" s="17">
        <v>1633.07</v>
      </c>
      <c r="AG16" s="17">
        <v>1633.07</v>
      </c>
      <c r="AH16" s="17">
        <v>1633.07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11092.8</v>
      </c>
      <c r="C17" s="13">
        <f>++'Completion Factors'!J21</f>
        <v>0.9928955380972071</v>
      </c>
      <c r="D17" s="13">
        <f t="shared" si="1"/>
        <v>79.372272279851401</v>
      </c>
      <c r="E17" s="13">
        <f t="shared" si="2"/>
        <v>79.372272279851401</v>
      </c>
      <c r="F17" s="13"/>
      <c r="G17" s="13">
        <f t="shared" si="3"/>
        <v>11172.172272279851</v>
      </c>
      <c r="H17" s="14">
        <f t="shared" si="4"/>
        <v>79.372272279852041</v>
      </c>
      <c r="I17" s="13">
        <v>5040.5958333333338</v>
      </c>
      <c r="J17" s="13">
        <f t="shared" si="5"/>
        <v>221.64388182838539</v>
      </c>
      <c r="K17" s="13">
        <f t="shared" si="6"/>
        <v>220.06922131394847</v>
      </c>
      <c r="L17" s="13">
        <f t="shared" si="7"/>
        <v>1.5746605144369141</v>
      </c>
      <c r="M17" s="13"/>
      <c r="N17" s="13"/>
      <c r="O17" s="13"/>
      <c r="P17" s="13"/>
      <c r="R17" s="16">
        <f t="shared" si="8"/>
        <v>45017</v>
      </c>
      <c r="S17" s="17"/>
      <c r="T17" s="17">
        <v>375</v>
      </c>
      <c r="U17" s="17">
        <v>375</v>
      </c>
      <c r="V17" s="17">
        <v>1340</v>
      </c>
      <c r="W17" s="17">
        <v>2431</v>
      </c>
      <c r="X17" s="17">
        <v>7031</v>
      </c>
      <c r="Y17" s="17">
        <v>7031</v>
      </c>
      <c r="Z17" s="17">
        <v>7031</v>
      </c>
      <c r="AA17" s="17">
        <v>7031</v>
      </c>
      <c r="AB17" s="17">
        <v>7031</v>
      </c>
      <c r="AC17" s="17">
        <v>7031</v>
      </c>
      <c r="AD17" s="17">
        <v>7031</v>
      </c>
      <c r="AE17" s="17">
        <v>7031</v>
      </c>
      <c r="AF17" s="17">
        <v>7031</v>
      </c>
      <c r="AG17" s="17">
        <v>11092.8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3618.06</v>
      </c>
      <c r="C18" s="13">
        <f>++'Completion Factors'!J20</f>
        <v>0.82271063130914834</v>
      </c>
      <c r="D18" s="13">
        <f t="shared" si="1"/>
        <v>779.67094246116392</v>
      </c>
      <c r="E18" s="13">
        <f t="shared" si="2"/>
        <v>779.67094246116392</v>
      </c>
      <c r="F18" s="13"/>
      <c r="G18" s="13">
        <f t="shared" si="3"/>
        <v>4397.730942461164</v>
      </c>
      <c r="H18" s="14">
        <f t="shared" si="4"/>
        <v>779.67094246116403</v>
      </c>
      <c r="I18" s="13">
        <v>5040.5958333333338</v>
      </c>
      <c r="J18" s="13">
        <f t="shared" si="5"/>
        <v>87.246251988288364</v>
      </c>
      <c r="K18" s="13">
        <f t="shared" si="6"/>
        <v>71.778419052641752</v>
      </c>
      <c r="L18" s="13">
        <f t="shared" si="7"/>
        <v>15.467832935646612</v>
      </c>
      <c r="M18" s="13"/>
      <c r="N18" s="13"/>
      <c r="O18" s="13"/>
      <c r="P18" s="13"/>
      <c r="R18" s="16">
        <f t="shared" si="8"/>
        <v>45047</v>
      </c>
      <c r="S18" s="17"/>
      <c r="T18" s="17"/>
      <c r="U18" s="17"/>
      <c r="V18" s="17">
        <v>1110</v>
      </c>
      <c r="W18" s="17">
        <v>1110</v>
      </c>
      <c r="X18" s="17">
        <v>2581.9699999999998</v>
      </c>
      <c r="Y18" s="17">
        <v>2581.9699999999998</v>
      </c>
      <c r="Z18" s="17">
        <v>2581.9699999999998</v>
      </c>
      <c r="AA18" s="17">
        <v>2618.06</v>
      </c>
      <c r="AB18" s="17">
        <v>2618.06</v>
      </c>
      <c r="AC18" s="17">
        <v>2618.06</v>
      </c>
      <c r="AD18" s="17">
        <v>2618.06</v>
      </c>
      <c r="AE18" s="17">
        <v>2618.06</v>
      </c>
      <c r="AF18" s="17">
        <v>3618.06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1341.53</v>
      </c>
      <c r="C19" s="13">
        <f>++'Completion Factors'!J19</f>
        <v>0.77141187210103446</v>
      </c>
      <c r="D19" s="13">
        <f t="shared" si="1"/>
        <v>397.52801623998749</v>
      </c>
      <c r="E19" s="13">
        <f t="shared" si="2"/>
        <v>397.52801623998749</v>
      </c>
      <c r="F19" s="13"/>
      <c r="G19" s="13">
        <f t="shared" si="3"/>
        <v>1739.0580162399874</v>
      </c>
      <c r="H19" s="14">
        <f t="shared" si="4"/>
        <v>397.52801623998744</v>
      </c>
      <c r="I19" s="13">
        <v>5005.4375</v>
      </c>
      <c r="J19" s="13">
        <f t="shared" si="5"/>
        <v>34.743376902418369</v>
      </c>
      <c r="K19" s="13">
        <f t="shared" si="6"/>
        <v>26.801453419406396</v>
      </c>
      <c r="L19" s="13">
        <f t="shared" si="7"/>
        <v>7.9419234830119727</v>
      </c>
      <c r="M19" s="13">
        <f t="shared" ref="M19:M31" si="9">SUM(G8:G19)/SUM(I8:I19)*100</f>
        <v>119.48955627751891</v>
      </c>
      <c r="N19" s="18"/>
      <c r="O19" s="13"/>
      <c r="P19" s="13"/>
      <c r="R19" s="16">
        <f t="shared" si="8"/>
        <v>45078</v>
      </c>
      <c r="S19" s="17"/>
      <c r="T19" s="17"/>
      <c r="U19" s="17">
        <v>1022</v>
      </c>
      <c r="V19" s="17">
        <v>1022</v>
      </c>
      <c r="W19" s="17">
        <v>1022</v>
      </c>
      <c r="X19" s="17">
        <v>1291.53</v>
      </c>
      <c r="Y19" s="17">
        <v>1291.53</v>
      </c>
      <c r="Z19" s="17">
        <v>1341.53</v>
      </c>
      <c r="AA19" s="17">
        <v>1341.53</v>
      </c>
      <c r="AB19" s="17">
        <v>1341.53</v>
      </c>
      <c r="AC19" s="17">
        <v>1341.53</v>
      </c>
      <c r="AD19" s="17">
        <v>1341.53</v>
      </c>
      <c r="AE19" s="17">
        <v>1341.53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6299.2400000000007</v>
      </c>
      <c r="C20" s="13">
        <f>++'Completion Factors'!J18</f>
        <v>0.77141187210103446</v>
      </c>
      <c r="D20" s="13">
        <f t="shared" si="1"/>
        <v>1866.6182500723644</v>
      </c>
      <c r="E20" s="13">
        <f t="shared" si="2"/>
        <v>1866.6182500723644</v>
      </c>
      <c r="F20" s="13"/>
      <c r="G20" s="13">
        <f t="shared" si="3"/>
        <v>8165.8582500723651</v>
      </c>
      <c r="H20" s="14">
        <f t="shared" si="4"/>
        <v>1866.6182500723644</v>
      </c>
      <c r="I20" s="13">
        <v>4973.020833333333</v>
      </c>
      <c r="J20" s="13">
        <f t="shared" si="5"/>
        <v>164.20317798264534</v>
      </c>
      <c r="K20" s="13">
        <f t="shared" si="6"/>
        <v>126.66828093253181</v>
      </c>
      <c r="L20" s="13">
        <f t="shared" si="7"/>
        <v>37.534897050113528</v>
      </c>
      <c r="M20" s="13">
        <f t="shared" si="9"/>
        <v>122.00341650672968</v>
      </c>
      <c r="N20" s="18">
        <f t="shared" ref="N20:N31" si="10">J20/J8</f>
        <v>1.2429629347487825</v>
      </c>
      <c r="O20" s="18">
        <f t="shared" ref="O20:O31" si="11">I20/I8</f>
        <v>0.93186830724104663</v>
      </c>
      <c r="P20" s="13"/>
      <c r="R20" s="16">
        <f t="shared" si="8"/>
        <v>45108</v>
      </c>
      <c r="S20" s="17"/>
      <c r="T20" s="17">
        <v>3455.1</v>
      </c>
      <c r="U20" s="17">
        <v>4443.1000000000004</v>
      </c>
      <c r="V20" s="17">
        <v>4832.1000000000004</v>
      </c>
      <c r="W20" s="17">
        <v>6299.2400000000007</v>
      </c>
      <c r="X20" s="17">
        <v>6299.2400000000007</v>
      </c>
      <c r="Y20" s="17">
        <v>6299.2400000000007</v>
      </c>
      <c r="Z20" s="17">
        <v>6299.2400000000007</v>
      </c>
      <c r="AA20" s="17">
        <v>6299.2400000000007</v>
      </c>
      <c r="AB20" s="17">
        <v>6299.2400000000007</v>
      </c>
      <c r="AC20" s="17">
        <v>6299.2400000000007</v>
      </c>
      <c r="AD20" s="17">
        <v>6299.2400000000007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4542</v>
      </c>
      <c r="C21" s="13">
        <f>++'Completion Factors'!J17</f>
        <v>0.77141187210103446</v>
      </c>
      <c r="D21" s="13">
        <f t="shared" si="1"/>
        <v>1345.9052348900309</v>
      </c>
      <c r="E21" s="13">
        <f t="shared" si="2"/>
        <v>1345.9052348900309</v>
      </c>
      <c r="F21" s="13"/>
      <c r="G21" s="13">
        <f t="shared" si="3"/>
        <v>5887.9052348900314</v>
      </c>
      <c r="H21" s="14">
        <f t="shared" si="4"/>
        <v>1345.9052348900314</v>
      </c>
      <c r="I21" s="13">
        <v>4940.4366666666656</v>
      </c>
      <c r="J21" s="13">
        <f t="shared" si="5"/>
        <v>119.17783046620103</v>
      </c>
      <c r="K21" s="13">
        <f t="shared" si="6"/>
        <v>91.935193312871817</v>
      </c>
      <c r="L21" s="13">
        <f t="shared" si="7"/>
        <v>27.242637153329213</v>
      </c>
      <c r="M21" s="13">
        <f t="shared" si="9"/>
        <v>121.65664160364791</v>
      </c>
      <c r="N21" s="18">
        <f t="shared" si="10"/>
        <v>0.9659313839439716</v>
      </c>
      <c r="O21" s="18">
        <f t="shared" si="11"/>
        <v>0.93226574647632166</v>
      </c>
      <c r="P21" s="13"/>
      <c r="R21" s="16">
        <f t="shared" si="8"/>
        <v>45139</v>
      </c>
      <c r="S21" s="17">
        <v>933</v>
      </c>
      <c r="T21" s="17">
        <v>2531</v>
      </c>
      <c r="U21" s="17">
        <v>4112</v>
      </c>
      <c r="V21" s="17">
        <v>4312</v>
      </c>
      <c r="W21" s="17">
        <v>4542</v>
      </c>
      <c r="X21" s="17">
        <v>4542</v>
      </c>
      <c r="Y21" s="17">
        <v>4542</v>
      </c>
      <c r="Z21" s="17">
        <v>4542</v>
      </c>
      <c r="AA21" s="17">
        <v>4542</v>
      </c>
      <c r="AB21" s="17">
        <v>4542</v>
      </c>
      <c r="AC21" s="17">
        <v>4542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3689</v>
      </c>
      <c r="C22" s="13">
        <f>++'Completion Factors'!J16</f>
        <v>0.77141187210103446</v>
      </c>
      <c r="D22" s="13">
        <f t="shared" si="1"/>
        <v>1093.1405573556417</v>
      </c>
      <c r="E22" s="13">
        <f t="shared" si="2"/>
        <v>1093.1405573556417</v>
      </c>
      <c r="F22" s="13"/>
      <c r="G22" s="13">
        <f t="shared" si="3"/>
        <v>4782.1405573556422</v>
      </c>
      <c r="H22" s="14">
        <f t="shared" si="4"/>
        <v>1093.1405573556422</v>
      </c>
      <c r="I22" s="13">
        <v>4909.1833333333334</v>
      </c>
      <c r="J22" s="13">
        <f t="shared" si="5"/>
        <v>97.412140322503916</v>
      </c>
      <c r="K22" s="13">
        <f t="shared" si="6"/>
        <v>75.144881531551405</v>
      </c>
      <c r="L22" s="13">
        <f t="shared" si="7"/>
        <v>22.267258790952511</v>
      </c>
      <c r="M22" s="13">
        <f t="shared" si="9"/>
        <v>125.30487619523096</v>
      </c>
      <c r="N22" s="18">
        <f t="shared" si="10"/>
        <v>1.6998706972378581</v>
      </c>
      <c r="O22" s="18">
        <f t="shared" si="11"/>
        <v>0.92571169246425145</v>
      </c>
      <c r="P22" s="13"/>
      <c r="R22" s="16">
        <f t="shared" si="8"/>
        <v>45170</v>
      </c>
      <c r="S22" s="17">
        <v>273</v>
      </c>
      <c r="T22" s="17">
        <v>2317</v>
      </c>
      <c r="U22" s="17">
        <v>3507</v>
      </c>
      <c r="V22" s="17">
        <v>3689</v>
      </c>
      <c r="W22" s="17">
        <v>3689</v>
      </c>
      <c r="X22" s="17">
        <v>3689</v>
      </c>
      <c r="Y22" s="17">
        <v>3689</v>
      </c>
      <c r="Z22" s="17">
        <v>3689</v>
      </c>
      <c r="AA22" s="17">
        <v>3689</v>
      </c>
      <c r="AB22" s="17">
        <v>3689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4142.75</v>
      </c>
      <c r="C23" s="13">
        <f>++'Completion Factors'!J15</f>
        <v>0.77141187210103446</v>
      </c>
      <c r="D23" s="13">
        <f t="shared" si="1"/>
        <v>1227.5977348834601</v>
      </c>
      <c r="E23" s="13">
        <f t="shared" si="2"/>
        <v>1227.5977348834601</v>
      </c>
      <c r="F23" s="13"/>
      <c r="G23" s="13">
        <f t="shared" si="3"/>
        <v>5370.3477348834604</v>
      </c>
      <c r="H23" s="14">
        <f t="shared" si="4"/>
        <v>1227.5977348834604</v>
      </c>
      <c r="I23" s="13">
        <v>4864.166666666667</v>
      </c>
      <c r="J23" s="13">
        <f t="shared" si="5"/>
        <v>110.40632656947322</v>
      </c>
      <c r="K23" s="13">
        <f t="shared" si="6"/>
        <v>85.168751070755519</v>
      </c>
      <c r="L23" s="13">
        <f t="shared" si="7"/>
        <v>25.237575498717703</v>
      </c>
      <c r="M23" s="13">
        <f t="shared" si="9"/>
        <v>119.86618123330987</v>
      </c>
      <c r="N23" s="18">
        <f t="shared" si="10"/>
        <v>0.63429306169070354</v>
      </c>
      <c r="O23" s="18">
        <f t="shared" si="11"/>
        <v>0.9240059337739287</v>
      </c>
      <c r="P23" s="13"/>
      <c r="R23" s="16">
        <f t="shared" si="8"/>
        <v>45200</v>
      </c>
      <c r="S23" s="17"/>
      <c r="T23" s="17">
        <v>2488</v>
      </c>
      <c r="U23" s="17">
        <v>2488</v>
      </c>
      <c r="V23" s="17">
        <v>4142.75</v>
      </c>
      <c r="W23" s="17">
        <v>4142.75</v>
      </c>
      <c r="X23" s="17">
        <v>4142.75</v>
      </c>
      <c r="Y23" s="17">
        <v>4142.75</v>
      </c>
      <c r="Z23" s="17">
        <v>4142.75</v>
      </c>
      <c r="AA23" s="17">
        <v>4142.75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8120</v>
      </c>
      <c r="C24" s="13">
        <f>++'Completion Factors'!J14</f>
        <v>0.77085625389710433</v>
      </c>
      <c r="D24" s="13">
        <f t="shared" si="1"/>
        <v>2413.7408355305065</v>
      </c>
      <c r="E24" s="13">
        <f t="shared" si="2"/>
        <v>2413.7408355305065</v>
      </c>
      <c r="F24" s="19">
        <v>0</v>
      </c>
      <c r="G24" s="13">
        <f t="shared" si="3"/>
        <v>10533.740835530507</v>
      </c>
      <c r="H24" s="14">
        <f t="shared" si="4"/>
        <v>2413.740835530507</v>
      </c>
      <c r="I24" s="13">
        <v>4828.1075000000001</v>
      </c>
      <c r="J24" s="13">
        <f t="shared" si="5"/>
        <v>218.17535826471359</v>
      </c>
      <c r="K24" s="13">
        <f t="shared" si="6"/>
        <v>168.18183936459573</v>
      </c>
      <c r="L24" s="13">
        <f t="shared" si="7"/>
        <v>49.993518900117863</v>
      </c>
      <c r="M24" s="13">
        <f t="shared" si="9"/>
        <v>122.05231066881875</v>
      </c>
      <c r="N24" s="18">
        <f t="shared" si="10"/>
        <v>1.1773146994274397</v>
      </c>
      <c r="O24" s="18">
        <f t="shared" si="11"/>
        <v>0.92058714406813991</v>
      </c>
      <c r="P24" s="13"/>
      <c r="R24" s="16">
        <f t="shared" si="8"/>
        <v>45231</v>
      </c>
      <c r="S24" s="17"/>
      <c r="T24" s="17"/>
      <c r="U24" s="17">
        <v>6517</v>
      </c>
      <c r="V24" s="17">
        <v>7106</v>
      </c>
      <c r="W24" s="17">
        <v>7106</v>
      </c>
      <c r="X24" s="17">
        <v>8120</v>
      </c>
      <c r="Y24" s="17">
        <v>8120</v>
      </c>
      <c r="Z24" s="17">
        <v>8120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8673</v>
      </c>
      <c r="C25" s="13">
        <f>++'Completion Factors'!J13</f>
        <v>0.77023686327074659</v>
      </c>
      <c r="D25" s="13">
        <f t="shared" si="1"/>
        <v>2587.1725697350157</v>
      </c>
      <c r="E25" s="13">
        <f t="shared" si="2"/>
        <v>2587.1725697350157</v>
      </c>
      <c r="F25" s="19">
        <v>0</v>
      </c>
      <c r="G25" s="13">
        <f t="shared" si="3"/>
        <v>11260.172569735016</v>
      </c>
      <c r="H25" s="14">
        <f t="shared" si="4"/>
        <v>2587.1725697350157</v>
      </c>
      <c r="I25" s="13">
        <v>4792.87</v>
      </c>
      <c r="J25" s="13">
        <f t="shared" si="5"/>
        <v>234.93590624688372</v>
      </c>
      <c r="K25" s="13">
        <f t="shared" si="6"/>
        <v>180.95629549726991</v>
      </c>
      <c r="L25" s="13">
        <f t="shared" si="7"/>
        <v>53.979610749613812</v>
      </c>
      <c r="M25" s="13">
        <f t="shared" si="9"/>
        <v>126.65482453704568</v>
      </c>
      <c r="N25" s="18">
        <f t="shared" si="10"/>
        <v>1.3576014146892039</v>
      </c>
      <c r="O25" s="18">
        <f t="shared" si="11"/>
        <v>0.91754403065710111</v>
      </c>
      <c r="P25" s="13"/>
      <c r="R25" s="16">
        <f t="shared" si="8"/>
        <v>45261</v>
      </c>
      <c r="S25" s="17"/>
      <c r="T25" s="17">
        <v>1454</v>
      </c>
      <c r="U25" s="17">
        <v>4663</v>
      </c>
      <c r="V25" s="17">
        <v>8673</v>
      </c>
      <c r="W25" s="17">
        <v>8673</v>
      </c>
      <c r="X25" s="17">
        <v>8673</v>
      </c>
      <c r="Y25" s="17">
        <v>8673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7047</v>
      </c>
      <c r="C26" s="13">
        <f>++'Completion Factors'!J12</f>
        <v>0.77023686327074659</v>
      </c>
      <c r="D26" s="13">
        <f t="shared" si="1"/>
        <v>2102.1336445200805</v>
      </c>
      <c r="E26" s="13">
        <f t="shared" si="2"/>
        <v>2102.1336445200805</v>
      </c>
      <c r="F26" s="19">
        <v>0</v>
      </c>
      <c r="G26" s="13">
        <f t="shared" si="3"/>
        <v>9149.1336445200795</v>
      </c>
      <c r="H26" s="14">
        <f t="shared" si="4"/>
        <v>2102.1336445200795</v>
      </c>
      <c r="I26" s="13">
        <v>4752.3116666666674</v>
      </c>
      <c r="J26" s="13">
        <f t="shared" si="5"/>
        <v>192.51964698976485</v>
      </c>
      <c r="K26" s="13">
        <f t="shared" si="6"/>
        <v>148.28572901538791</v>
      </c>
      <c r="L26" s="13">
        <f t="shared" si="7"/>
        <v>44.233917974376936</v>
      </c>
      <c r="M26" s="13">
        <f t="shared" si="9"/>
        <v>132.73406853733565</v>
      </c>
      <c r="N26" s="18">
        <f t="shared" si="10"/>
        <v>1.6386983813213243</v>
      </c>
      <c r="O26" s="18">
        <f t="shared" si="11"/>
        <v>0.92172300988511546</v>
      </c>
      <c r="P26" s="13"/>
      <c r="R26" s="16">
        <f t="shared" si="8"/>
        <v>45292</v>
      </c>
      <c r="S26" s="17"/>
      <c r="T26" s="17"/>
      <c r="U26" s="17">
        <v>6953</v>
      </c>
      <c r="V26" s="17">
        <v>7047</v>
      </c>
      <c r="W26" s="17">
        <v>7047</v>
      </c>
      <c r="X26" s="17">
        <v>7047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4324</v>
      </c>
      <c r="C27" s="13">
        <f>++'Completion Factors'!J11</f>
        <v>0.74249530465258318</v>
      </c>
      <c r="D27" s="13">
        <f t="shared" si="1"/>
        <v>1499.6058503066477</v>
      </c>
      <c r="E27" s="13">
        <f t="shared" si="2"/>
        <v>1499.6058503066477</v>
      </c>
      <c r="F27" s="19">
        <v>0</v>
      </c>
      <c r="G27" s="13">
        <f t="shared" si="3"/>
        <v>5823.6058503066479</v>
      </c>
      <c r="H27" s="14">
        <f t="shared" si="4"/>
        <v>1499.6058503066479</v>
      </c>
      <c r="I27" s="13">
        <v>4722.149166666667</v>
      </c>
      <c r="J27" s="13">
        <f t="shared" si="5"/>
        <v>123.32532592183003</v>
      </c>
      <c r="K27" s="13">
        <f t="shared" si="6"/>
        <v>91.568475441708301</v>
      </c>
      <c r="L27" s="13">
        <f t="shared" si="7"/>
        <v>31.756850480121727</v>
      </c>
      <c r="M27" s="13">
        <f t="shared" si="9"/>
        <v>135.65719531647139</v>
      </c>
      <c r="N27" s="18">
        <f t="shared" si="10"/>
        <v>1.368962323615017</v>
      </c>
      <c r="O27" s="18">
        <f t="shared" si="11"/>
        <v>0.92963927250773526</v>
      </c>
      <c r="P27" s="13"/>
      <c r="R27" s="16">
        <f t="shared" si="8"/>
        <v>45323</v>
      </c>
      <c r="S27" s="17"/>
      <c r="T27" s="17">
        <v>2530</v>
      </c>
      <c r="U27" s="17">
        <v>2905</v>
      </c>
      <c r="V27" s="17">
        <v>2905</v>
      </c>
      <c r="W27" s="17">
        <v>4324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421</v>
      </c>
      <c r="C28" s="13">
        <f>++'Completion Factors'!J10</f>
        <v>0.6998181407355587</v>
      </c>
      <c r="D28" s="13">
        <f t="shared" si="1"/>
        <v>180.58486254371599</v>
      </c>
      <c r="E28" s="13">
        <f t="shared" si="2"/>
        <v>180.58486254371599</v>
      </c>
      <c r="F28" s="19">
        <v>0</v>
      </c>
      <c r="G28" s="13">
        <f t="shared" si="3"/>
        <v>601.58486254371599</v>
      </c>
      <c r="H28" s="14">
        <f t="shared" si="4"/>
        <v>180.58486254371599</v>
      </c>
      <c r="I28" s="13">
        <v>4712.149166666667</v>
      </c>
      <c r="J28" s="13">
        <f t="shared" si="5"/>
        <v>12.766676971927692</v>
      </c>
      <c r="K28" s="13">
        <f t="shared" si="6"/>
        <v>8.9343521418659098</v>
      </c>
      <c r="L28" s="13">
        <f t="shared" si="7"/>
        <v>3.8323248300617827</v>
      </c>
      <c r="M28" s="13">
        <f t="shared" si="9"/>
        <v>134.65700180725781</v>
      </c>
      <c r="N28" s="18">
        <f t="shared" si="10"/>
        <v>0.39405327848905036</v>
      </c>
      <c r="O28" s="18">
        <f t="shared" si="11"/>
        <v>0.93483971388964437</v>
      </c>
      <c r="P28" s="20"/>
      <c r="R28" s="16">
        <f t="shared" si="8"/>
        <v>45352</v>
      </c>
      <c r="S28" s="17"/>
      <c r="T28" s="17"/>
      <c r="U28" s="17"/>
      <c r="V28" s="17">
        <v>421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/>
      <c r="C29" s="13">
        <f>++'Completion Factors'!J9</f>
        <v>0.62250964789025098</v>
      </c>
      <c r="D29" s="13">
        <f t="shared" si="1"/>
        <v>0</v>
      </c>
      <c r="E29" s="13">
        <f t="shared" si="2"/>
        <v>0</v>
      </c>
      <c r="F29" s="13">
        <f>ROUND(+I29*J29/100,0)-D29-B29</f>
        <v>15739</v>
      </c>
      <c r="G29" s="13">
        <f t="shared" si="3"/>
        <v>15739</v>
      </c>
      <c r="H29" s="14">
        <f t="shared" si="4"/>
        <v>15739</v>
      </c>
      <c r="I29" s="13">
        <v>4698.0783333333338</v>
      </c>
      <c r="J29" s="19">
        <v>335</v>
      </c>
      <c r="K29" s="13">
        <f t="shared" si="6"/>
        <v>0</v>
      </c>
      <c r="L29" s="13">
        <f t="shared" si="7"/>
        <v>335</v>
      </c>
      <c r="M29" s="13">
        <f t="shared" si="9"/>
        <v>143.2905534068272</v>
      </c>
      <c r="N29" s="18">
        <f t="shared" si="10"/>
        <v>1.5114335538455517</v>
      </c>
      <c r="O29" s="18">
        <f t="shared" si="11"/>
        <v>0.93204821189293929</v>
      </c>
      <c r="P29" s="13"/>
      <c r="R29" s="16">
        <f t="shared" si="8"/>
        <v>45383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/>
      <c r="C30" s="13">
        <f>++'Completion Factors'!J8</f>
        <v>0.40898787443976731</v>
      </c>
      <c r="D30" s="13">
        <f t="shared" si="1"/>
        <v>0</v>
      </c>
      <c r="E30" s="13">
        <f t="shared" si="2"/>
        <v>0</v>
      </c>
      <c r="F30" s="13">
        <f>ROUND(+I30*J30/100,0)-D30-B30</f>
        <v>15617</v>
      </c>
      <c r="G30" s="13">
        <f t="shared" si="3"/>
        <v>15617</v>
      </c>
      <c r="H30" s="14">
        <f t="shared" si="4"/>
        <v>15617</v>
      </c>
      <c r="I30" s="13">
        <v>4661.9366666666674</v>
      </c>
      <c r="J30" s="19">
        <v>335</v>
      </c>
      <c r="K30" s="13">
        <f t="shared" si="6"/>
        <v>0</v>
      </c>
      <c r="L30" s="13">
        <f t="shared" si="7"/>
        <v>335</v>
      </c>
      <c r="M30" s="13">
        <f t="shared" si="9"/>
        <v>163.61872982136262</v>
      </c>
      <c r="N30" s="18">
        <f t="shared" si="10"/>
        <v>3.839706490142055</v>
      </c>
      <c r="O30" s="18">
        <f t="shared" si="11"/>
        <v>0.92487809394226717</v>
      </c>
      <c r="P30" s="13"/>
      <c r="R30" s="16">
        <f t="shared" si="8"/>
        <v>45413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/>
      <c r="C31" s="13">
        <f>+'Completion Factors'!J7</f>
        <v>0.40898787443976731</v>
      </c>
      <c r="D31" s="13">
        <f t="shared" si="1"/>
        <v>0</v>
      </c>
      <c r="E31" s="13">
        <f t="shared" si="2"/>
        <v>0</v>
      </c>
      <c r="F31" s="13">
        <f>ROUND(+I31*J31/100,0)-D31-B31</f>
        <v>15500</v>
      </c>
      <c r="G31" s="13">
        <f t="shared" si="3"/>
        <v>15500</v>
      </c>
      <c r="H31" s="14">
        <f t="shared" si="4"/>
        <v>15500</v>
      </c>
      <c r="I31" s="13">
        <v>4626.9575000000004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188.63589064723877</v>
      </c>
      <c r="N31" s="18">
        <f t="shared" si="10"/>
        <v>9.6421254888635133</v>
      </c>
      <c r="O31" s="18">
        <f t="shared" si="11"/>
        <v>0.92438622997490238</v>
      </c>
      <c r="P31" s="13"/>
      <c r="R31" s="16">
        <f t="shared" si="8"/>
        <v>45444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62429.070770818471</v>
      </c>
      <c r="I33" s="13"/>
      <c r="J33" s="22">
        <f>SUM(G20:G31)/SUM(I20:I31)</f>
        <v>1.8863589064723878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67111.251078629852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