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Process Results _06.2024\"/>
    </mc:Choice>
  </mc:AlternateContent>
  <xr:revisionPtr revIDLastSave="0" documentId="8_{3942F6FA-820C-4AFD-86ED-C37701EC1518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<sst xmlns="http://schemas.openxmlformats.org/spreadsheetml/2006/main" count="137" uniqueCount="65">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</sst>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7.0575201945040827E-2</c:v>
                </c:pt>
                <c:pt idx="1">
                  <c:v>0.49906552941400228</c:v>
                </c:pt>
                <c:pt idx="2">
                  <c:v>0.63447463031730322</c:v>
                </c:pt>
                <c:pt idx="3">
                  <c:v>0.73978257372959533</c:v>
                </c:pt>
                <c:pt idx="4">
                  <c:v>0.82264056635304295</c:v>
                </c:pt>
                <c:pt idx="5">
                  <c:v>0.88832731435927414</c:v>
                </c:pt>
                <c:pt idx="6">
                  <c:v>0.90627625522878263</c:v>
                </c:pt>
                <c:pt idx="7">
                  <c:v>0.93027442798356952</c:v>
                </c:pt>
                <c:pt idx="8">
                  <c:v>0.95194095822965064</c:v>
                </c:pt>
                <c:pt idx="9">
                  <c:v>0.96547988004163265</c:v>
                </c:pt>
                <c:pt idx="10">
                  <c:v>0.97615136250900691</c:v>
                </c:pt>
                <c:pt idx="11">
                  <c:v>0.97936100755841582</c:v>
                </c:pt>
                <c:pt idx="12">
                  <c:v>0.99447989359092326</c:v>
                </c:pt>
                <c:pt idx="13">
                  <c:v>0.99560365361455216</c:v>
                </c:pt>
                <c:pt idx="14">
                  <c:v>0.9926642562454947</c:v>
                </c:pt>
                <c:pt idx="15">
                  <c:v>0.99974948826022891</c:v>
                </c:pt>
                <c:pt idx="16">
                  <c:v>0.99997328903981886</c:v>
                </c:pt>
                <c:pt idx="17">
                  <c:v>0.99997328903981886</c:v>
                </c:pt>
                <c:pt idx="18">
                  <c:v>0.99997328903981886</c:v>
                </c:pt>
                <c:pt idx="19">
                  <c:v>0.99997328903981886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77-4B48-9D20-E29620B8F978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7.6543870848219744E-2</c:v>
                </c:pt>
                <c:pt idx="1">
                  <c:v>0.45250703983086799</c:v>
                </c:pt>
                <c:pt idx="2">
                  <c:v>0.59719892499255844</c:v>
                </c:pt>
                <c:pt idx="3">
                  <c:v>0.70891779634969976</c:v>
                </c:pt>
                <c:pt idx="4">
                  <c:v>0.79675690971916158</c:v>
                </c:pt>
                <c:pt idx="5">
                  <c:v>0.87429204746669509</c:v>
                </c:pt>
                <c:pt idx="6">
                  <c:v>0.89391797713057441</c:v>
                </c:pt>
                <c:pt idx="7">
                  <c:v>0.9247469257891322</c:v>
                </c:pt>
                <c:pt idx="8">
                  <c:v>0.95113511232762671</c:v>
                </c:pt>
                <c:pt idx="9">
                  <c:v>0.96596083179605252</c:v>
                </c:pt>
                <c:pt idx="10">
                  <c:v>0.97604112701746293</c:v>
                </c:pt>
                <c:pt idx="11">
                  <c:v>0.97936100755841582</c:v>
                </c:pt>
                <c:pt idx="12">
                  <c:v>0.99447989359092326</c:v>
                </c:pt>
                <c:pt idx="13">
                  <c:v>0.99560365361455216</c:v>
                </c:pt>
                <c:pt idx="14">
                  <c:v>0.9926642562454947</c:v>
                </c:pt>
                <c:pt idx="15">
                  <c:v>0.99974948826022891</c:v>
                </c:pt>
                <c:pt idx="16">
                  <c:v>0.99997328903981886</c:v>
                </c:pt>
                <c:pt idx="17">
                  <c:v>0.99997328903981886</c:v>
                </c:pt>
                <c:pt idx="18">
                  <c:v>0.99997328903981886</c:v>
                </c:pt>
                <c:pt idx="19">
                  <c:v>0.99997328903981886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77-4B48-9D20-E29620B8F978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9.1789144588129742E-2</c:v>
                </c:pt>
                <c:pt idx="1">
                  <c:v>0.33357140228784432</c:v>
                </c:pt>
                <c:pt idx="2">
                  <c:v>0.47300119843415261</c:v>
                </c:pt>
                <c:pt idx="3">
                  <c:v>0.63316312102823036</c:v>
                </c:pt>
                <c:pt idx="4">
                  <c:v>0.76065572206145748</c:v>
                </c:pt>
                <c:pt idx="5">
                  <c:v>0.81930029189639064</c:v>
                </c:pt>
                <c:pt idx="6">
                  <c:v>0.84307842287639978</c:v>
                </c:pt>
                <c:pt idx="7">
                  <c:v>0.89497067627176652</c:v>
                </c:pt>
                <c:pt idx="8">
                  <c:v>0.94406221015127501</c:v>
                </c:pt>
                <c:pt idx="9">
                  <c:v>0.95434717688385862</c:v>
                </c:pt>
                <c:pt idx="10">
                  <c:v>0.96573551657862844</c:v>
                </c:pt>
                <c:pt idx="11">
                  <c:v>0.97195990572137259</c:v>
                </c:pt>
                <c:pt idx="12">
                  <c:v>0.99627352253068302</c:v>
                </c:pt>
                <c:pt idx="13">
                  <c:v>0.99672354760581672</c:v>
                </c:pt>
                <c:pt idx="14">
                  <c:v>0.99045831218915659</c:v>
                </c:pt>
                <c:pt idx="15">
                  <c:v>0.9996775484802195</c:v>
                </c:pt>
                <c:pt idx="16">
                  <c:v>0.99997328903981886</c:v>
                </c:pt>
                <c:pt idx="17">
                  <c:v>0.99997328903981886</c:v>
                </c:pt>
                <c:pt idx="18">
                  <c:v>0.99997328903981886</c:v>
                </c:pt>
                <c:pt idx="19">
                  <c:v>0.99997328903981886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77-4B48-9D20-E29620B8F978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0.25375154590092369</c:v>
                </c:pt>
                <c:pt idx="1">
                  <c:v>0.25375154590092369</c:v>
                </c:pt>
                <c:pt idx="2">
                  <c:v>0.28949298623511838</c:v>
                </c:pt>
                <c:pt idx="3">
                  <c:v>0.50685989572479617</c:v>
                </c:pt>
                <c:pt idx="4">
                  <c:v>0.70459305073445255</c:v>
                </c:pt>
                <c:pt idx="5">
                  <c:v>0.79678891358856641</c:v>
                </c:pt>
                <c:pt idx="6">
                  <c:v>0.82054644224015139</c:v>
                </c:pt>
                <c:pt idx="7">
                  <c:v>0.91140913734554507</c:v>
                </c:pt>
                <c:pt idx="8">
                  <c:v>0.95889442970255456</c:v>
                </c:pt>
                <c:pt idx="9">
                  <c:v>0.96784944928083894</c:v>
                </c:pt>
                <c:pt idx="10">
                  <c:v>0.96972171519348305</c:v>
                </c:pt>
                <c:pt idx="11">
                  <c:v>0.97005276263653073</c:v>
                </c:pt>
                <c:pt idx="12">
                  <c:v>0.99742721835380932</c:v>
                </c:pt>
                <c:pt idx="13">
                  <c:v>0.99837504108757746</c:v>
                </c:pt>
                <c:pt idx="14">
                  <c:v>0.99873208788373335</c:v>
                </c:pt>
                <c:pt idx="15">
                  <c:v>0.99935178227044996</c:v>
                </c:pt>
                <c:pt idx="16">
                  <c:v>0.99996616760415624</c:v>
                </c:pt>
                <c:pt idx="17">
                  <c:v>0.99996616760415624</c:v>
                </c:pt>
                <c:pt idx="18">
                  <c:v>0.99996616760415624</c:v>
                </c:pt>
                <c:pt idx="19">
                  <c:v>0.99996616760415624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77-4B48-9D20-E29620B8F978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4.0018382259171571E-3</c:v>
                </c:pt>
                <c:pt idx="1">
                  <c:v>4.3425745777084232E-2</c:v>
                </c:pt>
                <c:pt idx="2">
                  <c:v>5.610297320449438E-2</c:v>
                </c:pt>
                <c:pt idx="3">
                  <c:v>0.55540759382512972</c:v>
                </c:pt>
                <c:pt idx="4">
                  <c:v>0.81359349124958147</c:v>
                </c:pt>
                <c:pt idx="5">
                  <c:v>0.88396906437519751</c:v>
                </c:pt>
                <c:pt idx="6">
                  <c:v>0.90251296353414046</c:v>
                </c:pt>
                <c:pt idx="7">
                  <c:v>0.92848033173611344</c:v>
                </c:pt>
                <c:pt idx="8">
                  <c:v>0.95054838071684866</c:v>
                </c:pt>
                <c:pt idx="9">
                  <c:v>0.96389374264734495</c:v>
                </c:pt>
                <c:pt idx="10">
                  <c:v>0.97467098836867005</c:v>
                </c:pt>
                <c:pt idx="11">
                  <c:v>0.97825534794953228</c:v>
                </c:pt>
                <c:pt idx="12">
                  <c:v>0.99332207780760207</c:v>
                </c:pt>
                <c:pt idx="13">
                  <c:v>0.99439408480549274</c:v>
                </c:pt>
                <c:pt idx="14">
                  <c:v>0.99321439964248259</c:v>
                </c:pt>
                <c:pt idx="15">
                  <c:v>0.99969393996237432</c:v>
                </c:pt>
                <c:pt idx="16">
                  <c:v>0.99997219619051825</c:v>
                </c:pt>
                <c:pt idx="17">
                  <c:v>0.99997219619051825</c:v>
                </c:pt>
                <c:pt idx="18">
                  <c:v>0.99997219619051825</c:v>
                </c:pt>
                <c:pt idx="19">
                  <c:v>0.99997219619051825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77-4B48-9D20-E29620B8F978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3.346129609178153E-3</c:v>
                </c:pt>
                <c:pt idx="1">
                  <c:v>2.0925648003381481E-2</c:v>
                </c:pt>
                <c:pt idx="2">
                  <c:v>2.8088311347184921E-2</c:v>
                </c:pt>
                <c:pt idx="3">
                  <c:v>0.46215670235970452</c:v>
                </c:pt>
                <c:pt idx="4">
                  <c:v>0.79157605111656337</c:v>
                </c:pt>
                <c:pt idx="5">
                  <c:v>0.87072830421910019</c:v>
                </c:pt>
                <c:pt idx="6">
                  <c:v>0.89043466255423964</c:v>
                </c:pt>
                <c:pt idx="7">
                  <c:v>0.92300652119885174</c:v>
                </c:pt>
                <c:pt idx="8">
                  <c:v>0.94946554462784616</c:v>
                </c:pt>
                <c:pt idx="9">
                  <c:v>0.96401676429803196</c:v>
                </c:pt>
                <c:pt idx="10">
                  <c:v>0.97451258467533974</c:v>
                </c:pt>
                <c:pt idx="11">
                  <c:v>0.97825534794953228</c:v>
                </c:pt>
                <c:pt idx="12">
                  <c:v>0.99332207780760207</c:v>
                </c:pt>
                <c:pt idx="13">
                  <c:v>0.99439408480549274</c:v>
                </c:pt>
                <c:pt idx="14">
                  <c:v>0.99321439964248259</c:v>
                </c:pt>
                <c:pt idx="15">
                  <c:v>0.99969393996237432</c:v>
                </c:pt>
                <c:pt idx="16">
                  <c:v>0.99997219619051825</c:v>
                </c:pt>
                <c:pt idx="17">
                  <c:v>0.99997219619051825</c:v>
                </c:pt>
                <c:pt idx="18">
                  <c:v>0.99997219619051825</c:v>
                </c:pt>
                <c:pt idx="19">
                  <c:v>0.99997219619051825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77-4B48-9D20-E29620B8F978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2.7831211550101592E-3</c:v>
                </c:pt>
                <c:pt idx="1">
                  <c:v>7.1525400401385199E-3</c:v>
                </c:pt>
                <c:pt idx="2">
                  <c:v>1.0094220062665769E-2</c:v>
                </c:pt>
                <c:pt idx="3">
                  <c:v>0.32120624113871771</c:v>
                </c:pt>
                <c:pt idx="4">
                  <c:v>0.76049278471327941</c:v>
                </c:pt>
                <c:pt idx="5">
                  <c:v>0.81747223468036745</c:v>
                </c:pt>
                <c:pt idx="6">
                  <c:v>0.84071429494838723</c:v>
                </c:pt>
                <c:pt idx="7">
                  <c:v>0.89464266776863655</c:v>
                </c:pt>
                <c:pt idx="8">
                  <c:v>0.9407176398887338</c:v>
                </c:pt>
                <c:pt idx="9">
                  <c:v>0.95257101071377226</c:v>
                </c:pt>
                <c:pt idx="10">
                  <c:v>0.96354697983745463</c:v>
                </c:pt>
                <c:pt idx="11">
                  <c:v>0.97012507201143905</c:v>
                </c:pt>
                <c:pt idx="12">
                  <c:v>0.99426907345375992</c:v>
                </c:pt>
                <c:pt idx="13">
                  <c:v>0.9946551820189532</c:v>
                </c:pt>
                <c:pt idx="14">
                  <c:v>0.99161551849824303</c:v>
                </c:pt>
                <c:pt idx="15">
                  <c:v>0.99960122229588189</c:v>
                </c:pt>
                <c:pt idx="16">
                  <c:v>0.99997219619051825</c:v>
                </c:pt>
                <c:pt idx="17">
                  <c:v>0.99997219619051825</c:v>
                </c:pt>
                <c:pt idx="18">
                  <c:v>0.99997219619051825</c:v>
                </c:pt>
                <c:pt idx="19">
                  <c:v>0.99997219619051825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77-4B48-9D20-E29620B8F978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2.6732423402737568E-3</c:v>
                </c:pt>
                <c:pt idx="1">
                  <c:v>2.6732423402737568E-3</c:v>
                </c:pt>
                <c:pt idx="2">
                  <c:v>3.049774161053453E-3</c:v>
                </c:pt>
                <c:pt idx="3">
                  <c:v>0.19048692483496141</c:v>
                </c:pt>
                <c:pt idx="4">
                  <c:v>0.69983173620313088</c:v>
                </c:pt>
                <c:pt idx="5">
                  <c:v>0.79158491036365919</c:v>
                </c:pt>
                <c:pt idx="6">
                  <c:v>0.81390328997974326</c:v>
                </c:pt>
                <c:pt idx="7">
                  <c:v>0.90708106201192551</c:v>
                </c:pt>
                <c:pt idx="8">
                  <c:v>0.95407705964067357</c:v>
                </c:pt>
                <c:pt idx="9">
                  <c:v>0.96380913017506931</c:v>
                </c:pt>
                <c:pt idx="10">
                  <c:v>0.96574588385882865</c:v>
                </c:pt>
                <c:pt idx="11">
                  <c:v>0.96611064699597116</c:v>
                </c:pt>
                <c:pt idx="12">
                  <c:v>0.99736338646093436</c:v>
                </c:pt>
                <c:pt idx="13">
                  <c:v>0.9981380068457063</c:v>
                </c:pt>
                <c:pt idx="14">
                  <c:v>0.99852091121524467</c:v>
                </c:pt>
                <c:pt idx="15">
                  <c:v>0.9992212628308762</c:v>
                </c:pt>
                <c:pt idx="16">
                  <c:v>0.99996292859759961</c:v>
                </c:pt>
                <c:pt idx="17">
                  <c:v>0.99996292859759961</c:v>
                </c:pt>
                <c:pt idx="18">
                  <c:v>0.99996292859759961</c:v>
                </c:pt>
                <c:pt idx="19">
                  <c:v>0.99996292859759961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977-4B48-9D20-E29620B8F978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0.13481270355277711</c:v>
                </c:pt>
                <c:pt idx="1">
                  <c:v>0.28823753357471188</c:v>
                </c:pt>
                <c:pt idx="2">
                  <c:v>0.35916478362883708</c:v>
                </c:pt>
                <c:pt idx="3">
                  <c:v>0.56301493704083727</c:v>
                </c:pt>
                <c:pt idx="4">
                  <c:v>0.73155186438849362</c:v>
                </c:pt>
                <c:pt idx="5">
                  <c:v>0.80788781617661387</c:v>
                </c:pt>
                <c:pt idx="6">
                  <c:v>0.83165984703192353</c:v>
                </c:pt>
                <c:pt idx="7">
                  <c:v>0.90311510996902189</c:v>
                </c:pt>
                <c:pt idx="8">
                  <c:v>0.95142051652451187</c:v>
                </c:pt>
                <c:pt idx="9">
                  <c:v>0.96105089042084779</c:v>
                </c:pt>
                <c:pt idx="10">
                  <c:v>0.96772451096987988</c:v>
                </c:pt>
                <c:pt idx="11">
                  <c:v>0.97100539772915262</c:v>
                </c:pt>
                <c:pt idx="12">
                  <c:v>0.99685003663737126</c:v>
                </c:pt>
                <c:pt idx="13">
                  <c:v>0.99754861081387936</c:v>
                </c:pt>
                <c:pt idx="14">
                  <c:v>0.99457799319585238</c:v>
                </c:pt>
                <c:pt idx="15">
                  <c:v>0.99951463883154612</c:v>
                </c:pt>
                <c:pt idx="16">
                  <c:v>0.99996972830930853</c:v>
                </c:pt>
                <c:pt idx="17">
                  <c:v>0.99996972830930853</c:v>
                </c:pt>
                <c:pt idx="18">
                  <c:v>0.99996972830930853</c:v>
                </c:pt>
                <c:pt idx="19">
                  <c:v>0.99996972830930853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977-4B48-9D20-E29620B8F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7.0714006571690824</c:v>
                </c:pt>
                <c:pt idx="1">
                  <c:v>1.271325292817352</c:v>
                </c:pt>
                <c:pt idx="2">
                  <c:v>1.165976602342047</c:v>
                </c:pt>
                <c:pt idx="3">
                  <c:v>1.112003168992912</c:v>
                </c:pt>
                <c:pt idx="4">
                  <c:v>1.0798486613630489</c:v>
                </c:pt>
                <c:pt idx="5">
                  <c:v>1.0202053236226949</c:v>
                </c:pt>
                <c:pt idx="6">
                  <c:v>1.02647997519115</c:v>
                </c:pt>
                <c:pt idx="7">
                  <c:v>1.0232904717084881</c:v>
                </c:pt>
                <c:pt idx="8">
                  <c:v>1.0142224385818639</c:v>
                </c:pt>
                <c:pt idx="9">
                  <c:v>1.0110530345457991</c:v>
                </c:pt>
                <c:pt idx="10">
                  <c:v>1.0032880608199519</c:v>
                </c:pt>
                <c:pt idx="11">
                  <c:v>1.0154375004884051</c:v>
                </c:pt>
                <c:pt idx="12">
                  <c:v>1.0011299977313479</c:v>
                </c:pt>
                <c:pt idx="13">
                  <c:v>0.99704762295880911</c:v>
                </c:pt>
                <c:pt idx="14">
                  <c:v>1.0071375915574241</c:v>
                </c:pt>
                <c:pt idx="15">
                  <c:v>1.000223856858361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1.0000267116736761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0D-4FC2-B1F7-F5856B27C97B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5.9117344709173718</c:v>
                </c:pt>
                <c:pt idx="1">
                  <c:v>1.3197560975311491</c:v>
                </c:pt>
                <c:pt idx="2">
                  <c:v>1.187071454220272</c:v>
                </c:pt>
                <c:pt idx="3">
                  <c:v>1.1239059222687811</c:v>
                </c:pt>
                <c:pt idx="4">
                  <c:v>1.0973134174322541</c:v>
                </c:pt>
                <c:pt idx="5">
                  <c:v>1.0224477961577561</c:v>
                </c:pt>
                <c:pt idx="6">
                  <c:v>1.034487446776176</c:v>
                </c:pt>
                <c:pt idx="7">
                  <c:v>1.028535576385913</c:v>
                </c:pt>
                <c:pt idx="8">
                  <c:v>1.0155873958139809</c:v>
                </c:pt>
                <c:pt idx="9">
                  <c:v>1.010435511347461</c:v>
                </c:pt>
                <c:pt idx="10">
                  <c:v>1.003401373619468</c:v>
                </c:pt>
                <c:pt idx="11">
                  <c:v>1.0154375004884051</c:v>
                </c:pt>
                <c:pt idx="12">
                  <c:v>1.0011299977313479</c:v>
                </c:pt>
                <c:pt idx="13">
                  <c:v>0.99704762295880911</c:v>
                </c:pt>
                <c:pt idx="14">
                  <c:v>1.0071375915574241</c:v>
                </c:pt>
                <c:pt idx="15">
                  <c:v>1.000223856858361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1.0000267116736761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0D-4FC2-B1F7-F5856B27C97B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3.634105141567928</c:v>
                </c:pt>
                <c:pt idx="1">
                  <c:v>1.4179908565003181</c:v>
                </c:pt>
                <c:pt idx="2">
                  <c:v>1.338607857917244</c:v>
                </c:pt>
                <c:pt idx="3">
                  <c:v>1.201358223179809</c:v>
                </c:pt>
                <c:pt idx="4">
                  <c:v>1.0770973886530431</c:v>
                </c:pt>
                <c:pt idx="5">
                  <c:v>1.0290224856688031</c:v>
                </c:pt>
                <c:pt idx="6">
                  <c:v>1.061550920990626</c:v>
                </c:pt>
                <c:pt idx="7">
                  <c:v>1.0548526730328329</c:v>
                </c:pt>
                <c:pt idx="8">
                  <c:v>1.010894373932133</c:v>
                </c:pt>
                <c:pt idx="9">
                  <c:v>1.011933120326248</c:v>
                </c:pt>
                <c:pt idx="10">
                  <c:v>1.006445231676677</c:v>
                </c:pt>
                <c:pt idx="11">
                  <c:v>1.025015040914949</c:v>
                </c:pt>
                <c:pt idx="12">
                  <c:v>1.0004517083561459</c:v>
                </c:pt>
                <c:pt idx="13">
                  <c:v>0.993714169358485</c:v>
                </c:pt>
                <c:pt idx="14">
                  <c:v>1.0093080508059811</c:v>
                </c:pt>
                <c:pt idx="15">
                  <c:v>1.0002958359523519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1.0000267116736761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0D-4FC2-B1F7-F5856B27C97B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1">
                  <c:v>1.1408521087321759</c:v>
                </c:pt>
                <c:pt idx="2">
                  <c:v>1.750853802423864</c:v>
                </c:pt>
                <c:pt idx="3">
                  <c:v>1.3901140269282961</c:v>
                </c:pt>
                <c:pt idx="4">
                  <c:v>1.130849804377166</c:v>
                </c:pt>
                <c:pt idx="5">
                  <c:v>1.0298165903747161</c:v>
                </c:pt>
                <c:pt idx="6">
                  <c:v>1.1107343721548919</c:v>
                </c:pt>
                <c:pt idx="7">
                  <c:v>1.0521009614796151</c:v>
                </c:pt>
                <c:pt idx="8">
                  <c:v>1.009338900405399</c:v>
                </c:pt>
                <c:pt idx="9">
                  <c:v>1.0019344598625699</c:v>
                </c:pt>
                <c:pt idx="10">
                  <c:v>1.0003413839639359</c:v>
                </c:pt>
                <c:pt idx="11">
                  <c:v>1.02821955338066</c:v>
                </c:pt>
                <c:pt idx="12">
                  <c:v>1.0009502675647179</c:v>
                </c:pt>
                <c:pt idx="13">
                  <c:v>1.0003576279268429</c:v>
                </c:pt>
                <c:pt idx="14">
                  <c:v>1.0006204811022239</c:v>
                </c:pt>
                <c:pt idx="15">
                  <c:v>1.0006147838474959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1.000033833540513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0D-4FC2-B1F7-F5856B27C97B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10.851449590302151</c:v>
                </c:pt>
                <c:pt idx="1">
                  <c:v>1.2919288362365891</c:v>
                </c:pt>
                <c:pt idx="2">
                  <c:v>9.8997889434607771</c:v>
                </c:pt>
                <c:pt idx="3">
                  <c:v>1.4648584216256531</c:v>
                </c:pt>
                <c:pt idx="4">
                  <c:v>1.0864996756765199</c:v>
                </c:pt>
                <c:pt idx="5">
                  <c:v>1.0209779956180369</c:v>
                </c:pt>
                <c:pt idx="6">
                  <c:v>1.028772293863002</c:v>
                </c:pt>
                <c:pt idx="7">
                  <c:v>1.02376792294509</c:v>
                </c:pt>
                <c:pt idx="8">
                  <c:v>1.0140396451156251</c:v>
                </c:pt>
                <c:pt idx="9">
                  <c:v>1.0111809479037861</c:v>
                </c:pt>
                <c:pt idx="10">
                  <c:v>1.0036775072035959</c:v>
                </c:pt>
                <c:pt idx="11">
                  <c:v>1.015401633008856</c:v>
                </c:pt>
                <c:pt idx="12">
                  <c:v>1.0010792139043729</c:v>
                </c:pt>
                <c:pt idx="13">
                  <c:v>0.99881366433988705</c:v>
                </c:pt>
                <c:pt idx="14">
                  <c:v>1.0065238082756589</c:v>
                </c:pt>
                <c:pt idx="15">
                  <c:v>1.0002783414173291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1.000027804582555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0D-4FC2-B1F7-F5856B27C97B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6.2536872289657222</c:v>
                </c:pt>
                <c:pt idx="1">
                  <c:v>1.34229111292735</c:v>
                </c:pt>
                <c:pt idx="2">
                  <c:v>16.453701920604171</c:v>
                </c:pt>
                <c:pt idx="3">
                  <c:v>1.712787128423956</c:v>
                </c:pt>
                <c:pt idx="4">
                  <c:v>1.0999932387935289</c:v>
                </c:pt>
                <c:pt idx="5">
                  <c:v>1.022632040602852</c:v>
                </c:pt>
                <c:pt idx="6">
                  <c:v>1.0365797289956999</c:v>
                </c:pt>
                <c:pt idx="7">
                  <c:v>1.028666128376458</c:v>
                </c:pt>
                <c:pt idx="8">
                  <c:v>1.015325695337254</c:v>
                </c:pt>
                <c:pt idx="9">
                  <c:v>1.0108875911353581</c:v>
                </c:pt>
                <c:pt idx="10">
                  <c:v>1.0038406515555049</c:v>
                </c:pt>
                <c:pt idx="11">
                  <c:v>1.015401633008856</c:v>
                </c:pt>
                <c:pt idx="12">
                  <c:v>1.0010792139043729</c:v>
                </c:pt>
                <c:pt idx="13">
                  <c:v>0.99881366433988705</c:v>
                </c:pt>
                <c:pt idx="14">
                  <c:v>1.0065238082756589</c:v>
                </c:pt>
                <c:pt idx="15">
                  <c:v>1.0002783414173291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1.000027804582555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0D-4FC2-B1F7-F5856B27C97B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2.5699707780462799</c:v>
                </c:pt>
                <c:pt idx="1">
                  <c:v>1.411277672829397</c:v>
                </c:pt>
                <c:pt idx="2">
                  <c:v>31.820808259047471</c:v>
                </c:pt>
                <c:pt idx="3">
                  <c:v>2.367615218238706</c:v>
                </c:pt>
                <c:pt idx="4">
                  <c:v>1.07492437944506</c:v>
                </c:pt>
                <c:pt idx="5">
                  <c:v>1.028431620404952</c:v>
                </c:pt>
                <c:pt idx="6">
                  <c:v>1.06414589729744</c:v>
                </c:pt>
                <c:pt idx="7">
                  <c:v>1.051500977742337</c:v>
                </c:pt>
                <c:pt idx="8">
                  <c:v>1.0126003492678639</c:v>
                </c:pt>
                <c:pt idx="9">
                  <c:v>1.011522468141727</c:v>
                </c:pt>
                <c:pt idx="10">
                  <c:v>1.006826955313683</c:v>
                </c:pt>
                <c:pt idx="11">
                  <c:v>1.0248875141349161</c:v>
                </c:pt>
                <c:pt idx="12">
                  <c:v>1.000388334079277</c:v>
                </c:pt>
                <c:pt idx="13">
                  <c:v>0.99694400273013173</c:v>
                </c:pt>
                <c:pt idx="14">
                  <c:v>1.0080532259214059</c:v>
                </c:pt>
                <c:pt idx="15">
                  <c:v>1.000371121889772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1.000027804582555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0D-4FC2-B1F7-F5856B27C97B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1">
                  <c:v>1.1408521087321759</c:v>
                </c:pt>
                <c:pt idx="2">
                  <c:v>62.45935429171692</c:v>
                </c:pt>
                <c:pt idx="3">
                  <c:v>3.6739095704834761</c:v>
                </c:pt>
                <c:pt idx="4">
                  <c:v>1.1311074782894619</c:v>
                </c:pt>
                <c:pt idx="5">
                  <c:v>1.028194549092442</c:v>
                </c:pt>
                <c:pt idx="6">
                  <c:v>1.1144826089036961</c:v>
                </c:pt>
                <c:pt idx="7">
                  <c:v>1.051810140898003</c:v>
                </c:pt>
                <c:pt idx="8">
                  <c:v>1.010200507847931</c:v>
                </c:pt>
                <c:pt idx="9">
                  <c:v>1.002009478457013</c:v>
                </c:pt>
                <c:pt idx="10">
                  <c:v>1.000377700949328</c:v>
                </c:pt>
                <c:pt idx="11">
                  <c:v>1.032349027062418</c:v>
                </c:pt>
                <c:pt idx="12">
                  <c:v>1.0007766681585539</c:v>
                </c:pt>
                <c:pt idx="13">
                  <c:v>1.000383618664866</c:v>
                </c:pt>
                <c:pt idx="14">
                  <c:v>1.0007013890322829</c:v>
                </c:pt>
                <c:pt idx="15">
                  <c:v>1.000742243779543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1.00003707277674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0D-4FC2-B1F7-F5856B27C97B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1.817052570783964</c:v>
                </c:pt>
                <c:pt idx="1">
                  <c:v>1.2794214826162471</c:v>
                </c:pt>
                <c:pt idx="2">
                  <c:v>1.544730830170554</c:v>
                </c:pt>
                <c:pt idx="3">
                  <c:v>1.2957361250540529</c:v>
                </c:pt>
                <c:pt idx="4">
                  <c:v>1.103973596515105</c:v>
                </c:pt>
                <c:pt idx="5">
                  <c:v>1.029419538021759</c:v>
                </c:pt>
                <c:pt idx="6">
                  <c:v>1.0861426465727591</c:v>
                </c:pt>
                <c:pt idx="7">
                  <c:v>1.0534768172562241</c:v>
                </c:pt>
                <c:pt idx="8">
                  <c:v>1.010116637168766</c:v>
                </c:pt>
                <c:pt idx="9">
                  <c:v>1.0069337900944091</c:v>
                </c:pt>
                <c:pt idx="10">
                  <c:v>1.0033933078203059</c:v>
                </c:pt>
                <c:pt idx="11">
                  <c:v>1.0266172971478049</c:v>
                </c:pt>
                <c:pt idx="12">
                  <c:v>1.0007009879604321</c:v>
                </c:pt>
                <c:pt idx="13">
                  <c:v>0.99703589864266395</c:v>
                </c:pt>
                <c:pt idx="14">
                  <c:v>1.004964265954102</c:v>
                </c:pt>
                <c:pt idx="15">
                  <c:v>1.000455309899924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1.000030272607094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A0D-4FC2-B1F7-F5856B27C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1</v>
      </c>
      <c r="C7" s="4">
        <f t="shared" ref="C7:C29" si="1">+F7/F8</f>
        <v>0.27517090481552542</v>
      </c>
      <c r="D7" s="4">
        <f t="shared" ref="D7:D29" si="2">+G7/G8</f>
        <v>0.16915509397782913</v>
      </c>
      <c r="E7" s="5">
        <v>0.25375154590092369</v>
      </c>
      <c r="F7" s="5">
        <v>9.1789144588129742E-2</v>
      </c>
      <c r="G7" s="5">
        <v>7.6543870848219744E-2</v>
      </c>
      <c r="H7" s="4">
        <f t="shared" ref="H7:H29" si="3">+I7/I8</f>
        <v>0.46771390901398108</v>
      </c>
      <c r="I7" s="5">
        <v>0.13481270355277711</v>
      </c>
      <c r="J7" s="5">
        <f t="shared" ref="J7:J30" si="4">I7</f>
        <v>0.13481270355277711</v>
      </c>
    </row>
    <row r="8" spans="1:10" ht="15.5" customHeight="1" x14ac:dyDescent="0.35">
      <c r="A8" s="3">
        <f t="shared" ref="A8:A29" si="5">1+A7</f>
        <v>1</v>
      </c>
      <c r="B8" s="4">
        <f t="shared" si="0"/>
        <v>0.87653780217954413</v>
      </c>
      <c r="C8" s="4">
        <f t="shared" si="1"/>
        <v>0.70522316516769123</v>
      </c>
      <c r="D8" s="4">
        <f t="shared" si="2"/>
        <v>0.75771576420119402</v>
      </c>
      <c r="E8" s="5">
        <v>0.25375154590092369</v>
      </c>
      <c r="F8" s="5">
        <v>0.33357140228784432</v>
      </c>
      <c r="G8" s="5">
        <v>0.45250703983086799</v>
      </c>
      <c r="H8" s="4">
        <f t="shared" si="3"/>
        <v>0.80252170232975339</v>
      </c>
      <c r="I8" s="5">
        <v>0.28823753357471188</v>
      </c>
      <c r="J8" s="5">
        <f t="shared" si="4"/>
        <v>0.28823753357471188</v>
      </c>
    </row>
    <row r="9" spans="1:10" ht="15.5" customHeight="1" x14ac:dyDescent="0.35">
      <c r="A9" s="3">
        <f t="shared" si="5"/>
        <v>2</v>
      </c>
      <c r="B9" s="4">
        <f t="shared" si="0"/>
        <v>0.57114991475336807</v>
      </c>
      <c r="C9" s="4">
        <f t="shared" si="1"/>
        <v>0.74704477049455831</v>
      </c>
      <c r="D9" s="4">
        <f t="shared" si="2"/>
        <v>0.84240927236924401</v>
      </c>
      <c r="E9" s="5">
        <v>0.28949298623511838</v>
      </c>
      <c r="F9" s="5">
        <v>0.47300119843415261</v>
      </c>
      <c r="G9" s="5">
        <v>0.59719892499255844</v>
      </c>
      <c r="H9" s="4">
        <f t="shared" si="3"/>
        <v>0.63793118086098966</v>
      </c>
      <c r="I9" s="5">
        <v>0.35916478362883708</v>
      </c>
      <c r="J9" s="5">
        <f t="shared" si="4"/>
        <v>0.35916478362883708</v>
      </c>
    </row>
    <row r="10" spans="1:10" ht="15.5" customHeight="1" x14ac:dyDescent="0.35">
      <c r="A10" s="3">
        <f t="shared" si="5"/>
        <v>3</v>
      </c>
      <c r="B10" s="4">
        <f t="shared" si="0"/>
        <v>0.71936544817814541</v>
      </c>
      <c r="C10" s="4">
        <f t="shared" si="1"/>
        <v>0.83239118916017785</v>
      </c>
      <c r="D10" s="4">
        <f t="shared" si="2"/>
        <v>0.88975418688188967</v>
      </c>
      <c r="E10" s="5">
        <v>0.50685989572479617</v>
      </c>
      <c r="F10" s="5">
        <v>0.63316312102823036</v>
      </c>
      <c r="G10" s="5">
        <v>0.70891779634969976</v>
      </c>
      <c r="H10" s="4">
        <f t="shared" si="3"/>
        <v>0.76961725401583536</v>
      </c>
      <c r="I10" s="5">
        <v>0.56301493704083727</v>
      </c>
      <c r="J10" s="5">
        <f t="shared" si="4"/>
        <v>0.56301493704083727</v>
      </c>
    </row>
    <row r="11" spans="1:10" ht="15.5" customHeight="1" x14ac:dyDescent="0.35">
      <c r="A11" s="3">
        <f t="shared" si="5"/>
        <v>4</v>
      </c>
      <c r="B11" s="4">
        <f t="shared" si="0"/>
        <v>0.88429073085507248</v>
      </c>
      <c r="C11" s="4">
        <f t="shared" si="1"/>
        <v>0.92842115349526888</v>
      </c>
      <c r="D11" s="4">
        <f t="shared" si="2"/>
        <v>0.91131666132364419</v>
      </c>
      <c r="E11" s="5">
        <v>0.70459305073445255</v>
      </c>
      <c r="F11" s="5">
        <v>0.76065572206145748</v>
      </c>
      <c r="G11" s="5">
        <v>0.79675690971916158</v>
      </c>
      <c r="H11" s="4">
        <f t="shared" si="3"/>
        <v>0.90551169325787639</v>
      </c>
      <c r="I11" s="5">
        <v>0.73155186438849362</v>
      </c>
      <c r="J11" s="5">
        <f t="shared" si="4"/>
        <v>0.73155186438849362</v>
      </c>
    </row>
    <row r="12" spans="1:10" ht="15.5" customHeight="1" x14ac:dyDescent="0.35">
      <c r="A12" s="3">
        <f t="shared" si="5"/>
        <v>5</v>
      </c>
      <c r="B12" s="4">
        <f t="shared" si="0"/>
        <v>0.97104669836027169</v>
      </c>
      <c r="C12" s="4">
        <f t="shared" si="1"/>
        <v>0.97179606269736651</v>
      </c>
      <c r="D12" s="4">
        <f t="shared" si="2"/>
        <v>0.97804504421437255</v>
      </c>
      <c r="E12" s="5">
        <v>0.79678891358856641</v>
      </c>
      <c r="F12" s="5">
        <v>0.81930029189639064</v>
      </c>
      <c r="G12" s="5">
        <v>0.87429204746669509</v>
      </c>
      <c r="H12" s="4">
        <f t="shared" si="3"/>
        <v>0.97141616137877917</v>
      </c>
      <c r="I12" s="5">
        <v>0.80788781617661387</v>
      </c>
      <c r="J12" s="5">
        <f t="shared" si="4"/>
        <v>0.80788781617661387</v>
      </c>
    </row>
    <row r="13" spans="1:10" ht="15.5" customHeight="1" x14ac:dyDescent="0.35">
      <c r="A13" s="3">
        <f t="shared" si="5"/>
        <v>6</v>
      </c>
      <c r="B13" s="4">
        <f t="shared" si="0"/>
        <v>0.90030526205823558</v>
      </c>
      <c r="C13" s="4">
        <f t="shared" si="1"/>
        <v>0.94201792888730451</v>
      </c>
      <c r="D13" s="4">
        <f t="shared" si="2"/>
        <v>0.96666228586567082</v>
      </c>
      <c r="E13" s="5">
        <v>0.82054644224015139</v>
      </c>
      <c r="F13" s="5">
        <v>0.84307842287639978</v>
      </c>
      <c r="G13" s="5">
        <v>0.89391797713057441</v>
      </c>
      <c r="H13" s="4">
        <f t="shared" si="3"/>
        <v>0.92087911923038324</v>
      </c>
      <c r="I13" s="5">
        <v>0.83165984703192353</v>
      </c>
      <c r="J13" s="5">
        <f t="shared" si="4"/>
        <v>0.83165984703192353</v>
      </c>
    </row>
    <row r="14" spans="1:10" ht="15.5" customHeight="1" x14ac:dyDescent="0.35">
      <c r="A14" s="3">
        <f t="shared" si="5"/>
        <v>7</v>
      </c>
      <c r="B14" s="4">
        <f t="shared" si="0"/>
        <v>0.95047912378452415</v>
      </c>
      <c r="C14" s="4">
        <f t="shared" si="1"/>
        <v>0.94799968333480678</v>
      </c>
      <c r="D14" s="4">
        <f t="shared" si="2"/>
        <v>0.97225611146462976</v>
      </c>
      <c r="E14" s="5">
        <v>0.91140913734554507</v>
      </c>
      <c r="F14" s="5">
        <v>0.89497067627176652</v>
      </c>
      <c r="G14" s="5">
        <v>0.9247469257891322</v>
      </c>
      <c r="H14" s="4">
        <f t="shared" si="3"/>
        <v>0.94922812182782534</v>
      </c>
      <c r="I14" s="5">
        <v>0.90311510996902189</v>
      </c>
      <c r="J14" s="5">
        <f t="shared" si="4"/>
        <v>0.90311510996902189</v>
      </c>
    </row>
    <row r="15" spans="1:10" ht="15.5" customHeight="1" x14ac:dyDescent="0.35">
      <c r="A15" s="3">
        <f t="shared" si="5"/>
        <v>8</v>
      </c>
      <c r="B15" s="4">
        <f t="shared" si="0"/>
        <v>0.99074750769870412</v>
      </c>
      <c r="C15" s="4">
        <f t="shared" si="1"/>
        <v>0.98922303436138814</v>
      </c>
      <c r="D15" s="4">
        <f t="shared" si="2"/>
        <v>0.98465184199978406</v>
      </c>
      <c r="E15" s="5">
        <v>0.95889442970255456</v>
      </c>
      <c r="F15" s="5">
        <v>0.94406221015127501</v>
      </c>
      <c r="G15" s="5">
        <v>0.95113511232762671</v>
      </c>
      <c r="H15" s="4">
        <f t="shared" si="3"/>
        <v>0.98997932992693161</v>
      </c>
      <c r="I15" s="5">
        <v>0.95142051652451187</v>
      </c>
      <c r="J15" s="5">
        <f t="shared" si="4"/>
        <v>0.95142051652451187</v>
      </c>
    </row>
    <row r="16" spans="1:10" ht="15.5" customHeight="1" x14ac:dyDescent="0.35">
      <c r="A16" s="3">
        <f t="shared" si="5"/>
        <v>9</v>
      </c>
      <c r="B16" s="4">
        <f t="shared" si="0"/>
        <v>0.99806927504735665</v>
      </c>
      <c r="C16" s="4">
        <f t="shared" si="1"/>
        <v>0.98820759980422379</v>
      </c>
      <c r="D16" s="4">
        <f t="shared" si="2"/>
        <v>0.98967226386021945</v>
      </c>
      <c r="E16" s="5">
        <v>0.96784944928083894</v>
      </c>
      <c r="F16" s="5">
        <v>0.95434717688385862</v>
      </c>
      <c r="G16" s="5">
        <v>0.96596083179605252</v>
      </c>
      <c r="H16" s="4">
        <f t="shared" si="3"/>
        <v>0.99310380126432507</v>
      </c>
      <c r="I16" s="5">
        <v>0.96105089042084779</v>
      </c>
      <c r="J16" s="5">
        <f t="shared" si="4"/>
        <v>0.96105089042084779</v>
      </c>
    </row>
    <row r="17" spans="1:10" ht="15.5" customHeight="1" x14ac:dyDescent="0.35">
      <c r="A17" s="3">
        <f t="shared" si="5"/>
        <v>10</v>
      </c>
      <c r="B17" s="4">
        <f t="shared" si="0"/>
        <v>0.99965873253930237</v>
      </c>
      <c r="C17" s="4">
        <f t="shared" si="1"/>
        <v>0.99359604330785178</v>
      </c>
      <c r="D17" s="4">
        <f t="shared" si="2"/>
        <v>0.99661015650477092</v>
      </c>
      <c r="E17" s="5">
        <v>0.96972171519348305</v>
      </c>
      <c r="F17" s="5">
        <v>0.96573551657862844</v>
      </c>
      <c r="G17" s="5">
        <v>0.97604112701746293</v>
      </c>
      <c r="H17" s="4">
        <f t="shared" si="3"/>
        <v>0.99662114467443164</v>
      </c>
      <c r="I17" s="5">
        <v>0.96772451096987988</v>
      </c>
      <c r="J17" s="5">
        <f t="shared" si="4"/>
        <v>0.96772451096987988</v>
      </c>
    </row>
    <row r="18" spans="1:10" ht="15.5" customHeight="1" x14ac:dyDescent="0.35">
      <c r="A18" s="3">
        <f t="shared" si="5"/>
        <v>11</v>
      </c>
      <c r="B18" s="4">
        <f t="shared" si="0"/>
        <v>0.97255493412094929</v>
      </c>
      <c r="C18" s="4">
        <f t="shared" si="1"/>
        <v>0.97559544014825339</v>
      </c>
      <c r="D18" s="4">
        <f t="shared" si="2"/>
        <v>0.98479719285433176</v>
      </c>
      <c r="E18" s="5">
        <v>0.97005276263653073</v>
      </c>
      <c r="F18" s="5">
        <v>0.97195990572137259</v>
      </c>
      <c r="G18" s="5">
        <v>0.97936100755841582</v>
      </c>
      <c r="H18" s="4">
        <f t="shared" si="3"/>
        <v>0.97407369417831469</v>
      </c>
      <c r="I18" s="5">
        <v>0.97100539772915262</v>
      </c>
      <c r="J18" s="5">
        <f t="shared" si="4"/>
        <v>0.97100539772915262</v>
      </c>
    </row>
    <row r="19" spans="1:10" ht="15.5" customHeight="1" x14ac:dyDescent="0.35">
      <c r="A19" s="3">
        <f t="shared" si="5"/>
        <v>12</v>
      </c>
      <c r="B19" s="4">
        <f t="shared" si="0"/>
        <v>0.99905063458644194</v>
      </c>
      <c r="C19" s="4">
        <f t="shared" si="1"/>
        <v>0.9995484955921683</v>
      </c>
      <c r="D19" s="4">
        <f t="shared" si="2"/>
        <v>0.99887127772226525</v>
      </c>
      <c r="E19" s="5">
        <v>0.99742721835380932</v>
      </c>
      <c r="F19" s="5">
        <v>0.99627352253068302</v>
      </c>
      <c r="G19" s="5">
        <v>0.99447989359092326</v>
      </c>
      <c r="H19" s="4">
        <f t="shared" si="3"/>
        <v>0.99929970913804578</v>
      </c>
      <c r="I19" s="5">
        <v>0.99685003663737126</v>
      </c>
      <c r="J19" s="5">
        <f t="shared" si="4"/>
        <v>0.99685003663737126</v>
      </c>
    </row>
    <row r="20" spans="1:10" ht="15.5" customHeight="1" x14ac:dyDescent="0.35">
      <c r="A20" s="3">
        <f t="shared" si="5"/>
        <v>13</v>
      </c>
      <c r="B20" s="4">
        <f t="shared" si="0"/>
        <v>0.99964249992516763</v>
      </c>
      <c r="C20" s="4">
        <f t="shared" si="1"/>
        <v>1.0063255922430621</v>
      </c>
      <c r="D20" s="4">
        <f t="shared" si="2"/>
        <v>1.0029611193820709</v>
      </c>
      <c r="E20" s="5">
        <v>0.99837504108757746</v>
      </c>
      <c r="F20" s="5">
        <v>0.99672354760581672</v>
      </c>
      <c r="G20" s="5">
        <v>0.99560365361455216</v>
      </c>
      <c r="H20" s="4">
        <f t="shared" si="3"/>
        <v>1.0029868121337389</v>
      </c>
      <c r="I20" s="5">
        <v>0.99754861081387936</v>
      </c>
      <c r="J20" s="5">
        <f t="shared" si="4"/>
        <v>0.99754861081387936</v>
      </c>
    </row>
    <row r="21" spans="1:10" ht="15.5" customHeight="1" x14ac:dyDescent="0.35">
      <c r="A21" s="3">
        <f t="shared" si="5"/>
        <v>14</v>
      </c>
      <c r="B21" s="4">
        <f t="shared" si="0"/>
        <v>0.99937990365583906</v>
      </c>
      <c r="C21" s="4">
        <f t="shared" si="1"/>
        <v>0.99077778999330468</v>
      </c>
      <c r="D21" s="4">
        <f t="shared" si="2"/>
        <v>0.99291299260671395</v>
      </c>
      <c r="E21" s="5">
        <v>0.99873208788373335</v>
      </c>
      <c r="F21" s="5">
        <v>0.99045831218915659</v>
      </c>
      <c r="G21" s="5">
        <v>0.9926642562454947</v>
      </c>
      <c r="H21" s="4">
        <f t="shared" si="3"/>
        <v>0.995060957144695</v>
      </c>
      <c r="I21" s="5">
        <v>0.99457799319585238</v>
      </c>
      <c r="J21" s="5">
        <f t="shared" si="4"/>
        <v>0.99457799319585238</v>
      </c>
    </row>
    <row r="22" spans="1:10" ht="15.5" customHeight="1" x14ac:dyDescent="0.35">
      <c r="A22" s="3">
        <f t="shared" si="5"/>
        <v>15</v>
      </c>
      <c r="B22" s="4">
        <f t="shared" si="0"/>
        <v>0.99938559387946269</v>
      </c>
      <c r="C22" s="4">
        <f t="shared" si="1"/>
        <v>0.99970425154067533</v>
      </c>
      <c r="D22" s="4">
        <f t="shared" si="2"/>
        <v>0.9997761932423167</v>
      </c>
      <c r="E22" s="5">
        <v>0.99935178227044996</v>
      </c>
      <c r="F22" s="5">
        <v>0.9996775484802195</v>
      </c>
      <c r="G22" s="5">
        <v>0.99974948826022891</v>
      </c>
      <c r="H22" s="4">
        <f t="shared" si="3"/>
        <v>0.99954489674549263</v>
      </c>
      <c r="I22" s="5">
        <v>0.99951463883154612</v>
      </c>
      <c r="J22" s="5">
        <f t="shared" si="4"/>
        <v>0.99951463883154612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0.99996616760415624</v>
      </c>
      <c r="F23" s="5">
        <v>0.99997328903981886</v>
      </c>
      <c r="G23" s="5">
        <v>0.99997328903981886</v>
      </c>
      <c r="H23" s="4">
        <f t="shared" si="3"/>
        <v>1</v>
      </c>
      <c r="I23" s="5">
        <v>0.99996972830930853</v>
      </c>
      <c r="J23" s="5">
        <f t="shared" si="4"/>
        <v>0.99996972830930853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0.99996616760415624</v>
      </c>
      <c r="F24" s="5">
        <v>0.99997328903981886</v>
      </c>
      <c r="G24" s="5">
        <v>0.99997328903981886</v>
      </c>
      <c r="H24" s="4">
        <f t="shared" si="3"/>
        <v>1</v>
      </c>
      <c r="I24" s="5">
        <v>0.99996972830930853</v>
      </c>
      <c r="J24" s="5">
        <f t="shared" si="4"/>
        <v>0.99996972830930853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0.99996616760415624</v>
      </c>
      <c r="F25" s="5">
        <v>0.99997328903981886</v>
      </c>
      <c r="G25" s="5">
        <v>0.99997328903981886</v>
      </c>
      <c r="H25" s="4">
        <f t="shared" si="3"/>
        <v>1</v>
      </c>
      <c r="I25" s="5">
        <v>0.99996972830930853</v>
      </c>
      <c r="J25" s="5">
        <f t="shared" si="4"/>
        <v>0.99996972830930853</v>
      </c>
    </row>
    <row r="26" spans="1:10" ht="15.5" customHeight="1" x14ac:dyDescent="0.35">
      <c r="A26" s="3">
        <f t="shared" si="5"/>
        <v>19</v>
      </c>
      <c r="B26" s="4">
        <f t="shared" si="0"/>
        <v>0.99996616760415624</v>
      </c>
      <c r="C26" s="4">
        <f t="shared" si="1"/>
        <v>0.99997328903981886</v>
      </c>
      <c r="D26" s="4">
        <f t="shared" si="2"/>
        <v>0.99997328903981886</v>
      </c>
      <c r="E26" s="5">
        <v>0.99996616760415624</v>
      </c>
      <c r="F26" s="5">
        <v>0.99997328903981886</v>
      </c>
      <c r="G26" s="5">
        <v>0.99997328903981886</v>
      </c>
      <c r="H26" s="4">
        <f t="shared" si="3"/>
        <v>0.99996972830930853</v>
      </c>
      <c r="I26" s="5">
        <v>0.99996972830930853</v>
      </c>
      <c r="J26" s="5">
        <f t="shared" si="4"/>
        <v>0.99996972830930853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>
        <v>20.13844540128304</v>
      </c>
      <c r="C38" s="4">
        <v>1.168648976855142</v>
      </c>
      <c r="D38" s="4">
        <v>1.054624111424953</v>
      </c>
      <c r="E38" s="4">
        <v>1.0379470055029529</v>
      </c>
      <c r="F38" s="4">
        <v>1.0362269792434999</v>
      </c>
      <c r="G38" s="4">
        <v>1.035725682539586</v>
      </c>
      <c r="H38" s="4">
        <v>1.002247062428554</v>
      </c>
      <c r="I38" s="4">
        <v>1.006239649641069</v>
      </c>
      <c r="J38" s="4">
        <v>1</v>
      </c>
      <c r="K38" s="4">
        <v>1</v>
      </c>
      <c r="L38" s="4">
        <v>1.001719774980693</v>
      </c>
      <c r="M38" s="4">
        <v>1</v>
      </c>
      <c r="N38" s="4">
        <v>1</v>
      </c>
      <c r="O38" s="4">
        <v>1</v>
      </c>
      <c r="P38" s="4">
        <v>1.0103949189524959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>
        <v>9.2183927068118212</v>
      </c>
      <c r="C39" s="4">
        <v>1.227902044210351</v>
      </c>
      <c r="D39" s="4">
        <v>1.122378813703695</v>
      </c>
      <c r="E39" s="4">
        <v>1.035391258349559</v>
      </c>
      <c r="F39" s="4">
        <v>1.1214323470362491</v>
      </c>
      <c r="G39" s="4">
        <v>1</v>
      </c>
      <c r="H39" s="4">
        <v>1.013327820451307</v>
      </c>
      <c r="I39" s="4">
        <v>1.002247443406769</v>
      </c>
      <c r="J39" s="4">
        <v>1</v>
      </c>
      <c r="K39" s="4">
        <v>1.025882177028705</v>
      </c>
      <c r="L39" s="4">
        <v>1.000584261183475</v>
      </c>
      <c r="M39" s="4">
        <v>1.0337310508673261</v>
      </c>
      <c r="N39" s="4">
        <v>1</v>
      </c>
      <c r="O39" s="4">
        <v>1.0075469420793091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>
        <v>10.50482730294824</v>
      </c>
      <c r="C40" s="4">
        <v>1.1297451155952969</v>
      </c>
      <c r="D40" s="4">
        <v>1.0578010413674479</v>
      </c>
      <c r="E40" s="4">
        <v>1.119253227002019</v>
      </c>
      <c r="F40" s="4">
        <v>1.000871095417103</v>
      </c>
      <c r="G40" s="4">
        <v>1.002207969719273</v>
      </c>
      <c r="H40" s="4">
        <v>1.033244196449387</v>
      </c>
      <c r="I40" s="4">
        <v>1.027806133556098</v>
      </c>
      <c r="J40" s="4">
        <v>1.026686332687327</v>
      </c>
      <c r="K40" s="4">
        <v>1</v>
      </c>
      <c r="L40" s="4">
        <v>1.000043933648497</v>
      </c>
      <c r="M40" s="4">
        <v>0.99999999999999989</v>
      </c>
      <c r="N40" s="4">
        <v>1.007443336017678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>
        <v>6.0082539395271279</v>
      </c>
      <c r="C41" s="4">
        <v>1.1380944876129699</v>
      </c>
      <c r="D41" s="4">
        <v>1.025343401123848</v>
      </c>
      <c r="E41" s="4">
        <v>1.0107710167346591</v>
      </c>
      <c r="F41" s="4">
        <v>1.154089637808748</v>
      </c>
      <c r="G41" s="4">
        <v>1.062046625060951</v>
      </c>
      <c r="H41" s="4">
        <v>1.0013531683933801</v>
      </c>
      <c r="I41" s="4">
        <v>1</v>
      </c>
      <c r="J41" s="4">
        <v>1.0005941139249681</v>
      </c>
      <c r="K41" s="4">
        <v>1.029197341851213</v>
      </c>
      <c r="L41" s="4">
        <v>1.000312271062106</v>
      </c>
      <c r="M41" s="4">
        <v>1.0010777292374811</v>
      </c>
      <c r="N41" s="4">
        <v>1.0020980124547649</v>
      </c>
      <c r="O41" s="4">
        <v>0.99892568493877154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1.000111218330221</v>
      </c>
      <c r="V41" s="4"/>
    </row>
    <row r="42" spans="1:24" ht="15.5" customHeight="1" x14ac:dyDescent="0.35">
      <c r="A42" s="1">
        <f t="shared" si="6"/>
        <v>4</v>
      </c>
      <c r="B42" s="4">
        <v>4.2727998350102574</v>
      </c>
      <c r="C42" s="4">
        <v>1.4765725979387221</v>
      </c>
      <c r="D42" s="4">
        <v>1.19252383603374</v>
      </c>
      <c r="E42" s="4">
        <v>1.257895605771812</v>
      </c>
      <c r="F42" s="4">
        <v>1.0029997469852401</v>
      </c>
      <c r="G42" s="4">
        <v>1.0058709287939041</v>
      </c>
      <c r="H42" s="4">
        <v>0.99999999999999989</v>
      </c>
      <c r="I42" s="4">
        <v>1.0009863248418489</v>
      </c>
      <c r="J42" s="4">
        <v>1.102840903381876</v>
      </c>
      <c r="K42" s="4">
        <v>1</v>
      </c>
      <c r="L42" s="4">
        <v>1.005088525314924</v>
      </c>
      <c r="M42" s="4">
        <v>1.000652070956852</v>
      </c>
      <c r="N42" s="4">
        <v>1</v>
      </c>
      <c r="O42" s="4">
        <v>1</v>
      </c>
      <c r="P42" s="4">
        <v>1.04621518843159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>
        <v>71.733217208582175</v>
      </c>
      <c r="C43" s="4">
        <v>1.136733184374165</v>
      </c>
      <c r="D43" s="4">
        <v>1.4116934999867761</v>
      </c>
      <c r="E43" s="4">
        <v>1.0406275415181689</v>
      </c>
      <c r="F43" s="4">
        <v>1.1264356301954641</v>
      </c>
      <c r="G43" s="4">
        <v>1.000168227776721</v>
      </c>
      <c r="H43" s="4">
        <v>1.000749829598151</v>
      </c>
      <c r="I43" s="4">
        <v>1.0325145365113479</v>
      </c>
      <c r="J43" s="4">
        <v>1.00034320757317</v>
      </c>
      <c r="K43" s="4">
        <v>1.031709150211503</v>
      </c>
      <c r="L43" s="4">
        <v>0.99879046565727414</v>
      </c>
      <c r="M43" s="4">
        <v>1.000033660235125</v>
      </c>
      <c r="N43" s="4">
        <v>1</v>
      </c>
      <c r="O43" s="4">
        <v>1.0299277502563859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>
        <v>6.1774020566525776</v>
      </c>
      <c r="C44" s="4">
        <v>1.338073563384538</v>
      </c>
      <c r="D44" s="4">
        <v>1.108202451819412</v>
      </c>
      <c r="E44" s="4">
        <v>1.198759609976451</v>
      </c>
      <c r="F44" s="4">
        <v>1.0015195356452271</v>
      </c>
      <c r="G44" s="4">
        <v>1.0034872023879129</v>
      </c>
      <c r="H44" s="4">
        <v>1.047537912906255</v>
      </c>
      <c r="I44" s="4">
        <v>1</v>
      </c>
      <c r="J44" s="4">
        <v>1.000577897343603</v>
      </c>
      <c r="K44" s="4">
        <v>1.0001700526156221</v>
      </c>
      <c r="L44" s="4">
        <v>1.0003066299176839</v>
      </c>
      <c r="M44" s="4">
        <v>1.0522780036222401</v>
      </c>
      <c r="N44" s="4">
        <v>1</v>
      </c>
      <c r="O44" s="4">
        <v>0.95058541012980491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>
        <v>7.2940472822113218</v>
      </c>
      <c r="C45" s="4">
        <v>1.2054145918988519</v>
      </c>
      <c r="D45" s="4">
        <v>1.2988067078237551</v>
      </c>
      <c r="E45" s="4">
        <v>1.0430776265699659</v>
      </c>
      <c r="F45" s="4">
        <v>1.0447694499621589</v>
      </c>
      <c r="G45" s="4">
        <v>1.032127581984188</v>
      </c>
      <c r="H45" s="4">
        <v>1.0033166551836721</v>
      </c>
      <c r="I45" s="4">
        <v>1.000820607932442</v>
      </c>
      <c r="J45" s="4">
        <v>1.0011985170360791</v>
      </c>
      <c r="K45" s="4">
        <v>1.0004397400955971</v>
      </c>
      <c r="L45" s="4">
        <v>1.0346953574142239</v>
      </c>
      <c r="M45" s="4">
        <v>1</v>
      </c>
      <c r="N45" s="4">
        <v>1</v>
      </c>
      <c r="O45" s="4">
        <v>1</v>
      </c>
      <c r="P45" s="4">
        <v>1</v>
      </c>
      <c r="Q45" s="4">
        <v>1.0022267313386291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>
        <v>5.6863251234906693</v>
      </c>
      <c r="C46" s="4">
        <v>1.2074072761438821</v>
      </c>
      <c r="D46" s="4">
        <v>1.179770902142683</v>
      </c>
      <c r="E46" s="4">
        <v>1.0094529421402341</v>
      </c>
      <c r="F46" s="4">
        <v>1.2933784886820141</v>
      </c>
      <c r="G46" s="4">
        <v>1.0033290199268841</v>
      </c>
      <c r="H46" s="4">
        <v>1</v>
      </c>
      <c r="I46" s="4">
        <v>1</v>
      </c>
      <c r="J46" s="4">
        <v>1.0027516091801669</v>
      </c>
      <c r="K46" s="4">
        <v>1</v>
      </c>
      <c r="L46" s="4">
        <v>1.0051332716198891</v>
      </c>
      <c r="M46" s="4">
        <v>1</v>
      </c>
      <c r="N46" s="4">
        <v>1</v>
      </c>
      <c r="O46" s="4">
        <v>1</v>
      </c>
      <c r="P46" s="4">
        <v>1.0021041670968489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>
        <v>8.1890151229167838</v>
      </c>
      <c r="C47" s="4">
        <v>1.387073757444351</v>
      </c>
      <c r="D47" s="4">
        <v>1.035425241908146</v>
      </c>
      <c r="E47" s="4">
        <v>1.127661997335665</v>
      </c>
      <c r="F47" s="4">
        <v>1.0004640766322941</v>
      </c>
      <c r="G47" s="4">
        <v>1.0021372257775309</v>
      </c>
      <c r="H47" s="4">
        <v>1.0012380285845119</v>
      </c>
      <c r="I47" s="4">
        <v>1.000666204777837</v>
      </c>
      <c r="J47" s="4">
        <v>1.0447678853727671</v>
      </c>
      <c r="K47" s="4">
        <v>1.0377340424503261</v>
      </c>
      <c r="L47" s="4">
        <v>1</v>
      </c>
      <c r="M47" s="4">
        <v>1</v>
      </c>
      <c r="N47" s="4">
        <v>1</v>
      </c>
      <c r="O47" s="4">
        <v>1.0011508559945981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>
        <v>6.9253184045811436</v>
      </c>
      <c r="C48" s="4">
        <v>1.181005789505823</v>
      </c>
      <c r="D48" s="4">
        <v>1.072655531983377</v>
      </c>
      <c r="E48" s="4">
        <v>1.002326281176195</v>
      </c>
      <c r="F48" s="4">
        <v>1.0781057621083301</v>
      </c>
      <c r="G48" s="4">
        <v>1.0553537066128029</v>
      </c>
      <c r="H48" s="4">
        <v>1.001238937891171</v>
      </c>
      <c r="I48" s="4">
        <v>1.152172649680113</v>
      </c>
      <c r="J48" s="4">
        <v>1.000232686690623</v>
      </c>
      <c r="K48" s="4">
        <v>1.0253723310289971</v>
      </c>
      <c r="L48" s="4">
        <v>1</v>
      </c>
      <c r="M48" s="4">
        <v>1</v>
      </c>
      <c r="N48" s="4">
        <v>1.002330004475662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>
        <v>7.9562301948408152</v>
      </c>
      <c r="C49" s="4">
        <v>1.4217963422923861</v>
      </c>
      <c r="D49" s="4">
        <v>1.053535465334537</v>
      </c>
      <c r="E49" s="4">
        <v>1.102005125044812</v>
      </c>
      <c r="F49" s="4">
        <v>1.0458989205066871</v>
      </c>
      <c r="G49" s="4">
        <v>1.004560028115201</v>
      </c>
      <c r="H49" s="4">
        <v>1.0404087009372609</v>
      </c>
      <c r="I49" s="4">
        <v>1.0014027940798991</v>
      </c>
      <c r="J49" s="4">
        <v>1</v>
      </c>
      <c r="K49" s="4">
        <v>1</v>
      </c>
      <c r="L49" s="4">
        <v>1</v>
      </c>
      <c r="M49" s="4">
        <v>1.097047081187255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>
        <v>9.9187167993731489</v>
      </c>
      <c r="C50" s="4">
        <v>1.1823730370425449</v>
      </c>
      <c r="D50" s="4">
        <v>1.156327877443073</v>
      </c>
      <c r="E50" s="4">
        <v>1.001596335113679</v>
      </c>
      <c r="F50" s="4">
        <v>1.287755890960496</v>
      </c>
      <c r="G50" s="4">
        <v>1.0318633349964159</v>
      </c>
      <c r="H50" s="4">
        <v>1.002192432214325</v>
      </c>
      <c r="I50" s="4">
        <v>1</v>
      </c>
      <c r="J50" s="4">
        <v>1</v>
      </c>
      <c r="K50" s="4">
        <v>1</v>
      </c>
      <c r="L50" s="4">
        <v>1.0011331028479831</v>
      </c>
      <c r="U50" s="4"/>
      <c r="V50" s="4"/>
    </row>
    <row r="51" spans="1:22" ht="15.5" customHeight="1" x14ac:dyDescent="0.35">
      <c r="A51" s="1">
        <f t="shared" si="6"/>
        <v>13</v>
      </c>
      <c r="B51" s="4">
        <v>4.5974320830169946</v>
      </c>
      <c r="C51" s="4">
        <v>1.1965539244453569</v>
      </c>
      <c r="D51" s="4">
        <v>1.1765128268640159</v>
      </c>
      <c r="E51" s="4">
        <v>1.1047115508446581</v>
      </c>
      <c r="F51" s="4">
        <v>1.013211518357779</v>
      </c>
      <c r="G51" s="4">
        <v>1.054142740155968</v>
      </c>
      <c r="H51" s="4">
        <v>0.99882642392196985</v>
      </c>
      <c r="I51" s="4">
        <v>1</v>
      </c>
      <c r="J51" s="4">
        <v>1.028693987418527</v>
      </c>
      <c r="K51" s="4">
        <v>1.0060284353710389</v>
      </c>
      <c r="U51" s="4"/>
      <c r="V51" s="4"/>
    </row>
    <row r="52" spans="1:22" ht="15.5" customHeight="1" x14ac:dyDescent="0.35">
      <c r="A52" s="1">
        <f t="shared" si="6"/>
        <v>14</v>
      </c>
      <c r="B52" s="4">
        <v>7.5740178477795146</v>
      </c>
      <c r="C52" s="4">
        <v>1.2068696328417909</v>
      </c>
      <c r="D52" s="4">
        <v>1.0251165494320651</v>
      </c>
      <c r="E52" s="4">
        <v>1.133846562152097</v>
      </c>
      <c r="F52" s="4">
        <v>1</v>
      </c>
      <c r="G52" s="4">
        <v>1</v>
      </c>
      <c r="H52" s="4">
        <v>1.038732856937727</v>
      </c>
      <c r="I52" s="4">
        <v>1.1415883533813991</v>
      </c>
      <c r="J52" s="4">
        <v>1.0019075361252661</v>
      </c>
      <c r="V52" s="4"/>
    </row>
    <row r="53" spans="1:22" ht="15.5" customHeight="1" x14ac:dyDescent="0.35">
      <c r="A53" s="1">
        <f t="shared" si="6"/>
        <v>15</v>
      </c>
      <c r="B53" s="4">
        <v>7.1454532321524171</v>
      </c>
      <c r="C53" s="4">
        <v>1.5892017118280131</v>
      </c>
      <c r="D53" s="4">
        <v>1.305638974802606</v>
      </c>
      <c r="E53" s="4">
        <v>1.0495632227916261</v>
      </c>
      <c r="F53" s="4">
        <v>1.043012323444197</v>
      </c>
      <c r="G53" s="4">
        <v>1</v>
      </c>
      <c r="H53" s="4">
        <v>1.205724449042592</v>
      </c>
      <c r="I53" s="4">
        <v>1.01384206931261</v>
      </c>
    </row>
    <row r="54" spans="1:22" ht="15.5" customHeight="1" x14ac:dyDescent="0.35">
      <c r="A54" s="1">
        <f t="shared" si="6"/>
        <v>16</v>
      </c>
      <c r="B54" s="4">
        <v>7.6977061184703226</v>
      </c>
      <c r="C54" s="4">
        <v>1.922431095304499</v>
      </c>
      <c r="D54" s="4">
        <v>1.173628000819364</v>
      </c>
      <c r="E54" s="4">
        <v>1.000552813038083</v>
      </c>
      <c r="F54" s="4">
        <v>1.0371160608009189</v>
      </c>
      <c r="G54" s="4">
        <v>1.05731547056427</v>
      </c>
      <c r="H54" s="4">
        <v>1.098990520730768</v>
      </c>
    </row>
    <row r="55" spans="1:22" ht="15.5" customHeight="1" x14ac:dyDescent="0.35">
      <c r="A55" s="1">
        <f t="shared" si="6"/>
        <v>17</v>
      </c>
      <c r="B55" s="4"/>
      <c r="C55" s="4">
        <v>1.441188082141694</v>
      </c>
      <c r="D55" s="4">
        <v>1.067519703512068</v>
      </c>
      <c r="E55" s="4">
        <v>1.035220419953365</v>
      </c>
      <c r="F55" s="4">
        <v>1.003664169870631</v>
      </c>
      <c r="G55" s="4">
        <v>1.0272681767130549</v>
      </c>
    </row>
    <row r="56" spans="1:22" ht="15.5" customHeight="1" x14ac:dyDescent="0.35">
      <c r="A56" s="1">
        <f t="shared" si="6"/>
        <v>18</v>
      </c>
      <c r="B56" s="4">
        <v>3.8600999029338938</v>
      </c>
      <c r="C56" s="4">
        <v>1.140639405139219</v>
      </c>
      <c r="D56" s="4">
        <v>1.0091333916085601</v>
      </c>
      <c r="E56" s="4">
        <v>1.038879702341573</v>
      </c>
      <c r="F56" s="4">
        <v>1.352542204196834</v>
      </c>
    </row>
    <row r="57" spans="1:22" ht="15.5" customHeight="1" x14ac:dyDescent="0.35">
      <c r="A57" s="1">
        <f t="shared" si="6"/>
        <v>19</v>
      </c>
      <c r="B57" s="4">
        <v>1.2798416531586669</v>
      </c>
      <c r="C57" s="4">
        <v>1.1408521087321759</v>
      </c>
      <c r="D57" s="4">
        <v>2.9700104974587092</v>
      </c>
      <c r="E57" s="4">
        <v>8.9476285891554888</v>
      </c>
    </row>
    <row r="58" spans="1:22" ht="15.5" customHeight="1" x14ac:dyDescent="0.35">
      <c r="A58" s="1">
        <f t="shared" si="6"/>
        <v>20</v>
      </c>
      <c r="B58" s="4"/>
      <c r="C58" s="4"/>
      <c r="D58" s="4">
        <v>183.39891898608349</v>
      </c>
    </row>
    <row r="59" spans="1:22" ht="15.5" customHeight="1" x14ac:dyDescent="0.35">
      <c r="A59" s="1">
        <f t="shared" si="6"/>
        <v>21</v>
      </c>
      <c r="B59" s="4"/>
      <c r="C59" s="4"/>
    </row>
    <row r="60" spans="1:22" ht="15.5" customHeight="1" x14ac:dyDescent="0.35">
      <c r="A60" s="1">
        <f t="shared" si="6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7.0575201945040827E-2</v>
      </c>
      <c r="C2" s="32">
        <v>7.6543870848219744E-2</v>
      </c>
      <c r="D2" s="32">
        <v>9.1789144588129742E-2</v>
      </c>
      <c r="E2" s="32">
        <v>0.25375154590092369</v>
      </c>
      <c r="F2" s="32">
        <v>4.0018382259171571E-3</v>
      </c>
      <c r="G2" s="32">
        <v>3.346129609178153E-3</v>
      </c>
      <c r="H2" s="32">
        <v>2.7831211550101592E-3</v>
      </c>
      <c r="I2" s="32">
        <v>2.6732423402737568E-3</v>
      </c>
      <c r="J2" s="32">
        <v>0.13481270355277711</v>
      </c>
      <c r="M2" s="31">
        <v>1</v>
      </c>
      <c r="N2" s="17">
        <v>7.0714006571690824</v>
      </c>
      <c r="O2" s="17">
        <v>5.9117344709173718</v>
      </c>
      <c r="P2" s="17">
        <v>3.634105141567928</v>
      </c>
      <c r="Q2" s="17"/>
      <c r="R2" s="17">
        <v>10.851449590302151</v>
      </c>
      <c r="S2" s="17">
        <v>6.2536872289657222</v>
      </c>
      <c r="T2" s="17">
        <v>2.5699707780462799</v>
      </c>
      <c r="U2" s="17"/>
      <c r="V2" s="17">
        <v>1.817052570783964</v>
      </c>
    </row>
    <row r="3" spans="1:27" x14ac:dyDescent="0.35">
      <c r="A3">
        <f t="shared" ref="A3:A24" si="0">+A2+1</f>
        <v>2</v>
      </c>
      <c r="B3" s="32">
        <v>0.49906552941400228</v>
      </c>
      <c r="C3" s="32">
        <v>0.45250703983086799</v>
      </c>
      <c r="D3" s="32">
        <v>0.33357140228784432</v>
      </c>
      <c r="E3" s="32">
        <v>0.25375154590092369</v>
      </c>
      <c r="F3" s="32">
        <v>4.3425745777084232E-2</v>
      </c>
      <c r="G3" s="32">
        <v>2.0925648003381481E-2</v>
      </c>
      <c r="H3" s="32">
        <v>7.1525400401385199E-3</v>
      </c>
      <c r="I3" s="32">
        <v>2.6732423402737568E-3</v>
      </c>
      <c r="J3" s="32">
        <v>0.28823753357471188</v>
      </c>
      <c r="M3">
        <f t="shared" ref="M3:M24" si="1">+M2+1</f>
        <v>2</v>
      </c>
      <c r="N3" s="17">
        <v>1.271325292817352</v>
      </c>
      <c r="O3" s="17">
        <v>1.3197560975311491</v>
      </c>
      <c r="P3" s="17">
        <v>1.4179908565003181</v>
      </c>
      <c r="Q3" s="17">
        <v>1.1408521087321759</v>
      </c>
      <c r="R3" s="17">
        <v>1.2919288362365891</v>
      </c>
      <c r="S3" s="17">
        <v>1.34229111292735</v>
      </c>
      <c r="T3" s="17">
        <v>1.411277672829397</v>
      </c>
      <c r="U3" s="17">
        <v>1.1408521087321759</v>
      </c>
      <c r="V3" s="17">
        <v>1.2794214826162471</v>
      </c>
    </row>
    <row r="4" spans="1:27" x14ac:dyDescent="0.35">
      <c r="A4">
        <f t="shared" si="0"/>
        <v>3</v>
      </c>
      <c r="B4" s="32">
        <v>0.63447463031730322</v>
      </c>
      <c r="C4" s="32">
        <v>0.59719892499255844</v>
      </c>
      <c r="D4" s="32">
        <v>0.47300119843415261</v>
      </c>
      <c r="E4" s="32">
        <v>0.28949298623511838</v>
      </c>
      <c r="F4" s="32">
        <v>5.610297320449438E-2</v>
      </c>
      <c r="G4" s="32">
        <v>2.8088311347184921E-2</v>
      </c>
      <c r="H4" s="32">
        <v>1.0094220062665769E-2</v>
      </c>
      <c r="I4" s="32">
        <v>3.049774161053453E-3</v>
      </c>
      <c r="J4" s="32">
        <v>0.35916478362883708</v>
      </c>
      <c r="M4">
        <f t="shared" si="1"/>
        <v>3</v>
      </c>
      <c r="N4" s="17">
        <v>1.165976602342047</v>
      </c>
      <c r="O4" s="17">
        <v>1.187071454220272</v>
      </c>
      <c r="P4" s="17">
        <v>1.338607857917244</v>
      </c>
      <c r="Q4" s="17">
        <v>1.750853802423864</v>
      </c>
      <c r="R4" s="17">
        <v>9.8997889434607771</v>
      </c>
      <c r="S4" s="17">
        <v>16.453701920604171</v>
      </c>
      <c r="T4" s="17">
        <v>31.820808259047471</v>
      </c>
      <c r="U4" s="17">
        <v>62.45935429171692</v>
      </c>
      <c r="V4" s="17">
        <v>1.544730830170554</v>
      </c>
    </row>
    <row r="5" spans="1:27" x14ac:dyDescent="0.35">
      <c r="A5">
        <f t="shared" si="0"/>
        <v>4</v>
      </c>
      <c r="B5" s="32">
        <v>0.73978257372959533</v>
      </c>
      <c r="C5" s="32">
        <v>0.70891779634969976</v>
      </c>
      <c r="D5" s="32">
        <v>0.63316312102823036</v>
      </c>
      <c r="E5" s="32">
        <v>0.50685989572479617</v>
      </c>
      <c r="F5" s="32">
        <v>0.55540759382512972</v>
      </c>
      <c r="G5" s="32">
        <v>0.46215670235970452</v>
      </c>
      <c r="H5" s="32">
        <v>0.32120624113871771</v>
      </c>
      <c r="I5" s="32">
        <v>0.19048692483496141</v>
      </c>
      <c r="J5" s="32">
        <v>0.56301493704083727</v>
      </c>
      <c r="M5">
        <f t="shared" si="1"/>
        <v>4</v>
      </c>
      <c r="N5" s="17">
        <v>1.112003168992912</v>
      </c>
      <c r="O5" s="17">
        <v>1.1239059222687811</v>
      </c>
      <c r="P5" s="17">
        <v>1.201358223179809</v>
      </c>
      <c r="Q5" s="17">
        <v>1.3901140269282961</v>
      </c>
      <c r="R5" s="17">
        <v>1.4648584216256531</v>
      </c>
      <c r="S5" s="17">
        <v>1.712787128423956</v>
      </c>
      <c r="T5" s="17">
        <v>2.367615218238706</v>
      </c>
      <c r="U5" s="17">
        <v>3.6739095704834761</v>
      </c>
      <c r="V5" s="17">
        <v>1.2957361250540529</v>
      </c>
    </row>
    <row r="6" spans="1:27" x14ac:dyDescent="0.35">
      <c r="A6">
        <f t="shared" si="0"/>
        <v>5</v>
      </c>
      <c r="B6" s="32">
        <v>0.82264056635304295</v>
      </c>
      <c r="C6" s="32">
        <v>0.79675690971916158</v>
      </c>
      <c r="D6" s="32">
        <v>0.76065572206145748</v>
      </c>
      <c r="E6" s="32">
        <v>0.70459305073445255</v>
      </c>
      <c r="F6" s="32">
        <v>0.81359349124958147</v>
      </c>
      <c r="G6" s="32">
        <v>0.79157605111656337</v>
      </c>
      <c r="H6" s="32">
        <v>0.76049278471327941</v>
      </c>
      <c r="I6" s="32">
        <v>0.69983173620313088</v>
      </c>
      <c r="J6" s="32">
        <v>0.73155186438849362</v>
      </c>
      <c r="M6">
        <f t="shared" si="1"/>
        <v>5</v>
      </c>
      <c r="N6" s="17">
        <v>1.0798486613630489</v>
      </c>
      <c r="O6" s="17">
        <v>1.0973134174322541</v>
      </c>
      <c r="P6" s="17">
        <v>1.0770973886530431</v>
      </c>
      <c r="Q6" s="17">
        <v>1.130849804377166</v>
      </c>
      <c r="R6" s="17">
        <v>1.0864996756765199</v>
      </c>
      <c r="S6" s="17">
        <v>1.0999932387935289</v>
      </c>
      <c r="T6" s="17">
        <v>1.07492437944506</v>
      </c>
      <c r="U6" s="17">
        <v>1.1311074782894619</v>
      </c>
      <c r="V6" s="17">
        <v>1.103973596515105</v>
      </c>
    </row>
    <row r="7" spans="1:27" x14ac:dyDescent="0.35">
      <c r="A7">
        <f t="shared" si="0"/>
        <v>6</v>
      </c>
      <c r="B7" s="32">
        <v>0.88832731435927414</v>
      </c>
      <c r="C7" s="32">
        <v>0.87429204746669509</v>
      </c>
      <c r="D7" s="32">
        <v>0.81930029189639064</v>
      </c>
      <c r="E7" s="32">
        <v>0.79678891358856641</v>
      </c>
      <c r="F7" s="32">
        <v>0.88396906437519751</v>
      </c>
      <c r="G7" s="32">
        <v>0.87072830421910019</v>
      </c>
      <c r="H7" s="32">
        <v>0.81747223468036745</v>
      </c>
      <c r="I7" s="32">
        <v>0.79158491036365919</v>
      </c>
      <c r="J7" s="32">
        <v>0.80788781617661387</v>
      </c>
      <c r="M7">
        <f t="shared" si="1"/>
        <v>6</v>
      </c>
      <c r="N7" s="17">
        <v>1.0202053236226949</v>
      </c>
      <c r="O7" s="17">
        <v>1.0224477961577561</v>
      </c>
      <c r="P7" s="17">
        <v>1.0290224856688031</v>
      </c>
      <c r="Q7" s="17">
        <v>1.0298165903747161</v>
      </c>
      <c r="R7" s="17">
        <v>1.0209779956180369</v>
      </c>
      <c r="S7" s="17">
        <v>1.022632040602852</v>
      </c>
      <c r="T7" s="17">
        <v>1.028431620404952</v>
      </c>
      <c r="U7" s="17">
        <v>1.028194549092442</v>
      </c>
      <c r="V7" s="17">
        <v>1.029419538021759</v>
      </c>
    </row>
    <row r="8" spans="1:27" x14ac:dyDescent="0.35">
      <c r="A8">
        <f t="shared" si="0"/>
        <v>7</v>
      </c>
      <c r="B8" s="32">
        <v>0.90627625522878263</v>
      </c>
      <c r="C8" s="32">
        <v>0.89391797713057441</v>
      </c>
      <c r="D8" s="32">
        <v>0.84307842287639978</v>
      </c>
      <c r="E8" s="32">
        <v>0.82054644224015139</v>
      </c>
      <c r="F8" s="32">
        <v>0.90251296353414046</v>
      </c>
      <c r="G8" s="32">
        <v>0.89043466255423964</v>
      </c>
      <c r="H8" s="32">
        <v>0.84071429494838723</v>
      </c>
      <c r="I8" s="32">
        <v>0.81390328997974326</v>
      </c>
      <c r="J8" s="32">
        <v>0.83165984703192353</v>
      </c>
      <c r="M8">
        <f t="shared" si="1"/>
        <v>7</v>
      </c>
      <c r="N8" s="17">
        <v>1.02647997519115</v>
      </c>
      <c r="O8" s="17">
        <v>1.034487446776176</v>
      </c>
      <c r="P8" s="17">
        <v>1.061550920990626</v>
      </c>
      <c r="Q8" s="17">
        <v>1.1107343721548919</v>
      </c>
      <c r="R8" s="17">
        <v>1.028772293863002</v>
      </c>
      <c r="S8" s="17">
        <v>1.0365797289956999</v>
      </c>
      <c r="T8" s="17">
        <v>1.06414589729744</v>
      </c>
      <c r="U8" s="17">
        <v>1.1144826089036961</v>
      </c>
      <c r="V8" s="17">
        <v>1.0861426465727591</v>
      </c>
    </row>
    <row r="9" spans="1:27" x14ac:dyDescent="0.35">
      <c r="A9">
        <f t="shared" si="0"/>
        <v>8</v>
      </c>
      <c r="B9" s="32">
        <v>0.93027442798356952</v>
      </c>
      <c r="C9" s="32">
        <v>0.9247469257891322</v>
      </c>
      <c r="D9" s="32">
        <v>0.89497067627176652</v>
      </c>
      <c r="E9" s="32">
        <v>0.91140913734554507</v>
      </c>
      <c r="F9" s="32">
        <v>0.92848033173611344</v>
      </c>
      <c r="G9" s="32">
        <v>0.92300652119885174</v>
      </c>
      <c r="H9" s="32">
        <v>0.89464266776863655</v>
      </c>
      <c r="I9" s="32">
        <v>0.90708106201192551</v>
      </c>
      <c r="J9" s="32">
        <v>0.90311510996902189</v>
      </c>
      <c r="M9">
        <f t="shared" si="1"/>
        <v>8</v>
      </c>
      <c r="N9" s="17">
        <v>1.0232904717084881</v>
      </c>
      <c r="O9" s="17">
        <v>1.028535576385913</v>
      </c>
      <c r="P9" s="17">
        <v>1.0548526730328329</v>
      </c>
      <c r="Q9" s="17">
        <v>1.0521009614796151</v>
      </c>
      <c r="R9" s="17">
        <v>1.02376792294509</v>
      </c>
      <c r="S9" s="17">
        <v>1.028666128376458</v>
      </c>
      <c r="T9" s="17">
        <v>1.051500977742337</v>
      </c>
      <c r="U9" s="17">
        <v>1.051810140898003</v>
      </c>
      <c r="V9" s="17">
        <v>1.0534768172562241</v>
      </c>
    </row>
    <row r="10" spans="1:27" x14ac:dyDescent="0.35">
      <c r="A10">
        <f t="shared" si="0"/>
        <v>9</v>
      </c>
      <c r="B10" s="32">
        <v>0.95194095822965064</v>
      </c>
      <c r="C10" s="32">
        <v>0.95113511232762671</v>
      </c>
      <c r="D10" s="32">
        <v>0.94406221015127501</v>
      </c>
      <c r="E10" s="32">
        <v>0.95889442970255456</v>
      </c>
      <c r="F10" s="32">
        <v>0.95054838071684866</v>
      </c>
      <c r="G10" s="32">
        <v>0.94946554462784616</v>
      </c>
      <c r="H10" s="32">
        <v>0.9407176398887338</v>
      </c>
      <c r="I10" s="32">
        <v>0.95407705964067357</v>
      </c>
      <c r="J10" s="32">
        <v>0.95142051652451187</v>
      </c>
      <c r="M10">
        <f t="shared" si="1"/>
        <v>9</v>
      </c>
      <c r="N10" s="17">
        <v>1.0142224385818639</v>
      </c>
      <c r="O10" s="17">
        <v>1.0155873958139809</v>
      </c>
      <c r="P10" s="17">
        <v>1.010894373932133</v>
      </c>
      <c r="Q10" s="17">
        <v>1.009338900405399</v>
      </c>
      <c r="R10" s="17">
        <v>1.0140396451156251</v>
      </c>
      <c r="S10" s="17">
        <v>1.015325695337254</v>
      </c>
      <c r="T10" s="17">
        <v>1.0126003492678639</v>
      </c>
      <c r="U10" s="17">
        <v>1.010200507847931</v>
      </c>
      <c r="V10" s="17">
        <v>1.010116637168766</v>
      </c>
    </row>
    <row r="11" spans="1:27" x14ac:dyDescent="0.35">
      <c r="A11">
        <f t="shared" si="0"/>
        <v>10</v>
      </c>
      <c r="B11" s="32">
        <v>0.96547988004163265</v>
      </c>
      <c r="C11" s="32">
        <v>0.96596083179605252</v>
      </c>
      <c r="D11" s="32">
        <v>0.95434717688385862</v>
      </c>
      <c r="E11" s="32">
        <v>0.96784944928083894</v>
      </c>
      <c r="F11" s="32">
        <v>0.96389374264734495</v>
      </c>
      <c r="G11" s="32">
        <v>0.96401676429803196</v>
      </c>
      <c r="H11" s="32">
        <v>0.95257101071377226</v>
      </c>
      <c r="I11" s="32">
        <v>0.96380913017506931</v>
      </c>
      <c r="J11" s="32">
        <v>0.96105089042084779</v>
      </c>
      <c r="M11">
        <f t="shared" si="1"/>
        <v>10</v>
      </c>
      <c r="N11" s="17">
        <v>1.0110530345457991</v>
      </c>
      <c r="O11" s="17">
        <v>1.010435511347461</v>
      </c>
      <c r="P11" s="17">
        <v>1.011933120326248</v>
      </c>
      <c r="Q11" s="17">
        <v>1.0019344598625699</v>
      </c>
      <c r="R11" s="17">
        <v>1.0111809479037861</v>
      </c>
      <c r="S11" s="17">
        <v>1.0108875911353581</v>
      </c>
      <c r="T11" s="17">
        <v>1.011522468141727</v>
      </c>
      <c r="U11" s="17">
        <v>1.002009478457013</v>
      </c>
      <c r="V11" s="17">
        <v>1.0069337900944091</v>
      </c>
    </row>
    <row r="12" spans="1:27" x14ac:dyDescent="0.35">
      <c r="A12">
        <f t="shared" si="0"/>
        <v>11</v>
      </c>
      <c r="B12" s="32">
        <v>0.97615136250900691</v>
      </c>
      <c r="C12" s="32">
        <v>0.97604112701746293</v>
      </c>
      <c r="D12" s="32">
        <v>0.96573551657862844</v>
      </c>
      <c r="E12" s="32">
        <v>0.96972171519348305</v>
      </c>
      <c r="F12" s="32">
        <v>0.97467098836867005</v>
      </c>
      <c r="G12" s="32">
        <v>0.97451258467533974</v>
      </c>
      <c r="H12" s="32">
        <v>0.96354697983745463</v>
      </c>
      <c r="I12" s="32">
        <v>0.96574588385882865</v>
      </c>
      <c r="J12" s="32">
        <v>0.96772451096987988</v>
      </c>
      <c r="M12">
        <f t="shared" si="1"/>
        <v>11</v>
      </c>
      <c r="N12" s="17">
        <v>1.0032880608199519</v>
      </c>
      <c r="O12" s="17">
        <v>1.003401373619468</v>
      </c>
      <c r="P12" s="17">
        <v>1.006445231676677</v>
      </c>
      <c r="Q12" s="17">
        <v>1.0003413839639359</v>
      </c>
      <c r="R12" s="17">
        <v>1.0036775072035959</v>
      </c>
      <c r="S12" s="17">
        <v>1.0038406515555049</v>
      </c>
      <c r="T12" s="17">
        <v>1.006826955313683</v>
      </c>
      <c r="U12" s="17">
        <v>1.000377700949328</v>
      </c>
      <c r="V12" s="17">
        <v>1.0033933078203059</v>
      </c>
    </row>
    <row r="13" spans="1:27" x14ac:dyDescent="0.35">
      <c r="A13">
        <f t="shared" si="0"/>
        <v>12</v>
      </c>
      <c r="B13" s="32">
        <v>0.97936100755841582</v>
      </c>
      <c r="C13" s="32">
        <v>0.97936100755841582</v>
      </c>
      <c r="D13" s="32">
        <v>0.97195990572137259</v>
      </c>
      <c r="E13" s="32">
        <v>0.97005276263653073</v>
      </c>
      <c r="F13" s="32">
        <v>0.97825534794953228</v>
      </c>
      <c r="G13" s="32">
        <v>0.97825534794953228</v>
      </c>
      <c r="H13" s="32">
        <v>0.97012507201143905</v>
      </c>
      <c r="I13" s="32">
        <v>0.96611064699597116</v>
      </c>
      <c r="J13" s="32">
        <v>0.97100539772915262</v>
      </c>
      <c r="M13">
        <f t="shared" si="1"/>
        <v>12</v>
      </c>
      <c r="N13" s="17">
        <v>1.0154375004884051</v>
      </c>
      <c r="O13" s="17">
        <v>1.0154375004884051</v>
      </c>
      <c r="P13" s="17">
        <v>1.025015040914949</v>
      </c>
      <c r="Q13" s="17">
        <v>1.02821955338066</v>
      </c>
      <c r="R13" s="17">
        <v>1.015401633008856</v>
      </c>
      <c r="S13" s="17">
        <v>1.015401633008856</v>
      </c>
      <c r="T13" s="17">
        <v>1.0248875141349161</v>
      </c>
      <c r="U13" s="17">
        <v>1.032349027062418</v>
      </c>
      <c r="V13" s="17">
        <v>1.0266172971478049</v>
      </c>
    </row>
    <row r="14" spans="1:27" x14ac:dyDescent="0.35">
      <c r="A14">
        <f t="shared" si="0"/>
        <v>13</v>
      </c>
      <c r="B14" s="32">
        <v>0.99447989359092326</v>
      </c>
      <c r="C14" s="32">
        <v>0.99447989359092326</v>
      </c>
      <c r="D14" s="32">
        <v>0.99627352253068302</v>
      </c>
      <c r="E14" s="32">
        <v>0.99742721835380932</v>
      </c>
      <c r="F14" s="32">
        <v>0.99332207780760207</v>
      </c>
      <c r="G14" s="32">
        <v>0.99332207780760207</v>
      </c>
      <c r="H14" s="32">
        <v>0.99426907345375992</v>
      </c>
      <c r="I14" s="32">
        <v>0.99736338646093436</v>
      </c>
      <c r="J14" s="32">
        <v>0.99685003663737126</v>
      </c>
      <c r="M14">
        <f t="shared" si="1"/>
        <v>13</v>
      </c>
      <c r="N14" s="17">
        <v>1.0011299977313479</v>
      </c>
      <c r="O14" s="17">
        <v>1.0011299977313479</v>
      </c>
      <c r="P14" s="17">
        <v>1.0004517083561459</v>
      </c>
      <c r="Q14" s="17">
        <v>1.0009502675647179</v>
      </c>
      <c r="R14" s="17">
        <v>1.0010792139043729</v>
      </c>
      <c r="S14" s="17">
        <v>1.0010792139043729</v>
      </c>
      <c r="T14" s="17">
        <v>1.000388334079277</v>
      </c>
      <c r="U14" s="17">
        <v>1.0007766681585539</v>
      </c>
      <c r="V14" s="17">
        <v>1.0007009879604321</v>
      </c>
    </row>
    <row r="15" spans="1:27" x14ac:dyDescent="0.35">
      <c r="A15">
        <f t="shared" si="0"/>
        <v>14</v>
      </c>
      <c r="B15" s="32">
        <v>0.99560365361455216</v>
      </c>
      <c r="C15" s="32">
        <v>0.99560365361455216</v>
      </c>
      <c r="D15" s="32">
        <v>0.99672354760581672</v>
      </c>
      <c r="E15" s="32">
        <v>0.99837504108757746</v>
      </c>
      <c r="F15" s="32">
        <v>0.99439408480549274</v>
      </c>
      <c r="G15" s="32">
        <v>0.99439408480549274</v>
      </c>
      <c r="H15" s="32">
        <v>0.9946551820189532</v>
      </c>
      <c r="I15" s="32">
        <v>0.9981380068457063</v>
      </c>
      <c r="J15" s="32">
        <v>0.99754861081387936</v>
      </c>
      <c r="M15">
        <f t="shared" si="1"/>
        <v>14</v>
      </c>
      <c r="N15" s="17">
        <v>0.99704762295880911</v>
      </c>
      <c r="O15" s="17">
        <v>0.99704762295880911</v>
      </c>
      <c r="P15" s="17">
        <v>0.993714169358485</v>
      </c>
      <c r="Q15" s="17">
        <v>1.0003576279268429</v>
      </c>
      <c r="R15" s="17">
        <v>0.99881366433988705</v>
      </c>
      <c r="S15" s="17">
        <v>0.99881366433988705</v>
      </c>
      <c r="T15" s="17">
        <v>0.99694400273013173</v>
      </c>
      <c r="U15" s="17">
        <v>1.000383618664866</v>
      </c>
      <c r="V15" s="17">
        <v>0.99703589864266395</v>
      </c>
    </row>
    <row r="16" spans="1:27" x14ac:dyDescent="0.35">
      <c r="A16">
        <f t="shared" si="0"/>
        <v>15</v>
      </c>
      <c r="B16" s="32">
        <v>0.9926642562454947</v>
      </c>
      <c r="C16" s="32">
        <v>0.9926642562454947</v>
      </c>
      <c r="D16" s="32">
        <v>0.99045831218915659</v>
      </c>
      <c r="E16" s="32">
        <v>0.99873208788373335</v>
      </c>
      <c r="F16" s="32">
        <v>0.99321439964248259</v>
      </c>
      <c r="G16" s="32">
        <v>0.99321439964248259</v>
      </c>
      <c r="H16" s="32">
        <v>0.99161551849824303</v>
      </c>
      <c r="I16" s="32">
        <v>0.99852091121524467</v>
      </c>
      <c r="J16" s="32">
        <v>0.99457799319585238</v>
      </c>
      <c r="M16">
        <f t="shared" si="1"/>
        <v>15</v>
      </c>
      <c r="N16" s="17">
        <v>1.0071375915574241</v>
      </c>
      <c r="O16" s="17">
        <v>1.0071375915574241</v>
      </c>
      <c r="P16" s="17">
        <v>1.0093080508059811</v>
      </c>
      <c r="Q16" s="17">
        <v>1.0006204811022239</v>
      </c>
      <c r="R16" s="17">
        <v>1.0065238082756589</v>
      </c>
      <c r="S16" s="17">
        <v>1.0065238082756589</v>
      </c>
      <c r="T16" s="17">
        <v>1.0080532259214059</v>
      </c>
      <c r="U16" s="17">
        <v>1.0007013890322829</v>
      </c>
      <c r="V16" s="17">
        <v>1.004964265954102</v>
      </c>
    </row>
    <row r="17" spans="1:22" x14ac:dyDescent="0.35">
      <c r="A17">
        <f t="shared" si="0"/>
        <v>16</v>
      </c>
      <c r="B17" s="32">
        <v>0.99974948826022891</v>
      </c>
      <c r="C17" s="32">
        <v>0.99974948826022891</v>
      </c>
      <c r="D17" s="32">
        <v>0.9996775484802195</v>
      </c>
      <c r="E17" s="32">
        <v>0.99935178227044996</v>
      </c>
      <c r="F17" s="32">
        <v>0.99969393996237432</v>
      </c>
      <c r="G17" s="32">
        <v>0.99969393996237432</v>
      </c>
      <c r="H17" s="32">
        <v>0.99960122229588189</v>
      </c>
      <c r="I17" s="32">
        <v>0.9992212628308762</v>
      </c>
      <c r="J17" s="32">
        <v>0.99951463883154612</v>
      </c>
      <c r="M17">
        <f t="shared" si="1"/>
        <v>16</v>
      </c>
      <c r="N17" s="17">
        <v>1.000223856858361</v>
      </c>
      <c r="O17" s="17">
        <v>1.000223856858361</v>
      </c>
      <c r="P17" s="17">
        <v>1.0002958359523519</v>
      </c>
      <c r="Q17" s="17">
        <v>1.0006147838474959</v>
      </c>
      <c r="R17" s="17">
        <v>1.0002783414173291</v>
      </c>
      <c r="S17" s="17">
        <v>1.0002783414173291</v>
      </c>
      <c r="T17" s="17">
        <v>1.000371121889772</v>
      </c>
      <c r="U17" s="17">
        <v>1.000742243779543</v>
      </c>
      <c r="V17" s="17">
        <v>1.000455309899924</v>
      </c>
    </row>
    <row r="18" spans="1:22" x14ac:dyDescent="0.35">
      <c r="A18">
        <f t="shared" si="0"/>
        <v>17</v>
      </c>
      <c r="B18" s="32">
        <v>0.99997328903981886</v>
      </c>
      <c r="C18" s="32">
        <v>0.99997328903981886</v>
      </c>
      <c r="D18" s="32">
        <v>0.99997328903981886</v>
      </c>
      <c r="E18" s="32">
        <v>0.99996616760415624</v>
      </c>
      <c r="F18" s="32">
        <v>0.99997219619051825</v>
      </c>
      <c r="G18" s="32">
        <v>0.99997219619051825</v>
      </c>
      <c r="H18" s="32">
        <v>0.99997219619051825</v>
      </c>
      <c r="I18" s="32">
        <v>0.99996292859759961</v>
      </c>
      <c r="J18" s="32">
        <v>0.99996972830930853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0.99997328903981886</v>
      </c>
      <c r="C19" s="32">
        <v>0.99997328903981886</v>
      </c>
      <c r="D19" s="32">
        <v>0.99997328903981886</v>
      </c>
      <c r="E19" s="32">
        <v>0.99996616760415624</v>
      </c>
      <c r="F19" s="32">
        <v>0.99997219619051825</v>
      </c>
      <c r="G19" s="32">
        <v>0.99997219619051825</v>
      </c>
      <c r="H19" s="32">
        <v>0.99997219619051825</v>
      </c>
      <c r="I19" s="32">
        <v>0.99996292859759961</v>
      </c>
      <c r="J19" s="32">
        <v>0.99996972830930853</v>
      </c>
      <c r="M19">
        <f t="shared" si="1"/>
        <v>18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  <c r="U19" s="17">
        <v>1</v>
      </c>
      <c r="V19" s="17">
        <v>1</v>
      </c>
    </row>
    <row r="20" spans="1:22" x14ac:dyDescent="0.35">
      <c r="A20">
        <f t="shared" si="0"/>
        <v>19</v>
      </c>
      <c r="B20" s="32">
        <v>0.99997328903981886</v>
      </c>
      <c r="C20" s="32">
        <v>0.99997328903981886</v>
      </c>
      <c r="D20" s="32">
        <v>0.99997328903981886</v>
      </c>
      <c r="E20" s="32">
        <v>0.99996616760415624</v>
      </c>
      <c r="F20" s="32">
        <v>0.99997219619051825</v>
      </c>
      <c r="G20" s="32">
        <v>0.99997219619051825</v>
      </c>
      <c r="H20" s="32">
        <v>0.99997219619051825</v>
      </c>
      <c r="I20" s="32">
        <v>0.99996292859759961</v>
      </c>
      <c r="J20" s="32">
        <v>0.99996972830930853</v>
      </c>
      <c r="M20">
        <f t="shared" si="1"/>
        <v>19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</row>
    <row r="21" spans="1:22" x14ac:dyDescent="0.35">
      <c r="A21">
        <f t="shared" si="0"/>
        <v>20</v>
      </c>
      <c r="B21" s="32">
        <v>0.99997328903981886</v>
      </c>
      <c r="C21" s="32">
        <v>0.99997328903981886</v>
      </c>
      <c r="D21" s="32">
        <v>0.99997328903981886</v>
      </c>
      <c r="E21" s="32">
        <v>0.99996616760415624</v>
      </c>
      <c r="F21" s="32">
        <v>0.99997219619051825</v>
      </c>
      <c r="G21" s="32">
        <v>0.99997219619051825</v>
      </c>
      <c r="H21" s="32">
        <v>0.99997219619051825</v>
      </c>
      <c r="I21" s="32">
        <v>0.99996292859759961</v>
      </c>
      <c r="J21" s="32">
        <v>0.99996972830930853</v>
      </c>
      <c r="M21">
        <f t="shared" si="1"/>
        <v>20</v>
      </c>
      <c r="N21" s="17">
        <v>1.0000267116736761</v>
      </c>
      <c r="O21" s="17">
        <v>1.0000267116736761</v>
      </c>
      <c r="P21" s="17">
        <v>1.0000267116736761</v>
      </c>
      <c r="Q21" s="17">
        <v>1.000033833540513</v>
      </c>
      <c r="R21" s="17">
        <v>1.000027804582555</v>
      </c>
      <c r="S21" s="17">
        <v>1.000027804582555</v>
      </c>
      <c r="T21" s="17">
        <v>1.000027804582555</v>
      </c>
      <c r="U21" s="17">
        <v>1.00003707277674</v>
      </c>
      <c r="V21" s="17">
        <v>1.000030272607094</v>
      </c>
    </row>
    <row r="22" spans="1:22" x14ac:dyDescent="0.35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tabSelected="1"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45473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44743</v>
      </c>
      <c r="T7" s="11">
        <f>R9</f>
        <v>44774</v>
      </c>
      <c r="U7" s="11">
        <f>R10</f>
        <v>44805</v>
      </c>
      <c r="V7" s="11">
        <f>R11</f>
        <v>44835</v>
      </c>
      <c r="W7" s="11">
        <f>R12</f>
        <v>44866</v>
      </c>
      <c r="X7" s="11">
        <f>R13</f>
        <v>44896</v>
      </c>
      <c r="Y7" s="11">
        <f>R14</f>
        <v>44927</v>
      </c>
      <c r="Z7" s="11">
        <f>R15</f>
        <v>44958</v>
      </c>
      <c r="AA7" s="11">
        <f>R16</f>
        <v>44986</v>
      </c>
      <c r="AB7" s="11">
        <f>R17</f>
        <v>45017</v>
      </c>
      <c r="AC7" s="11">
        <f>R18</f>
        <v>45047</v>
      </c>
      <c r="AD7" s="11">
        <f>R19</f>
        <v>45078</v>
      </c>
      <c r="AE7" s="11">
        <f>R20</f>
        <v>45108</v>
      </c>
      <c r="AF7" s="11">
        <f>R21</f>
        <v>45139</v>
      </c>
      <c r="AG7" s="11">
        <f>R22</f>
        <v>45170</v>
      </c>
      <c r="AH7" s="11">
        <f>R23</f>
        <v>45200</v>
      </c>
      <c r="AI7" s="11">
        <f>R24</f>
        <v>45231</v>
      </c>
      <c r="AJ7" s="11">
        <f>R25</f>
        <v>45261</v>
      </c>
      <c r="AK7" s="11">
        <f>R26</f>
        <v>45292</v>
      </c>
      <c r="AL7" s="11">
        <f>R27</f>
        <v>45323</v>
      </c>
      <c r="AM7" s="11">
        <f>R28</f>
        <v>45352</v>
      </c>
      <c r="AN7" s="11">
        <f>R29</f>
        <v>45383</v>
      </c>
      <c r="AO7" s="11">
        <f>R30</f>
        <v>45413</v>
      </c>
      <c r="AP7" s="11">
        <f>R31</f>
        <v>45444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44743</v>
      </c>
      <c r="B8" s="13">
        <v>48700.54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48700.54</v>
      </c>
      <c r="H8" s="14">
        <f t="shared" ref="H8:H31" si="4">G8-B8</f>
        <v>0</v>
      </c>
      <c r="I8" s="13">
        <v>72939.214166666658</v>
      </c>
      <c r="J8" s="13">
        <f t="shared" ref="J8:J28" si="5">100*$G8/$I8</f>
        <v>66.768665602454803</v>
      </c>
      <c r="K8" s="13">
        <f t="shared" ref="K8:K31" si="6">100*(B8/I8)</f>
        <v>66.768665602454803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44743</v>
      </c>
      <c r="S8" s="17">
        <v>1725.59</v>
      </c>
      <c r="T8" s="17">
        <v>34750.699999999997</v>
      </c>
      <c r="U8" s="17">
        <v>40611.370000000003</v>
      </c>
      <c r="V8" s="17">
        <v>42829.73</v>
      </c>
      <c r="W8" s="17">
        <v>44454.99</v>
      </c>
      <c r="X8" s="17">
        <v>46065.46</v>
      </c>
      <c r="Y8" s="17">
        <v>47711.18</v>
      </c>
      <c r="Z8" s="17">
        <v>47818.39</v>
      </c>
      <c r="AA8" s="17">
        <v>48116.76</v>
      </c>
      <c r="AB8" s="17">
        <v>48116.76</v>
      </c>
      <c r="AC8" s="17">
        <v>48116.76</v>
      </c>
      <c r="AD8" s="17">
        <v>48199.51</v>
      </c>
      <c r="AE8" s="17">
        <v>48199.51</v>
      </c>
      <c r="AF8" s="17">
        <v>48199.51</v>
      </c>
      <c r="AG8" s="17">
        <v>48199.51</v>
      </c>
      <c r="AH8" s="17">
        <v>48700.54</v>
      </c>
      <c r="AI8" s="17">
        <v>48700.54</v>
      </c>
      <c r="AJ8" s="17">
        <v>48700.54</v>
      </c>
      <c r="AK8" s="17">
        <v>48700.54</v>
      </c>
      <c r="AL8" s="17">
        <v>48700.54</v>
      </c>
      <c r="AM8" s="17">
        <v>48700.54</v>
      </c>
      <c r="AN8" s="17">
        <v>48700.54</v>
      </c>
      <c r="AO8" s="17">
        <v>48700.54</v>
      </c>
      <c r="AP8" s="17">
        <v>48700.54</v>
      </c>
      <c r="AQ8" s="13"/>
      <c r="AR8" s="13"/>
    </row>
    <row r="9" spans="1:44" x14ac:dyDescent="0.35">
      <c r="A9" s="12">
        <f t="shared" si="0"/>
        <v>44774</v>
      </c>
      <c r="B9" s="13">
        <v>66781.37000000001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66781.37000000001</v>
      </c>
      <c r="H9" s="14">
        <f t="shared" si="4"/>
        <v>0</v>
      </c>
      <c r="I9" s="13">
        <v>71634.597500000003</v>
      </c>
      <c r="J9" s="13">
        <f t="shared" si="5"/>
        <v>93.225023006515826</v>
      </c>
      <c r="K9" s="13">
        <f t="shared" si="6"/>
        <v>93.225023006515812</v>
      </c>
      <c r="L9" s="13">
        <f t="shared" si="7"/>
        <v>0</v>
      </c>
      <c r="M9" s="13"/>
      <c r="N9" s="13"/>
      <c r="O9" s="13"/>
      <c r="P9" s="13"/>
      <c r="R9" s="16">
        <f t="shared" si="8"/>
        <v>44774</v>
      </c>
      <c r="S9" s="17">
        <v>4169.37</v>
      </c>
      <c r="T9" s="17">
        <v>38434.89</v>
      </c>
      <c r="U9" s="17">
        <v>47194.28</v>
      </c>
      <c r="V9" s="17">
        <v>52969.86</v>
      </c>
      <c r="W9" s="17">
        <v>54844.53</v>
      </c>
      <c r="X9" s="17">
        <v>61504.43</v>
      </c>
      <c r="Y9" s="17">
        <v>61504.43</v>
      </c>
      <c r="Z9" s="17">
        <v>62324.15</v>
      </c>
      <c r="AA9" s="17">
        <v>62464.22</v>
      </c>
      <c r="AB9" s="17">
        <v>62464.22</v>
      </c>
      <c r="AC9" s="17">
        <v>64080.93</v>
      </c>
      <c r="AD9" s="17">
        <v>64118.37</v>
      </c>
      <c r="AE9" s="17">
        <v>66281.150000000009</v>
      </c>
      <c r="AF9" s="17">
        <v>66281.150000000009</v>
      </c>
      <c r="AG9" s="17">
        <v>66781.37000000001</v>
      </c>
      <c r="AH9" s="17">
        <v>66781.37000000001</v>
      </c>
      <c r="AI9" s="17">
        <v>66781.37000000001</v>
      </c>
      <c r="AJ9" s="17">
        <v>66781.37000000001</v>
      </c>
      <c r="AK9" s="17">
        <v>66781.37000000001</v>
      </c>
      <c r="AL9" s="17">
        <v>66781.37000000001</v>
      </c>
      <c r="AM9" s="17">
        <v>66781.37000000001</v>
      </c>
      <c r="AN9" s="17">
        <v>66781.37000000001</v>
      </c>
      <c r="AO9" s="17">
        <v>66781.37000000001</v>
      </c>
      <c r="AP9" s="17"/>
      <c r="AQ9" s="13"/>
      <c r="AR9" s="13"/>
    </row>
    <row r="10" spans="1:44" x14ac:dyDescent="0.35">
      <c r="A10" s="12">
        <f t="shared" si="0"/>
        <v>44805</v>
      </c>
      <c r="B10" s="13">
        <v>60311.23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60311.23</v>
      </c>
      <c r="H10" s="14">
        <f t="shared" si="4"/>
        <v>0</v>
      </c>
      <c r="I10" s="13">
        <v>71634.597500000003</v>
      </c>
      <c r="J10" s="13">
        <f t="shared" si="5"/>
        <v>84.192879006544288</v>
      </c>
      <c r="K10" s="13">
        <f t="shared" si="6"/>
        <v>84.192879006544288</v>
      </c>
      <c r="L10" s="13">
        <f t="shared" si="7"/>
        <v>0</v>
      </c>
      <c r="M10" s="13"/>
      <c r="N10" s="13"/>
      <c r="O10" s="13"/>
      <c r="P10" s="13"/>
      <c r="R10" s="16">
        <f t="shared" si="8"/>
        <v>44805</v>
      </c>
      <c r="S10" s="17">
        <v>3895.55</v>
      </c>
      <c r="T10" s="17">
        <v>40922.080000000002</v>
      </c>
      <c r="U10" s="17">
        <v>46231.519999999997</v>
      </c>
      <c r="V10" s="17">
        <v>48903.750000000007</v>
      </c>
      <c r="W10" s="17">
        <v>54735.680000000008</v>
      </c>
      <c r="X10" s="17">
        <v>54783.360000000008</v>
      </c>
      <c r="Y10" s="17">
        <v>54904.320000000007</v>
      </c>
      <c r="Z10" s="17">
        <v>56729.570000000007</v>
      </c>
      <c r="AA10" s="17">
        <v>58307.000000000007</v>
      </c>
      <c r="AB10" s="17">
        <v>59863.000000000007</v>
      </c>
      <c r="AC10" s="17">
        <v>59863.000000000007</v>
      </c>
      <c r="AD10" s="17">
        <v>59865.63</v>
      </c>
      <c r="AE10" s="17">
        <v>59865.63</v>
      </c>
      <c r="AF10" s="17">
        <v>60311.23</v>
      </c>
      <c r="AG10" s="17">
        <v>60311.23</v>
      </c>
      <c r="AH10" s="17">
        <v>60311.23</v>
      </c>
      <c r="AI10" s="17">
        <v>60311.23</v>
      </c>
      <c r="AJ10" s="17">
        <v>60311.23</v>
      </c>
      <c r="AK10" s="17">
        <v>60311.23</v>
      </c>
      <c r="AL10" s="17">
        <v>60311.23</v>
      </c>
      <c r="AM10" s="17">
        <v>60311.23</v>
      </c>
      <c r="AN10" s="17">
        <v>60311.23</v>
      </c>
      <c r="AO10" s="17"/>
      <c r="AP10" s="17"/>
      <c r="AQ10" s="13"/>
      <c r="AR10" s="13"/>
    </row>
    <row r="11" spans="1:44" x14ac:dyDescent="0.35">
      <c r="A11" s="12">
        <f t="shared" si="0"/>
        <v>44835</v>
      </c>
      <c r="B11" s="13">
        <v>55572.56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55572.56</v>
      </c>
      <c r="H11" s="14">
        <f t="shared" si="4"/>
        <v>0</v>
      </c>
      <c r="I11" s="13">
        <v>70496.682499999995</v>
      </c>
      <c r="J11" s="13">
        <f t="shared" si="5"/>
        <v>78.830035725439998</v>
      </c>
      <c r="K11" s="13">
        <f t="shared" si="6"/>
        <v>78.830035725439998</v>
      </c>
      <c r="L11" s="13">
        <f t="shared" si="7"/>
        <v>0</v>
      </c>
      <c r="M11" s="13"/>
      <c r="N11" s="13"/>
      <c r="O11" s="13"/>
      <c r="P11" s="13"/>
      <c r="R11" s="16">
        <f t="shared" si="8"/>
        <v>44835</v>
      </c>
      <c r="S11" s="17">
        <v>6188.56</v>
      </c>
      <c r="T11" s="17">
        <v>37182.44</v>
      </c>
      <c r="U11" s="17">
        <v>42317.13</v>
      </c>
      <c r="V11" s="17">
        <v>43389.59</v>
      </c>
      <c r="W11" s="17">
        <v>43856.94</v>
      </c>
      <c r="X11" s="17">
        <v>50614.84</v>
      </c>
      <c r="Y11" s="17">
        <v>53755.320000000007</v>
      </c>
      <c r="Z11" s="17">
        <v>53828.06</v>
      </c>
      <c r="AA11" s="17">
        <v>53828.06</v>
      </c>
      <c r="AB11" s="17">
        <v>53860.040000000008</v>
      </c>
      <c r="AC11" s="17">
        <v>55432.610000000008</v>
      </c>
      <c r="AD11" s="17">
        <v>55449.920000000013</v>
      </c>
      <c r="AE11" s="17">
        <v>55509.680000000008</v>
      </c>
      <c r="AF11" s="17">
        <v>55626.140000000007</v>
      </c>
      <c r="AG11" s="17">
        <v>55566.38</v>
      </c>
      <c r="AH11" s="17">
        <v>55566.38</v>
      </c>
      <c r="AI11" s="17">
        <v>55566.38</v>
      </c>
      <c r="AJ11" s="17">
        <v>55566.38</v>
      </c>
      <c r="AK11" s="17">
        <v>55566.38</v>
      </c>
      <c r="AL11" s="17">
        <v>55566.38</v>
      </c>
      <c r="AM11" s="17">
        <v>55572.56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44866</v>
      </c>
      <c r="B12" s="13">
        <v>70449.170000000013</v>
      </c>
      <c r="C12" s="13">
        <f>++'Completion Factors'!J26</f>
        <v>0.99996972830930853</v>
      </c>
      <c r="D12" s="13">
        <f t="shared" si="1"/>
        <v>2.1326800435385742</v>
      </c>
      <c r="E12" s="13">
        <f t="shared" si="2"/>
        <v>2.1326800435385742</v>
      </c>
      <c r="F12" s="13"/>
      <c r="G12" s="13">
        <f t="shared" si="3"/>
        <v>70451.302680043547</v>
      </c>
      <c r="H12" s="14">
        <f t="shared" si="4"/>
        <v>2.1326800435344921</v>
      </c>
      <c r="I12" s="13">
        <v>70246.596666666665</v>
      </c>
      <c r="J12" s="13">
        <f t="shared" si="5"/>
        <v>100.29141057800743</v>
      </c>
      <c r="K12" s="13">
        <f t="shared" si="6"/>
        <v>100.28837458744742</v>
      </c>
      <c r="L12" s="13">
        <f t="shared" si="7"/>
        <v>3.0359905600079173E-3</v>
      </c>
      <c r="M12" s="13"/>
      <c r="N12" s="13"/>
      <c r="O12" s="13"/>
      <c r="P12" s="13"/>
      <c r="R12" s="16">
        <f t="shared" si="8"/>
        <v>44866</v>
      </c>
      <c r="S12" s="17">
        <v>6351.91</v>
      </c>
      <c r="T12" s="17">
        <v>27140.44</v>
      </c>
      <c r="U12" s="17">
        <v>40074.83</v>
      </c>
      <c r="V12" s="17">
        <v>47790.19</v>
      </c>
      <c r="W12" s="17">
        <v>60115.070000000007</v>
      </c>
      <c r="X12" s="17">
        <v>60295.400000000009</v>
      </c>
      <c r="Y12" s="17">
        <v>60649.390000000007</v>
      </c>
      <c r="Z12" s="17">
        <v>60649.390000000007</v>
      </c>
      <c r="AA12" s="17">
        <v>60709.210000000006</v>
      </c>
      <c r="AB12" s="17">
        <v>66952.600000000006</v>
      </c>
      <c r="AC12" s="17">
        <v>66952.600000000006</v>
      </c>
      <c r="AD12" s="17">
        <v>67293.290000000008</v>
      </c>
      <c r="AE12" s="17">
        <v>67337.170000000013</v>
      </c>
      <c r="AF12" s="17">
        <v>67337.170000000013</v>
      </c>
      <c r="AG12" s="17">
        <v>67337.170000000013</v>
      </c>
      <c r="AH12" s="17">
        <v>70449.170000000013</v>
      </c>
      <c r="AI12" s="17">
        <v>70449.170000000013</v>
      </c>
      <c r="AJ12" s="17">
        <v>70449.170000000013</v>
      </c>
      <c r="AK12" s="17">
        <v>70449.170000000013</v>
      </c>
      <c r="AL12" s="17">
        <v>70449.170000000013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44896</v>
      </c>
      <c r="B13" s="13">
        <v>53547.88</v>
      </c>
      <c r="C13" s="13">
        <f>++'Completion Factors'!J25</f>
        <v>0.99996972830930853</v>
      </c>
      <c r="D13" s="13">
        <f t="shared" si="1"/>
        <v>1.6210339319795866</v>
      </c>
      <c r="E13" s="13">
        <f t="shared" si="2"/>
        <v>1.6210339319795866</v>
      </c>
      <c r="F13" s="13"/>
      <c r="G13" s="13">
        <f t="shared" si="3"/>
        <v>53549.501033931978</v>
      </c>
      <c r="H13" s="14">
        <f t="shared" si="4"/>
        <v>1.6210339319804916</v>
      </c>
      <c r="I13" s="13">
        <v>69400.996666666659</v>
      </c>
      <c r="J13" s="13">
        <f t="shared" si="5"/>
        <v>77.159556210886294</v>
      </c>
      <c r="K13" s="13">
        <f t="shared" si="6"/>
        <v>77.157220460666778</v>
      </c>
      <c r="L13" s="13">
        <f t="shared" si="7"/>
        <v>2.3357502195153756E-3</v>
      </c>
      <c r="M13" s="13"/>
      <c r="N13" s="13"/>
      <c r="O13" s="13"/>
      <c r="P13" s="13"/>
      <c r="R13" s="16">
        <f t="shared" si="8"/>
        <v>44896</v>
      </c>
      <c r="S13" s="17">
        <v>361.68</v>
      </c>
      <c r="T13" s="17">
        <v>25944.47</v>
      </c>
      <c r="U13" s="17">
        <v>29491.94</v>
      </c>
      <c r="V13" s="17">
        <v>41633.58</v>
      </c>
      <c r="W13" s="17">
        <v>43325.05</v>
      </c>
      <c r="X13" s="17">
        <v>48802.879999999997</v>
      </c>
      <c r="Y13" s="17">
        <v>48811.09</v>
      </c>
      <c r="Z13" s="17">
        <v>48847.69</v>
      </c>
      <c r="AA13" s="17">
        <v>50435.95</v>
      </c>
      <c r="AB13" s="17">
        <v>50453.26</v>
      </c>
      <c r="AC13" s="17">
        <v>52053.09</v>
      </c>
      <c r="AD13" s="17">
        <v>51990.13</v>
      </c>
      <c r="AE13" s="17">
        <v>51991.88</v>
      </c>
      <c r="AF13" s="17">
        <v>51991.88</v>
      </c>
      <c r="AG13" s="17">
        <v>53547.88</v>
      </c>
      <c r="AH13" s="17">
        <v>53547.88</v>
      </c>
      <c r="AI13" s="17">
        <v>53547.88</v>
      </c>
      <c r="AJ13" s="17">
        <v>53547.88</v>
      </c>
      <c r="AK13" s="17">
        <v>53547.88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44927</v>
      </c>
      <c r="B14" s="13">
        <v>71561.409999999989</v>
      </c>
      <c r="C14" s="13">
        <f>++'Completion Factors'!J24</f>
        <v>0.99996972830930853</v>
      </c>
      <c r="D14" s="13">
        <f t="shared" si="1"/>
        <v>2.1663504480532803</v>
      </c>
      <c r="E14" s="13">
        <f t="shared" si="2"/>
        <v>2.1663504480532803</v>
      </c>
      <c r="F14" s="13"/>
      <c r="G14" s="13">
        <f t="shared" si="3"/>
        <v>71563.576350448042</v>
      </c>
      <c r="H14" s="14">
        <f t="shared" si="4"/>
        <v>2.1663504480529809</v>
      </c>
      <c r="I14" s="13">
        <v>67859.826666666675</v>
      </c>
      <c r="J14" s="13">
        <f t="shared" si="5"/>
        <v>105.45794156235397</v>
      </c>
      <c r="K14" s="13">
        <f t="shared" si="6"/>
        <v>105.45474917216605</v>
      </c>
      <c r="L14" s="13">
        <f t="shared" si="7"/>
        <v>3.1923901879196137E-3</v>
      </c>
      <c r="M14" s="13"/>
      <c r="N14" s="13"/>
      <c r="O14" s="13"/>
      <c r="P14" s="13"/>
      <c r="R14" s="16">
        <f t="shared" si="8"/>
        <v>44927</v>
      </c>
      <c r="S14" s="17">
        <v>6181.89</v>
      </c>
      <c r="T14" s="17">
        <v>38188.019999999997</v>
      </c>
      <c r="U14" s="17">
        <v>51098.38</v>
      </c>
      <c r="V14" s="17">
        <v>56627.350000000013</v>
      </c>
      <c r="W14" s="17">
        <v>67882.58</v>
      </c>
      <c r="X14" s="17">
        <v>67985.73</v>
      </c>
      <c r="Y14" s="17">
        <v>68222.81</v>
      </c>
      <c r="Z14" s="17">
        <v>71465.98</v>
      </c>
      <c r="AA14" s="17">
        <v>71465.98</v>
      </c>
      <c r="AB14" s="17">
        <v>71507.28</v>
      </c>
      <c r="AC14" s="17">
        <v>71519.44</v>
      </c>
      <c r="AD14" s="17">
        <v>71541.37</v>
      </c>
      <c r="AE14" s="17">
        <v>75281.409999999989</v>
      </c>
      <c r="AF14" s="17">
        <v>75281.409999999989</v>
      </c>
      <c r="AG14" s="17">
        <v>71561.409999999989</v>
      </c>
      <c r="AH14" s="17">
        <v>71561.409999999989</v>
      </c>
      <c r="AI14" s="17">
        <v>71561.409999999989</v>
      </c>
      <c r="AJ14" s="17">
        <v>71561.409999999989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44958</v>
      </c>
      <c r="B15" s="13">
        <v>47821.93</v>
      </c>
      <c r="C15" s="13">
        <f>++'Completion Factors'!J23</f>
        <v>0.99996972830930853</v>
      </c>
      <c r="D15" s="13">
        <f t="shared" si="1"/>
        <v>1.4476944973872459</v>
      </c>
      <c r="E15" s="13">
        <f t="shared" si="2"/>
        <v>1.4476944973872459</v>
      </c>
      <c r="F15" s="13"/>
      <c r="G15" s="13">
        <f t="shared" si="3"/>
        <v>47823.377694497387</v>
      </c>
      <c r="H15" s="14">
        <f t="shared" si="4"/>
        <v>1.4476944973866921</v>
      </c>
      <c r="I15" s="13">
        <v>67042.476666666669</v>
      </c>
      <c r="J15" s="13">
        <f t="shared" si="5"/>
        <v>71.332951991427606</v>
      </c>
      <c r="K15" s="13">
        <f t="shared" si="6"/>
        <v>71.330792622368804</v>
      </c>
      <c r="L15" s="13">
        <f t="shared" si="7"/>
        <v>2.1593690588019854E-3</v>
      </c>
      <c r="M15" s="13"/>
      <c r="N15" s="13"/>
      <c r="O15" s="13"/>
      <c r="P15" s="13"/>
      <c r="R15" s="16">
        <f t="shared" si="8"/>
        <v>44958</v>
      </c>
      <c r="S15" s="17">
        <v>3569.63</v>
      </c>
      <c r="T15" s="17">
        <v>26037.05</v>
      </c>
      <c r="U15" s="17">
        <v>31385.439999999999</v>
      </c>
      <c r="V15" s="17">
        <v>40763.620000000003</v>
      </c>
      <c r="W15" s="17">
        <v>42519.62</v>
      </c>
      <c r="X15" s="17">
        <v>44423.199999999997</v>
      </c>
      <c r="Y15" s="17">
        <v>45850.41</v>
      </c>
      <c r="Z15" s="17">
        <v>46002.48</v>
      </c>
      <c r="AA15" s="17">
        <v>46040.23</v>
      </c>
      <c r="AB15" s="17">
        <v>46095.41</v>
      </c>
      <c r="AC15" s="17">
        <v>46115.68</v>
      </c>
      <c r="AD15" s="17">
        <v>47715.68</v>
      </c>
      <c r="AE15" s="17">
        <v>47715.68</v>
      </c>
      <c r="AF15" s="17">
        <v>47715.68</v>
      </c>
      <c r="AG15" s="17">
        <v>47715.68</v>
      </c>
      <c r="AH15" s="17">
        <v>47715.68</v>
      </c>
      <c r="AI15" s="17">
        <v>47821.93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44986</v>
      </c>
      <c r="B16" s="13">
        <v>49986.93</v>
      </c>
      <c r="C16" s="13">
        <f>++'Completion Factors'!J22</f>
        <v>0.99951463883154612</v>
      </c>
      <c r="D16" s="13">
        <f t="shared" si="1"/>
        <v>24.273496164681767</v>
      </c>
      <c r="E16" s="13">
        <f t="shared" si="2"/>
        <v>24.273496164681767</v>
      </c>
      <c r="F16" s="13"/>
      <c r="G16" s="13">
        <f t="shared" si="3"/>
        <v>50011.203496164679</v>
      </c>
      <c r="H16" s="14">
        <f t="shared" si="4"/>
        <v>24.273496164678363</v>
      </c>
      <c r="I16" s="13">
        <v>64103.794166666667</v>
      </c>
      <c r="J16" s="13">
        <f t="shared" si="5"/>
        <v>78.015980405368907</v>
      </c>
      <c r="K16" s="13">
        <f t="shared" si="6"/>
        <v>77.978114477961284</v>
      </c>
      <c r="L16" s="13">
        <f t="shared" si="7"/>
        <v>3.7865927407622735E-2</v>
      </c>
      <c r="M16" s="13"/>
      <c r="N16" s="13"/>
      <c r="O16" s="13"/>
      <c r="P16" s="13"/>
      <c r="R16" s="16">
        <f t="shared" si="8"/>
        <v>44986</v>
      </c>
      <c r="S16" s="17">
        <v>4664.32</v>
      </c>
      <c r="T16" s="17">
        <v>26522.84</v>
      </c>
      <c r="U16" s="17">
        <v>32023.87</v>
      </c>
      <c r="V16" s="17">
        <v>37780.83</v>
      </c>
      <c r="W16" s="17">
        <v>38137.97</v>
      </c>
      <c r="X16" s="17">
        <v>49326.83</v>
      </c>
      <c r="Y16" s="17">
        <v>49491.040000000001</v>
      </c>
      <c r="Z16" s="17">
        <v>49491.040000000001</v>
      </c>
      <c r="AA16" s="17">
        <v>49491.040000000001</v>
      </c>
      <c r="AB16" s="17">
        <v>49627.22</v>
      </c>
      <c r="AC16" s="17">
        <v>49627.22</v>
      </c>
      <c r="AD16" s="17">
        <v>49881.97</v>
      </c>
      <c r="AE16" s="17">
        <v>49881.97</v>
      </c>
      <c r="AF16" s="17">
        <v>49881.97</v>
      </c>
      <c r="AG16" s="17">
        <v>49881.97</v>
      </c>
      <c r="AH16" s="17">
        <v>49986.93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45017</v>
      </c>
      <c r="B17" s="13">
        <v>44052.67</v>
      </c>
      <c r="C17" s="13">
        <f>++'Completion Factors'!J21</f>
        <v>0.99457799319585238</v>
      </c>
      <c r="D17" s="13">
        <f t="shared" si="1"/>
        <v>240.15600396844309</v>
      </c>
      <c r="E17" s="13">
        <f t="shared" si="2"/>
        <v>240.15600396844309</v>
      </c>
      <c r="F17" s="13"/>
      <c r="G17" s="13">
        <f t="shared" si="3"/>
        <v>44292.826003968439</v>
      </c>
      <c r="H17" s="14">
        <f t="shared" si="4"/>
        <v>240.15600396844093</v>
      </c>
      <c r="I17" s="13">
        <v>63456.97416666666</v>
      </c>
      <c r="J17" s="13">
        <f t="shared" si="5"/>
        <v>69.799776282486278</v>
      </c>
      <c r="K17" s="13">
        <f t="shared" si="6"/>
        <v>69.421321420554662</v>
      </c>
      <c r="L17" s="13">
        <f t="shared" si="7"/>
        <v>0.37845486193161548</v>
      </c>
      <c r="M17" s="13"/>
      <c r="N17" s="13"/>
      <c r="O17" s="13"/>
      <c r="P17" s="13"/>
      <c r="R17" s="16">
        <f t="shared" si="8"/>
        <v>45017</v>
      </c>
      <c r="S17" s="17">
        <v>3046.37</v>
      </c>
      <c r="T17" s="17">
        <v>24946.77</v>
      </c>
      <c r="U17" s="17">
        <v>34603.01</v>
      </c>
      <c r="V17" s="17">
        <v>35828.83</v>
      </c>
      <c r="W17" s="17">
        <v>40402.81</v>
      </c>
      <c r="X17" s="17">
        <v>40421.56</v>
      </c>
      <c r="Y17" s="17">
        <v>40507.949999999997</v>
      </c>
      <c r="Z17" s="17">
        <v>40558.1</v>
      </c>
      <c r="AA17" s="17">
        <v>40585.120000000003</v>
      </c>
      <c r="AB17" s="17">
        <v>42402.03</v>
      </c>
      <c r="AC17" s="17">
        <v>44002.03</v>
      </c>
      <c r="AD17" s="17">
        <v>44002.03</v>
      </c>
      <c r="AE17" s="17">
        <v>44002.03</v>
      </c>
      <c r="AF17" s="17">
        <v>44002.03</v>
      </c>
      <c r="AG17" s="17">
        <v>44052.67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45047</v>
      </c>
      <c r="B18" s="13">
        <v>64811.48000000001</v>
      </c>
      <c r="C18" s="13">
        <f>++'Completion Factors'!J20</f>
        <v>0.99754861081387936</v>
      </c>
      <c r="D18" s="13">
        <f t="shared" si="1"/>
        <v>159.2685905089387</v>
      </c>
      <c r="E18" s="13">
        <f t="shared" si="2"/>
        <v>159.2685905089387</v>
      </c>
      <c r="F18" s="13"/>
      <c r="G18" s="13">
        <f t="shared" si="3"/>
        <v>64970.748590508949</v>
      </c>
      <c r="H18" s="14">
        <f t="shared" si="4"/>
        <v>159.26859050893836</v>
      </c>
      <c r="I18" s="13">
        <v>62015.924166666657</v>
      </c>
      <c r="J18" s="13">
        <f t="shared" si="5"/>
        <v>104.76462209270841</v>
      </c>
      <c r="K18" s="13">
        <f t="shared" si="6"/>
        <v>104.50780323102234</v>
      </c>
      <c r="L18" s="13">
        <f t="shared" si="7"/>
        <v>0.25681886168607093</v>
      </c>
      <c r="M18" s="13"/>
      <c r="N18" s="13"/>
      <c r="O18" s="13"/>
      <c r="P18" s="13"/>
      <c r="R18" s="16">
        <f t="shared" si="8"/>
        <v>45047</v>
      </c>
      <c r="S18" s="17">
        <v>5462.39</v>
      </c>
      <c r="T18" s="17">
        <v>37828.79</v>
      </c>
      <c r="U18" s="17">
        <v>44676.02</v>
      </c>
      <c r="V18" s="17">
        <v>47921.98</v>
      </c>
      <c r="W18" s="17">
        <v>48033.460000000006</v>
      </c>
      <c r="X18" s="17">
        <v>51785.150000000009</v>
      </c>
      <c r="Y18" s="17">
        <v>54651.650000000009</v>
      </c>
      <c r="Z18" s="17">
        <v>54719.360000000008</v>
      </c>
      <c r="AA18" s="17">
        <v>63046.150000000009</v>
      </c>
      <c r="AB18" s="17">
        <v>63060.820000000007</v>
      </c>
      <c r="AC18" s="17">
        <v>64660.820000000007</v>
      </c>
      <c r="AD18" s="17">
        <v>64660.820000000007</v>
      </c>
      <c r="AE18" s="17">
        <v>64660.820000000007</v>
      </c>
      <c r="AF18" s="17">
        <v>64811.48000000001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45078</v>
      </c>
      <c r="B19" s="13">
        <v>48875.850000000013</v>
      </c>
      <c r="C19" s="13">
        <f>++'Completion Factors'!J19</f>
        <v>0.99685003663737126</v>
      </c>
      <c r="D19" s="13">
        <f t="shared" si="1"/>
        <v>154.44362858898359</v>
      </c>
      <c r="E19" s="13">
        <f t="shared" si="2"/>
        <v>154.44362858898359</v>
      </c>
      <c r="F19" s="13"/>
      <c r="G19" s="13">
        <f t="shared" si="3"/>
        <v>49030.293628588995</v>
      </c>
      <c r="H19" s="14">
        <f t="shared" si="4"/>
        <v>154.44362858898239</v>
      </c>
      <c r="I19" s="13">
        <v>61355.870833333327</v>
      </c>
      <c r="J19" s="13">
        <f t="shared" si="5"/>
        <v>79.911331976323112</v>
      </c>
      <c r="K19" s="13">
        <f t="shared" si="6"/>
        <v>79.659614208338823</v>
      </c>
      <c r="L19" s="13">
        <f t="shared" si="7"/>
        <v>0.2517177679842888</v>
      </c>
      <c r="M19" s="13">
        <f t="shared" ref="M19:M31" si="9">SUM(G8:G19)/SUM(I8:I19)*100</f>
        <v>84.101083312157087</v>
      </c>
      <c r="N19" s="18"/>
      <c r="O19" s="13"/>
      <c r="P19" s="13"/>
      <c r="R19" s="16">
        <f t="shared" si="8"/>
        <v>45078</v>
      </c>
      <c r="S19" s="17">
        <v>3098.94</v>
      </c>
      <c r="T19" s="17">
        <v>24655.88</v>
      </c>
      <c r="U19" s="17">
        <v>35055.64</v>
      </c>
      <c r="V19" s="17">
        <v>36932.36</v>
      </c>
      <c r="W19" s="17">
        <v>40699.65</v>
      </c>
      <c r="X19" s="17">
        <v>42567.72</v>
      </c>
      <c r="Y19" s="17">
        <v>42761.83</v>
      </c>
      <c r="Z19" s="17">
        <v>44489.78</v>
      </c>
      <c r="AA19" s="17">
        <v>44552.19</v>
      </c>
      <c r="AB19" s="17">
        <v>44552.19</v>
      </c>
      <c r="AC19" s="17">
        <v>44552.19</v>
      </c>
      <c r="AD19" s="17">
        <v>44552.19</v>
      </c>
      <c r="AE19" s="17">
        <v>48875.850000000013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45108</v>
      </c>
      <c r="B20" s="13">
        <v>47145.29</v>
      </c>
      <c r="C20" s="13">
        <f>++'Completion Factors'!J18</f>
        <v>0.97100539772915262</v>
      </c>
      <c r="D20" s="13">
        <f t="shared" si="1"/>
        <v>1407.7768627142593</v>
      </c>
      <c r="E20" s="13">
        <f t="shared" si="2"/>
        <v>1407.7768627142593</v>
      </c>
      <c r="F20" s="13"/>
      <c r="G20" s="13">
        <f t="shared" si="3"/>
        <v>48553.066862714259</v>
      </c>
      <c r="H20" s="14">
        <f t="shared" si="4"/>
        <v>1407.7768627142577</v>
      </c>
      <c r="I20" s="13">
        <v>60729.957499999997</v>
      </c>
      <c r="J20" s="13">
        <f t="shared" si="5"/>
        <v>79.94912043650659</v>
      </c>
      <c r="K20" s="13">
        <f t="shared" si="6"/>
        <v>77.631027487546007</v>
      </c>
      <c r="L20" s="13">
        <f t="shared" si="7"/>
        <v>2.318092948960583</v>
      </c>
      <c r="M20" s="13">
        <f t="shared" si="9"/>
        <v>85.366198134271414</v>
      </c>
      <c r="N20" s="18">
        <f t="shared" ref="N20:N31" si="10">J20/J8</f>
        <v>1.1974047963236096</v>
      </c>
      <c r="O20" s="18">
        <f t="shared" ref="O20:O31" si="11">I20/I8</f>
        <v>0.83261052636557864</v>
      </c>
      <c r="P20" s="13"/>
      <c r="R20" s="16">
        <f t="shared" si="8"/>
        <v>45108</v>
      </c>
      <c r="S20" s="17">
        <v>2603.4899999999998</v>
      </c>
      <c r="T20" s="17">
        <v>25823.279999999999</v>
      </c>
      <c r="U20" s="17">
        <v>30532.75</v>
      </c>
      <c r="V20" s="17">
        <v>35305.870000000003</v>
      </c>
      <c r="W20" s="17">
        <v>35362.230000000003</v>
      </c>
      <c r="X20" s="17">
        <v>45537.920000000013</v>
      </c>
      <c r="Y20" s="17">
        <v>46988.91</v>
      </c>
      <c r="Z20" s="17">
        <v>47091.93</v>
      </c>
      <c r="AA20" s="17">
        <v>47091.93</v>
      </c>
      <c r="AB20" s="17">
        <v>47091.93</v>
      </c>
      <c r="AC20" s="17">
        <v>47091.93</v>
      </c>
      <c r="AD20" s="17">
        <v>47145.29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45139</v>
      </c>
      <c r="B21" s="13">
        <v>43564.160000000003</v>
      </c>
      <c r="C21" s="13">
        <f>++'Completion Factors'!J17</f>
        <v>0.96772451096987988</v>
      </c>
      <c r="D21" s="13">
        <f t="shared" si="1"/>
        <v>1452.9492146243258</v>
      </c>
      <c r="E21" s="13">
        <f t="shared" si="2"/>
        <v>1452.9492146243258</v>
      </c>
      <c r="F21" s="13"/>
      <c r="G21" s="13">
        <f t="shared" si="3"/>
        <v>45017.109214624332</v>
      </c>
      <c r="H21" s="14">
        <f t="shared" si="4"/>
        <v>1452.9492146243283</v>
      </c>
      <c r="I21" s="13">
        <v>60206.218333333331</v>
      </c>
      <c r="J21" s="13">
        <f t="shared" si="5"/>
        <v>74.771527694009791</v>
      </c>
      <c r="K21" s="13">
        <f t="shared" si="6"/>
        <v>72.358240072156448</v>
      </c>
      <c r="L21" s="13">
        <f t="shared" si="7"/>
        <v>2.4132876218533426</v>
      </c>
      <c r="M21" s="13">
        <f t="shared" si="9"/>
        <v>83.843366447740436</v>
      </c>
      <c r="N21" s="18">
        <f t="shared" si="10"/>
        <v>0.80205426915028755</v>
      </c>
      <c r="O21" s="18">
        <f t="shared" si="11"/>
        <v>0.84046285502383578</v>
      </c>
      <c r="P21" s="13"/>
      <c r="R21" s="16">
        <f t="shared" si="8"/>
        <v>45139</v>
      </c>
      <c r="S21" s="17">
        <v>5518.87</v>
      </c>
      <c r="T21" s="17">
        <v>25372.63</v>
      </c>
      <c r="U21" s="17">
        <v>30359.72</v>
      </c>
      <c r="V21" s="17">
        <v>35718.6</v>
      </c>
      <c r="W21" s="17">
        <v>39458.75</v>
      </c>
      <c r="X21" s="17">
        <v>39980.06</v>
      </c>
      <c r="Y21" s="17">
        <v>42144.69</v>
      </c>
      <c r="Z21" s="17">
        <v>42095.23</v>
      </c>
      <c r="AA21" s="17">
        <v>42095.23</v>
      </c>
      <c r="AB21" s="17">
        <v>43303.109999999993</v>
      </c>
      <c r="AC21" s="17">
        <v>43564.160000000003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45170</v>
      </c>
      <c r="B22" s="13">
        <v>50554.01</v>
      </c>
      <c r="C22" s="13">
        <f>++'Completion Factors'!J16</f>
        <v>0.96105089042084779</v>
      </c>
      <c r="D22" s="13">
        <f t="shared" si="1"/>
        <v>2048.8339325020652</v>
      </c>
      <c r="E22" s="13">
        <f t="shared" si="2"/>
        <v>2048.8339325020652</v>
      </c>
      <c r="F22" s="13"/>
      <c r="G22" s="13">
        <f t="shared" si="3"/>
        <v>52602.843932502066</v>
      </c>
      <c r="H22" s="14">
        <f t="shared" si="4"/>
        <v>2048.8339325020643</v>
      </c>
      <c r="I22" s="13">
        <v>59439.091666666667</v>
      </c>
      <c r="J22" s="13">
        <f t="shared" si="5"/>
        <v>88.498734515489986</v>
      </c>
      <c r="K22" s="13">
        <f t="shared" si="6"/>
        <v>85.051787607229869</v>
      </c>
      <c r="L22" s="13">
        <f t="shared" si="7"/>
        <v>3.4469469082601165</v>
      </c>
      <c r="M22" s="13">
        <f t="shared" si="9"/>
        <v>84.167540117147325</v>
      </c>
      <c r="N22" s="18">
        <f t="shared" si="10"/>
        <v>1.0511427517357022</v>
      </c>
      <c r="O22" s="18">
        <f t="shared" si="11"/>
        <v>0.8297539700235862</v>
      </c>
      <c r="P22" s="13"/>
      <c r="R22" s="16">
        <f t="shared" si="8"/>
        <v>45170</v>
      </c>
      <c r="S22" s="17">
        <v>4004.98</v>
      </c>
      <c r="T22" s="17">
        <v>30333.79</v>
      </c>
      <c r="U22" s="17">
        <v>36608.93</v>
      </c>
      <c r="V22" s="17">
        <v>37528.42</v>
      </c>
      <c r="W22" s="17">
        <v>42551.47</v>
      </c>
      <c r="X22" s="17">
        <v>42551.47</v>
      </c>
      <c r="Y22" s="17">
        <v>42551.47</v>
      </c>
      <c r="Z22" s="17">
        <v>44199.61</v>
      </c>
      <c r="AA22" s="17">
        <v>50457.760000000002</v>
      </c>
      <c r="AB22" s="17">
        <v>50554.01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45200</v>
      </c>
      <c r="B23" s="13">
        <v>46694.95</v>
      </c>
      <c r="C23" s="13">
        <f>++'Completion Factors'!J15</f>
        <v>0.95142051652451187</v>
      </c>
      <c r="D23" s="13">
        <f t="shared" si="1"/>
        <v>2384.2417863765927</v>
      </c>
      <c r="E23" s="13">
        <f t="shared" si="2"/>
        <v>2384.2417863765927</v>
      </c>
      <c r="F23" s="13"/>
      <c r="G23" s="13">
        <f t="shared" si="3"/>
        <v>49079.191786376592</v>
      </c>
      <c r="H23" s="14">
        <f t="shared" si="4"/>
        <v>2384.241786376595</v>
      </c>
      <c r="I23" s="13">
        <v>58651.464166666658</v>
      </c>
      <c r="J23" s="13">
        <f t="shared" si="5"/>
        <v>83.679397409263203</v>
      </c>
      <c r="K23" s="13">
        <f t="shared" si="6"/>
        <v>79.614295505581083</v>
      </c>
      <c r="L23" s="13">
        <f t="shared" si="7"/>
        <v>4.0651019036821197</v>
      </c>
      <c r="M23" s="13">
        <f t="shared" si="9"/>
        <v>84.622271167727646</v>
      </c>
      <c r="N23" s="18">
        <f t="shared" si="10"/>
        <v>1.0615166749475191</v>
      </c>
      <c r="O23" s="18">
        <f t="shared" si="11"/>
        <v>0.83197481195894096</v>
      </c>
      <c r="P23" s="13"/>
      <c r="R23" s="16">
        <f t="shared" si="8"/>
        <v>45200</v>
      </c>
      <c r="S23" s="17">
        <v>2353.54</v>
      </c>
      <c r="T23" s="17">
        <v>16817.11</v>
      </c>
      <c r="U23" s="17">
        <v>26725.78</v>
      </c>
      <c r="V23" s="17">
        <v>34894.22</v>
      </c>
      <c r="W23" s="17">
        <v>36623.69</v>
      </c>
      <c r="X23" s="17">
        <v>38198.959999999999</v>
      </c>
      <c r="Y23" s="17">
        <v>38198.959999999999</v>
      </c>
      <c r="Z23" s="17">
        <v>46057.42</v>
      </c>
      <c r="AA23" s="17">
        <v>46694.95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45231</v>
      </c>
      <c r="B24" s="13">
        <v>52849.520000000011</v>
      </c>
      <c r="C24" s="13">
        <f>++'Completion Factors'!J14</f>
        <v>0.90311510996902189</v>
      </c>
      <c r="D24" s="13">
        <f t="shared" si="1"/>
        <v>5669.6204911969789</v>
      </c>
      <c r="E24" s="13">
        <f t="shared" si="2"/>
        <v>5669.6204911969789</v>
      </c>
      <c r="F24" s="19">
        <v>0</v>
      </c>
      <c r="G24" s="13">
        <f t="shared" si="3"/>
        <v>58519.140491196988</v>
      </c>
      <c r="H24" s="14">
        <f t="shared" si="4"/>
        <v>5669.6204911969762</v>
      </c>
      <c r="I24" s="13">
        <v>57459.959166666667</v>
      </c>
      <c r="J24" s="13">
        <f t="shared" si="5"/>
        <v>101.84333810864378</v>
      </c>
      <c r="K24" s="13">
        <f t="shared" si="6"/>
        <v>91.976257495600109</v>
      </c>
      <c r="L24" s="13">
        <f t="shared" si="7"/>
        <v>9.8670806130436688</v>
      </c>
      <c r="M24" s="13">
        <f t="shared" si="9"/>
        <v>84.474368311254906</v>
      </c>
      <c r="N24" s="18">
        <f t="shared" si="10"/>
        <v>1.0154741819034367</v>
      </c>
      <c r="O24" s="18">
        <f t="shared" si="11"/>
        <v>0.81797498944076963</v>
      </c>
      <c r="P24" s="13"/>
      <c r="R24" s="16">
        <f t="shared" si="8"/>
        <v>45231</v>
      </c>
      <c r="S24" s="17">
        <v>2523.67</v>
      </c>
      <c r="T24" s="17">
        <v>19426.47</v>
      </c>
      <c r="U24" s="17">
        <v>37346.050000000003</v>
      </c>
      <c r="V24" s="17">
        <v>43830.37</v>
      </c>
      <c r="W24" s="17">
        <v>43854.600000000013</v>
      </c>
      <c r="X24" s="17">
        <v>45482.31</v>
      </c>
      <c r="Y24" s="17">
        <v>48089.150000000009</v>
      </c>
      <c r="Z24" s="17">
        <v>52849.520000000011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45261</v>
      </c>
      <c r="B25" s="13">
        <v>45046.48</v>
      </c>
      <c r="C25" s="13">
        <f>++'Completion Factors'!J13</f>
        <v>0.83165984703192353</v>
      </c>
      <c r="D25" s="13">
        <f t="shared" si="1"/>
        <v>9118.0683556342428</v>
      </c>
      <c r="E25" s="13">
        <f t="shared" si="2"/>
        <v>9118.0683556342428</v>
      </c>
      <c r="F25" s="19">
        <v>0</v>
      </c>
      <c r="G25" s="13">
        <f t="shared" si="3"/>
        <v>54164.548355634244</v>
      </c>
      <c r="H25" s="14">
        <f t="shared" si="4"/>
        <v>9118.068355634241</v>
      </c>
      <c r="I25" s="13">
        <v>56540.929166666669</v>
      </c>
      <c r="J25" s="13">
        <f t="shared" si="5"/>
        <v>95.797060914886046</v>
      </c>
      <c r="K25" s="13">
        <f t="shared" si="6"/>
        <v>79.670569026582001</v>
      </c>
      <c r="L25" s="13">
        <f t="shared" si="7"/>
        <v>16.126491888304045</v>
      </c>
      <c r="M25" s="13">
        <f t="shared" si="9"/>
        <v>86.027906122940664</v>
      </c>
      <c r="N25" s="18">
        <f t="shared" si="10"/>
        <v>1.2415449960995268</v>
      </c>
      <c r="O25" s="18">
        <f t="shared" si="11"/>
        <v>0.8146990948593007</v>
      </c>
      <c r="P25" s="13"/>
      <c r="R25" s="16">
        <f t="shared" si="8"/>
        <v>45261</v>
      </c>
      <c r="S25" s="17"/>
      <c r="T25" s="17">
        <v>27432.11</v>
      </c>
      <c r="U25" s="17">
        <v>39534.83</v>
      </c>
      <c r="V25" s="17">
        <v>42204.21</v>
      </c>
      <c r="W25" s="17">
        <v>43690.66</v>
      </c>
      <c r="X25" s="17">
        <v>43850.749999999993</v>
      </c>
      <c r="Y25" s="17">
        <v>45046.48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45292</v>
      </c>
      <c r="B26" s="13">
        <v>58981.16</v>
      </c>
      <c r="C26" s="13">
        <f>++'Completion Factors'!J12</f>
        <v>0.80788781617661387</v>
      </c>
      <c r="D26" s="13">
        <f t="shared" si="1"/>
        <v>14025.461487538338</v>
      </c>
      <c r="E26" s="13">
        <f t="shared" si="2"/>
        <v>14025.461487538338</v>
      </c>
      <c r="F26" s="19">
        <v>0</v>
      </c>
      <c r="G26" s="13">
        <f t="shared" si="3"/>
        <v>73006.621487538345</v>
      </c>
      <c r="H26" s="14">
        <f t="shared" si="4"/>
        <v>14025.461487538341</v>
      </c>
      <c r="I26" s="13">
        <v>55091.665833333333</v>
      </c>
      <c r="J26" s="13">
        <f t="shared" si="5"/>
        <v>132.51844972051205</v>
      </c>
      <c r="K26" s="13">
        <f t="shared" si="6"/>
        <v>107.06004094781487</v>
      </c>
      <c r="L26" s="13">
        <f t="shared" si="7"/>
        <v>25.458408772697183</v>
      </c>
      <c r="M26" s="13">
        <f t="shared" si="9"/>
        <v>87.739422947996943</v>
      </c>
      <c r="N26" s="18">
        <f t="shared" si="10"/>
        <v>1.2566000033497531</v>
      </c>
      <c r="O26" s="18">
        <f t="shared" si="11"/>
        <v>0.811845071517031</v>
      </c>
      <c r="P26" s="13"/>
      <c r="R26" s="16">
        <f t="shared" si="8"/>
        <v>45292</v>
      </c>
      <c r="S26" s="17">
        <v>9447.17</v>
      </c>
      <c r="T26" s="17">
        <v>36467.019999999997</v>
      </c>
      <c r="U26" s="17">
        <v>41595.719999999987</v>
      </c>
      <c r="V26" s="17">
        <v>41975.63</v>
      </c>
      <c r="W26" s="17">
        <v>43607.63</v>
      </c>
      <c r="X26" s="17">
        <v>58981.16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45323</v>
      </c>
      <c r="B27" s="13">
        <v>35188.160000000003</v>
      </c>
      <c r="C27" s="13">
        <f>++'Completion Factors'!J11</f>
        <v>0.73155186438849362</v>
      </c>
      <c r="D27" s="13">
        <f t="shared" si="1"/>
        <v>12912.544424304746</v>
      </c>
      <c r="E27" s="13">
        <f t="shared" si="2"/>
        <v>12912.544424304746</v>
      </c>
      <c r="F27" s="19">
        <v>0</v>
      </c>
      <c r="G27" s="13">
        <f t="shared" si="3"/>
        <v>48100.704424304749</v>
      </c>
      <c r="H27" s="14">
        <f t="shared" si="4"/>
        <v>12912.544424304746</v>
      </c>
      <c r="I27" s="13">
        <v>54461.234166666669</v>
      </c>
      <c r="J27" s="13">
        <f t="shared" si="5"/>
        <v>88.320995953016947</v>
      </c>
      <c r="K27" s="13">
        <f t="shared" si="6"/>
        <v>64.611389254078148</v>
      </c>
      <c r="L27" s="13">
        <f t="shared" si="7"/>
        <v>23.709606698938799</v>
      </c>
      <c r="M27" s="13">
        <f t="shared" si="9"/>
        <v>89.32538353699276</v>
      </c>
      <c r="N27" s="18">
        <f t="shared" si="10"/>
        <v>1.2381514221313996</v>
      </c>
      <c r="O27" s="18">
        <f t="shared" si="11"/>
        <v>0.8123392343848872</v>
      </c>
      <c r="P27" s="13"/>
      <c r="R27" s="16">
        <f t="shared" si="8"/>
        <v>45323</v>
      </c>
      <c r="S27" s="17">
        <v>906.87</v>
      </c>
      <c r="T27" s="17">
        <v>1160.6500000000001</v>
      </c>
      <c r="U27" s="17">
        <v>1324.13</v>
      </c>
      <c r="V27" s="17">
        <v>3932.68</v>
      </c>
      <c r="W27" s="17">
        <v>35188.160000000003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45352</v>
      </c>
      <c r="B28" s="13">
        <v>29519.89</v>
      </c>
      <c r="C28" s="13">
        <f>++'Completion Factors'!J10</f>
        <v>0.56301493704083727</v>
      </c>
      <c r="D28" s="13">
        <f t="shared" si="1"/>
        <v>22911.91608165433</v>
      </c>
      <c r="E28" s="13">
        <f t="shared" si="2"/>
        <v>22911.91608165433</v>
      </c>
      <c r="F28" s="19">
        <v>0</v>
      </c>
      <c r="G28" s="13">
        <f t="shared" si="3"/>
        <v>52431.806081654329</v>
      </c>
      <c r="H28" s="14">
        <f t="shared" si="4"/>
        <v>22911.91608165433</v>
      </c>
      <c r="I28" s="13">
        <v>52255.390000000007</v>
      </c>
      <c r="J28" s="13">
        <f t="shared" si="5"/>
        <v>100.33760360731078</v>
      </c>
      <c r="K28" s="13">
        <f t="shared" si="6"/>
        <v>56.491569577798572</v>
      </c>
      <c r="L28" s="13">
        <f t="shared" si="7"/>
        <v>43.846034029512211</v>
      </c>
      <c r="M28" s="13">
        <f t="shared" si="9"/>
        <v>91.178723948230527</v>
      </c>
      <c r="N28" s="18">
        <f t="shared" si="10"/>
        <v>1.2861160378419823</v>
      </c>
      <c r="O28" s="18">
        <f t="shared" si="11"/>
        <v>0.8151684417327717</v>
      </c>
      <c r="P28" s="20"/>
      <c r="R28" s="16">
        <f t="shared" si="8"/>
        <v>45352</v>
      </c>
      <c r="S28" s="17"/>
      <c r="T28" s="17"/>
      <c r="U28" s="17">
        <v>160.96</v>
      </c>
      <c r="V28" s="17">
        <v>29519.89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45383</v>
      </c>
      <c r="B29" s="13">
        <v>29135.55</v>
      </c>
      <c r="C29" s="13">
        <f>++'Completion Factors'!J9</f>
        <v>0.35916478362883708</v>
      </c>
      <c r="D29" s="13">
        <f t="shared" si="1"/>
        <v>51984.73608603466</v>
      </c>
      <c r="E29" s="13">
        <f t="shared" si="2"/>
        <v>51984.73608603466</v>
      </c>
      <c r="F29" s="13">
        <f>ROUND(+I29*J29/100,0)-D29-B29</f>
        <v>-25129.286086034659</v>
      </c>
      <c r="G29" s="13">
        <f t="shared" si="3"/>
        <v>55991</v>
      </c>
      <c r="H29" s="14">
        <f t="shared" si="4"/>
        <v>26855.45</v>
      </c>
      <c r="I29" s="13">
        <v>50900.797499999993</v>
      </c>
      <c r="J29" s="19">
        <v>110</v>
      </c>
      <c r="K29" s="13">
        <f t="shared" si="6"/>
        <v>57.239869375327579</v>
      </c>
      <c r="L29" s="13">
        <f t="shared" si="7"/>
        <v>52.760130624672421</v>
      </c>
      <c r="M29" s="13">
        <f t="shared" si="9"/>
        <v>94.537663153509527</v>
      </c>
      <c r="N29" s="18">
        <f t="shared" si="10"/>
        <v>1.5759362831596999</v>
      </c>
      <c r="O29" s="18">
        <f t="shared" si="11"/>
        <v>0.80213086376150744</v>
      </c>
      <c r="P29" s="13"/>
      <c r="R29" s="16">
        <f t="shared" si="8"/>
        <v>45383</v>
      </c>
      <c r="S29" s="17"/>
      <c r="T29" s="17"/>
      <c r="U29" s="17">
        <v>29135.55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45413</v>
      </c>
      <c r="B30" s="13">
        <v>25323.17</v>
      </c>
      <c r="C30" s="13">
        <f>++'Completion Factors'!J8</f>
        <v>0.28823753357471188</v>
      </c>
      <c r="D30" s="13">
        <f t="shared" si="1"/>
        <v>62532.04332334108</v>
      </c>
      <c r="E30" s="13">
        <f t="shared" si="2"/>
        <v>62532.04332334108</v>
      </c>
      <c r="F30" s="13">
        <f>ROUND(+I30*J30/100,0)-D30-B30</f>
        <v>-45479.213323341079</v>
      </c>
      <c r="G30" s="13">
        <f t="shared" si="3"/>
        <v>42375.999999999993</v>
      </c>
      <c r="H30" s="14">
        <f t="shared" si="4"/>
        <v>17052.829999999994</v>
      </c>
      <c r="I30" s="13">
        <v>49854.321666666663</v>
      </c>
      <c r="J30" s="19">
        <v>85</v>
      </c>
      <c r="K30" s="13">
        <f t="shared" si="6"/>
        <v>50.794332674536101</v>
      </c>
      <c r="L30" s="13">
        <f t="shared" si="7"/>
        <v>34.205667325463899</v>
      </c>
      <c r="M30" s="13">
        <f t="shared" si="9"/>
        <v>92.89832426518754</v>
      </c>
      <c r="N30" s="18">
        <f t="shared" si="10"/>
        <v>0.8113425916315693</v>
      </c>
      <c r="O30" s="18">
        <f t="shared" si="11"/>
        <v>0.80389548872454253</v>
      </c>
      <c r="P30" s="13"/>
      <c r="R30" s="16">
        <f t="shared" si="8"/>
        <v>45413</v>
      </c>
      <c r="S30" s="17"/>
      <c r="T30" s="17">
        <v>25323.17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45444</v>
      </c>
      <c r="B31" s="13">
        <v>994.2</v>
      </c>
      <c r="C31" s="13">
        <f>+'Completion Factors'!J7</f>
        <v>0.13481270355277711</v>
      </c>
      <c r="D31" s="13">
        <f t="shared" si="1"/>
        <v>6380.4759303791125</v>
      </c>
      <c r="E31" s="13">
        <f t="shared" si="2"/>
        <v>6380.4759303791125</v>
      </c>
      <c r="F31" s="13">
        <f>ROUND(+I31*J31/100,0)-D31-B31</f>
        <v>34424.324069620889</v>
      </c>
      <c r="G31" s="13">
        <f t="shared" si="3"/>
        <v>41799</v>
      </c>
      <c r="H31" s="14">
        <f t="shared" si="4"/>
        <v>40804.800000000003</v>
      </c>
      <c r="I31" s="13">
        <v>49175.245000000003</v>
      </c>
      <c r="J31" s="19">
        <v>85</v>
      </c>
      <c r="K31" s="13">
        <f t="shared" si="6"/>
        <v>2.0217489511236799</v>
      </c>
      <c r="L31" s="13">
        <f t="shared" si="7"/>
        <v>82.978251048876317</v>
      </c>
      <c r="M31" s="13">
        <f t="shared" si="9"/>
        <v>93.512721206535133</v>
      </c>
      <c r="N31" s="18">
        <f t="shared" si="10"/>
        <v>1.0636789288556048</v>
      </c>
      <c r="O31" s="18">
        <f t="shared" si="11"/>
        <v>0.80147578922935192</v>
      </c>
      <c r="P31" s="13"/>
      <c r="R31" s="16">
        <f t="shared" si="8"/>
        <v>45444</v>
      </c>
      <c r="S31" s="17">
        <v>994.2</v>
      </c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157230.00211469788</v>
      </c>
      <c r="I33" s="13"/>
      <c r="J33" s="22">
        <f>SUM(G20:G31)/SUM(I20:I31)</f>
        <v>0.93512721206535132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169022.25227330023</v>
      </c>
      <c r="I36" s="26"/>
      <c r="J36" s="27" t="e">
        <f>(H36-I36)/I36</f>
        <v>#DIV/0!</v>
      </c>
      <c r="K36" s="27" t="e">
        <f>(VLOOKUP(DATE(YEAR(H4),MONTH(H4),DAY(1)),[1]Premium!$B$3:$D$200,3,FALSE)-VLOOKUP(DATE(YEAR(H4),MONTH(H4)-3,DAY(1)),[1]Premium!$B$3:$D$200,3,FALSE))/VLOOKUP(DATE(YEAR(H4),MONTH(H4),DAY(1)),[1]Premium!$B$3:$D$200,3,FALSE)</f>
        <v>#DIV/0!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2024-10-10T16:58:59Z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