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 _06.2024\"/>
    </mc:Choice>
  </mc:AlternateContent>
  <xr:revisionPtr revIDLastSave="0" documentId="8_{50F1A673-EBD8-4058-8104-FB3E6F344BA1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<sst xmlns="http://schemas.openxmlformats.org/spreadsheetml/2006/main" count="137" uniqueCount="65">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</sst>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6.9891460413509604E-2</c:v>
                </c:pt>
                <c:pt idx="1">
                  <c:v>0.17239893568665701</c:v>
                </c:pt>
                <c:pt idx="2">
                  <c:v>0.58542837255495794</c:v>
                </c:pt>
                <c:pt idx="3">
                  <c:v>0.65911822820885835</c:v>
                </c:pt>
                <c:pt idx="4">
                  <c:v>0.73543332069134071</c:v>
                </c:pt>
                <c:pt idx="5">
                  <c:v>0.81768406708049512</c:v>
                </c:pt>
                <c:pt idx="6">
                  <c:v>0.87783173615443189</c:v>
                </c:pt>
                <c:pt idx="7">
                  <c:v>0.89319185761839315</c:v>
                </c:pt>
                <c:pt idx="8">
                  <c:v>0.92218138330878474</c:v>
                </c:pt>
                <c:pt idx="9">
                  <c:v>0.93186415039519166</c:v>
                </c:pt>
                <c:pt idx="10">
                  <c:v>0.94887838565818616</c:v>
                </c:pt>
                <c:pt idx="11">
                  <c:v>0.97116711115513787</c:v>
                </c:pt>
                <c:pt idx="12">
                  <c:v>0.98407273591757738</c:v>
                </c:pt>
                <c:pt idx="13">
                  <c:v>0.98917572511226537</c:v>
                </c:pt>
                <c:pt idx="14">
                  <c:v>0.99557921885091816</c:v>
                </c:pt>
                <c:pt idx="15">
                  <c:v>0.99557921885091816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0-444E-8557-38B9A6223A99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6.3670929421126898E-2</c:v>
                </c:pt>
                <c:pt idx="1">
                  <c:v>0.15644856943476901</c:v>
                </c:pt>
                <c:pt idx="2">
                  <c:v>0.6745291299546291</c:v>
                </c:pt>
                <c:pt idx="3">
                  <c:v>0.712254370988053</c:v>
                </c:pt>
                <c:pt idx="4">
                  <c:v>0.7774081702077873</c:v>
                </c:pt>
                <c:pt idx="5">
                  <c:v>0.83535496584672631</c:v>
                </c:pt>
                <c:pt idx="6">
                  <c:v>0.88125574227683234</c:v>
                </c:pt>
                <c:pt idx="7">
                  <c:v>0.89353221542866612</c:v>
                </c:pt>
                <c:pt idx="8">
                  <c:v>0.91843086094795556</c:v>
                </c:pt>
                <c:pt idx="9">
                  <c:v>0.92949607421277858</c:v>
                </c:pt>
                <c:pt idx="10">
                  <c:v>0.94810654807758588</c:v>
                </c:pt>
                <c:pt idx="11">
                  <c:v>0.97116711115513787</c:v>
                </c:pt>
                <c:pt idx="12">
                  <c:v>0.98407273591757738</c:v>
                </c:pt>
                <c:pt idx="13">
                  <c:v>0.98917572511226537</c:v>
                </c:pt>
                <c:pt idx="14">
                  <c:v>0.99557921885091816</c:v>
                </c:pt>
                <c:pt idx="15">
                  <c:v>0.99557921885091816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0-444E-8557-38B9A6223A99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0.42803844076636899</c:v>
                </c:pt>
                <c:pt idx="1">
                  <c:v>0.42803844076636899</c:v>
                </c:pt>
                <c:pt idx="2">
                  <c:v>0.61499775972179449</c:v>
                </c:pt>
                <c:pt idx="3">
                  <c:v>0.75411620456208761</c:v>
                </c:pt>
                <c:pt idx="4">
                  <c:v>0.88259146145842726</c:v>
                </c:pt>
                <c:pt idx="5">
                  <c:v>0.88799161141563265</c:v>
                </c:pt>
                <c:pt idx="6">
                  <c:v>0.92301691091708715</c:v>
                </c:pt>
                <c:pt idx="7">
                  <c:v>0.93544692316260769</c:v>
                </c:pt>
                <c:pt idx="8">
                  <c:v>0.96004752978835983</c:v>
                </c:pt>
                <c:pt idx="9">
                  <c:v>0.96791814274174992</c:v>
                </c:pt>
                <c:pt idx="10">
                  <c:v>0.97779875225073976</c:v>
                </c:pt>
                <c:pt idx="11">
                  <c:v>0.98408329059721067</c:v>
                </c:pt>
                <c:pt idx="12">
                  <c:v>0.98408329059721067</c:v>
                </c:pt>
                <c:pt idx="13">
                  <c:v>0.98408329059721067</c:v>
                </c:pt>
                <c:pt idx="14">
                  <c:v>0.99429839682321886</c:v>
                </c:pt>
                <c:pt idx="15">
                  <c:v>0.99429839682321886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00-444E-8557-38B9A6223A99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0.48281770584272549</c:v>
                </c:pt>
                <c:pt idx="1">
                  <c:v>0.48281770584272549</c:v>
                </c:pt>
                <c:pt idx="2">
                  <c:v>0.68399174994386114</c:v>
                </c:pt>
                <c:pt idx="3">
                  <c:v>0.79152120078938348</c:v>
                </c:pt>
                <c:pt idx="4">
                  <c:v>0.90777430667675119</c:v>
                </c:pt>
                <c:pt idx="5">
                  <c:v>0.91926339658162304</c:v>
                </c:pt>
                <c:pt idx="6">
                  <c:v>0.94400802050874466</c:v>
                </c:pt>
                <c:pt idx="7">
                  <c:v>0.99444879631400074</c:v>
                </c:pt>
                <c:pt idx="8">
                  <c:v>0.99444879631400074</c:v>
                </c:pt>
                <c:pt idx="9">
                  <c:v>0.99444879631400074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00-444E-8557-38B9A6223A99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4.7645965275954522E-2</c:v>
                </c:pt>
                <c:pt idx="1">
                  <c:v>0.12796344959827791</c:v>
                </c:pt>
                <c:pt idx="2">
                  <c:v>0.41207975155920062</c:v>
                </c:pt>
                <c:pt idx="3">
                  <c:v>0.53193530022348368</c:v>
                </c:pt>
                <c:pt idx="4">
                  <c:v>0.62495460197479036</c:v>
                </c:pt>
                <c:pt idx="5">
                  <c:v>0.74626293235492258</c:v>
                </c:pt>
                <c:pt idx="6">
                  <c:v>0.83190498265380086</c:v>
                </c:pt>
                <c:pt idx="7">
                  <c:v>0.85913284175413551</c:v>
                </c:pt>
                <c:pt idx="8">
                  <c:v>0.91021761775091925</c:v>
                </c:pt>
                <c:pt idx="9">
                  <c:v>0.921173553706781</c:v>
                </c:pt>
                <c:pt idx="10">
                  <c:v>0.94463268134839717</c:v>
                </c:pt>
                <c:pt idx="11">
                  <c:v>0.96992229248769912</c:v>
                </c:pt>
                <c:pt idx="12">
                  <c:v>0.98853278250892107</c:v>
                </c:pt>
                <c:pt idx="13">
                  <c:v>0.99263824126034961</c:v>
                </c:pt>
                <c:pt idx="14">
                  <c:v>0.99691303653482999</c:v>
                </c:pt>
                <c:pt idx="15">
                  <c:v>0.99691303653482999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00-444E-8557-38B9A6223A99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4.417704723678724E-2</c:v>
                </c:pt>
                <c:pt idx="1">
                  <c:v>0.1170691751774862</c:v>
                </c:pt>
                <c:pt idx="2">
                  <c:v>0.48603135914160839</c:v>
                </c:pt>
                <c:pt idx="3">
                  <c:v>0.55258568446833278</c:v>
                </c:pt>
                <c:pt idx="4">
                  <c:v>0.63943831751539748</c:v>
                </c:pt>
                <c:pt idx="5">
                  <c:v>0.7388013747512312</c:v>
                </c:pt>
                <c:pt idx="6">
                  <c:v>0.82382944567008587</c:v>
                </c:pt>
                <c:pt idx="7">
                  <c:v>0.84583043777560774</c:v>
                </c:pt>
                <c:pt idx="8">
                  <c:v>0.90181898354907197</c:v>
                </c:pt>
                <c:pt idx="9">
                  <c:v>0.91538753962135144</c:v>
                </c:pt>
                <c:pt idx="10">
                  <c:v>0.94258461363810864</c:v>
                </c:pt>
                <c:pt idx="11">
                  <c:v>0.96992229248769912</c:v>
                </c:pt>
                <c:pt idx="12">
                  <c:v>0.98853278250892107</c:v>
                </c:pt>
                <c:pt idx="13">
                  <c:v>0.99263824126034961</c:v>
                </c:pt>
                <c:pt idx="14">
                  <c:v>0.99691303653482999</c:v>
                </c:pt>
                <c:pt idx="15">
                  <c:v>0.99691303653482999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00-444E-8557-38B9A6223A99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0.37621578522190108</c:v>
                </c:pt>
                <c:pt idx="1">
                  <c:v>0.37621578522190108</c:v>
                </c:pt>
                <c:pt idx="2">
                  <c:v>0.52408948969106484</c:v>
                </c:pt>
                <c:pt idx="3">
                  <c:v>0.63808771384203256</c:v>
                </c:pt>
                <c:pt idx="4">
                  <c:v>0.7404739061021185</c:v>
                </c:pt>
                <c:pt idx="5">
                  <c:v>0.75956676356248154</c:v>
                </c:pt>
                <c:pt idx="6">
                  <c:v>0.84459675975246284</c:v>
                </c:pt>
                <c:pt idx="7">
                  <c:v>0.87393375357935155</c:v>
                </c:pt>
                <c:pt idx="8">
                  <c:v>0.95199561412737588</c:v>
                </c:pt>
                <c:pt idx="9">
                  <c:v>0.95931288792401603</c:v>
                </c:pt>
                <c:pt idx="10">
                  <c:v>0.98347735637576372</c:v>
                </c:pt>
                <c:pt idx="11">
                  <c:v>0.98879123272777114</c:v>
                </c:pt>
                <c:pt idx="12">
                  <c:v>0.98879123272777114</c:v>
                </c:pt>
                <c:pt idx="13">
                  <c:v>0.98879123272777114</c:v>
                </c:pt>
                <c:pt idx="14">
                  <c:v>0.99588827962330062</c:v>
                </c:pt>
                <c:pt idx="15">
                  <c:v>0.99588827962330062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00-444E-8557-38B9A6223A99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0.48398787916913338</c:v>
                </c:pt>
                <c:pt idx="1">
                  <c:v>0.48398787916913338</c:v>
                </c:pt>
                <c:pt idx="2">
                  <c:v>0.68564949548960552</c:v>
                </c:pt>
                <c:pt idx="3">
                  <c:v>0.76828854368264943</c:v>
                </c:pt>
                <c:pt idx="4">
                  <c:v>0.88538499397939252</c:v>
                </c:pt>
                <c:pt idx="5">
                  <c:v>0.90883837647780452</c:v>
                </c:pt>
                <c:pt idx="6">
                  <c:v>0.93064113374867552</c:v>
                </c:pt>
                <c:pt idx="7">
                  <c:v>0.99180193474340061</c:v>
                </c:pt>
                <c:pt idx="8">
                  <c:v>0.99180193474340061</c:v>
                </c:pt>
                <c:pt idx="9">
                  <c:v>0.99180193474340061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00-444E-8557-38B9A6223A99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0.45378084948469549</c:v>
                </c:pt>
                <c:pt idx="1">
                  <c:v>0.45378084948469549</c:v>
                </c:pt>
                <c:pt idx="2">
                  <c:v>0.64766249573783796</c:v>
                </c:pt>
                <c:pt idx="3">
                  <c:v>0.77236609531196443</c:v>
                </c:pt>
                <c:pt idx="4">
                  <c:v>0.89500577620935795</c:v>
                </c:pt>
                <c:pt idx="5">
                  <c:v>0.90335694878003925</c:v>
                </c:pt>
                <c:pt idx="6">
                  <c:v>0.93339446335674148</c:v>
                </c:pt>
                <c:pt idx="7">
                  <c:v>0.96404594027181689</c:v>
                </c:pt>
                <c:pt idx="8">
                  <c:v>0.97694541315015393</c:v>
                </c:pt>
                <c:pt idx="9">
                  <c:v>0.98100412601037046</c:v>
                </c:pt>
                <c:pt idx="10">
                  <c:v>0.9887747690587857</c:v>
                </c:pt>
                <c:pt idx="11">
                  <c:v>0.99197780179984374</c:v>
                </c:pt>
                <c:pt idx="12">
                  <c:v>0.99197780179984374</c:v>
                </c:pt>
                <c:pt idx="13">
                  <c:v>0.99197780179984374</c:v>
                </c:pt>
                <c:pt idx="14">
                  <c:v>0.99714104810701187</c:v>
                </c:pt>
                <c:pt idx="15">
                  <c:v>0.99714104810701187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00-444E-8557-38B9A6223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2.4666666666666668</c:v>
                </c:pt>
                <c:pt idx="1">
                  <c:v>3.3957771851851848</c:v>
                </c:pt>
                <c:pt idx="2">
                  <c:v>1.1258733930716389</c:v>
                </c:pt>
                <c:pt idx="3">
                  <c:v>1.115783616984569</c:v>
                </c:pt>
                <c:pt idx="4">
                  <c:v>1.111839842002039</c:v>
                </c:pt>
                <c:pt idx="5">
                  <c:v>1.073558568028226</c:v>
                </c:pt>
                <c:pt idx="6">
                  <c:v>1.0174977969368599</c:v>
                </c:pt>
                <c:pt idx="7">
                  <c:v>1.0324561016125799</c:v>
                </c:pt>
                <c:pt idx="8">
                  <c:v>1.0104998509638801</c:v>
                </c:pt>
                <c:pt idx="9">
                  <c:v>1.018258278586829</c:v>
                </c:pt>
                <c:pt idx="10">
                  <c:v>1.0234895491707201</c:v>
                </c:pt>
                <c:pt idx="11">
                  <c:v>1.0132887786398459</c:v>
                </c:pt>
                <c:pt idx="12">
                  <c:v>1.005185581317757</c:v>
                </c:pt>
                <c:pt idx="13">
                  <c:v>1.006473565389937</c:v>
                </c:pt>
                <c:pt idx="14">
                  <c:v>1</c:v>
                </c:pt>
                <c:pt idx="15">
                  <c:v>1.0044404112353651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5-4891-90F7-E5E66A825DFA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2.4571428571428569</c:v>
                </c:pt>
                <c:pt idx="1">
                  <c:v>4.3115071770334934</c:v>
                </c:pt>
                <c:pt idx="2">
                  <c:v>1.0559282607053031</c:v>
                </c:pt>
                <c:pt idx="3">
                  <c:v>1.0914754642071931</c:v>
                </c:pt>
                <c:pt idx="4">
                  <c:v>1.0745384443585799</c:v>
                </c:pt>
                <c:pt idx="5">
                  <c:v>1.0549476310152539</c:v>
                </c:pt>
                <c:pt idx="6">
                  <c:v>1.0139306589028469</c:v>
                </c:pt>
                <c:pt idx="7">
                  <c:v>1.0278654144633661</c:v>
                </c:pt>
                <c:pt idx="8">
                  <c:v>1.012047954544343</c:v>
                </c:pt>
                <c:pt idx="9">
                  <c:v>1.020022111315068</c:v>
                </c:pt>
                <c:pt idx="10">
                  <c:v>1.0243227547835321</c:v>
                </c:pt>
                <c:pt idx="11">
                  <c:v>1.0132887786398459</c:v>
                </c:pt>
                <c:pt idx="12">
                  <c:v>1.005185581317757</c:v>
                </c:pt>
                <c:pt idx="13">
                  <c:v>1.006473565389937</c:v>
                </c:pt>
                <c:pt idx="14">
                  <c:v>1</c:v>
                </c:pt>
                <c:pt idx="15">
                  <c:v>1.0044404112353651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5-4891-90F7-E5E66A825DFA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1">
                  <c:v>1.436781609195402</c:v>
                </c:pt>
                <c:pt idx="2">
                  <c:v>1.2262096774193549</c:v>
                </c:pt>
                <c:pt idx="3">
                  <c:v>1.1703653311241931</c:v>
                </c:pt>
                <c:pt idx="4">
                  <c:v>1.00611851597599</c:v>
                </c:pt>
                <c:pt idx="5">
                  <c:v>1.039443277449003</c:v>
                </c:pt>
                <c:pt idx="6">
                  <c:v>1.01346672211365</c:v>
                </c:pt>
                <c:pt idx="7">
                  <c:v>1.0262982388595401</c:v>
                </c:pt>
                <c:pt idx="8">
                  <c:v>1.0081981492678029</c:v>
                </c:pt>
                <c:pt idx="9">
                  <c:v>1.0102081044591249</c:v>
                </c:pt>
                <c:pt idx="10">
                  <c:v>1.0064272308918421</c:v>
                </c:pt>
                <c:pt idx="11">
                  <c:v>1</c:v>
                </c:pt>
                <c:pt idx="12">
                  <c:v>1</c:v>
                </c:pt>
                <c:pt idx="13">
                  <c:v>1.010380326872341</c:v>
                </c:pt>
                <c:pt idx="14">
                  <c:v>1</c:v>
                </c:pt>
                <c:pt idx="15">
                  <c:v>1.00573429786772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75-4891-90F7-E5E66A825DFA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1.416666666666667</c:v>
                </c:pt>
                <c:pt idx="2">
                  <c:v>1.1572086956521741</c:v>
                </c:pt>
                <c:pt idx="3">
                  <c:v>1.146873015873016</c:v>
                </c:pt>
                <c:pt idx="4">
                  <c:v>1.0126563285834029</c:v>
                </c:pt>
                <c:pt idx="5">
                  <c:v>1.0269178823165781</c:v>
                </c:pt>
                <c:pt idx="6">
                  <c:v>1.05343257123819</c:v>
                </c:pt>
                <c:pt idx="7">
                  <c:v>1</c:v>
                </c:pt>
                <c:pt idx="8">
                  <c:v>1</c:v>
                </c:pt>
                <c:pt idx="9">
                  <c:v>1.00558219156841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75-4891-90F7-E5E66A825DFA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2.6857142857142851</c:v>
                </c:pt>
                <c:pt idx="1">
                  <c:v>3.2202926136554111</c:v>
                </c:pt>
                <c:pt idx="2">
                  <c:v>1.2908552245306431</c:v>
                </c:pt>
                <c:pt idx="3">
                  <c:v>1.174869578522475</c:v>
                </c:pt>
                <c:pt idx="4">
                  <c:v>1.194107427958464</c:v>
                </c:pt>
                <c:pt idx="5">
                  <c:v>1.1147612276930661</c:v>
                </c:pt>
                <c:pt idx="6">
                  <c:v>1.032729530016129</c:v>
                </c:pt>
                <c:pt idx="7">
                  <c:v>1.059460858104879</c:v>
                </c:pt>
                <c:pt idx="8">
                  <c:v>1.0120366116214421</c:v>
                </c:pt>
                <c:pt idx="9">
                  <c:v>1.025466566584784</c:v>
                </c:pt>
                <c:pt idx="10">
                  <c:v>1.026771899425714</c:v>
                </c:pt>
                <c:pt idx="11">
                  <c:v>1.019187609322278</c:v>
                </c:pt>
                <c:pt idx="12">
                  <c:v>1.004153083058114</c:v>
                </c:pt>
                <c:pt idx="13">
                  <c:v>1.004306498678766</c:v>
                </c:pt>
                <c:pt idx="14">
                  <c:v>1</c:v>
                </c:pt>
                <c:pt idx="15">
                  <c:v>1.0030965223164301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75-4891-90F7-E5E66A825DFA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2.65</c:v>
                </c:pt>
                <c:pt idx="1">
                  <c:v>4.1516595500459132</c:v>
                </c:pt>
                <c:pt idx="2">
                  <c:v>1.1369342205496109</c:v>
                </c:pt>
                <c:pt idx="3">
                  <c:v>1.1571749603514061</c:v>
                </c:pt>
                <c:pt idx="4">
                  <c:v>1.1553911526946321</c:v>
                </c:pt>
                <c:pt idx="5">
                  <c:v>1.1150892158903809</c:v>
                </c:pt>
                <c:pt idx="6">
                  <c:v>1.0267057607872061</c:v>
                </c:pt>
                <c:pt idx="7">
                  <c:v>1.0661935812107981</c:v>
                </c:pt>
                <c:pt idx="8">
                  <c:v>1.0150457645268021</c:v>
                </c:pt>
                <c:pt idx="9">
                  <c:v>1.0297109943489151</c:v>
                </c:pt>
                <c:pt idx="10">
                  <c:v>1.0290028910445239</c:v>
                </c:pt>
                <c:pt idx="11">
                  <c:v>1.019187609322278</c:v>
                </c:pt>
                <c:pt idx="12">
                  <c:v>1.004153083058114</c:v>
                </c:pt>
                <c:pt idx="13">
                  <c:v>1.004306498678766</c:v>
                </c:pt>
                <c:pt idx="14">
                  <c:v>1</c:v>
                </c:pt>
                <c:pt idx="15">
                  <c:v>1.0030965223164301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75-4891-90F7-E5E66A825DFA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1">
                  <c:v>1.393055555555555</c:v>
                </c:pt>
                <c:pt idx="2">
                  <c:v>1.217516714975845</c:v>
                </c:pt>
                <c:pt idx="3">
                  <c:v>1.160457865022352</c:v>
                </c:pt>
                <c:pt idx="4">
                  <c:v>1.0257846458909921</c:v>
                </c:pt>
                <c:pt idx="5">
                  <c:v>1.1119453881725661</c:v>
                </c:pt>
                <c:pt idx="6">
                  <c:v>1.034734911646461</c:v>
                </c:pt>
                <c:pt idx="7">
                  <c:v>1.08932240027154</c:v>
                </c:pt>
                <c:pt idx="8">
                  <c:v>1.007686247381872</c:v>
                </c:pt>
                <c:pt idx="9">
                  <c:v>1.0251893503735161</c:v>
                </c:pt>
                <c:pt idx="10">
                  <c:v>1.005403150685227</c:v>
                </c:pt>
                <c:pt idx="11">
                  <c:v>1</c:v>
                </c:pt>
                <c:pt idx="12">
                  <c:v>1</c:v>
                </c:pt>
                <c:pt idx="13">
                  <c:v>1.007177497797944</c:v>
                </c:pt>
                <c:pt idx="14">
                  <c:v>1</c:v>
                </c:pt>
                <c:pt idx="15">
                  <c:v>1.0041286964219061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75-4891-90F7-E5E66A825DFA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1.416666666666667</c:v>
                </c:pt>
                <c:pt idx="2">
                  <c:v>1.1205266666666669</c:v>
                </c:pt>
                <c:pt idx="3">
                  <c:v>1.152412073900599</c:v>
                </c:pt>
                <c:pt idx="4">
                  <c:v>1.026489473684211</c:v>
                </c:pt>
                <c:pt idx="5">
                  <c:v>1.0239896969969151</c:v>
                </c:pt>
                <c:pt idx="6">
                  <c:v>1.0657189960520721</c:v>
                </c:pt>
                <c:pt idx="7">
                  <c:v>1</c:v>
                </c:pt>
                <c:pt idx="8">
                  <c:v>1</c:v>
                </c:pt>
                <c:pt idx="9">
                  <c:v>1.0082658290626549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75-4891-90F7-E5E66A825DFA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1">
                  <c:v>1.426724137931034</c:v>
                </c:pt>
                <c:pt idx="2">
                  <c:v>1.191709186535765</c:v>
                </c:pt>
                <c:pt idx="3">
                  <c:v>1.158619173498604</c:v>
                </c:pt>
                <c:pt idx="4">
                  <c:v>1.0093874222796959</c:v>
                </c:pt>
                <c:pt idx="5">
                  <c:v>1.03318057988279</c:v>
                </c:pt>
                <c:pt idx="6">
                  <c:v>1.03344964667592</c:v>
                </c:pt>
                <c:pt idx="7">
                  <c:v>1.0131491194297699</c:v>
                </c:pt>
                <c:pt idx="8">
                  <c:v>1.0040990746339009</c:v>
                </c:pt>
                <c:pt idx="9">
                  <c:v>1.007895148013767</c:v>
                </c:pt>
                <c:pt idx="10">
                  <c:v>1.003213615445921</c:v>
                </c:pt>
                <c:pt idx="11">
                  <c:v>1</c:v>
                </c:pt>
                <c:pt idx="12">
                  <c:v>1</c:v>
                </c:pt>
                <c:pt idx="13">
                  <c:v>1.0051901634361711</c:v>
                </c:pt>
                <c:pt idx="14">
                  <c:v>1</c:v>
                </c:pt>
                <c:pt idx="15">
                  <c:v>1.0028671489338601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E75-4891-90F7-E5E66A825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0.40697674418604635</v>
      </c>
      <c r="E7" s="5">
        <v>0.48281770584272549</v>
      </c>
      <c r="F7" s="5">
        <v>0.42803844076636899</v>
      </c>
      <c r="G7" s="5">
        <v>6.3670929421126898E-2</v>
      </c>
      <c r="H7" s="4">
        <f t="shared" ref="H7:H29" si="3">+I7/I8</f>
        <v>1</v>
      </c>
      <c r="I7" s="5">
        <v>0.45378084948469549</v>
      </c>
      <c r="J7" s="5">
        <f t="shared" ref="J7:J30" si="4">I7</f>
        <v>0.45378084948469549</v>
      </c>
    </row>
    <row r="8" spans="1:10" ht="15.5" customHeight="1" x14ac:dyDescent="0.35">
      <c r="A8" s="3">
        <f t="shared" ref="A8:A29" si="5">1+A7</f>
        <v>1</v>
      </c>
      <c r="B8" s="4">
        <f t="shared" si="0"/>
        <v>0.70588235294117641</v>
      </c>
      <c r="C8" s="4">
        <f t="shared" si="1"/>
        <v>0.69600000000000006</v>
      </c>
      <c r="D8" s="4">
        <f t="shared" si="2"/>
        <v>0.23193745456966733</v>
      </c>
      <c r="E8" s="5">
        <v>0.48281770584272549</v>
      </c>
      <c r="F8" s="5">
        <v>0.42803844076636899</v>
      </c>
      <c r="G8" s="5">
        <v>0.15644856943476901</v>
      </c>
      <c r="H8" s="4">
        <f t="shared" si="3"/>
        <v>0.70064401207566251</v>
      </c>
      <c r="I8" s="5">
        <v>0.45378084948469549</v>
      </c>
      <c r="J8" s="5">
        <f t="shared" si="4"/>
        <v>0.45378084948469549</v>
      </c>
    </row>
    <row r="9" spans="1:10" ht="15.5" customHeight="1" x14ac:dyDescent="0.35">
      <c r="A9" s="3">
        <f t="shared" si="5"/>
        <v>2</v>
      </c>
      <c r="B9" s="4">
        <f t="shared" si="0"/>
        <v>0.86414836300242714</v>
      </c>
      <c r="C9" s="4">
        <f t="shared" si="1"/>
        <v>0.81552121012824719</v>
      </c>
      <c r="D9" s="4">
        <f t="shared" si="2"/>
        <v>0.94703403366820937</v>
      </c>
      <c r="E9" s="5">
        <v>0.68399174994386114</v>
      </c>
      <c r="F9" s="5">
        <v>0.61499775972179449</v>
      </c>
      <c r="G9" s="5">
        <v>0.6745291299546291</v>
      </c>
      <c r="H9" s="4">
        <f t="shared" si="3"/>
        <v>0.83854340534748906</v>
      </c>
      <c r="I9" s="5">
        <v>0.64766249573783796</v>
      </c>
      <c r="J9" s="5">
        <f t="shared" si="4"/>
        <v>0.64766249573783796</v>
      </c>
    </row>
    <row r="10" spans="1:10" ht="15.5" customHeight="1" x14ac:dyDescent="0.35">
      <c r="A10" s="3">
        <f t="shared" si="5"/>
        <v>3</v>
      </c>
      <c r="B10" s="4">
        <f t="shared" si="0"/>
        <v>0.87193611337937527</v>
      </c>
      <c r="C10" s="4">
        <f t="shared" si="1"/>
        <v>0.85443405867076672</v>
      </c>
      <c r="D10" s="4">
        <f t="shared" si="2"/>
        <v>0.91619100272342158</v>
      </c>
      <c r="E10" s="5">
        <v>0.79152120078938348</v>
      </c>
      <c r="F10" s="5">
        <v>0.75411620456208761</v>
      </c>
      <c r="G10" s="5">
        <v>0.712254370988053</v>
      </c>
      <c r="H10" s="4">
        <f t="shared" si="3"/>
        <v>0.86297330793013127</v>
      </c>
      <c r="I10" s="5">
        <v>0.77236609531196443</v>
      </c>
      <c r="J10" s="5">
        <f t="shared" si="4"/>
        <v>0.77236609531196443</v>
      </c>
    </row>
    <row r="11" spans="1:10" ht="15.5" customHeight="1" x14ac:dyDescent="0.35">
      <c r="A11" s="3">
        <f t="shared" si="5"/>
        <v>4</v>
      </c>
      <c r="B11" s="4">
        <f t="shared" si="0"/>
        <v>0.98750185208331454</v>
      </c>
      <c r="C11" s="4">
        <f t="shared" si="1"/>
        <v>0.99391869260048926</v>
      </c>
      <c r="D11" s="4">
        <f t="shared" si="2"/>
        <v>0.93063212884572555</v>
      </c>
      <c r="E11" s="5">
        <v>0.90777430667675119</v>
      </c>
      <c r="F11" s="5">
        <v>0.88259146145842726</v>
      </c>
      <c r="G11" s="5">
        <v>0.7774081702077873</v>
      </c>
      <c r="H11" s="4">
        <f t="shared" si="3"/>
        <v>0.99075540119333849</v>
      </c>
      <c r="I11" s="5">
        <v>0.89500577620935795</v>
      </c>
      <c r="J11" s="5">
        <f t="shared" si="4"/>
        <v>0.89500577620935795</v>
      </c>
    </row>
    <row r="12" spans="1:10" ht="15.5" customHeight="1" x14ac:dyDescent="0.35">
      <c r="A12" s="3">
        <f t="shared" si="5"/>
        <v>5</v>
      </c>
      <c r="B12" s="4">
        <f t="shared" si="0"/>
        <v>0.97378769736110271</v>
      </c>
      <c r="C12" s="4">
        <f t="shared" si="1"/>
        <v>0.96205345851501878</v>
      </c>
      <c r="D12" s="4">
        <f t="shared" si="2"/>
        <v>0.94791435195472795</v>
      </c>
      <c r="E12" s="5">
        <v>0.91926339658162304</v>
      </c>
      <c r="F12" s="5">
        <v>0.88799161141563265</v>
      </c>
      <c r="G12" s="5">
        <v>0.83535496584672631</v>
      </c>
      <c r="H12" s="4">
        <f t="shared" si="3"/>
        <v>0.96781905640549959</v>
      </c>
      <c r="I12" s="5">
        <v>0.90335694878003925</v>
      </c>
      <c r="J12" s="5">
        <f t="shared" si="4"/>
        <v>0.90335694878003925</v>
      </c>
    </row>
    <row r="13" spans="1:10" ht="15.5" customHeight="1" x14ac:dyDescent="0.35">
      <c r="A13" s="3">
        <f t="shared" si="5"/>
        <v>6</v>
      </c>
      <c r="B13" s="4">
        <f t="shared" si="0"/>
        <v>0.9492776541213398</v>
      </c>
      <c r="C13" s="4">
        <f t="shared" si="1"/>
        <v>0.98671222071745501</v>
      </c>
      <c r="D13" s="4">
        <f t="shared" si="2"/>
        <v>0.98626073806869485</v>
      </c>
      <c r="E13" s="5">
        <v>0.94400802050874466</v>
      </c>
      <c r="F13" s="5">
        <v>0.92301691091708715</v>
      </c>
      <c r="G13" s="5">
        <v>0.88125574227683234</v>
      </c>
      <c r="H13" s="4">
        <f t="shared" si="3"/>
        <v>0.96820537732212941</v>
      </c>
      <c r="I13" s="5">
        <v>0.93339446335674148</v>
      </c>
      <c r="J13" s="5">
        <f t="shared" si="4"/>
        <v>0.93339446335674148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0.97437563676542627</v>
      </c>
      <c r="D14" s="4">
        <f t="shared" si="2"/>
        <v>0.97289001646396078</v>
      </c>
      <c r="E14" s="5">
        <v>0.99444879631400074</v>
      </c>
      <c r="F14" s="5">
        <v>0.93544692316260769</v>
      </c>
      <c r="G14" s="5">
        <v>0.89353221542866612</v>
      </c>
      <c r="H14" s="4">
        <f t="shared" si="3"/>
        <v>0.98679611705556525</v>
      </c>
      <c r="I14" s="5">
        <v>0.96404594027181689</v>
      </c>
      <c r="J14" s="5">
        <f t="shared" si="4"/>
        <v>0.96404594027181689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0.99186851386926622</v>
      </c>
      <c r="D15" s="4">
        <f t="shared" si="2"/>
        <v>0.98809547068373094</v>
      </c>
      <c r="E15" s="5">
        <v>0.99444879631400074</v>
      </c>
      <c r="F15" s="5">
        <v>0.96004752978835983</v>
      </c>
      <c r="G15" s="5">
        <v>0.91843086094795556</v>
      </c>
      <c r="H15" s="4">
        <f t="shared" si="3"/>
        <v>0.99586269542338945</v>
      </c>
      <c r="I15" s="5">
        <v>0.97694541315015393</v>
      </c>
      <c r="J15" s="5">
        <f t="shared" si="4"/>
        <v>0.97694541315015393</v>
      </c>
    </row>
    <row r="16" spans="1:10" ht="15.5" customHeight="1" x14ac:dyDescent="0.35">
      <c r="A16" s="3">
        <f t="shared" si="5"/>
        <v>9</v>
      </c>
      <c r="B16" s="4">
        <f t="shared" si="0"/>
        <v>0.99444879631400074</v>
      </c>
      <c r="C16" s="4">
        <f t="shared" si="1"/>
        <v>0.98989504794698679</v>
      </c>
      <c r="D16" s="4">
        <f t="shared" si="2"/>
        <v>0.98037090461769039</v>
      </c>
      <c r="E16" s="5">
        <v>0.99444879631400074</v>
      </c>
      <c r="F16" s="5">
        <v>0.96791814274174992</v>
      </c>
      <c r="G16" s="5">
        <v>0.92949607421277858</v>
      </c>
      <c r="H16" s="4">
        <f t="shared" si="3"/>
        <v>0.99214113942671478</v>
      </c>
      <c r="I16" s="5">
        <v>0.98100412601037046</v>
      </c>
      <c r="J16" s="5">
        <f t="shared" si="4"/>
        <v>0.98100412601037046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0.99361381459626552</v>
      </c>
      <c r="D17" s="4">
        <f t="shared" si="2"/>
        <v>0.97625479403835758</v>
      </c>
      <c r="E17" s="5">
        <v>1</v>
      </c>
      <c r="F17" s="5">
        <v>0.97779875225073976</v>
      </c>
      <c r="G17" s="5">
        <v>0.94810654807758588</v>
      </c>
      <c r="H17" s="4">
        <f t="shared" si="3"/>
        <v>0.9967710640951376</v>
      </c>
      <c r="I17" s="5">
        <v>0.9887747690587857</v>
      </c>
      <c r="J17" s="5">
        <f t="shared" si="4"/>
        <v>0.9887747690587857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1</v>
      </c>
      <c r="D18" s="4">
        <f t="shared" si="2"/>
        <v>0.98688549708634499</v>
      </c>
      <c r="E18" s="5">
        <v>1</v>
      </c>
      <c r="F18" s="5">
        <v>0.98408329059721067</v>
      </c>
      <c r="G18" s="5">
        <v>0.97116711115513787</v>
      </c>
      <c r="H18" s="4">
        <f t="shared" si="3"/>
        <v>1</v>
      </c>
      <c r="I18" s="5">
        <v>0.99197780179984374</v>
      </c>
      <c r="J18" s="5">
        <f t="shared" si="4"/>
        <v>0.99197780179984374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0.99484117021360507</v>
      </c>
      <c r="E19" s="5">
        <v>1</v>
      </c>
      <c r="F19" s="5">
        <v>0.98408329059721067</v>
      </c>
      <c r="G19" s="5">
        <v>0.98407273591757738</v>
      </c>
      <c r="H19" s="4">
        <f t="shared" si="3"/>
        <v>1</v>
      </c>
      <c r="I19" s="5">
        <v>0.99197780179984374</v>
      </c>
      <c r="J19" s="5">
        <f t="shared" si="4"/>
        <v>0.99197780179984374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0.98972631731214145</v>
      </c>
      <c r="D20" s="4">
        <f t="shared" si="2"/>
        <v>0.99356807211580456</v>
      </c>
      <c r="E20" s="5">
        <v>1</v>
      </c>
      <c r="F20" s="5">
        <v>0.98408329059721067</v>
      </c>
      <c r="G20" s="5">
        <v>0.98917572511226537</v>
      </c>
      <c r="H20" s="4">
        <f t="shared" si="3"/>
        <v>0.99482194989668704</v>
      </c>
      <c r="I20" s="5">
        <v>0.99197780179984374</v>
      </c>
      <c r="J20" s="5">
        <f t="shared" si="4"/>
        <v>0.99197780179984374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0.99429839682321886</v>
      </c>
      <c r="G21" s="5">
        <v>0.99557921885091816</v>
      </c>
      <c r="H21" s="4">
        <f t="shared" si="3"/>
        <v>1</v>
      </c>
      <c r="I21" s="5">
        <v>0.99714104810701187</v>
      </c>
      <c r="J21" s="5">
        <f t="shared" si="4"/>
        <v>0.99714104810701187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0.99429839682321886</v>
      </c>
      <c r="D22" s="4">
        <f t="shared" si="2"/>
        <v>0.99557921885091816</v>
      </c>
      <c r="E22" s="5">
        <v>1</v>
      </c>
      <c r="F22" s="5">
        <v>0.99429839682321886</v>
      </c>
      <c r="G22" s="5">
        <v>0.99557921885091816</v>
      </c>
      <c r="H22" s="4">
        <f t="shared" si="3"/>
        <v>0.99714104810701187</v>
      </c>
      <c r="I22" s="5">
        <v>0.99714104810701187</v>
      </c>
      <c r="J22" s="5">
        <f t="shared" si="4"/>
        <v>0.99714104810701187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>
        <v>1.734647368421053</v>
      </c>
      <c r="D38" s="4">
        <v>1</v>
      </c>
      <c r="E38" s="4">
        <v>1</v>
      </c>
      <c r="F38" s="4">
        <v>1</v>
      </c>
      <c r="G38" s="4">
        <v>1.0151919243407579</v>
      </c>
      <c r="H38" s="4">
        <v>1.0896619743566749</v>
      </c>
      <c r="I38" s="4">
        <v>1</v>
      </c>
      <c r="J38" s="4">
        <v>1</v>
      </c>
      <c r="K38" s="4">
        <v>1</v>
      </c>
      <c r="L38" s="4">
        <v>1</v>
      </c>
      <c r="M38" s="4">
        <v>1.1236704243122411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2.2000000000000002</v>
      </c>
      <c r="C39" s="4">
        <v>1.9169409090909091</v>
      </c>
      <c r="D39" s="4">
        <v>1.2375754931507821</v>
      </c>
      <c r="E39" s="4">
        <v>1.2055414729105469</v>
      </c>
      <c r="F39" s="4">
        <v>1.087413282050874</v>
      </c>
      <c r="G39" s="4">
        <v>1.3069300418740271</v>
      </c>
      <c r="H39" s="4">
        <v>1</v>
      </c>
      <c r="I39" s="4">
        <v>1.157050755148485</v>
      </c>
      <c r="J39" s="4">
        <v>1</v>
      </c>
      <c r="K39" s="4">
        <v>1</v>
      </c>
      <c r="L39" s="4">
        <v>1</v>
      </c>
      <c r="M39" s="4">
        <v>1.0386612012615151</v>
      </c>
      <c r="N39" s="4">
        <v>1.0373570785824691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4</v>
      </c>
      <c r="C40" s="4">
        <v>1.7749999999999999</v>
      </c>
      <c r="D40" s="4">
        <v>1.0282281690140851</v>
      </c>
      <c r="E40" s="4">
        <v>1.30683166174001</v>
      </c>
      <c r="F40" s="4">
        <v>1.385926405755721</v>
      </c>
      <c r="G40" s="4">
        <v>1.0303910357637689</v>
      </c>
      <c r="H40" s="4">
        <v>1</v>
      </c>
      <c r="I40" s="4">
        <v>1</v>
      </c>
      <c r="J40" s="4">
        <v>1</v>
      </c>
      <c r="K40" s="4">
        <v>1</v>
      </c>
      <c r="L40" s="4">
        <v>1.3156157884229189</v>
      </c>
      <c r="M40" s="4">
        <v>1.0447942888258079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>
        <v>2.0499999999999998</v>
      </c>
      <c r="D41" s="4">
        <v>1.669892682926829</v>
      </c>
      <c r="E41" s="4">
        <v>1.029211750134374</v>
      </c>
      <c r="F41" s="4">
        <v>1.0996145637020049</v>
      </c>
      <c r="G41" s="4">
        <v>1</v>
      </c>
      <c r="H41" s="4">
        <v>1.116151513196102</v>
      </c>
      <c r="I41" s="4">
        <v>1</v>
      </c>
      <c r="J41" s="4">
        <v>1</v>
      </c>
      <c r="K41" s="4">
        <v>1</v>
      </c>
      <c r="L41" s="4">
        <v>1</v>
      </c>
      <c r="M41" s="4">
        <v>1.023125397467769</v>
      </c>
      <c r="N41" s="4">
        <v>1.0083268350567891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>
        <v>1.705882352941176</v>
      </c>
      <c r="D42" s="4">
        <v>0.99999999999999989</v>
      </c>
      <c r="E42" s="4">
        <v>1.353386206896551</v>
      </c>
      <c r="F42" s="4">
        <v>1.9214180522928439</v>
      </c>
      <c r="G42" s="4">
        <v>1.3207889439639739</v>
      </c>
      <c r="H42" s="4">
        <v>1.030119393274942</v>
      </c>
      <c r="I42" s="4">
        <v>1</v>
      </c>
      <c r="J42" s="4">
        <v>1</v>
      </c>
      <c r="K42" s="4">
        <v>1.1315743307252379</v>
      </c>
      <c r="L42" s="4">
        <v>1</v>
      </c>
      <c r="M42" s="4">
        <v>1</v>
      </c>
      <c r="N42" s="4">
        <v>1</v>
      </c>
      <c r="O42" s="4">
        <v>1.043064986787662</v>
      </c>
      <c r="P42" s="4">
        <v>1</v>
      </c>
      <c r="Q42" s="4">
        <v>1.024772178531439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/>
      <c r="D43" s="4">
        <v>2.291652941176471</v>
      </c>
      <c r="E43" s="4">
        <v>1.6682435745069699</v>
      </c>
      <c r="F43" s="4">
        <v>1.018570092134983</v>
      </c>
      <c r="G43" s="4">
        <v>1.011329561848078</v>
      </c>
      <c r="H43" s="4">
        <v>1</v>
      </c>
      <c r="I43" s="4">
        <v>1</v>
      </c>
      <c r="J43" s="4">
        <v>1.134431690030397</v>
      </c>
      <c r="K43" s="4">
        <v>1.0526672679513089</v>
      </c>
      <c r="L43" s="4">
        <v>0.99999999999999989</v>
      </c>
      <c r="M43" s="4">
        <v>0.99999999999999989</v>
      </c>
      <c r="N43" s="4">
        <v>0.99999999999999989</v>
      </c>
      <c r="O43" s="4">
        <v>0.99999999999999989</v>
      </c>
      <c r="P43" s="4">
        <v>0.99999999999999989</v>
      </c>
      <c r="Q43" s="4">
        <v>0.99999999999999989</v>
      </c>
      <c r="R43" s="4">
        <v>0.99999999999999989</v>
      </c>
      <c r="S43" s="4">
        <v>0.99999999999999989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/>
      <c r="D44" s="4">
        <v>1.5987179640981961</v>
      </c>
      <c r="E44" s="4">
        <v>1.0480773800441729</v>
      </c>
      <c r="F44" s="4">
        <v>1.3104049029388041</v>
      </c>
      <c r="G44" s="4">
        <v>1.2913975792146111</v>
      </c>
      <c r="H44" s="4">
        <v>1</v>
      </c>
      <c r="I44" s="4">
        <v>1</v>
      </c>
      <c r="J44" s="4">
        <v>1</v>
      </c>
      <c r="K44" s="4">
        <v>1.021154231269338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2.2000000000000002</v>
      </c>
      <c r="D45" s="4">
        <v>2.6386818181818179</v>
      </c>
      <c r="E45" s="4">
        <v>1</v>
      </c>
      <c r="F45" s="4">
        <v>1.7908683743604761</v>
      </c>
      <c r="G45" s="4">
        <v>1</v>
      </c>
      <c r="H45" s="4">
        <v>1</v>
      </c>
      <c r="I45" s="4">
        <v>1.0384757078808831</v>
      </c>
      <c r="J45" s="4">
        <v>1</v>
      </c>
      <c r="K45" s="4">
        <v>1</v>
      </c>
      <c r="L45" s="4">
        <v>1.0324189041113649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2.502253333333333</v>
      </c>
      <c r="D46" s="4">
        <v>0.99999999999999989</v>
      </c>
      <c r="E46" s="4">
        <v>1.039963979133474</v>
      </c>
      <c r="F46" s="4">
        <v>1.076856467984157</v>
      </c>
      <c r="G46" s="4">
        <v>1</v>
      </c>
      <c r="H46" s="4">
        <v>1.035685567329149</v>
      </c>
      <c r="I46" s="4">
        <v>1</v>
      </c>
      <c r="J46" s="4">
        <v>1</v>
      </c>
      <c r="K46" s="4">
        <v>1.1263386150531309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>
        <v>1.6325806451612901</v>
      </c>
      <c r="D47" s="4">
        <v>1.019758940920767</v>
      </c>
      <c r="E47" s="4">
        <v>0.99999999999999989</v>
      </c>
      <c r="F47" s="4">
        <v>1.4423677581863981</v>
      </c>
      <c r="G47" s="4">
        <v>1.120901765971795</v>
      </c>
      <c r="H47" s="4">
        <v>1.035953720371138</v>
      </c>
      <c r="I47" s="4">
        <v>1.2199128650194471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2</v>
      </c>
      <c r="C48" s="4">
        <v>1.3859999999999999</v>
      </c>
      <c r="D48" s="4">
        <v>1.054112554112554</v>
      </c>
      <c r="E48" s="4">
        <v>1.4106776180698151</v>
      </c>
      <c r="F48" s="4">
        <v>1.388161086851043</v>
      </c>
      <c r="G48" s="4">
        <v>1.2970989164627751</v>
      </c>
      <c r="H48" s="4">
        <v>1.040420371867421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6.6985000000000001</v>
      </c>
      <c r="D49" s="4">
        <v>1</v>
      </c>
      <c r="E49" s="4">
        <v>1.272449055758752</v>
      </c>
      <c r="F49" s="4">
        <v>1.011732269607555</v>
      </c>
      <c r="G49" s="4">
        <v>1</v>
      </c>
      <c r="H49" s="4">
        <v>1.0057981098162001</v>
      </c>
      <c r="I49" s="4">
        <v>1</v>
      </c>
      <c r="J49" s="4">
        <v>1.046117484291232</v>
      </c>
      <c r="K49" s="4">
        <v>1.024797487187965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4</v>
      </c>
      <c r="C50" s="4">
        <v>1.532375</v>
      </c>
      <c r="D50" s="4">
        <v>1.0815727220817359</v>
      </c>
      <c r="E50" s="4">
        <v>1.1960932196998271</v>
      </c>
      <c r="F50" s="4">
        <v>1</v>
      </c>
      <c r="G50" s="4">
        <v>1.1765558988586919</v>
      </c>
      <c r="H50" s="4">
        <v>1</v>
      </c>
      <c r="I50" s="4">
        <v>1.5359344016292411</v>
      </c>
      <c r="J50" s="4">
        <v>0.99999999999999989</v>
      </c>
      <c r="K50" s="4">
        <v>0.99999999999999989</v>
      </c>
      <c r="L50" s="4">
        <v>0.99999999999999989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>
        <v>26.563375000000001</v>
      </c>
      <c r="D51" s="4">
        <v>1.015999472958538</v>
      </c>
      <c r="E51" s="4">
        <v>1.004168461420889</v>
      </c>
      <c r="F51" s="4">
        <v>1.001844958880479</v>
      </c>
      <c r="G51" s="4">
        <v>1.012890928929546</v>
      </c>
      <c r="H51" s="4">
        <v>1.005454371906348</v>
      </c>
      <c r="I51" s="4">
        <v>1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>
        <v>2.2000000000000002</v>
      </c>
      <c r="C52" s="4">
        <v>1.0227272727272729</v>
      </c>
      <c r="D52" s="4">
        <v>1.166666666666667</v>
      </c>
      <c r="E52" s="4">
        <v>1.038095238095238</v>
      </c>
      <c r="F52" s="4">
        <v>1.073394495412844</v>
      </c>
      <c r="G52" s="4">
        <v>1.4102564102564099</v>
      </c>
      <c r="H52" s="4">
        <v>1.157575757575757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>
        <v>2</v>
      </c>
      <c r="C53" s="4">
        <v>1.5</v>
      </c>
      <c r="D53" s="4">
        <v>1.6174333333333331</v>
      </c>
      <c r="E53" s="4">
        <v>1</v>
      </c>
      <c r="F53" s="4">
        <v>1</v>
      </c>
      <c r="G53" s="4">
        <v>1.041341219627806</v>
      </c>
      <c r="H53" s="4">
        <v>1.039581230580459</v>
      </c>
      <c r="I53" s="4">
        <v>1</v>
      </c>
    </row>
    <row r="54" spans="1:22" ht="15.5" customHeight="1" x14ac:dyDescent="0.35">
      <c r="A54" s="1">
        <f t="shared" si="6"/>
        <v>16</v>
      </c>
      <c r="B54" s="4">
        <v>2.4</v>
      </c>
      <c r="C54" s="4">
        <v>1.854166666666667</v>
      </c>
      <c r="D54" s="4">
        <v>1</v>
      </c>
      <c r="E54" s="4">
        <v>1.4674157303370789</v>
      </c>
      <c r="F54" s="4">
        <v>1</v>
      </c>
      <c r="G54" s="4">
        <v>1.03062787136294</v>
      </c>
      <c r="H54" s="4">
        <v>0.99999999999999989</v>
      </c>
    </row>
    <row r="55" spans="1:22" ht="15.5" customHeight="1" x14ac:dyDescent="0.35">
      <c r="A55" s="1">
        <f t="shared" si="6"/>
        <v>17</v>
      </c>
      <c r="B55" s="4"/>
      <c r="C55" s="4">
        <v>1.2777777777777779</v>
      </c>
      <c r="D55" s="4">
        <v>1.326086956521739</v>
      </c>
      <c r="E55" s="4">
        <v>1.1475409836065571</v>
      </c>
      <c r="F55" s="4">
        <v>1</v>
      </c>
      <c r="G55" s="4">
        <v>1</v>
      </c>
    </row>
    <row r="56" spans="1:22" ht="15.5" customHeight="1" x14ac:dyDescent="0.35">
      <c r="A56" s="1">
        <f t="shared" si="6"/>
        <v>18</v>
      </c>
      <c r="B56" s="4"/>
      <c r="C56" s="4">
        <v>1</v>
      </c>
      <c r="D56" s="4">
        <v>1</v>
      </c>
      <c r="E56" s="4">
        <v>1.2666666666666671</v>
      </c>
      <c r="F56" s="4">
        <v>1.079468421052632</v>
      </c>
    </row>
    <row r="57" spans="1:22" ht="15.5" customHeight="1" x14ac:dyDescent="0.35">
      <c r="A57" s="1">
        <f t="shared" si="6"/>
        <v>19</v>
      </c>
      <c r="B57" s="4"/>
      <c r="C57" s="4">
        <v>1.166666666666667</v>
      </c>
      <c r="D57" s="4">
        <v>1</v>
      </c>
      <c r="E57" s="4">
        <v>1.043028571428571</v>
      </c>
    </row>
    <row r="58" spans="1:22" ht="15.5" customHeight="1" x14ac:dyDescent="0.35">
      <c r="A58" s="1">
        <f t="shared" si="6"/>
        <v>20</v>
      </c>
      <c r="B58" s="4"/>
      <c r="C58" s="4">
        <v>1.666666666666667</v>
      </c>
      <c r="D58" s="4">
        <v>1.36158</v>
      </c>
    </row>
    <row r="59" spans="1:22" ht="15.5" customHeight="1" x14ac:dyDescent="0.35">
      <c r="A59" s="1">
        <f t="shared" si="6"/>
        <v>21</v>
      </c>
      <c r="B59" s="4"/>
      <c r="C59" s="4"/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6.9891460413509604E-2</v>
      </c>
      <c r="C2" s="32">
        <v>6.3670929421126898E-2</v>
      </c>
      <c r="D2" s="32">
        <v>0.42803844076636899</v>
      </c>
      <c r="E2" s="32">
        <v>0.48281770584272549</v>
      </c>
      <c r="F2" s="32">
        <v>4.7645965275954522E-2</v>
      </c>
      <c r="G2" s="32">
        <v>4.417704723678724E-2</v>
      </c>
      <c r="H2" s="32">
        <v>0.37621578522190108</v>
      </c>
      <c r="I2" s="32">
        <v>0.48398787916913338</v>
      </c>
      <c r="J2" s="32">
        <v>0.45378084948469549</v>
      </c>
      <c r="M2" s="31">
        <v>1</v>
      </c>
      <c r="N2" s="17">
        <v>2.4666666666666668</v>
      </c>
      <c r="O2" s="17">
        <v>2.4571428571428569</v>
      </c>
      <c r="P2" s="17"/>
      <c r="Q2" s="17"/>
      <c r="R2" s="17">
        <v>2.6857142857142851</v>
      </c>
      <c r="S2" s="17">
        <v>2.65</v>
      </c>
      <c r="T2" s="17"/>
      <c r="U2" s="17"/>
      <c r="V2" s="17"/>
    </row>
    <row r="3" spans="1:27" x14ac:dyDescent="0.35">
      <c r="A3">
        <f t="shared" ref="A3:A24" si="0">+A2+1</f>
        <v>2</v>
      </c>
      <c r="B3" s="32">
        <v>0.17239893568665701</v>
      </c>
      <c r="C3" s="32">
        <v>0.15644856943476901</v>
      </c>
      <c r="D3" s="32">
        <v>0.42803844076636899</v>
      </c>
      <c r="E3" s="32">
        <v>0.48281770584272549</v>
      </c>
      <c r="F3" s="32">
        <v>0.12796344959827791</v>
      </c>
      <c r="G3" s="32">
        <v>0.1170691751774862</v>
      </c>
      <c r="H3" s="32">
        <v>0.37621578522190108</v>
      </c>
      <c r="I3" s="32">
        <v>0.48398787916913338</v>
      </c>
      <c r="J3" s="32">
        <v>0.45378084948469549</v>
      </c>
      <c r="M3">
        <f t="shared" ref="M3:M24" si="1">+M2+1</f>
        <v>2</v>
      </c>
      <c r="N3" s="17">
        <v>3.3957771851851848</v>
      </c>
      <c r="O3" s="17">
        <v>4.3115071770334934</v>
      </c>
      <c r="P3" s="17">
        <v>1.436781609195402</v>
      </c>
      <c r="Q3" s="17">
        <v>1.416666666666667</v>
      </c>
      <c r="R3" s="17">
        <v>3.2202926136554111</v>
      </c>
      <c r="S3" s="17">
        <v>4.1516595500459132</v>
      </c>
      <c r="T3" s="17">
        <v>1.393055555555555</v>
      </c>
      <c r="U3" s="17">
        <v>1.416666666666667</v>
      </c>
      <c r="V3" s="17">
        <v>1.426724137931034</v>
      </c>
    </row>
    <row r="4" spans="1:27" x14ac:dyDescent="0.35">
      <c r="A4">
        <f t="shared" si="0"/>
        <v>3</v>
      </c>
      <c r="B4" s="32">
        <v>0.58542837255495794</v>
      </c>
      <c r="C4" s="32">
        <v>0.6745291299546291</v>
      </c>
      <c r="D4" s="32">
        <v>0.61499775972179449</v>
      </c>
      <c r="E4" s="32">
        <v>0.68399174994386114</v>
      </c>
      <c r="F4" s="32">
        <v>0.41207975155920062</v>
      </c>
      <c r="G4" s="32">
        <v>0.48603135914160839</v>
      </c>
      <c r="H4" s="32">
        <v>0.52408948969106484</v>
      </c>
      <c r="I4" s="32">
        <v>0.68564949548960552</v>
      </c>
      <c r="J4" s="32">
        <v>0.64766249573783796</v>
      </c>
      <c r="M4">
        <f t="shared" si="1"/>
        <v>3</v>
      </c>
      <c r="N4" s="17">
        <v>1.1258733930716389</v>
      </c>
      <c r="O4" s="17">
        <v>1.0559282607053031</v>
      </c>
      <c r="P4" s="17">
        <v>1.2262096774193549</v>
      </c>
      <c r="Q4" s="17">
        <v>1.1572086956521741</v>
      </c>
      <c r="R4" s="17">
        <v>1.2908552245306431</v>
      </c>
      <c r="S4" s="17">
        <v>1.1369342205496109</v>
      </c>
      <c r="T4" s="17">
        <v>1.217516714975845</v>
      </c>
      <c r="U4" s="17">
        <v>1.1205266666666669</v>
      </c>
      <c r="V4" s="17">
        <v>1.191709186535765</v>
      </c>
    </row>
    <row r="5" spans="1:27" x14ac:dyDescent="0.35">
      <c r="A5">
        <f t="shared" si="0"/>
        <v>4</v>
      </c>
      <c r="B5" s="32">
        <v>0.65911822820885835</v>
      </c>
      <c r="C5" s="32">
        <v>0.712254370988053</v>
      </c>
      <c r="D5" s="32">
        <v>0.75411620456208761</v>
      </c>
      <c r="E5" s="32">
        <v>0.79152120078938348</v>
      </c>
      <c r="F5" s="32">
        <v>0.53193530022348368</v>
      </c>
      <c r="G5" s="32">
        <v>0.55258568446833278</v>
      </c>
      <c r="H5" s="32">
        <v>0.63808771384203256</v>
      </c>
      <c r="I5" s="32">
        <v>0.76828854368264943</v>
      </c>
      <c r="J5" s="32">
        <v>0.77236609531196443</v>
      </c>
      <c r="M5">
        <f t="shared" si="1"/>
        <v>4</v>
      </c>
      <c r="N5" s="17">
        <v>1.115783616984569</v>
      </c>
      <c r="O5" s="17">
        <v>1.0914754642071931</v>
      </c>
      <c r="P5" s="17">
        <v>1.1703653311241931</v>
      </c>
      <c r="Q5" s="17">
        <v>1.146873015873016</v>
      </c>
      <c r="R5" s="17">
        <v>1.174869578522475</v>
      </c>
      <c r="S5" s="17">
        <v>1.1571749603514061</v>
      </c>
      <c r="T5" s="17">
        <v>1.160457865022352</v>
      </c>
      <c r="U5" s="17">
        <v>1.152412073900599</v>
      </c>
      <c r="V5" s="17">
        <v>1.158619173498604</v>
      </c>
    </row>
    <row r="6" spans="1:27" x14ac:dyDescent="0.35">
      <c r="A6">
        <f t="shared" si="0"/>
        <v>5</v>
      </c>
      <c r="B6" s="32">
        <v>0.73543332069134071</v>
      </c>
      <c r="C6" s="32">
        <v>0.7774081702077873</v>
      </c>
      <c r="D6" s="32">
        <v>0.88259146145842726</v>
      </c>
      <c r="E6" s="32">
        <v>0.90777430667675119</v>
      </c>
      <c r="F6" s="32">
        <v>0.62495460197479036</v>
      </c>
      <c r="G6" s="32">
        <v>0.63943831751539748</v>
      </c>
      <c r="H6" s="32">
        <v>0.7404739061021185</v>
      </c>
      <c r="I6" s="32">
        <v>0.88538499397939252</v>
      </c>
      <c r="J6" s="32">
        <v>0.89500577620935795</v>
      </c>
      <c r="M6">
        <f t="shared" si="1"/>
        <v>5</v>
      </c>
      <c r="N6" s="17">
        <v>1.111839842002039</v>
      </c>
      <c r="O6" s="17">
        <v>1.0745384443585799</v>
      </c>
      <c r="P6" s="17">
        <v>1.00611851597599</v>
      </c>
      <c r="Q6" s="17">
        <v>1.0126563285834029</v>
      </c>
      <c r="R6" s="17">
        <v>1.194107427958464</v>
      </c>
      <c r="S6" s="17">
        <v>1.1553911526946321</v>
      </c>
      <c r="T6" s="17">
        <v>1.0257846458909921</v>
      </c>
      <c r="U6" s="17">
        <v>1.026489473684211</v>
      </c>
      <c r="V6" s="17">
        <v>1.0093874222796959</v>
      </c>
    </row>
    <row r="7" spans="1:27" x14ac:dyDescent="0.35">
      <c r="A7">
        <f t="shared" si="0"/>
        <v>6</v>
      </c>
      <c r="B7" s="32">
        <v>0.81768406708049512</v>
      </c>
      <c r="C7" s="32">
        <v>0.83535496584672631</v>
      </c>
      <c r="D7" s="32">
        <v>0.88799161141563265</v>
      </c>
      <c r="E7" s="32">
        <v>0.91926339658162304</v>
      </c>
      <c r="F7" s="32">
        <v>0.74626293235492258</v>
      </c>
      <c r="G7" s="32">
        <v>0.7388013747512312</v>
      </c>
      <c r="H7" s="32">
        <v>0.75956676356248154</v>
      </c>
      <c r="I7" s="32">
        <v>0.90883837647780452</v>
      </c>
      <c r="J7" s="32">
        <v>0.90335694878003925</v>
      </c>
      <c r="M7">
        <f t="shared" si="1"/>
        <v>6</v>
      </c>
      <c r="N7" s="17">
        <v>1.073558568028226</v>
      </c>
      <c r="O7" s="17">
        <v>1.0549476310152539</v>
      </c>
      <c r="P7" s="17">
        <v>1.039443277449003</v>
      </c>
      <c r="Q7" s="17">
        <v>1.0269178823165781</v>
      </c>
      <c r="R7" s="17">
        <v>1.1147612276930661</v>
      </c>
      <c r="S7" s="17">
        <v>1.1150892158903809</v>
      </c>
      <c r="T7" s="17">
        <v>1.1119453881725661</v>
      </c>
      <c r="U7" s="17">
        <v>1.0239896969969151</v>
      </c>
      <c r="V7" s="17">
        <v>1.03318057988279</v>
      </c>
    </row>
    <row r="8" spans="1:27" x14ac:dyDescent="0.35">
      <c r="A8">
        <f t="shared" si="0"/>
        <v>7</v>
      </c>
      <c r="B8" s="32">
        <v>0.87783173615443189</v>
      </c>
      <c r="C8" s="32">
        <v>0.88125574227683234</v>
      </c>
      <c r="D8" s="32">
        <v>0.92301691091708715</v>
      </c>
      <c r="E8" s="32">
        <v>0.94400802050874466</v>
      </c>
      <c r="F8" s="32">
        <v>0.83190498265380086</v>
      </c>
      <c r="G8" s="32">
        <v>0.82382944567008587</v>
      </c>
      <c r="H8" s="32">
        <v>0.84459675975246284</v>
      </c>
      <c r="I8" s="32">
        <v>0.93064113374867552</v>
      </c>
      <c r="J8" s="32">
        <v>0.93339446335674148</v>
      </c>
      <c r="M8">
        <f t="shared" si="1"/>
        <v>7</v>
      </c>
      <c r="N8" s="17">
        <v>1.0174977969368599</v>
      </c>
      <c r="O8" s="17">
        <v>1.0139306589028469</v>
      </c>
      <c r="P8" s="17">
        <v>1.01346672211365</v>
      </c>
      <c r="Q8" s="17">
        <v>1.05343257123819</v>
      </c>
      <c r="R8" s="17">
        <v>1.032729530016129</v>
      </c>
      <c r="S8" s="17">
        <v>1.0267057607872061</v>
      </c>
      <c r="T8" s="17">
        <v>1.034734911646461</v>
      </c>
      <c r="U8" s="17">
        <v>1.0657189960520721</v>
      </c>
      <c r="V8" s="17">
        <v>1.03344964667592</v>
      </c>
    </row>
    <row r="9" spans="1:27" x14ac:dyDescent="0.35">
      <c r="A9">
        <f t="shared" si="0"/>
        <v>8</v>
      </c>
      <c r="B9" s="32">
        <v>0.89319185761839315</v>
      </c>
      <c r="C9" s="32">
        <v>0.89353221542866612</v>
      </c>
      <c r="D9" s="32">
        <v>0.93544692316260769</v>
      </c>
      <c r="E9" s="32">
        <v>0.99444879631400074</v>
      </c>
      <c r="F9" s="32">
        <v>0.85913284175413551</v>
      </c>
      <c r="G9" s="32">
        <v>0.84583043777560774</v>
      </c>
      <c r="H9" s="32">
        <v>0.87393375357935155</v>
      </c>
      <c r="I9" s="32">
        <v>0.99180193474340061</v>
      </c>
      <c r="J9" s="32">
        <v>0.96404594027181689</v>
      </c>
      <c r="M9">
        <f t="shared" si="1"/>
        <v>8</v>
      </c>
      <c r="N9" s="17">
        <v>1.0324561016125799</v>
      </c>
      <c r="O9" s="17">
        <v>1.0278654144633661</v>
      </c>
      <c r="P9" s="17">
        <v>1.0262982388595401</v>
      </c>
      <c r="Q9" s="17">
        <v>1</v>
      </c>
      <c r="R9" s="17">
        <v>1.059460858104879</v>
      </c>
      <c r="S9" s="17">
        <v>1.0661935812107981</v>
      </c>
      <c r="T9" s="17">
        <v>1.08932240027154</v>
      </c>
      <c r="U9" s="17">
        <v>1</v>
      </c>
      <c r="V9" s="17">
        <v>1.0131491194297699</v>
      </c>
    </row>
    <row r="10" spans="1:27" x14ac:dyDescent="0.35">
      <c r="A10">
        <f t="shared" si="0"/>
        <v>9</v>
      </c>
      <c r="B10" s="32">
        <v>0.92218138330878474</v>
      </c>
      <c r="C10" s="32">
        <v>0.91843086094795556</v>
      </c>
      <c r="D10" s="32">
        <v>0.96004752978835983</v>
      </c>
      <c r="E10" s="32">
        <v>0.99444879631400074</v>
      </c>
      <c r="F10" s="32">
        <v>0.91021761775091925</v>
      </c>
      <c r="G10" s="32">
        <v>0.90181898354907197</v>
      </c>
      <c r="H10" s="32">
        <v>0.95199561412737588</v>
      </c>
      <c r="I10" s="32">
        <v>0.99180193474340061</v>
      </c>
      <c r="J10" s="32">
        <v>0.97694541315015393</v>
      </c>
      <c r="M10">
        <f t="shared" si="1"/>
        <v>9</v>
      </c>
      <c r="N10" s="17">
        <v>1.0104998509638801</v>
      </c>
      <c r="O10" s="17">
        <v>1.012047954544343</v>
      </c>
      <c r="P10" s="17">
        <v>1.0081981492678029</v>
      </c>
      <c r="Q10" s="17">
        <v>1</v>
      </c>
      <c r="R10" s="17">
        <v>1.0120366116214421</v>
      </c>
      <c r="S10" s="17">
        <v>1.0150457645268021</v>
      </c>
      <c r="T10" s="17">
        <v>1.007686247381872</v>
      </c>
      <c r="U10" s="17">
        <v>1</v>
      </c>
      <c r="V10" s="17">
        <v>1.0040990746339009</v>
      </c>
    </row>
    <row r="11" spans="1:27" x14ac:dyDescent="0.35">
      <c r="A11">
        <f t="shared" si="0"/>
        <v>10</v>
      </c>
      <c r="B11" s="32">
        <v>0.93186415039519166</v>
      </c>
      <c r="C11" s="32">
        <v>0.92949607421277858</v>
      </c>
      <c r="D11" s="32">
        <v>0.96791814274174992</v>
      </c>
      <c r="E11" s="32">
        <v>0.99444879631400074</v>
      </c>
      <c r="F11" s="32">
        <v>0.921173553706781</v>
      </c>
      <c r="G11" s="32">
        <v>0.91538753962135144</v>
      </c>
      <c r="H11" s="32">
        <v>0.95931288792401603</v>
      </c>
      <c r="I11" s="32">
        <v>0.99180193474340061</v>
      </c>
      <c r="J11" s="32">
        <v>0.98100412601037046</v>
      </c>
      <c r="M11">
        <f t="shared" si="1"/>
        <v>10</v>
      </c>
      <c r="N11" s="17">
        <v>1.018258278586829</v>
      </c>
      <c r="O11" s="17">
        <v>1.020022111315068</v>
      </c>
      <c r="P11" s="17">
        <v>1.0102081044591249</v>
      </c>
      <c r="Q11" s="17">
        <v>1.00558219156841</v>
      </c>
      <c r="R11" s="17">
        <v>1.025466566584784</v>
      </c>
      <c r="S11" s="17">
        <v>1.0297109943489151</v>
      </c>
      <c r="T11" s="17">
        <v>1.0251893503735161</v>
      </c>
      <c r="U11" s="17">
        <v>1.0082658290626549</v>
      </c>
      <c r="V11" s="17">
        <v>1.007895148013767</v>
      </c>
    </row>
    <row r="12" spans="1:27" x14ac:dyDescent="0.35">
      <c r="A12">
        <f t="shared" si="0"/>
        <v>11</v>
      </c>
      <c r="B12" s="32">
        <v>0.94887838565818616</v>
      </c>
      <c r="C12" s="32">
        <v>0.94810654807758588</v>
      </c>
      <c r="D12" s="32">
        <v>0.97779875225073976</v>
      </c>
      <c r="E12" s="32">
        <v>1</v>
      </c>
      <c r="F12" s="32">
        <v>0.94463268134839717</v>
      </c>
      <c r="G12" s="32">
        <v>0.94258461363810864</v>
      </c>
      <c r="H12" s="32">
        <v>0.98347735637576372</v>
      </c>
      <c r="I12" s="32">
        <v>1</v>
      </c>
      <c r="J12" s="32">
        <v>0.9887747690587857</v>
      </c>
      <c r="M12">
        <f t="shared" si="1"/>
        <v>11</v>
      </c>
      <c r="N12" s="17">
        <v>1.0234895491707201</v>
      </c>
      <c r="O12" s="17">
        <v>1.0243227547835321</v>
      </c>
      <c r="P12" s="17">
        <v>1.0064272308918421</v>
      </c>
      <c r="Q12" s="17">
        <v>1</v>
      </c>
      <c r="R12" s="17">
        <v>1.026771899425714</v>
      </c>
      <c r="S12" s="17">
        <v>1.0290028910445239</v>
      </c>
      <c r="T12" s="17">
        <v>1.005403150685227</v>
      </c>
      <c r="U12" s="17">
        <v>1</v>
      </c>
      <c r="V12" s="17">
        <v>1.003213615445921</v>
      </c>
    </row>
    <row r="13" spans="1:27" x14ac:dyDescent="0.35">
      <c r="A13">
        <f t="shared" si="0"/>
        <v>12</v>
      </c>
      <c r="B13" s="32">
        <v>0.97116711115513787</v>
      </c>
      <c r="C13" s="32">
        <v>0.97116711115513787</v>
      </c>
      <c r="D13" s="32">
        <v>0.98408329059721067</v>
      </c>
      <c r="E13" s="32">
        <v>1</v>
      </c>
      <c r="F13" s="32">
        <v>0.96992229248769912</v>
      </c>
      <c r="G13" s="32">
        <v>0.96992229248769912</v>
      </c>
      <c r="H13" s="32">
        <v>0.98879123272777114</v>
      </c>
      <c r="I13" s="32">
        <v>1</v>
      </c>
      <c r="J13" s="32">
        <v>0.99197780179984374</v>
      </c>
      <c r="M13">
        <f t="shared" si="1"/>
        <v>12</v>
      </c>
      <c r="N13" s="17">
        <v>1.0132887786398459</v>
      </c>
      <c r="O13" s="17">
        <v>1.0132887786398459</v>
      </c>
      <c r="P13" s="17">
        <v>1</v>
      </c>
      <c r="Q13" s="17">
        <v>1</v>
      </c>
      <c r="R13" s="17">
        <v>1.019187609322278</v>
      </c>
      <c r="S13" s="17">
        <v>1.019187609322278</v>
      </c>
      <c r="T13" s="17">
        <v>1</v>
      </c>
      <c r="U13" s="17">
        <v>1</v>
      </c>
      <c r="V13" s="17">
        <v>1</v>
      </c>
    </row>
    <row r="14" spans="1:27" x14ac:dyDescent="0.35">
      <c r="A14">
        <f t="shared" si="0"/>
        <v>13</v>
      </c>
      <c r="B14" s="32">
        <v>0.98407273591757738</v>
      </c>
      <c r="C14" s="32">
        <v>0.98407273591757738</v>
      </c>
      <c r="D14" s="32">
        <v>0.98408329059721067</v>
      </c>
      <c r="E14" s="32">
        <v>1</v>
      </c>
      <c r="F14" s="32">
        <v>0.98853278250892107</v>
      </c>
      <c r="G14" s="32">
        <v>0.98853278250892107</v>
      </c>
      <c r="H14" s="32">
        <v>0.98879123272777114</v>
      </c>
      <c r="I14" s="32">
        <v>1</v>
      </c>
      <c r="J14" s="32">
        <v>0.99197780179984374</v>
      </c>
      <c r="M14">
        <f t="shared" si="1"/>
        <v>13</v>
      </c>
      <c r="N14" s="17">
        <v>1.005185581317757</v>
      </c>
      <c r="O14" s="17">
        <v>1.005185581317757</v>
      </c>
      <c r="P14" s="17">
        <v>1</v>
      </c>
      <c r="Q14" s="17">
        <v>1</v>
      </c>
      <c r="R14" s="17">
        <v>1.004153083058114</v>
      </c>
      <c r="S14" s="17">
        <v>1.004153083058114</v>
      </c>
      <c r="T14" s="17">
        <v>1</v>
      </c>
      <c r="U14" s="17">
        <v>1</v>
      </c>
      <c r="V14" s="17">
        <v>1</v>
      </c>
    </row>
    <row r="15" spans="1:27" x14ac:dyDescent="0.35">
      <c r="A15">
        <f t="shared" si="0"/>
        <v>14</v>
      </c>
      <c r="B15" s="32">
        <v>0.98917572511226537</v>
      </c>
      <c r="C15" s="32">
        <v>0.98917572511226537</v>
      </c>
      <c r="D15" s="32">
        <v>0.98408329059721067</v>
      </c>
      <c r="E15" s="32">
        <v>1</v>
      </c>
      <c r="F15" s="32">
        <v>0.99263824126034961</v>
      </c>
      <c r="G15" s="32">
        <v>0.99263824126034961</v>
      </c>
      <c r="H15" s="32">
        <v>0.98879123272777114</v>
      </c>
      <c r="I15" s="32">
        <v>1</v>
      </c>
      <c r="J15" s="32">
        <v>0.99197780179984374</v>
      </c>
      <c r="M15">
        <f t="shared" si="1"/>
        <v>14</v>
      </c>
      <c r="N15" s="17">
        <v>1.006473565389937</v>
      </c>
      <c r="O15" s="17">
        <v>1.006473565389937</v>
      </c>
      <c r="P15" s="17">
        <v>1.010380326872341</v>
      </c>
      <c r="Q15" s="17">
        <v>1</v>
      </c>
      <c r="R15" s="17">
        <v>1.004306498678766</v>
      </c>
      <c r="S15" s="17">
        <v>1.004306498678766</v>
      </c>
      <c r="T15" s="17">
        <v>1.007177497797944</v>
      </c>
      <c r="U15" s="17">
        <v>1</v>
      </c>
      <c r="V15" s="17">
        <v>1.0051901634361711</v>
      </c>
    </row>
    <row r="16" spans="1:27" x14ac:dyDescent="0.35">
      <c r="A16">
        <f t="shared" si="0"/>
        <v>15</v>
      </c>
      <c r="B16" s="32">
        <v>0.99557921885091816</v>
      </c>
      <c r="C16" s="32">
        <v>0.99557921885091816</v>
      </c>
      <c r="D16" s="32">
        <v>0.99429839682321886</v>
      </c>
      <c r="E16" s="32">
        <v>1</v>
      </c>
      <c r="F16" s="32">
        <v>0.99691303653482999</v>
      </c>
      <c r="G16" s="32">
        <v>0.99691303653482999</v>
      </c>
      <c r="H16" s="32">
        <v>0.99588827962330062</v>
      </c>
      <c r="I16" s="32">
        <v>1</v>
      </c>
      <c r="J16" s="32">
        <v>0.99714104810701187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0.99557921885091816</v>
      </c>
      <c r="C17" s="32">
        <v>0.99557921885091816</v>
      </c>
      <c r="D17" s="32">
        <v>0.99429839682321886</v>
      </c>
      <c r="E17" s="32">
        <v>1</v>
      </c>
      <c r="F17" s="32">
        <v>0.99691303653482999</v>
      </c>
      <c r="G17" s="32">
        <v>0.99691303653482999</v>
      </c>
      <c r="H17" s="32">
        <v>0.99588827962330062</v>
      </c>
      <c r="I17" s="32">
        <v>1</v>
      </c>
      <c r="J17" s="32">
        <v>0.99714104810701187</v>
      </c>
      <c r="M17">
        <f t="shared" si="1"/>
        <v>16</v>
      </c>
      <c r="N17" s="17">
        <v>1.0044404112353651</v>
      </c>
      <c r="O17" s="17">
        <v>1.0044404112353651</v>
      </c>
      <c r="P17" s="17">
        <v>1.00573429786772</v>
      </c>
      <c r="Q17" s="17">
        <v>1</v>
      </c>
      <c r="R17" s="17">
        <v>1.0030965223164301</v>
      </c>
      <c r="S17" s="17">
        <v>1.0030965223164301</v>
      </c>
      <c r="T17" s="17">
        <v>1.0041286964219061</v>
      </c>
      <c r="U17" s="17">
        <v>1</v>
      </c>
      <c r="V17" s="17">
        <v>1.0028671489338601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tabSelected="1"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45473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44743</v>
      </c>
      <c r="T7" s="11">
        <f>R9</f>
        <v>44774</v>
      </c>
      <c r="U7" s="11">
        <f>R10</f>
        <v>44805</v>
      </c>
      <c r="V7" s="11">
        <f>R11</f>
        <v>44835</v>
      </c>
      <c r="W7" s="11">
        <f>R12</f>
        <v>44866</v>
      </c>
      <c r="X7" s="11">
        <f>R13</f>
        <v>44896</v>
      </c>
      <c r="Y7" s="11">
        <f>R14</f>
        <v>44927</v>
      </c>
      <c r="Z7" s="11">
        <f>R15</f>
        <v>44958</v>
      </c>
      <c r="AA7" s="11">
        <f>R16</f>
        <v>44986</v>
      </c>
      <c r="AB7" s="11">
        <f>R17</f>
        <v>45017</v>
      </c>
      <c r="AC7" s="11">
        <f>R18</f>
        <v>45047</v>
      </c>
      <c r="AD7" s="11">
        <f>R19</f>
        <v>45078</v>
      </c>
      <c r="AE7" s="11">
        <f>R20</f>
        <v>45108</v>
      </c>
      <c r="AF7" s="11">
        <f>R21</f>
        <v>45139</v>
      </c>
      <c r="AG7" s="11">
        <f>R22</f>
        <v>45170</v>
      </c>
      <c r="AH7" s="11">
        <f>R23</f>
        <v>45200</v>
      </c>
      <c r="AI7" s="11">
        <f>R24</f>
        <v>45231</v>
      </c>
      <c r="AJ7" s="11">
        <f>R25</f>
        <v>45261</v>
      </c>
      <c r="AK7" s="11">
        <f>R26</f>
        <v>45292</v>
      </c>
      <c r="AL7" s="11">
        <f>R27</f>
        <v>45323</v>
      </c>
      <c r="AM7" s="11">
        <f>R28</f>
        <v>45352</v>
      </c>
      <c r="AN7" s="11">
        <f>R29</f>
        <v>45383</v>
      </c>
      <c r="AO7" s="11">
        <f>R30</f>
        <v>45413</v>
      </c>
      <c r="AP7" s="11">
        <f>R31</f>
        <v>45444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44743</v>
      </c>
      <c r="B8" s="13">
        <v>4096.79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4096.79</v>
      </c>
      <c r="H8" s="14">
        <f t="shared" ref="H8:H31" si="4">G8-B8</f>
        <v>0</v>
      </c>
      <c r="I8" s="13">
        <v>104751.84666666669</v>
      </c>
      <c r="J8" s="13">
        <f t="shared" ref="J8:J28" si="5">100*$G8/$I8</f>
        <v>3.9109477592662318</v>
      </c>
      <c r="K8" s="13">
        <f t="shared" ref="K8:K31" si="6">100*(B8/I8)</f>
        <v>3.9109477592662318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44743</v>
      </c>
      <c r="S8" s="17"/>
      <c r="T8" s="17">
        <v>1900</v>
      </c>
      <c r="U8" s="17">
        <v>3295.83</v>
      </c>
      <c r="V8" s="17">
        <v>3295.83</v>
      </c>
      <c r="W8" s="17">
        <v>3295.83</v>
      </c>
      <c r="X8" s="17">
        <v>3295.83</v>
      </c>
      <c r="Y8" s="17">
        <v>3345.9</v>
      </c>
      <c r="Z8" s="17">
        <v>3645.9</v>
      </c>
      <c r="AA8" s="17">
        <v>3645.9</v>
      </c>
      <c r="AB8" s="17">
        <v>3645.9</v>
      </c>
      <c r="AC8" s="17">
        <v>3645.9</v>
      </c>
      <c r="AD8" s="17">
        <v>3645.9</v>
      </c>
      <c r="AE8" s="17">
        <v>4096.79</v>
      </c>
      <c r="AF8" s="17">
        <v>4096.79</v>
      </c>
      <c r="AG8" s="17">
        <v>4096.79</v>
      </c>
      <c r="AH8" s="17">
        <v>4096.79</v>
      </c>
      <c r="AI8" s="17">
        <v>4096.79</v>
      </c>
      <c r="AJ8" s="17">
        <v>4096.79</v>
      </c>
      <c r="AK8" s="17">
        <v>4096.79</v>
      </c>
      <c r="AL8" s="17">
        <v>4096.79</v>
      </c>
      <c r="AM8" s="17">
        <v>4096.79</v>
      </c>
      <c r="AN8" s="17">
        <v>4096.79</v>
      </c>
      <c r="AO8" s="17">
        <v>4096.79</v>
      </c>
      <c r="AP8" s="17">
        <v>4096.79</v>
      </c>
      <c r="AQ8" s="13"/>
      <c r="AR8" s="13"/>
    </row>
    <row r="9" spans="1:44" x14ac:dyDescent="0.35">
      <c r="A9" s="12">
        <f t="shared" si="0"/>
        <v>44774</v>
      </c>
      <c r="B9" s="13">
        <v>11147.74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11147.74</v>
      </c>
      <c r="H9" s="14">
        <f t="shared" si="4"/>
        <v>0</v>
      </c>
      <c r="I9" s="13">
        <v>103734.99</v>
      </c>
      <c r="J9" s="13">
        <f t="shared" si="5"/>
        <v>10.74636436558195</v>
      </c>
      <c r="K9" s="13">
        <f t="shared" si="6"/>
        <v>10.746364365581949</v>
      </c>
      <c r="L9" s="13">
        <f t="shared" si="7"/>
        <v>0</v>
      </c>
      <c r="M9" s="13"/>
      <c r="N9" s="13"/>
      <c r="O9" s="13"/>
      <c r="P9" s="13"/>
      <c r="R9" s="16">
        <f t="shared" si="8"/>
        <v>44774</v>
      </c>
      <c r="S9" s="17">
        <v>1000</v>
      </c>
      <c r="T9" s="17">
        <v>2200</v>
      </c>
      <c r="U9" s="17">
        <v>4217.2700000000004</v>
      </c>
      <c r="V9" s="17">
        <v>5219.1900000000014</v>
      </c>
      <c r="W9" s="17">
        <v>6291.9500000000007</v>
      </c>
      <c r="X9" s="17">
        <v>6841.9500000000007</v>
      </c>
      <c r="Y9" s="17">
        <v>8941.9500000000007</v>
      </c>
      <c r="Z9" s="17">
        <v>8941.9500000000007</v>
      </c>
      <c r="AA9" s="17">
        <v>10346.290000000001</v>
      </c>
      <c r="AB9" s="17">
        <v>10346.290000000001</v>
      </c>
      <c r="AC9" s="17">
        <v>10346.290000000001</v>
      </c>
      <c r="AD9" s="17">
        <v>10346.290000000001</v>
      </c>
      <c r="AE9" s="17">
        <v>10746.29</v>
      </c>
      <c r="AF9" s="17">
        <v>11147.74</v>
      </c>
      <c r="AG9" s="17">
        <v>11147.74</v>
      </c>
      <c r="AH9" s="17">
        <v>11147.74</v>
      </c>
      <c r="AI9" s="17">
        <v>11147.74</v>
      </c>
      <c r="AJ9" s="17">
        <v>11147.74</v>
      </c>
      <c r="AK9" s="17">
        <v>11147.74</v>
      </c>
      <c r="AL9" s="17">
        <v>11147.74</v>
      </c>
      <c r="AM9" s="17">
        <v>11147.74</v>
      </c>
      <c r="AN9" s="17">
        <v>11147.74</v>
      </c>
      <c r="AO9" s="17">
        <v>11147.74</v>
      </c>
      <c r="AP9" s="17"/>
      <c r="AQ9" s="13"/>
      <c r="AR9" s="13"/>
    </row>
    <row r="10" spans="1:44" x14ac:dyDescent="0.35">
      <c r="A10" s="12">
        <f t="shared" si="0"/>
        <v>44805</v>
      </c>
      <c r="B10" s="13">
        <v>9363.5300000000007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9363.5300000000007</v>
      </c>
      <c r="H10" s="14">
        <f t="shared" si="4"/>
        <v>0</v>
      </c>
      <c r="I10" s="13">
        <v>103058.7</v>
      </c>
      <c r="J10" s="13">
        <f t="shared" si="5"/>
        <v>9.0856278994398352</v>
      </c>
      <c r="K10" s="13">
        <f t="shared" si="6"/>
        <v>9.0856278994398334</v>
      </c>
      <c r="L10" s="13">
        <f t="shared" si="7"/>
        <v>0</v>
      </c>
      <c r="M10" s="13"/>
      <c r="N10" s="13"/>
      <c r="O10" s="13"/>
      <c r="P10" s="13"/>
      <c r="R10" s="16">
        <f t="shared" si="8"/>
        <v>44805</v>
      </c>
      <c r="S10" s="17">
        <v>500</v>
      </c>
      <c r="T10" s="17">
        <v>2000</v>
      </c>
      <c r="U10" s="17">
        <v>3550</v>
      </c>
      <c r="V10" s="17">
        <v>3650.21</v>
      </c>
      <c r="W10" s="17">
        <v>4770.21</v>
      </c>
      <c r="X10" s="17">
        <v>6611.16</v>
      </c>
      <c r="Y10" s="17">
        <v>6812.08</v>
      </c>
      <c r="Z10" s="17">
        <v>6812.08</v>
      </c>
      <c r="AA10" s="17">
        <v>6812.08</v>
      </c>
      <c r="AB10" s="17">
        <v>6812.08</v>
      </c>
      <c r="AC10" s="17">
        <v>6812.08</v>
      </c>
      <c r="AD10" s="17">
        <v>8962.08</v>
      </c>
      <c r="AE10" s="17">
        <v>9363.5300000000007</v>
      </c>
      <c r="AF10" s="17">
        <v>9363.5300000000007</v>
      </c>
      <c r="AG10" s="17">
        <v>9363.5300000000007</v>
      </c>
      <c r="AH10" s="17">
        <v>9363.5300000000007</v>
      </c>
      <c r="AI10" s="17">
        <v>9363.5300000000007</v>
      </c>
      <c r="AJ10" s="17">
        <v>9363.5300000000007</v>
      </c>
      <c r="AK10" s="17">
        <v>9363.5300000000007</v>
      </c>
      <c r="AL10" s="17">
        <v>9363.5300000000007</v>
      </c>
      <c r="AM10" s="17">
        <v>9363.5300000000007</v>
      </c>
      <c r="AN10" s="17">
        <v>9363.5300000000007</v>
      </c>
      <c r="AO10" s="17"/>
      <c r="AP10" s="17"/>
      <c r="AQ10" s="13"/>
      <c r="AR10" s="13"/>
    </row>
    <row r="11" spans="1:44" x14ac:dyDescent="0.35">
      <c r="A11" s="12">
        <f t="shared" si="0"/>
        <v>44835</v>
      </c>
      <c r="B11" s="13">
        <v>4461.09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4461.09</v>
      </c>
      <c r="H11" s="14">
        <f t="shared" si="4"/>
        <v>0</v>
      </c>
      <c r="I11" s="13">
        <v>102485.1225</v>
      </c>
      <c r="J11" s="13">
        <f t="shared" si="5"/>
        <v>4.3529147364779703</v>
      </c>
      <c r="K11" s="13">
        <f t="shared" si="6"/>
        <v>4.3529147364779703</v>
      </c>
      <c r="L11" s="13">
        <f t="shared" si="7"/>
        <v>0</v>
      </c>
      <c r="M11" s="13"/>
      <c r="N11" s="13"/>
      <c r="O11" s="13"/>
      <c r="P11" s="13"/>
      <c r="R11" s="16">
        <f t="shared" si="8"/>
        <v>44835</v>
      </c>
      <c r="S11" s="17"/>
      <c r="T11" s="17">
        <v>1000</v>
      </c>
      <c r="U11" s="17">
        <v>2050</v>
      </c>
      <c r="V11" s="17">
        <v>3423.28</v>
      </c>
      <c r="W11" s="17">
        <v>3523.28</v>
      </c>
      <c r="X11" s="17">
        <v>3874.25</v>
      </c>
      <c r="Y11" s="17">
        <v>3874.25</v>
      </c>
      <c r="Z11" s="17">
        <v>4324.25</v>
      </c>
      <c r="AA11" s="17">
        <v>4324.25</v>
      </c>
      <c r="AB11" s="17">
        <v>4324.25</v>
      </c>
      <c r="AC11" s="17">
        <v>4324.25</v>
      </c>
      <c r="AD11" s="17">
        <v>4324.25</v>
      </c>
      <c r="AE11" s="17">
        <v>4424.25</v>
      </c>
      <c r="AF11" s="17">
        <v>4461.09</v>
      </c>
      <c r="AG11" s="17">
        <v>4461.09</v>
      </c>
      <c r="AH11" s="17">
        <v>4461.09</v>
      </c>
      <c r="AI11" s="17">
        <v>4461.09</v>
      </c>
      <c r="AJ11" s="17">
        <v>4461.09</v>
      </c>
      <c r="AK11" s="17">
        <v>4461.09</v>
      </c>
      <c r="AL11" s="17">
        <v>4461.09</v>
      </c>
      <c r="AM11" s="17">
        <v>4461.09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44866</v>
      </c>
      <c r="B12" s="13">
        <v>12410.36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12410.36</v>
      </c>
      <c r="H12" s="14">
        <f t="shared" si="4"/>
        <v>0</v>
      </c>
      <c r="I12" s="13">
        <v>101804.9425</v>
      </c>
      <c r="J12" s="13">
        <f t="shared" si="5"/>
        <v>12.19033152540703</v>
      </c>
      <c r="K12" s="13">
        <f t="shared" si="6"/>
        <v>12.19033152540703</v>
      </c>
      <c r="L12" s="13">
        <f t="shared" si="7"/>
        <v>0</v>
      </c>
      <c r="M12" s="13"/>
      <c r="N12" s="13"/>
      <c r="O12" s="13"/>
      <c r="P12" s="13"/>
      <c r="R12" s="16">
        <f t="shared" si="8"/>
        <v>44866</v>
      </c>
      <c r="S12" s="17"/>
      <c r="T12" s="17">
        <v>1700</v>
      </c>
      <c r="U12" s="17">
        <v>2900</v>
      </c>
      <c r="V12" s="17">
        <v>2900</v>
      </c>
      <c r="W12" s="17">
        <v>3924.82</v>
      </c>
      <c r="X12" s="17">
        <v>7541.2199999999993</v>
      </c>
      <c r="Y12" s="17">
        <v>9960.3599999999988</v>
      </c>
      <c r="Z12" s="17">
        <v>10260.36</v>
      </c>
      <c r="AA12" s="17">
        <v>10260.36</v>
      </c>
      <c r="AB12" s="17">
        <v>10260.36</v>
      </c>
      <c r="AC12" s="17">
        <v>11610.36</v>
      </c>
      <c r="AD12" s="17">
        <v>11610.36</v>
      </c>
      <c r="AE12" s="17">
        <v>11610.36</v>
      </c>
      <c r="AF12" s="17">
        <v>11610.36</v>
      </c>
      <c r="AG12" s="17">
        <v>12110.36</v>
      </c>
      <c r="AH12" s="17">
        <v>12110.36</v>
      </c>
      <c r="AI12" s="17">
        <v>12410.36</v>
      </c>
      <c r="AJ12" s="17">
        <v>12410.36</v>
      </c>
      <c r="AK12" s="17">
        <v>12410.36</v>
      </c>
      <c r="AL12" s="17">
        <v>12410.36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44896</v>
      </c>
      <c r="B13" s="13">
        <v>7994.8499999999995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7994.8499999999995</v>
      </c>
      <c r="H13" s="14">
        <f t="shared" si="4"/>
        <v>0</v>
      </c>
      <c r="I13" s="13">
        <v>101156.47749999999</v>
      </c>
      <c r="J13" s="13">
        <f t="shared" si="5"/>
        <v>7.9034483975581304</v>
      </c>
      <c r="K13" s="13">
        <f t="shared" si="6"/>
        <v>7.9034483975581296</v>
      </c>
      <c r="L13" s="13">
        <f t="shared" si="7"/>
        <v>0</v>
      </c>
      <c r="M13" s="13"/>
      <c r="N13" s="13"/>
      <c r="O13" s="13"/>
      <c r="P13" s="13"/>
      <c r="R13" s="16">
        <f t="shared" si="8"/>
        <v>44896</v>
      </c>
      <c r="S13" s="17"/>
      <c r="T13" s="17"/>
      <c r="U13" s="17">
        <v>1700</v>
      </c>
      <c r="V13" s="17">
        <v>3895.81</v>
      </c>
      <c r="W13" s="17">
        <v>6499.16</v>
      </c>
      <c r="X13" s="17">
        <v>6619.8499999999995</v>
      </c>
      <c r="Y13" s="17">
        <v>6694.8499999999995</v>
      </c>
      <c r="Z13" s="17">
        <v>6694.8499999999995</v>
      </c>
      <c r="AA13" s="17">
        <v>6694.8499999999995</v>
      </c>
      <c r="AB13" s="17">
        <v>7594.8499999999995</v>
      </c>
      <c r="AC13" s="17">
        <v>7994.8499999999995</v>
      </c>
      <c r="AD13" s="17">
        <v>7994.8499999999995</v>
      </c>
      <c r="AE13" s="17">
        <v>7994.8499999999995</v>
      </c>
      <c r="AF13" s="17">
        <v>7994.8499999999995</v>
      </c>
      <c r="AG13" s="17">
        <v>7994.8499999999995</v>
      </c>
      <c r="AH13" s="17">
        <v>7994.8499999999995</v>
      </c>
      <c r="AI13" s="17">
        <v>7994.8499999999995</v>
      </c>
      <c r="AJ13" s="17">
        <v>7994.8499999999995</v>
      </c>
      <c r="AK13" s="17">
        <v>7994.8499999999995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44927</v>
      </c>
      <c r="B14" s="13">
        <v>7240.7800000000007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7240.7800000000007</v>
      </c>
      <c r="H14" s="14">
        <f t="shared" si="4"/>
        <v>0</v>
      </c>
      <c r="I14" s="13">
        <v>99979.772500000006</v>
      </c>
      <c r="J14" s="13">
        <f t="shared" si="5"/>
        <v>7.2422449250922236</v>
      </c>
      <c r="K14" s="13">
        <f t="shared" si="6"/>
        <v>7.2422449250922227</v>
      </c>
      <c r="L14" s="13">
        <f t="shared" si="7"/>
        <v>0</v>
      </c>
      <c r="M14" s="13"/>
      <c r="N14" s="13"/>
      <c r="O14" s="13"/>
      <c r="P14" s="13"/>
      <c r="R14" s="16">
        <f t="shared" si="8"/>
        <v>44927</v>
      </c>
      <c r="S14" s="17"/>
      <c r="T14" s="17"/>
      <c r="U14" s="17">
        <v>2500.71</v>
      </c>
      <c r="V14" s="17">
        <v>3997.93</v>
      </c>
      <c r="W14" s="17">
        <v>4190.1400000000003</v>
      </c>
      <c r="X14" s="17">
        <v>5490.7800000000007</v>
      </c>
      <c r="Y14" s="17">
        <v>7090.7800000000007</v>
      </c>
      <c r="Z14" s="17">
        <v>7090.7800000000007</v>
      </c>
      <c r="AA14" s="17">
        <v>7090.7800000000007</v>
      </c>
      <c r="AB14" s="17">
        <v>7090.7800000000007</v>
      </c>
      <c r="AC14" s="17">
        <v>7240.7800000000007</v>
      </c>
      <c r="AD14" s="17">
        <v>7240.7800000000007</v>
      </c>
      <c r="AE14" s="17">
        <v>7240.7800000000007</v>
      </c>
      <c r="AF14" s="17">
        <v>7240.7800000000007</v>
      </c>
      <c r="AG14" s="17">
        <v>7240.7800000000007</v>
      </c>
      <c r="AH14" s="17">
        <v>7240.7800000000007</v>
      </c>
      <c r="AI14" s="17">
        <v>7240.7800000000007</v>
      </c>
      <c r="AJ14" s="17">
        <v>7240.7800000000007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44958</v>
      </c>
      <c r="B15" s="13">
        <v>11146.17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11146.17</v>
      </c>
      <c r="H15" s="14">
        <f t="shared" si="4"/>
        <v>0</v>
      </c>
      <c r="I15" s="13">
        <v>99441.395000000004</v>
      </c>
      <c r="J15" s="13">
        <f t="shared" si="5"/>
        <v>11.208782821278804</v>
      </c>
      <c r="K15" s="13">
        <f t="shared" si="6"/>
        <v>11.208782821278804</v>
      </c>
      <c r="L15" s="13">
        <f t="shared" si="7"/>
        <v>0</v>
      </c>
      <c r="M15" s="13"/>
      <c r="N15" s="13"/>
      <c r="O15" s="13"/>
      <c r="P15" s="13"/>
      <c r="R15" s="16">
        <f t="shared" si="8"/>
        <v>44958</v>
      </c>
      <c r="S15" s="17"/>
      <c r="T15" s="17">
        <v>1000</v>
      </c>
      <c r="U15" s="17">
        <v>2200</v>
      </c>
      <c r="V15" s="17">
        <v>5805.1</v>
      </c>
      <c r="W15" s="17">
        <v>5805.1</v>
      </c>
      <c r="X15" s="17">
        <v>10396.17</v>
      </c>
      <c r="Y15" s="17">
        <v>10396.17</v>
      </c>
      <c r="Z15" s="17">
        <v>10396.17</v>
      </c>
      <c r="AA15" s="17">
        <v>10796.17</v>
      </c>
      <c r="AB15" s="17">
        <v>10796.17</v>
      </c>
      <c r="AC15" s="17">
        <v>10796.17</v>
      </c>
      <c r="AD15" s="17">
        <v>11146.17</v>
      </c>
      <c r="AE15" s="17">
        <v>11146.17</v>
      </c>
      <c r="AF15" s="17">
        <v>11146.17</v>
      </c>
      <c r="AG15" s="17">
        <v>11146.17</v>
      </c>
      <c r="AH15" s="17">
        <v>11146.17</v>
      </c>
      <c r="AI15" s="17">
        <v>11146.17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44986</v>
      </c>
      <c r="B16" s="13">
        <v>4903.38</v>
      </c>
      <c r="C16" s="13">
        <f>++'Completion Factors'!J22</f>
        <v>0.99714104810701187</v>
      </c>
      <c r="D16" s="13">
        <f t="shared" si="1"/>
        <v>14.058720739310871</v>
      </c>
      <c r="E16" s="13">
        <f t="shared" si="2"/>
        <v>14.058720739310871</v>
      </c>
      <c r="F16" s="13"/>
      <c r="G16" s="13">
        <f t="shared" si="3"/>
        <v>4917.4387207393111</v>
      </c>
      <c r="H16" s="14">
        <f t="shared" si="4"/>
        <v>14.058720739310957</v>
      </c>
      <c r="I16" s="13">
        <v>98610.001666666663</v>
      </c>
      <c r="J16" s="13">
        <f t="shared" si="5"/>
        <v>4.9867545255316257</v>
      </c>
      <c r="K16" s="13">
        <f t="shared" si="6"/>
        <v>4.9724976342409892</v>
      </c>
      <c r="L16" s="13">
        <f t="shared" si="7"/>
        <v>1.4256891290636453E-2</v>
      </c>
      <c r="M16" s="13"/>
      <c r="N16" s="13"/>
      <c r="O16" s="13"/>
      <c r="P16" s="13"/>
      <c r="R16" s="16">
        <f t="shared" si="8"/>
        <v>44986</v>
      </c>
      <c r="S16" s="17"/>
      <c r="T16" s="17">
        <v>1500</v>
      </c>
      <c r="U16" s="17">
        <v>3753.38</v>
      </c>
      <c r="V16" s="17">
        <v>3753.38</v>
      </c>
      <c r="W16" s="17">
        <v>3903.38</v>
      </c>
      <c r="X16" s="17">
        <v>4203.38</v>
      </c>
      <c r="Y16" s="17">
        <v>4203.38</v>
      </c>
      <c r="Z16" s="17">
        <v>4353.38</v>
      </c>
      <c r="AA16" s="17">
        <v>4353.38</v>
      </c>
      <c r="AB16" s="17">
        <v>4353.38</v>
      </c>
      <c r="AC16" s="17">
        <v>4903.38</v>
      </c>
      <c r="AD16" s="17">
        <v>4903.38</v>
      </c>
      <c r="AE16" s="17">
        <v>4903.38</v>
      </c>
      <c r="AF16" s="17">
        <v>4903.38</v>
      </c>
      <c r="AG16" s="17">
        <v>4903.38</v>
      </c>
      <c r="AH16" s="17">
        <v>4903.38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45017</v>
      </c>
      <c r="B17" s="13">
        <v>5272.5</v>
      </c>
      <c r="C17" s="13">
        <f>++'Completion Factors'!J21</f>
        <v>0.99714104810701187</v>
      </c>
      <c r="D17" s="13">
        <f t="shared" si="1"/>
        <v>15.117042753777305</v>
      </c>
      <c r="E17" s="13">
        <f t="shared" si="2"/>
        <v>15.117042753777305</v>
      </c>
      <c r="F17" s="13"/>
      <c r="G17" s="13">
        <f t="shared" si="3"/>
        <v>5287.6170427537772</v>
      </c>
      <c r="H17" s="14">
        <f t="shared" si="4"/>
        <v>15.117042753777241</v>
      </c>
      <c r="I17" s="13">
        <v>97952.164166666669</v>
      </c>
      <c r="J17" s="13">
        <f t="shared" si="5"/>
        <v>5.3981625497899559</v>
      </c>
      <c r="K17" s="13">
        <f t="shared" si="6"/>
        <v>5.3827294627495768</v>
      </c>
      <c r="L17" s="13">
        <f t="shared" si="7"/>
        <v>1.5433087040379156E-2</v>
      </c>
      <c r="M17" s="13"/>
      <c r="N17" s="13"/>
      <c r="O17" s="13"/>
      <c r="P17" s="13"/>
      <c r="R17" s="16">
        <f t="shared" si="8"/>
        <v>45017</v>
      </c>
      <c r="S17" s="17"/>
      <c r="T17" s="17">
        <v>1550</v>
      </c>
      <c r="U17" s="17">
        <v>2530.5</v>
      </c>
      <c r="V17" s="17">
        <v>2580.5</v>
      </c>
      <c r="W17" s="17">
        <v>2580.5</v>
      </c>
      <c r="X17" s="17">
        <v>3722.03</v>
      </c>
      <c r="Y17" s="17">
        <v>4172.03</v>
      </c>
      <c r="Z17" s="17">
        <v>4322.03</v>
      </c>
      <c r="AA17" s="17">
        <v>5272.5</v>
      </c>
      <c r="AB17" s="17">
        <v>5272.5</v>
      </c>
      <c r="AC17" s="17">
        <v>5272.5</v>
      </c>
      <c r="AD17" s="17">
        <v>5272.5</v>
      </c>
      <c r="AE17" s="17">
        <v>5272.5</v>
      </c>
      <c r="AF17" s="17">
        <v>5272.5</v>
      </c>
      <c r="AG17" s="17">
        <v>5272.5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45047</v>
      </c>
      <c r="B18" s="13">
        <v>7722</v>
      </c>
      <c r="C18" s="13">
        <f>++'Completion Factors'!J20</f>
        <v>0.99197780179984374</v>
      </c>
      <c r="D18" s="13">
        <f t="shared" si="1"/>
        <v>62.448387846189135</v>
      </c>
      <c r="E18" s="13">
        <f t="shared" si="2"/>
        <v>62.448387846189135</v>
      </c>
      <c r="F18" s="13"/>
      <c r="G18" s="13">
        <f t="shared" si="3"/>
        <v>7784.4483878461888</v>
      </c>
      <c r="H18" s="14">
        <f t="shared" si="4"/>
        <v>62.44838784618878</v>
      </c>
      <c r="I18" s="13">
        <v>97269.735000000001</v>
      </c>
      <c r="J18" s="13">
        <f t="shared" si="5"/>
        <v>8.0029501343312894</v>
      </c>
      <c r="K18" s="13">
        <f t="shared" si="6"/>
        <v>7.9387488821677161</v>
      </c>
      <c r="L18" s="13">
        <f t="shared" si="7"/>
        <v>6.4201252163573308E-2</v>
      </c>
      <c r="M18" s="13"/>
      <c r="N18" s="13"/>
      <c r="O18" s="13"/>
      <c r="P18" s="13"/>
      <c r="R18" s="16">
        <f t="shared" si="8"/>
        <v>45047</v>
      </c>
      <c r="S18" s="17">
        <v>1000</v>
      </c>
      <c r="T18" s="17">
        <v>2000</v>
      </c>
      <c r="U18" s="17">
        <v>2772</v>
      </c>
      <c r="V18" s="17">
        <v>2922</v>
      </c>
      <c r="W18" s="17">
        <v>4122</v>
      </c>
      <c r="X18" s="17">
        <v>5722</v>
      </c>
      <c r="Y18" s="17">
        <v>7422</v>
      </c>
      <c r="Z18" s="17">
        <v>7722</v>
      </c>
      <c r="AA18" s="17">
        <v>7722</v>
      </c>
      <c r="AB18" s="17">
        <v>7722</v>
      </c>
      <c r="AC18" s="17">
        <v>7722</v>
      </c>
      <c r="AD18" s="17">
        <v>7722</v>
      </c>
      <c r="AE18" s="17">
        <v>7722</v>
      </c>
      <c r="AF18" s="17">
        <v>7722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45078</v>
      </c>
      <c r="B19" s="13">
        <v>18597</v>
      </c>
      <c r="C19" s="13">
        <f>++'Completion Factors'!J19</f>
        <v>0.99197780179984374</v>
      </c>
      <c r="D19" s="13">
        <f t="shared" si="1"/>
        <v>150.39532100175853</v>
      </c>
      <c r="E19" s="13">
        <f t="shared" si="2"/>
        <v>150.39532100175853</v>
      </c>
      <c r="F19" s="13"/>
      <c r="G19" s="13">
        <f t="shared" si="3"/>
        <v>18747.395321001757</v>
      </c>
      <c r="H19" s="14">
        <f t="shared" si="4"/>
        <v>150.39532100175711</v>
      </c>
      <c r="I19" s="13">
        <v>96762.101666666669</v>
      </c>
      <c r="J19" s="13">
        <f t="shared" si="5"/>
        <v>19.37472936003828</v>
      </c>
      <c r="K19" s="13">
        <f t="shared" si="6"/>
        <v>19.219301441037668</v>
      </c>
      <c r="L19" s="13">
        <f t="shared" si="7"/>
        <v>0.15542791900061204</v>
      </c>
      <c r="M19" s="13">
        <f t="shared" ref="M19:M31" si="9">SUM(G8:G19)/SUM(I8:I19)*100</f>
        <v>8.6659139408281902</v>
      </c>
      <c r="N19" s="18"/>
      <c r="O19" s="13"/>
      <c r="P19" s="13"/>
      <c r="R19" s="16">
        <f t="shared" si="8"/>
        <v>45078</v>
      </c>
      <c r="S19" s="17"/>
      <c r="T19" s="17">
        <v>2000</v>
      </c>
      <c r="U19" s="17">
        <v>13397</v>
      </c>
      <c r="V19" s="17">
        <v>13397</v>
      </c>
      <c r="W19" s="17">
        <v>17047</v>
      </c>
      <c r="X19" s="17">
        <v>17247</v>
      </c>
      <c r="Y19" s="17">
        <v>17247</v>
      </c>
      <c r="Z19" s="17">
        <v>17347</v>
      </c>
      <c r="AA19" s="17">
        <v>17347</v>
      </c>
      <c r="AB19" s="17">
        <v>18147</v>
      </c>
      <c r="AC19" s="17">
        <v>18597</v>
      </c>
      <c r="AD19" s="17">
        <v>18597</v>
      </c>
      <c r="AE19" s="17">
        <v>18597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45108</v>
      </c>
      <c r="B20" s="13">
        <v>7164.75</v>
      </c>
      <c r="C20" s="13">
        <f>++'Completion Factors'!J18</f>
        <v>0.99197780179984374</v>
      </c>
      <c r="D20" s="13">
        <f t="shared" si="1"/>
        <v>57.941865685183068</v>
      </c>
      <c r="E20" s="13">
        <f t="shared" si="2"/>
        <v>57.941865685183068</v>
      </c>
      <c r="F20" s="13"/>
      <c r="G20" s="13">
        <f t="shared" si="3"/>
        <v>7222.6918656851831</v>
      </c>
      <c r="H20" s="14">
        <f t="shared" si="4"/>
        <v>57.941865685183075</v>
      </c>
      <c r="I20" s="13">
        <v>96190.691666666666</v>
      </c>
      <c r="J20" s="13">
        <f t="shared" si="5"/>
        <v>7.5087222480053031</v>
      </c>
      <c r="K20" s="13">
        <f t="shared" si="6"/>
        <v>7.4484857899018824</v>
      </c>
      <c r="L20" s="13">
        <f t="shared" si="7"/>
        <v>6.0236458103420709E-2</v>
      </c>
      <c r="M20" s="13">
        <f t="shared" si="9"/>
        <v>8.9886488731002618</v>
      </c>
      <c r="N20" s="18">
        <f t="shared" ref="N20:N31" si="10">J20/J8</f>
        <v>1.9199239443213842</v>
      </c>
      <c r="O20" s="18">
        <f t="shared" ref="O20:O31" si="11">I20/I8</f>
        <v>0.91827203746352382</v>
      </c>
      <c r="P20" s="13"/>
      <c r="R20" s="16">
        <f t="shared" si="8"/>
        <v>45108</v>
      </c>
      <c r="S20" s="17">
        <v>500</v>
      </c>
      <c r="T20" s="17">
        <v>2000</v>
      </c>
      <c r="U20" s="17">
        <v>3064.75</v>
      </c>
      <c r="V20" s="17">
        <v>3314.75</v>
      </c>
      <c r="W20" s="17">
        <v>3964.75</v>
      </c>
      <c r="X20" s="17">
        <v>3964.75</v>
      </c>
      <c r="Y20" s="17">
        <v>4664.75</v>
      </c>
      <c r="Z20" s="17">
        <v>4664.75</v>
      </c>
      <c r="AA20" s="17">
        <v>7164.75</v>
      </c>
      <c r="AB20" s="17">
        <v>7164.75</v>
      </c>
      <c r="AC20" s="17">
        <v>7164.75</v>
      </c>
      <c r="AD20" s="17">
        <v>7164.75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45139</v>
      </c>
      <c r="B21" s="13">
        <v>55301.75</v>
      </c>
      <c r="C21" s="13">
        <f>++'Completion Factors'!J17</f>
        <v>0.9887747690587857</v>
      </c>
      <c r="D21" s="13">
        <f t="shared" si="1"/>
        <v>627.82236625456471</v>
      </c>
      <c r="E21" s="13">
        <f t="shared" si="2"/>
        <v>627.82236625456471</v>
      </c>
      <c r="F21" s="13"/>
      <c r="G21" s="13">
        <f t="shared" si="3"/>
        <v>55929.572366254564</v>
      </c>
      <c r="H21" s="14">
        <f t="shared" si="4"/>
        <v>627.82236625456426</v>
      </c>
      <c r="I21" s="13">
        <v>95491.685000000012</v>
      </c>
      <c r="J21" s="13">
        <f t="shared" si="5"/>
        <v>58.5700968270217</v>
      </c>
      <c r="K21" s="13">
        <f t="shared" si="6"/>
        <v>57.912633963889107</v>
      </c>
      <c r="L21" s="13">
        <f t="shared" si="7"/>
        <v>0.65746286313259361</v>
      </c>
      <c r="M21" s="13">
        <f t="shared" si="9"/>
        <v>12.813441969083222</v>
      </c>
      <c r="N21" s="18">
        <f t="shared" si="10"/>
        <v>5.4502243581659853</v>
      </c>
      <c r="O21" s="18">
        <f t="shared" si="11"/>
        <v>0.9205349612507796</v>
      </c>
      <c r="P21" s="13"/>
      <c r="R21" s="16">
        <f t="shared" si="8"/>
        <v>45139</v>
      </c>
      <c r="S21" s="17"/>
      <c r="T21" s="17">
        <v>2000</v>
      </c>
      <c r="U21" s="17">
        <v>53126.75</v>
      </c>
      <c r="V21" s="17">
        <v>53976.75</v>
      </c>
      <c r="W21" s="17">
        <v>54201.75</v>
      </c>
      <c r="X21" s="17">
        <v>54301.75</v>
      </c>
      <c r="Y21" s="17">
        <v>55001.75</v>
      </c>
      <c r="Z21" s="17">
        <v>55301.75</v>
      </c>
      <c r="AA21" s="17">
        <v>55301.75</v>
      </c>
      <c r="AB21" s="17">
        <v>55301.75</v>
      </c>
      <c r="AC21" s="17">
        <v>55301.75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45170</v>
      </c>
      <c r="B22" s="13">
        <v>4775</v>
      </c>
      <c r="C22" s="13">
        <f>++'Completion Factors'!J16</f>
        <v>0.98100412601037046</v>
      </c>
      <c r="D22" s="13">
        <f t="shared" si="1"/>
        <v>92.461688891533058</v>
      </c>
      <c r="E22" s="13">
        <f t="shared" si="2"/>
        <v>92.461688891533058</v>
      </c>
      <c r="F22" s="13"/>
      <c r="G22" s="13">
        <f t="shared" si="3"/>
        <v>4867.4616888915334</v>
      </c>
      <c r="H22" s="14">
        <f t="shared" si="4"/>
        <v>92.461688891533413</v>
      </c>
      <c r="I22" s="13">
        <v>94994.744999999995</v>
      </c>
      <c r="J22" s="13">
        <f t="shared" si="5"/>
        <v>5.123927317128472</v>
      </c>
      <c r="K22" s="13">
        <f t="shared" si="6"/>
        <v>5.0265938394802792</v>
      </c>
      <c r="L22" s="13">
        <f t="shared" si="7"/>
        <v>9.733347764819289E-2</v>
      </c>
      <c r="M22" s="13">
        <f t="shared" si="9"/>
        <v>12.520515451766709</v>
      </c>
      <c r="N22" s="18">
        <f t="shared" si="10"/>
        <v>0.56395962654869258</v>
      </c>
      <c r="O22" s="18">
        <f t="shared" si="11"/>
        <v>0.92175376751307747</v>
      </c>
      <c r="P22" s="13"/>
      <c r="R22" s="16">
        <f t="shared" si="8"/>
        <v>45170</v>
      </c>
      <c r="S22" s="17">
        <v>1000</v>
      </c>
      <c r="T22" s="17">
        <v>2200</v>
      </c>
      <c r="U22" s="17">
        <v>2250</v>
      </c>
      <c r="V22" s="17">
        <v>2625</v>
      </c>
      <c r="W22" s="17">
        <v>2725</v>
      </c>
      <c r="X22" s="17">
        <v>2925</v>
      </c>
      <c r="Y22" s="17">
        <v>4125</v>
      </c>
      <c r="Z22" s="17">
        <v>4775</v>
      </c>
      <c r="AA22" s="17">
        <v>4775</v>
      </c>
      <c r="AB22" s="17">
        <v>4775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45200</v>
      </c>
      <c r="B23" s="13">
        <v>5252.9000000000005</v>
      </c>
      <c r="C23" s="13">
        <f>++'Completion Factors'!J15</f>
        <v>0.97694541315015393</v>
      </c>
      <c r="D23" s="13">
        <f t="shared" si="1"/>
        <v>123.96131619376705</v>
      </c>
      <c r="E23" s="13">
        <f t="shared" si="2"/>
        <v>123.96131619376705</v>
      </c>
      <c r="F23" s="13"/>
      <c r="G23" s="13">
        <f t="shared" si="3"/>
        <v>5376.8613161937674</v>
      </c>
      <c r="H23" s="14">
        <f t="shared" si="4"/>
        <v>123.96131619376683</v>
      </c>
      <c r="I23" s="13">
        <v>94248.851666666684</v>
      </c>
      <c r="J23" s="13">
        <f t="shared" si="5"/>
        <v>5.7049621519106744</v>
      </c>
      <c r="K23" s="13">
        <f t="shared" si="6"/>
        <v>5.573436606504365</v>
      </c>
      <c r="L23" s="13">
        <f t="shared" si="7"/>
        <v>0.13152554540630934</v>
      </c>
      <c r="M23" s="13">
        <f t="shared" si="9"/>
        <v>12.686372051738859</v>
      </c>
      <c r="N23" s="18">
        <f t="shared" si="10"/>
        <v>1.3106073739745872</v>
      </c>
      <c r="O23" s="18">
        <f t="shared" si="11"/>
        <v>0.91963447344922367</v>
      </c>
      <c r="P23" s="13"/>
      <c r="R23" s="16">
        <f t="shared" si="8"/>
        <v>45200</v>
      </c>
      <c r="S23" s="17">
        <v>1000</v>
      </c>
      <c r="T23" s="17">
        <v>2000</v>
      </c>
      <c r="U23" s="17">
        <v>3000</v>
      </c>
      <c r="V23" s="17">
        <v>4852.3</v>
      </c>
      <c r="W23" s="17">
        <v>4852.3</v>
      </c>
      <c r="X23" s="17">
        <v>4852.3</v>
      </c>
      <c r="Y23" s="17">
        <v>5052.9000000000005</v>
      </c>
      <c r="Z23" s="17">
        <v>5252.9000000000005</v>
      </c>
      <c r="AA23" s="17">
        <v>5252.9000000000005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45231</v>
      </c>
      <c r="B24" s="13">
        <v>6730</v>
      </c>
      <c r="C24" s="13">
        <f>++'Completion Factors'!J14</f>
        <v>0.96404594027181689</v>
      </c>
      <c r="D24" s="13">
        <f t="shared" si="1"/>
        <v>250.9951153390551</v>
      </c>
      <c r="E24" s="13">
        <f t="shared" si="2"/>
        <v>250.9951153390551</v>
      </c>
      <c r="F24" s="19">
        <v>0</v>
      </c>
      <c r="G24" s="13">
        <f t="shared" si="3"/>
        <v>6980.9951153390548</v>
      </c>
      <c r="H24" s="14">
        <f t="shared" si="4"/>
        <v>250.99511533905479</v>
      </c>
      <c r="I24" s="13">
        <v>93522.469999999987</v>
      </c>
      <c r="J24" s="13">
        <f t="shared" si="5"/>
        <v>7.4645110585071759</v>
      </c>
      <c r="K24" s="13">
        <f t="shared" si="6"/>
        <v>7.1961315820679257</v>
      </c>
      <c r="L24" s="13">
        <f t="shared" si="7"/>
        <v>0.2683794764392502</v>
      </c>
      <c r="M24" s="13">
        <f t="shared" si="9"/>
        <v>12.31072481962075</v>
      </c>
      <c r="N24" s="18">
        <f t="shared" si="10"/>
        <v>0.61233043932805908</v>
      </c>
      <c r="O24" s="18">
        <f t="shared" si="11"/>
        <v>0.918643709267848</v>
      </c>
      <c r="P24" s="13"/>
      <c r="R24" s="16">
        <f t="shared" si="8"/>
        <v>45231</v>
      </c>
      <c r="S24" s="17">
        <v>1000</v>
      </c>
      <c r="T24" s="17">
        <v>2400</v>
      </c>
      <c r="U24" s="17">
        <v>4450</v>
      </c>
      <c r="V24" s="17">
        <v>4450</v>
      </c>
      <c r="W24" s="17">
        <v>6530</v>
      </c>
      <c r="X24" s="17">
        <v>6530</v>
      </c>
      <c r="Y24" s="17">
        <v>6730</v>
      </c>
      <c r="Z24" s="17">
        <v>6730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45261</v>
      </c>
      <c r="B25" s="13">
        <v>3500</v>
      </c>
      <c r="C25" s="13">
        <f>++'Completion Factors'!J13</f>
        <v>0.93339446335674148</v>
      </c>
      <c r="D25" s="13">
        <f t="shared" si="1"/>
        <v>249.75440438444841</v>
      </c>
      <c r="E25" s="13">
        <f t="shared" si="2"/>
        <v>249.75440438444841</v>
      </c>
      <c r="F25" s="19">
        <v>0</v>
      </c>
      <c r="G25" s="13">
        <f t="shared" si="3"/>
        <v>3749.7544043844482</v>
      </c>
      <c r="H25" s="14">
        <f t="shared" si="4"/>
        <v>249.75440438444821</v>
      </c>
      <c r="I25" s="13">
        <v>92888.803333333344</v>
      </c>
      <c r="J25" s="13">
        <f t="shared" si="5"/>
        <v>4.0368206606434356</v>
      </c>
      <c r="K25" s="13">
        <f t="shared" si="6"/>
        <v>3.7679460542086858</v>
      </c>
      <c r="L25" s="13">
        <f t="shared" si="7"/>
        <v>0.26887460643474981</v>
      </c>
      <c r="M25" s="13">
        <f t="shared" si="9"/>
        <v>12.031874148597883</v>
      </c>
      <c r="N25" s="18">
        <f t="shared" si="10"/>
        <v>0.51076700417132626</v>
      </c>
      <c r="O25" s="18">
        <f t="shared" si="11"/>
        <v>0.91826846514434379</v>
      </c>
      <c r="P25" s="13"/>
      <c r="R25" s="16">
        <f t="shared" si="8"/>
        <v>45261</v>
      </c>
      <c r="S25" s="17"/>
      <c r="T25" s="17">
        <v>1800</v>
      </c>
      <c r="U25" s="17">
        <v>2300</v>
      </c>
      <c r="V25" s="17">
        <v>3050</v>
      </c>
      <c r="W25" s="17">
        <v>3500</v>
      </c>
      <c r="X25" s="17">
        <v>3500</v>
      </c>
      <c r="Y25" s="17">
        <v>3500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45292</v>
      </c>
      <c r="B26" s="13">
        <v>2050.9899999999998</v>
      </c>
      <c r="C26" s="13">
        <f>++'Completion Factors'!J12</f>
        <v>0.90335694878003925</v>
      </c>
      <c r="D26" s="13">
        <f t="shared" si="1"/>
        <v>219.41928037340065</v>
      </c>
      <c r="E26" s="13">
        <f t="shared" si="2"/>
        <v>219.41928037340065</v>
      </c>
      <c r="F26" s="19">
        <v>0</v>
      </c>
      <c r="G26" s="13">
        <f t="shared" si="3"/>
        <v>2270.4092803734006</v>
      </c>
      <c r="H26" s="14">
        <f t="shared" si="4"/>
        <v>219.41928037340085</v>
      </c>
      <c r="I26" s="13">
        <v>92054.533333333326</v>
      </c>
      <c r="J26" s="13">
        <f t="shared" si="5"/>
        <v>2.4663742220626479</v>
      </c>
      <c r="K26" s="13">
        <f t="shared" si="6"/>
        <v>2.2280162917922564</v>
      </c>
      <c r="L26" s="13">
        <f t="shared" si="7"/>
        <v>0.23835793027039154</v>
      </c>
      <c r="M26" s="13">
        <f t="shared" si="9"/>
        <v>11.682411738473355</v>
      </c>
      <c r="N26" s="18">
        <f t="shared" si="10"/>
        <v>0.3405538265514047</v>
      </c>
      <c r="O26" s="18">
        <f t="shared" si="11"/>
        <v>0.92073157431252728</v>
      </c>
      <c r="P26" s="13"/>
      <c r="R26" s="16">
        <f t="shared" si="8"/>
        <v>45292</v>
      </c>
      <c r="S26" s="17"/>
      <c r="T26" s="17">
        <v>1500</v>
      </c>
      <c r="U26" s="17">
        <v>1500</v>
      </c>
      <c r="V26" s="17">
        <v>1500</v>
      </c>
      <c r="W26" s="17">
        <v>1900</v>
      </c>
      <c r="X26" s="17">
        <v>2050.9899999999998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45323</v>
      </c>
      <c r="B27" s="13">
        <v>1825.3</v>
      </c>
      <c r="C27" s="13">
        <f>++'Completion Factors'!J11</f>
        <v>0.89500577620935795</v>
      </c>
      <c r="D27" s="13">
        <f t="shared" si="1"/>
        <v>214.12817858756415</v>
      </c>
      <c r="E27" s="13">
        <f t="shared" si="2"/>
        <v>214.12817858756415</v>
      </c>
      <c r="F27" s="19">
        <v>0</v>
      </c>
      <c r="G27" s="13">
        <f t="shared" si="3"/>
        <v>2039.4281785875642</v>
      </c>
      <c r="H27" s="14">
        <f t="shared" si="4"/>
        <v>214.12817858756421</v>
      </c>
      <c r="I27" s="13">
        <v>91387.243333333332</v>
      </c>
      <c r="J27" s="13">
        <f t="shared" si="5"/>
        <v>2.2316333267092721</v>
      </c>
      <c r="K27" s="13">
        <f t="shared" si="6"/>
        <v>1.9973247177861038</v>
      </c>
      <c r="L27" s="13">
        <f t="shared" si="7"/>
        <v>0.23430860892316829</v>
      </c>
      <c r="M27" s="13">
        <f t="shared" si="9"/>
        <v>10.966973185357968</v>
      </c>
      <c r="N27" s="18">
        <f t="shared" si="10"/>
        <v>0.19909684773914338</v>
      </c>
      <c r="O27" s="18">
        <f t="shared" si="11"/>
        <v>0.91900604706252687</v>
      </c>
      <c r="P27" s="13"/>
      <c r="R27" s="16">
        <f t="shared" si="8"/>
        <v>45323</v>
      </c>
      <c r="S27" s="17"/>
      <c r="T27" s="17">
        <v>1500</v>
      </c>
      <c r="U27" s="17">
        <v>1750</v>
      </c>
      <c r="V27" s="17">
        <v>1750</v>
      </c>
      <c r="W27" s="17">
        <v>1825.3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45352</v>
      </c>
      <c r="B28" s="13">
        <v>3403.95</v>
      </c>
      <c r="C28" s="13">
        <f>++'Completion Factors'!J10</f>
        <v>0.77236609531196443</v>
      </c>
      <c r="D28" s="13">
        <f t="shared" si="1"/>
        <v>1003.2217034978329</v>
      </c>
      <c r="E28" s="13">
        <f t="shared" si="2"/>
        <v>1003.2217034978329</v>
      </c>
      <c r="F28" s="19">
        <v>0</v>
      </c>
      <c r="G28" s="13">
        <f t="shared" si="3"/>
        <v>4407.1717034978328</v>
      </c>
      <c r="H28" s="14">
        <f t="shared" si="4"/>
        <v>1003.221703497833</v>
      </c>
      <c r="I28" s="13">
        <v>90637.030000000013</v>
      </c>
      <c r="J28" s="13">
        <f t="shared" si="5"/>
        <v>4.8624405538198152</v>
      </c>
      <c r="K28" s="13">
        <f t="shared" si="6"/>
        <v>3.7555842242403568</v>
      </c>
      <c r="L28" s="13">
        <f t="shared" si="7"/>
        <v>1.1068563295794585</v>
      </c>
      <c r="M28" s="13">
        <f t="shared" si="9"/>
        <v>10.999100115842877</v>
      </c>
      <c r="N28" s="18">
        <f t="shared" si="10"/>
        <v>0.97507116681293682</v>
      </c>
      <c r="O28" s="18">
        <f t="shared" si="11"/>
        <v>0.91914641991774992</v>
      </c>
      <c r="P28" s="20"/>
      <c r="R28" s="16">
        <f t="shared" si="8"/>
        <v>45352</v>
      </c>
      <c r="S28" s="17"/>
      <c r="T28" s="17">
        <v>1500</v>
      </c>
      <c r="U28" s="17">
        <v>2500</v>
      </c>
      <c r="V28" s="17">
        <v>3403.95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45383</v>
      </c>
      <c r="B29" s="13">
        <v>1004.38</v>
      </c>
      <c r="C29" s="13">
        <f>++'Completion Factors'!J9</f>
        <v>0.64766249573783796</v>
      </c>
      <c r="D29" s="13">
        <f t="shared" si="1"/>
        <v>546.39684227458304</v>
      </c>
      <c r="E29" s="13">
        <f t="shared" si="2"/>
        <v>546.39684227458304</v>
      </c>
      <c r="F29" s="13">
        <f>ROUND(+I29*J29/100,0)-D29-B29</f>
        <v>11961.223157725417</v>
      </c>
      <c r="G29" s="13">
        <f t="shared" si="3"/>
        <v>13512</v>
      </c>
      <c r="H29" s="14">
        <f t="shared" si="4"/>
        <v>12507.62</v>
      </c>
      <c r="I29" s="13">
        <v>90077.694999999992</v>
      </c>
      <c r="J29" s="19">
        <v>15</v>
      </c>
      <c r="K29" s="13">
        <f t="shared" si="6"/>
        <v>1.1150152099251651</v>
      </c>
      <c r="L29" s="13">
        <f t="shared" si="7"/>
        <v>13.884984790074835</v>
      </c>
      <c r="M29" s="13">
        <f t="shared" si="9"/>
        <v>11.806767558114222</v>
      </c>
      <c r="N29" s="18">
        <f t="shared" si="10"/>
        <v>2.7787232899431036</v>
      </c>
      <c r="O29" s="18">
        <f t="shared" si="11"/>
        <v>0.91960903331070687</v>
      </c>
      <c r="P29" s="13"/>
      <c r="R29" s="16">
        <f t="shared" si="8"/>
        <v>45383</v>
      </c>
      <c r="S29" s="17"/>
      <c r="T29" s="17"/>
      <c r="U29" s="17">
        <v>1004.38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45413</v>
      </c>
      <c r="B30" s="13">
        <v>1000</v>
      </c>
      <c r="C30" s="13">
        <f>++'Completion Factors'!J8</f>
        <v>0.45378084948469549</v>
      </c>
      <c r="D30" s="13">
        <f t="shared" si="1"/>
        <v>1203.7069240263886</v>
      </c>
      <c r="E30" s="13">
        <f t="shared" si="2"/>
        <v>1203.7069240263886</v>
      </c>
      <c r="F30" s="13">
        <f>ROUND(+I30*J30/100,0)-D30-B30</f>
        <v>11241.293075973612</v>
      </c>
      <c r="G30" s="13">
        <f t="shared" si="3"/>
        <v>13445</v>
      </c>
      <c r="H30" s="14">
        <f t="shared" si="4"/>
        <v>12445</v>
      </c>
      <c r="I30" s="13">
        <v>89632.094999999987</v>
      </c>
      <c r="J30" s="19">
        <v>15</v>
      </c>
      <c r="K30" s="13">
        <f t="shared" si="6"/>
        <v>1.1156717914492571</v>
      </c>
      <c r="L30" s="13">
        <f t="shared" si="7"/>
        <v>13.884328208550743</v>
      </c>
      <c r="M30" s="13">
        <f t="shared" si="9"/>
        <v>12.39379509009815</v>
      </c>
      <c r="N30" s="18">
        <f t="shared" si="10"/>
        <v>1.8743088171513853</v>
      </c>
      <c r="O30" s="18">
        <f t="shared" si="11"/>
        <v>0.92147979019373283</v>
      </c>
      <c r="P30" s="13"/>
      <c r="R30" s="16">
        <f t="shared" si="8"/>
        <v>45413</v>
      </c>
      <c r="S30" s="17"/>
      <c r="T30" s="17">
        <v>1000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45444</v>
      </c>
      <c r="B31" s="13"/>
      <c r="C31" s="13">
        <f>+'Completion Factors'!J7</f>
        <v>0.45378084948469549</v>
      </c>
      <c r="D31" s="13">
        <f t="shared" si="1"/>
        <v>0</v>
      </c>
      <c r="E31" s="13">
        <f t="shared" si="2"/>
        <v>0</v>
      </c>
      <c r="F31" s="13">
        <f>ROUND(+I31*J31/100,0)-D31-B31</f>
        <v>13393</v>
      </c>
      <c r="G31" s="13">
        <f t="shared" si="3"/>
        <v>13393</v>
      </c>
      <c r="H31" s="14">
        <f t="shared" si="4"/>
        <v>13393</v>
      </c>
      <c r="I31" s="13">
        <v>89284.034999999989</v>
      </c>
      <c r="J31" s="19">
        <v>15</v>
      </c>
      <c r="K31" s="13">
        <f t="shared" si="6"/>
        <v>0</v>
      </c>
      <c r="L31" s="13">
        <f t="shared" si="7"/>
        <v>15</v>
      </c>
      <c r="M31" s="13">
        <f t="shared" si="9"/>
        <v>11.99506132988704</v>
      </c>
      <c r="N31" s="18">
        <f t="shared" si="10"/>
        <v>0.77420436287169703</v>
      </c>
      <c r="O31" s="18">
        <f t="shared" si="11"/>
        <v>0.92271698797502677</v>
      </c>
      <c r="P31" s="13"/>
      <c r="R31" s="16">
        <f t="shared" si="8"/>
        <v>45444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41427.345391548384</v>
      </c>
      <c r="I33" s="13"/>
      <c r="J33" s="22">
        <f>SUM(G20:G31)/SUM(I20:I31)</f>
        <v>0.1199506132988704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44534.396295914514</v>
      </c>
      <c r="I36" s="26"/>
      <c r="J36" s="27" t="e">
        <f>(H36-I36)/I36</f>
        <v>#DIV/0!</v>
      </c>
      <c r="K36" s="27" t="e">
        <f>(VLOOKUP(DATE(YEAR(H4),MONTH(H4),DAY(1)),[1]Premium!$B$3:$D$200,3,FALSE)-VLOOKUP(DATE(YEAR(H4),MONTH(H4)-3,DAY(1)),[1]Premium!$B$3:$D$200,3,FALSE))/VLOOKUP(DATE(YEAR(H4),MONTH(H4),DAY(1)),[1]Premium!$B$3:$D$200,3,FALSE)</f>
        <v>#DIV/0!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2024-10-10T16:59:31Z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