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 _06.2024\"/>
    </mc:Choice>
  </mc:AlternateContent>
  <xr:revisionPtr revIDLastSave="0" documentId="8_{B3AC937C-7865-46C4-8E29-F1DB8635293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<sst xmlns="http://schemas.openxmlformats.org/spreadsheetml/2006/main" count="137" uniqueCount="65">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</sst>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3.442068482008594E-3</c:v>
                </c:pt>
                <c:pt idx="1">
                  <c:v>3.1184013970251209E-2</c:v>
                </c:pt>
                <c:pt idx="2">
                  <c:v>6.3585377450681324E-2</c:v>
                </c:pt>
                <c:pt idx="3">
                  <c:v>8.251573405817135E-2</c:v>
                </c:pt>
                <c:pt idx="4">
                  <c:v>9.6837735693319105E-2</c:v>
                </c:pt>
                <c:pt idx="5">
                  <c:v>0.1160793109909681</c:v>
                </c:pt>
                <c:pt idx="6">
                  <c:v>0.34826663212317888</c:v>
                </c:pt>
                <c:pt idx="7">
                  <c:v>0.35250069390699462</c:v>
                </c:pt>
                <c:pt idx="8">
                  <c:v>0.3534936996988024</c:v>
                </c:pt>
                <c:pt idx="9">
                  <c:v>0.35361027941143469</c:v>
                </c:pt>
                <c:pt idx="10">
                  <c:v>0.35376640901296202</c:v>
                </c:pt>
                <c:pt idx="11">
                  <c:v>0.35411739520756391</c:v>
                </c:pt>
                <c:pt idx="12">
                  <c:v>0.46334890361463038</c:v>
                </c:pt>
                <c:pt idx="13">
                  <c:v>0.45860166641430172</c:v>
                </c:pt>
                <c:pt idx="14">
                  <c:v>0.45927487005956502</c:v>
                </c:pt>
                <c:pt idx="15">
                  <c:v>0.46331008321453332</c:v>
                </c:pt>
                <c:pt idx="16">
                  <c:v>0.46332279281225752</c:v>
                </c:pt>
                <c:pt idx="17">
                  <c:v>0.46341775309528838</c:v>
                </c:pt>
                <c:pt idx="18">
                  <c:v>0.99712733335370485</c:v>
                </c:pt>
                <c:pt idx="19">
                  <c:v>0.99939156957096886</c:v>
                </c:pt>
                <c:pt idx="20">
                  <c:v>0.99948672411934703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2-4DF0-9E52-00AF0433D2F3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2.2293210612234211E-3</c:v>
                </c:pt>
                <c:pt idx="1">
                  <c:v>1.4264913953927609E-2</c:v>
                </c:pt>
                <c:pt idx="2">
                  <c:v>6.9616009457096173E-2</c:v>
                </c:pt>
                <c:pt idx="3">
                  <c:v>7.5212483393206214E-2</c:v>
                </c:pt>
                <c:pt idx="4">
                  <c:v>8.9675942111105147E-2</c:v>
                </c:pt>
                <c:pt idx="5">
                  <c:v>9.7883464776504281E-2</c:v>
                </c:pt>
                <c:pt idx="6">
                  <c:v>0.34859713653372743</c:v>
                </c:pt>
                <c:pt idx="7">
                  <c:v>0.35254173027020802</c:v>
                </c:pt>
                <c:pt idx="8">
                  <c:v>0.353589129129529</c:v>
                </c:pt>
                <c:pt idx="9">
                  <c:v>0.35361960306981433</c:v>
                </c:pt>
                <c:pt idx="10">
                  <c:v>0.35375732620919709</c:v>
                </c:pt>
                <c:pt idx="11">
                  <c:v>0.35411739520756391</c:v>
                </c:pt>
                <c:pt idx="12">
                  <c:v>0.46334890361463038</c:v>
                </c:pt>
                <c:pt idx="13">
                  <c:v>0.45860166641430172</c:v>
                </c:pt>
                <c:pt idx="14">
                  <c:v>0.45927487005956502</c:v>
                </c:pt>
                <c:pt idx="15">
                  <c:v>0.46331008321453332</c:v>
                </c:pt>
                <c:pt idx="16">
                  <c:v>0.46332279281225752</c:v>
                </c:pt>
                <c:pt idx="17">
                  <c:v>0.46341775309528838</c:v>
                </c:pt>
                <c:pt idx="18">
                  <c:v>0.99712733335370485</c:v>
                </c:pt>
                <c:pt idx="19">
                  <c:v>0.99939156957096886</c:v>
                </c:pt>
                <c:pt idx="20">
                  <c:v>0.99948672411934703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2-4DF0-9E52-00AF0433D2F3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4.3934653314352772E-4</c:v>
                </c:pt>
                <c:pt idx="1">
                  <c:v>1.5552235181447451E-3</c:v>
                </c:pt>
                <c:pt idx="2">
                  <c:v>3.9149405907097028E-2</c:v>
                </c:pt>
                <c:pt idx="3">
                  <c:v>3.9273020910430292E-2</c:v>
                </c:pt>
                <c:pt idx="4">
                  <c:v>4.6457563094217953E-2</c:v>
                </c:pt>
                <c:pt idx="5">
                  <c:v>5.0026126492110551E-2</c:v>
                </c:pt>
                <c:pt idx="6">
                  <c:v>0.3065007858238526</c:v>
                </c:pt>
                <c:pt idx="7">
                  <c:v>0.30880361482748492</c:v>
                </c:pt>
                <c:pt idx="8">
                  <c:v>0.30918128488701457</c:v>
                </c:pt>
                <c:pt idx="9">
                  <c:v>0.30921319544911358</c:v>
                </c:pt>
                <c:pt idx="10">
                  <c:v>0.3092431435408679</c:v>
                </c:pt>
                <c:pt idx="11">
                  <c:v>0.3092431435408679</c:v>
                </c:pt>
                <c:pt idx="12">
                  <c:v>0.46884966766189179</c:v>
                </c:pt>
                <c:pt idx="13">
                  <c:v>0.45808805914598588</c:v>
                </c:pt>
                <c:pt idx="14">
                  <c:v>0.45889023795815098</c:v>
                </c:pt>
                <c:pt idx="15">
                  <c:v>0.46330439421679459</c:v>
                </c:pt>
                <c:pt idx="16">
                  <c:v>0.46331844066637973</c:v>
                </c:pt>
                <c:pt idx="17">
                  <c:v>0.46341775309528838</c:v>
                </c:pt>
                <c:pt idx="18">
                  <c:v>0.99712733335370485</c:v>
                </c:pt>
                <c:pt idx="19">
                  <c:v>0.99939156957096886</c:v>
                </c:pt>
                <c:pt idx="20">
                  <c:v>0.99948672411934703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2-4DF0-9E52-00AF0433D2F3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0.35104236269810801</c:v>
                </c:pt>
                <c:pt idx="1">
                  <c:v>0.35104236269810801</c:v>
                </c:pt>
                <c:pt idx="2">
                  <c:v>0.37105720569038231</c:v>
                </c:pt>
                <c:pt idx="3">
                  <c:v>0.37346393443541448</c:v>
                </c:pt>
                <c:pt idx="4">
                  <c:v>0.41075117084575452</c:v>
                </c:pt>
                <c:pt idx="5">
                  <c:v>0.41550851550884649</c:v>
                </c:pt>
                <c:pt idx="6">
                  <c:v>0.41791144937391661</c:v>
                </c:pt>
                <c:pt idx="7">
                  <c:v>0.41821607804985478</c:v>
                </c:pt>
                <c:pt idx="8">
                  <c:v>0.41870507100965948</c:v>
                </c:pt>
                <c:pt idx="9">
                  <c:v>0.4187591570935309</c:v>
                </c:pt>
                <c:pt idx="10">
                  <c:v>0.41881307527022421</c:v>
                </c:pt>
                <c:pt idx="11">
                  <c:v>0.41881307527022421</c:v>
                </c:pt>
                <c:pt idx="12">
                  <c:v>0.41893855878565889</c:v>
                </c:pt>
                <c:pt idx="13">
                  <c:v>0.40546649965374187</c:v>
                </c:pt>
                <c:pt idx="14">
                  <c:v>0.40656253454696012</c:v>
                </c:pt>
                <c:pt idx="15">
                  <c:v>0.40661632107049211</c:v>
                </c:pt>
                <c:pt idx="16">
                  <c:v>0.40664276794143361</c:v>
                </c:pt>
                <c:pt idx="17">
                  <c:v>0.40677498233416243</c:v>
                </c:pt>
                <c:pt idx="18">
                  <c:v>0.99695550806043731</c:v>
                </c:pt>
                <c:pt idx="19">
                  <c:v>0.99938796703347377</c:v>
                </c:pt>
                <c:pt idx="20">
                  <c:v>0.99948672411934703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2-4DF0-9E52-00AF0433D2F3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1.8792924304178259E-4</c:v>
                </c:pt>
                <c:pt idx="1">
                  <c:v>3.0478493064552701E-3</c:v>
                </c:pt>
                <c:pt idx="2">
                  <c:v>1.788262805914188E-2</c:v>
                </c:pt>
                <c:pt idx="3">
                  <c:v>2.4477105810707288E-2</c:v>
                </c:pt>
                <c:pt idx="4">
                  <c:v>5.1199571005603808E-2</c:v>
                </c:pt>
                <c:pt idx="5">
                  <c:v>6.4604793899119925E-2</c:v>
                </c:pt>
                <c:pt idx="6">
                  <c:v>0.45564781750706312</c:v>
                </c:pt>
                <c:pt idx="7">
                  <c:v>0.48875366278385879</c:v>
                </c:pt>
                <c:pt idx="8">
                  <c:v>0.49340934136775622</c:v>
                </c:pt>
                <c:pt idx="9">
                  <c:v>0.49431343384764198</c:v>
                </c:pt>
                <c:pt idx="10">
                  <c:v>0.49466726390087312</c:v>
                </c:pt>
                <c:pt idx="11">
                  <c:v>0.49498311108563059</c:v>
                </c:pt>
                <c:pt idx="12">
                  <c:v>0.60798129135840606</c:v>
                </c:pt>
                <c:pt idx="13">
                  <c:v>0.60929171868318355</c:v>
                </c:pt>
                <c:pt idx="14">
                  <c:v>0.60963113626460841</c:v>
                </c:pt>
                <c:pt idx="15">
                  <c:v>0.61447439247159841</c:v>
                </c:pt>
                <c:pt idx="16">
                  <c:v>0.61448222075059034</c:v>
                </c:pt>
                <c:pt idx="17">
                  <c:v>0.61463658366575569</c:v>
                </c:pt>
                <c:pt idx="18">
                  <c:v>0.99834192453280846</c:v>
                </c:pt>
                <c:pt idx="19">
                  <c:v>0.99896018417849619</c:v>
                </c:pt>
                <c:pt idx="20">
                  <c:v>0.99954134778393589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62-4DF0-9E52-00AF0433D2F3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1.4179959218511029E-4</c:v>
                </c:pt>
                <c:pt idx="1">
                  <c:v>1.12917164674185E-3</c:v>
                </c:pt>
                <c:pt idx="2">
                  <c:v>1.17491243105906E-2</c:v>
                </c:pt>
                <c:pt idx="3">
                  <c:v>1.3076104603431209E-2</c:v>
                </c:pt>
                <c:pt idx="4">
                  <c:v>3.5908420174632923E-2</c:v>
                </c:pt>
                <c:pt idx="5">
                  <c:v>4.6208714915656333E-2</c:v>
                </c:pt>
                <c:pt idx="6">
                  <c:v>0.4514989607780846</c:v>
                </c:pt>
                <c:pt idx="7">
                  <c:v>0.48816981856685809</c:v>
                </c:pt>
                <c:pt idx="8">
                  <c:v>0.49398298971317051</c:v>
                </c:pt>
                <c:pt idx="9">
                  <c:v>0.49440101196691377</c:v>
                </c:pt>
                <c:pt idx="10">
                  <c:v>0.49464096149585929</c:v>
                </c:pt>
                <c:pt idx="11">
                  <c:v>0.49498311108563059</c:v>
                </c:pt>
                <c:pt idx="12">
                  <c:v>0.60798129135840606</c:v>
                </c:pt>
                <c:pt idx="13">
                  <c:v>0.60929171868318355</c:v>
                </c:pt>
                <c:pt idx="14">
                  <c:v>0.60963113626460841</c:v>
                </c:pt>
                <c:pt idx="15">
                  <c:v>0.61447439247159841</c:v>
                </c:pt>
                <c:pt idx="16">
                  <c:v>0.61448222075059034</c:v>
                </c:pt>
                <c:pt idx="17">
                  <c:v>0.61463658366575569</c:v>
                </c:pt>
                <c:pt idx="18">
                  <c:v>0.99834192453280846</c:v>
                </c:pt>
                <c:pt idx="19">
                  <c:v>0.99896018417849619</c:v>
                </c:pt>
                <c:pt idx="20">
                  <c:v>0.99954134778393589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62-4DF0-9E52-00AF0433D2F3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4.106735604162271E-5</c:v>
                </c:pt>
                <c:pt idx="1">
                  <c:v>1.4801316935543691E-4</c:v>
                </c:pt>
                <c:pt idx="2">
                  <c:v>3.5804235516467952E-3</c:v>
                </c:pt>
                <c:pt idx="3">
                  <c:v>3.7398891932101251E-3</c:v>
                </c:pt>
                <c:pt idx="4">
                  <c:v>1.5115139446484941E-2</c:v>
                </c:pt>
                <c:pt idx="5">
                  <c:v>2.0866317067166119E-2</c:v>
                </c:pt>
                <c:pt idx="6">
                  <c:v>0.36162577022125247</c:v>
                </c:pt>
                <c:pt idx="7">
                  <c:v>0.41409668127414839</c:v>
                </c:pt>
                <c:pt idx="8">
                  <c:v>0.41935049829187881</c:v>
                </c:pt>
                <c:pt idx="9">
                  <c:v>0.42003163712161962</c:v>
                </c:pt>
                <c:pt idx="10">
                  <c:v>0.42004090391259519</c:v>
                </c:pt>
                <c:pt idx="11">
                  <c:v>0.42004090391259519</c:v>
                </c:pt>
                <c:pt idx="12">
                  <c:v>0.61182061000460319</c:v>
                </c:pt>
                <c:pt idx="13">
                  <c:v>0.60675677637316405</c:v>
                </c:pt>
                <c:pt idx="14">
                  <c:v>0.60721003154896502</c:v>
                </c:pt>
                <c:pt idx="15">
                  <c:v>0.61444606391174539</c:v>
                </c:pt>
                <c:pt idx="16">
                  <c:v>0.61445650113586769</c:v>
                </c:pt>
                <c:pt idx="17">
                  <c:v>0.61463658366575569</c:v>
                </c:pt>
                <c:pt idx="18">
                  <c:v>0.99834192453280846</c:v>
                </c:pt>
                <c:pt idx="19">
                  <c:v>0.99896018417849619</c:v>
                </c:pt>
                <c:pt idx="20">
                  <c:v>0.99954134778393589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62-4DF0-9E52-00AF0433D2F3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7.6529579270699408E-2</c:v>
                </c:pt>
                <c:pt idx="1">
                  <c:v>7.6529579270699408E-2</c:v>
                </c:pt>
                <c:pt idx="2">
                  <c:v>8.0892948698807796E-2</c:v>
                </c:pt>
                <c:pt idx="3">
                  <c:v>8.1190811855716929E-2</c:v>
                </c:pt>
                <c:pt idx="4">
                  <c:v>0.41638318160888182</c:v>
                </c:pt>
                <c:pt idx="5">
                  <c:v>0.43666397033130439</c:v>
                </c:pt>
                <c:pt idx="6">
                  <c:v>0.4376726219253998</c:v>
                </c:pt>
                <c:pt idx="7">
                  <c:v>0.43792180357801841</c:v>
                </c:pt>
                <c:pt idx="8">
                  <c:v>0.44847943122898892</c:v>
                </c:pt>
                <c:pt idx="9">
                  <c:v>0.4499363354472713</c:v>
                </c:pt>
                <c:pt idx="10">
                  <c:v>0.44995618855167779</c:v>
                </c:pt>
                <c:pt idx="11">
                  <c:v>0.44995618855167779</c:v>
                </c:pt>
                <c:pt idx="12">
                  <c:v>0.45028742015465573</c:v>
                </c:pt>
                <c:pt idx="13">
                  <c:v>0.44232200917658698</c:v>
                </c:pt>
                <c:pt idx="14">
                  <c:v>0.44298284972369512</c:v>
                </c:pt>
                <c:pt idx="15">
                  <c:v>0.4434475514021507</c:v>
                </c:pt>
                <c:pt idx="16">
                  <c:v>0.44346261655351998</c:v>
                </c:pt>
                <c:pt idx="17">
                  <c:v>0.44372255316336001</c:v>
                </c:pt>
                <c:pt idx="18">
                  <c:v>0.99773680495587647</c:v>
                </c:pt>
                <c:pt idx="19">
                  <c:v>0.99876661312807857</c:v>
                </c:pt>
                <c:pt idx="20">
                  <c:v>0.99954134778393589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62-4DF0-9E52-00AF0433D2F3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2.2293210612234211E-3</c:v>
                </c:pt>
                <c:pt idx="1">
                  <c:v>1.4264913953927609E-2</c:v>
                </c:pt>
                <c:pt idx="2">
                  <c:v>6.9616009457096173E-2</c:v>
                </c:pt>
                <c:pt idx="3">
                  <c:v>7.5212483393206214E-2</c:v>
                </c:pt>
                <c:pt idx="4">
                  <c:v>8.9675942111105147E-2</c:v>
                </c:pt>
                <c:pt idx="5">
                  <c:v>9.7883464776504281E-2</c:v>
                </c:pt>
                <c:pt idx="6">
                  <c:v>0.34859713653372743</c:v>
                </c:pt>
                <c:pt idx="7">
                  <c:v>0.35254173027020802</c:v>
                </c:pt>
                <c:pt idx="8">
                  <c:v>0.353589129129529</c:v>
                </c:pt>
                <c:pt idx="9">
                  <c:v>0.35361960306981433</c:v>
                </c:pt>
                <c:pt idx="10">
                  <c:v>0.35375732620919709</c:v>
                </c:pt>
                <c:pt idx="11">
                  <c:v>0.35411739520756391</c:v>
                </c:pt>
                <c:pt idx="12">
                  <c:v>0.46334890361463038</c:v>
                </c:pt>
                <c:pt idx="13">
                  <c:v>0.45860166641430172</c:v>
                </c:pt>
                <c:pt idx="14">
                  <c:v>0.45927487005956502</c:v>
                </c:pt>
                <c:pt idx="15">
                  <c:v>0.46331008321453332</c:v>
                </c:pt>
                <c:pt idx="16">
                  <c:v>0.46332279281225752</c:v>
                </c:pt>
                <c:pt idx="17">
                  <c:v>0.46341775309528838</c:v>
                </c:pt>
                <c:pt idx="18">
                  <c:v>0.99712733335370485</c:v>
                </c:pt>
                <c:pt idx="19">
                  <c:v>0.99939156957096886</c:v>
                </c:pt>
                <c:pt idx="20">
                  <c:v>0.99948672411934703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62-4DF0-9E52-00AF0433D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9.0596727326162902</c:v>
                </c:pt>
                <c:pt idx="1">
                  <c:v>2.0390376143154709</c:v>
                </c:pt>
                <c:pt idx="2">
                  <c:v>1.297715565535063</c:v>
                </c:pt>
                <c:pt idx="3">
                  <c:v>1.173566917856552</c:v>
                </c:pt>
                <c:pt idx="4">
                  <c:v>1.1986991451203091</c:v>
                </c:pt>
                <c:pt idx="5">
                  <c:v>3.0002472374278382</c:v>
                </c:pt>
                <c:pt idx="6">
                  <c:v>1.012157529298753</c:v>
                </c:pt>
                <c:pt idx="7">
                  <c:v>1.0028170321618419</c:v>
                </c:pt>
                <c:pt idx="8">
                  <c:v>1.0003297929007831</c:v>
                </c:pt>
                <c:pt idx="9">
                  <c:v>1.000441530155139</c:v>
                </c:pt>
                <c:pt idx="10">
                  <c:v>1.0009921411011891</c:v>
                </c:pt>
                <c:pt idx="11">
                  <c:v>1.308461289632612</c:v>
                </c:pt>
                <c:pt idx="12">
                  <c:v>0.98975450861479319</c:v>
                </c:pt>
                <c:pt idx="13">
                  <c:v>1.001467948536966</c:v>
                </c:pt>
                <c:pt idx="14">
                  <c:v>1.0087860525755421</c:v>
                </c:pt>
                <c:pt idx="15">
                  <c:v>1.000027432163004</c:v>
                </c:pt>
                <c:pt idx="16">
                  <c:v>1.000204954913732</c:v>
                </c:pt>
                <c:pt idx="17">
                  <c:v>2.151681343007751</c:v>
                </c:pt>
                <c:pt idx="18">
                  <c:v>1.002270759351916</c:v>
                </c:pt>
                <c:pt idx="19">
                  <c:v>1.0000952124785469</c:v>
                </c:pt>
                <c:pt idx="20">
                  <c:v>1.000513539468076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8-4401-A0F0-87289A855DEF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6.3987705503931389</c:v>
                </c:pt>
                <c:pt idx="1">
                  <c:v>4.8802263849568162</c:v>
                </c:pt>
                <c:pt idx="2">
                  <c:v>1.080390616752589</c:v>
                </c:pt>
                <c:pt idx="3">
                  <c:v>1.1923013051209179</c:v>
                </c:pt>
                <c:pt idx="4">
                  <c:v>1.0915242424242431</c:v>
                </c:pt>
                <c:pt idx="5">
                  <c:v>3.561348562085267</c:v>
                </c:pt>
                <c:pt idx="6">
                  <c:v>1.011315622886934</c:v>
                </c:pt>
                <c:pt idx="7">
                  <c:v>1.0029709925645349</c:v>
                </c:pt>
                <c:pt idx="8">
                  <c:v>1.0000861846074289</c:v>
                </c:pt>
                <c:pt idx="9">
                  <c:v>1.0003894669248741</c:v>
                </c:pt>
                <c:pt idx="10">
                  <c:v>1.0010178418132709</c:v>
                </c:pt>
                <c:pt idx="11">
                  <c:v>1.308461289632612</c:v>
                </c:pt>
                <c:pt idx="12">
                  <c:v>0.98975450861479319</c:v>
                </c:pt>
                <c:pt idx="13">
                  <c:v>1.001467948536966</c:v>
                </c:pt>
                <c:pt idx="14">
                  <c:v>1.0087860525755421</c:v>
                </c:pt>
                <c:pt idx="15">
                  <c:v>1.000027432163004</c:v>
                </c:pt>
                <c:pt idx="16">
                  <c:v>1.000204954913732</c:v>
                </c:pt>
                <c:pt idx="17">
                  <c:v>2.151681343007751</c:v>
                </c:pt>
                <c:pt idx="18">
                  <c:v>1.002270759351916</c:v>
                </c:pt>
                <c:pt idx="19">
                  <c:v>1.0000952124785469</c:v>
                </c:pt>
                <c:pt idx="20">
                  <c:v>1.000513539468076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8-4401-A0F0-87289A855DEF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3.539856129094975</c:v>
                </c:pt>
                <c:pt idx="1">
                  <c:v>25.172848436473679</c:v>
                </c:pt>
                <c:pt idx="2">
                  <c:v>1.0031575192641899</c:v>
                </c:pt>
                <c:pt idx="3">
                  <c:v>1.1829383637223481</c:v>
                </c:pt>
                <c:pt idx="4">
                  <c:v>1.076813400450114</c:v>
                </c:pt>
                <c:pt idx="5">
                  <c:v>6.1268142731816306</c:v>
                </c:pt>
                <c:pt idx="6">
                  <c:v>1.0075132890685501</c:v>
                </c:pt>
                <c:pt idx="7">
                  <c:v>1.0012230104875579</c:v>
                </c:pt>
                <c:pt idx="8">
                  <c:v>1.000103209876078</c:v>
                </c:pt>
                <c:pt idx="9">
                  <c:v>1.0000968525670799</c:v>
                </c:pt>
                <c:pt idx="10">
                  <c:v>1</c:v>
                </c:pt>
                <c:pt idx="11">
                  <c:v>1.516119847617353</c:v>
                </c:pt>
                <c:pt idx="12">
                  <c:v>0.97704678224563313</c:v>
                </c:pt>
                <c:pt idx="13">
                  <c:v>1.0017511454318639</c:v>
                </c:pt>
                <c:pt idx="14">
                  <c:v>1.009619198434651</c:v>
                </c:pt>
                <c:pt idx="15">
                  <c:v>1.000030317971857</c:v>
                </c:pt>
                <c:pt idx="16">
                  <c:v>1.0002143502614871</c:v>
                </c:pt>
                <c:pt idx="17">
                  <c:v>2.151681343007751</c:v>
                </c:pt>
                <c:pt idx="18">
                  <c:v>1.002270759351916</c:v>
                </c:pt>
                <c:pt idx="19">
                  <c:v>1.0000952124785469</c:v>
                </c:pt>
                <c:pt idx="20">
                  <c:v>1.000513539468076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78-4401-A0F0-87289A855DEF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1.0570154634285169</c:v>
                </c:pt>
                <c:pt idx="2">
                  <c:v>1.006486139355667</c:v>
                </c:pt>
                <c:pt idx="3">
                  <c:v>1.099841599073573</c:v>
                </c:pt>
                <c:pt idx="4">
                  <c:v>1.011582059896011</c:v>
                </c:pt>
                <c:pt idx="5">
                  <c:v>1.005783115809618</c:v>
                </c:pt>
                <c:pt idx="6">
                  <c:v>1.000728931156097</c:v>
                </c:pt>
                <c:pt idx="7">
                  <c:v>1.001169235200341</c:v>
                </c:pt>
                <c:pt idx="8">
                  <c:v>1.0001291746568559</c:v>
                </c:pt>
                <c:pt idx="9">
                  <c:v>1.0001287570093209</c:v>
                </c:pt>
                <c:pt idx="10">
                  <c:v>1</c:v>
                </c:pt>
                <c:pt idx="11">
                  <c:v>1.0002996169958489</c:v>
                </c:pt>
                <c:pt idx="12">
                  <c:v>0.96784239872556199</c:v>
                </c:pt>
                <c:pt idx="13">
                  <c:v>1.002703145374906</c:v>
                </c:pt>
                <c:pt idx="14">
                  <c:v>1.000132295819121</c:v>
                </c:pt>
                <c:pt idx="15">
                  <c:v>1.000065041341361</c:v>
                </c:pt>
                <c:pt idx="16">
                  <c:v>1.0003251364665799</c:v>
                </c:pt>
                <c:pt idx="17">
                  <c:v>2.4508771467205079</c:v>
                </c:pt>
                <c:pt idx="18">
                  <c:v>1.0024398871899201</c:v>
                </c:pt>
                <c:pt idx="19">
                  <c:v>1.000098817565481</c:v>
                </c:pt>
                <c:pt idx="20">
                  <c:v>1.000513539468076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78-4401-A0F0-87289A855DEF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16.21806833850566</c:v>
                </c:pt>
                <c:pt idx="1">
                  <c:v>5.8672940362461219</c:v>
                </c:pt>
                <c:pt idx="2">
                  <c:v>1.3687644640237431</c:v>
                </c:pt>
                <c:pt idx="3">
                  <c:v>2.0917330423602212</c:v>
                </c:pt>
                <c:pt idx="4">
                  <c:v>1.2618229534003109</c:v>
                </c:pt>
                <c:pt idx="5">
                  <c:v>7.0528484034567924</c:v>
                </c:pt>
                <c:pt idx="6">
                  <c:v>1.0726566528024299</c:v>
                </c:pt>
                <c:pt idx="7">
                  <c:v>1.0095256136954129</c:v>
                </c:pt>
                <c:pt idx="8">
                  <c:v>1.001832337582786</c:v>
                </c:pt>
                <c:pt idx="9">
                  <c:v>1.0007158010060071</c:v>
                </c:pt>
                <c:pt idx="10">
                  <c:v>1.000638504319584</c:v>
                </c:pt>
                <c:pt idx="11">
                  <c:v>1.228286940992674</c:v>
                </c:pt>
                <c:pt idx="12">
                  <c:v>1.0021553744225411</c:v>
                </c:pt>
                <c:pt idx="13">
                  <c:v>1.000557069086969</c:v>
                </c:pt>
                <c:pt idx="14">
                  <c:v>1.0079445683116941</c:v>
                </c:pt>
                <c:pt idx="15">
                  <c:v>1.0000127397969509</c:v>
                </c:pt>
                <c:pt idx="16">
                  <c:v>1.0002512081065209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1.00058176853757</c:v>
                </c:pt>
                <c:pt idx="20">
                  <c:v>1.0004588626744471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78-4401-A0F0-87289A855DEF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7.9631515813373346</c:v>
                </c:pt>
                <c:pt idx="1">
                  <c:v>10.405082650181591</c:v>
                </c:pt>
                <c:pt idx="2">
                  <c:v>1.1129429102766819</c:v>
                </c:pt>
                <c:pt idx="3">
                  <c:v>2.7461098900363972</c:v>
                </c:pt>
                <c:pt idx="4">
                  <c:v>1.286849008977007</c:v>
                </c:pt>
                <c:pt idx="5">
                  <c:v>9.7708616567717783</c:v>
                </c:pt>
                <c:pt idx="6">
                  <c:v>1.0812202484931019</c:v>
                </c:pt>
                <c:pt idx="7">
                  <c:v>1.011908092072096</c:v>
                </c:pt>
                <c:pt idx="8">
                  <c:v>1.0008462280330459</c:v>
                </c:pt>
                <c:pt idx="9">
                  <c:v>1.000485333814328</c:v>
                </c:pt>
                <c:pt idx="10">
                  <c:v>1.000691713012883</c:v>
                </c:pt>
                <c:pt idx="11">
                  <c:v>1.228286940992674</c:v>
                </c:pt>
                <c:pt idx="12">
                  <c:v>1.0021553744225411</c:v>
                </c:pt>
                <c:pt idx="13">
                  <c:v>1.000557069086969</c:v>
                </c:pt>
                <c:pt idx="14">
                  <c:v>1.0079445683116941</c:v>
                </c:pt>
                <c:pt idx="15">
                  <c:v>1.0000127397969509</c:v>
                </c:pt>
                <c:pt idx="16">
                  <c:v>1.0002512081065209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1.00058176853757</c:v>
                </c:pt>
                <c:pt idx="20">
                  <c:v>1.0004588626744471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78-4401-A0F0-87289A855DEF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3.6041562842619359</c:v>
                </c:pt>
                <c:pt idx="1">
                  <c:v>24.189898555910339</c:v>
                </c:pt>
                <c:pt idx="2">
                  <c:v>1.044538205958897</c:v>
                </c:pt>
                <c:pt idx="3">
                  <c:v>4.0416008778888157</c:v>
                </c:pt>
                <c:pt idx="4">
                  <c:v>1.3804912049302089</c:v>
                </c:pt>
                <c:pt idx="5">
                  <c:v>17.33059883338413</c:v>
                </c:pt>
                <c:pt idx="6">
                  <c:v>1.1450972673236011</c:v>
                </c:pt>
                <c:pt idx="7">
                  <c:v>1.0126874163820021</c:v>
                </c:pt>
                <c:pt idx="8">
                  <c:v>1.0016242709440319</c:v>
                </c:pt>
                <c:pt idx="9">
                  <c:v>1.0000220621261751</c:v>
                </c:pt>
                <c:pt idx="10">
                  <c:v>1</c:v>
                </c:pt>
                <c:pt idx="11">
                  <c:v>1.456573881985348</c:v>
                </c:pt>
                <c:pt idx="12">
                  <c:v>0.99172333597686235</c:v>
                </c:pt>
                <c:pt idx="13">
                  <c:v>1.000747012960465</c:v>
                </c:pt>
                <c:pt idx="14">
                  <c:v>1.0119168524675419</c:v>
                </c:pt>
                <c:pt idx="15">
                  <c:v>1.0000169863959349</c:v>
                </c:pt>
                <c:pt idx="16">
                  <c:v>1.0002930761242741</c:v>
                </c:pt>
                <c:pt idx="17">
                  <c:v>1.6242800234548269</c:v>
                </c:pt>
                <c:pt idx="18">
                  <c:v>1.0006192864693899</c:v>
                </c:pt>
                <c:pt idx="19">
                  <c:v>1.00058176853757</c:v>
                </c:pt>
                <c:pt idx="20">
                  <c:v>1.0004588626744471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78-4401-A0F0-87289A855DEF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1.0570154634285169</c:v>
                </c:pt>
                <c:pt idx="2">
                  <c:v>1.0036821893836281</c:v>
                </c:pt>
                <c:pt idx="3">
                  <c:v>5.1284520020421844</c:v>
                </c:pt>
                <c:pt idx="4">
                  <c:v>1.0487070314513161</c:v>
                </c:pt>
                <c:pt idx="5">
                  <c:v>1.0023099034100069</c:v>
                </c:pt>
                <c:pt idx="6">
                  <c:v>1.000569333424427</c:v>
                </c:pt>
                <c:pt idx="7">
                  <c:v>1.0241084768209989</c:v>
                </c:pt>
                <c:pt idx="8">
                  <c:v>1.0032485418880639</c:v>
                </c:pt>
                <c:pt idx="9">
                  <c:v>1.0000441242523499</c:v>
                </c:pt>
                <c:pt idx="10">
                  <c:v>1</c:v>
                </c:pt>
                <c:pt idx="11">
                  <c:v>1.000736141898712</c:v>
                </c:pt>
                <c:pt idx="12">
                  <c:v>0.98231038527495873</c:v>
                </c:pt>
                <c:pt idx="13">
                  <c:v>1.0014940259209311</c:v>
                </c:pt>
                <c:pt idx="14">
                  <c:v>1.0010490285995171</c:v>
                </c:pt>
                <c:pt idx="15">
                  <c:v>1.000033972791871</c:v>
                </c:pt>
                <c:pt idx="16">
                  <c:v>1.000586152248548</c:v>
                </c:pt>
                <c:pt idx="17">
                  <c:v>2.2485600469096552</c:v>
                </c:pt>
                <c:pt idx="18">
                  <c:v>1.00103214411565</c:v>
                </c:pt>
                <c:pt idx="19">
                  <c:v>1.000775691383426</c:v>
                </c:pt>
                <c:pt idx="20">
                  <c:v>1.0004588626744471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78-4401-A0F0-87289A855DEF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6.3987705503931389</c:v>
                </c:pt>
                <c:pt idx="1">
                  <c:v>4.8802263849568162</c:v>
                </c:pt>
                <c:pt idx="2">
                  <c:v>1.080390616752589</c:v>
                </c:pt>
                <c:pt idx="3">
                  <c:v>1.1923013051209179</c:v>
                </c:pt>
                <c:pt idx="4">
                  <c:v>1.0915242424242431</c:v>
                </c:pt>
                <c:pt idx="5">
                  <c:v>3.561348562085267</c:v>
                </c:pt>
                <c:pt idx="6">
                  <c:v>1.011315622886934</c:v>
                </c:pt>
                <c:pt idx="7">
                  <c:v>1.0029709925645349</c:v>
                </c:pt>
                <c:pt idx="8">
                  <c:v>1.0000861846074289</c:v>
                </c:pt>
                <c:pt idx="9">
                  <c:v>1.0003894669248741</c:v>
                </c:pt>
                <c:pt idx="10">
                  <c:v>1.0010178418132709</c:v>
                </c:pt>
                <c:pt idx="11">
                  <c:v>1.308461289632612</c:v>
                </c:pt>
                <c:pt idx="12">
                  <c:v>0.98975450861479319</c:v>
                </c:pt>
                <c:pt idx="13">
                  <c:v>1.001467948536966</c:v>
                </c:pt>
                <c:pt idx="14">
                  <c:v>1.0087860525755421</c:v>
                </c:pt>
                <c:pt idx="15">
                  <c:v>1.000027432163004</c:v>
                </c:pt>
                <c:pt idx="16">
                  <c:v>1.000204954913732</c:v>
                </c:pt>
                <c:pt idx="17">
                  <c:v>2.151681343007751</c:v>
                </c:pt>
                <c:pt idx="18">
                  <c:v>1.002270759351916</c:v>
                </c:pt>
                <c:pt idx="19">
                  <c:v>1.0000952124785469</c:v>
                </c:pt>
                <c:pt idx="20">
                  <c:v>1.000513539468076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78-4401-A0F0-87289A85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0.282497356822145</v>
      </c>
      <c r="D7" s="4">
        <f t="shared" ref="D7:D29" si="2">+G7/G8</f>
        <v>0.15628002162674204</v>
      </c>
      <c r="E7" s="5">
        <v>0.35104236269810801</v>
      </c>
      <c r="F7" s="5">
        <v>4.3934653314352772E-4</v>
      </c>
      <c r="G7" s="5">
        <v>2.2293210612234211E-3</v>
      </c>
      <c r="H7" s="4">
        <f t="shared" ref="H7:H29" si="3">+I7/I8</f>
        <v>0.15628002162674204</v>
      </c>
      <c r="I7" s="5">
        <v>2.2293210612234211E-3</v>
      </c>
      <c r="J7" s="5">
        <f t="shared" ref="J7:J30" si="4">I7</f>
        <v>2.2293210612234211E-3</v>
      </c>
    </row>
    <row r="8" spans="1:10" ht="15.5" customHeight="1" x14ac:dyDescent="0.35">
      <c r="A8" s="3">
        <f t="shared" ref="A8:A29" si="5">1+A7</f>
        <v>1</v>
      </c>
      <c r="B8" s="4">
        <f t="shared" si="0"/>
        <v>0.94605995332974324</v>
      </c>
      <c r="C8" s="4">
        <f t="shared" si="1"/>
        <v>3.97253414735168E-2</v>
      </c>
      <c r="D8" s="4">
        <f t="shared" si="2"/>
        <v>0.20490852700654968</v>
      </c>
      <c r="E8" s="5">
        <v>0.35104236269810801</v>
      </c>
      <c r="F8" s="5">
        <v>1.5552235181447451E-3</v>
      </c>
      <c r="G8" s="5">
        <v>1.4264913953927609E-2</v>
      </c>
      <c r="H8" s="4">
        <f t="shared" si="3"/>
        <v>0.20490852700654968</v>
      </c>
      <c r="I8" s="5">
        <v>1.4264913953927609E-2</v>
      </c>
      <c r="J8" s="5">
        <f t="shared" si="4"/>
        <v>1.4264913953927609E-2</v>
      </c>
    </row>
    <row r="9" spans="1:10" ht="15.5" customHeight="1" x14ac:dyDescent="0.35">
      <c r="A9" s="3">
        <f t="shared" si="5"/>
        <v>2</v>
      </c>
      <c r="B9" s="4">
        <f t="shared" si="0"/>
        <v>0.99355565953464675</v>
      </c>
      <c r="C9" s="4">
        <f t="shared" si="1"/>
        <v>0.99685241928256063</v>
      </c>
      <c r="D9" s="4">
        <f t="shared" si="2"/>
        <v>0.92559115610035081</v>
      </c>
      <c r="E9" s="5">
        <v>0.37105720569038231</v>
      </c>
      <c r="F9" s="5">
        <v>3.9149405907097028E-2</v>
      </c>
      <c r="G9" s="5">
        <v>6.9616009457096173E-2</v>
      </c>
      <c r="H9" s="4">
        <f t="shared" si="3"/>
        <v>0.92559115610035081</v>
      </c>
      <c r="I9" s="5">
        <v>6.9616009457096173E-2</v>
      </c>
      <c r="J9" s="5">
        <f t="shared" si="4"/>
        <v>6.9616009457096173E-2</v>
      </c>
    </row>
    <row r="10" spans="1:10" ht="15.5" customHeight="1" x14ac:dyDescent="0.35">
      <c r="A10" s="3">
        <f t="shared" si="5"/>
        <v>3</v>
      </c>
      <c r="B10" s="4">
        <f t="shared" si="0"/>
        <v>0.90922183780130439</v>
      </c>
      <c r="C10" s="4">
        <f t="shared" si="1"/>
        <v>0.84535258189894513</v>
      </c>
      <c r="D10" s="4">
        <f t="shared" si="2"/>
        <v>0.83871417040727325</v>
      </c>
      <c r="E10" s="5">
        <v>0.37346393443541448</v>
      </c>
      <c r="F10" s="5">
        <v>3.9273020910430292E-2</v>
      </c>
      <c r="G10" s="5">
        <v>7.5212483393206214E-2</v>
      </c>
      <c r="H10" s="4">
        <f t="shared" si="3"/>
        <v>0.83871417040727325</v>
      </c>
      <c r="I10" s="5">
        <v>7.5212483393206214E-2</v>
      </c>
      <c r="J10" s="5">
        <f t="shared" si="4"/>
        <v>7.5212483393206214E-2</v>
      </c>
    </row>
    <row r="11" spans="1:10" ht="15.5" customHeight="1" x14ac:dyDescent="0.35">
      <c r="A11" s="3">
        <f t="shared" si="5"/>
        <v>4</v>
      </c>
      <c r="B11" s="4">
        <f t="shared" si="0"/>
        <v>0.98855054833890477</v>
      </c>
      <c r="C11" s="4">
        <f t="shared" si="1"/>
        <v>0.92866600618268169</v>
      </c>
      <c r="D11" s="4">
        <f t="shared" si="2"/>
        <v>0.91615005982737496</v>
      </c>
      <c r="E11" s="5">
        <v>0.41075117084575452</v>
      </c>
      <c r="F11" s="5">
        <v>4.6457563094217953E-2</v>
      </c>
      <c r="G11" s="5">
        <v>8.9675942111105147E-2</v>
      </c>
      <c r="H11" s="4">
        <f t="shared" si="3"/>
        <v>0.91615005982737496</v>
      </c>
      <c r="I11" s="5">
        <v>8.9675942111105147E-2</v>
      </c>
      <c r="J11" s="5">
        <f t="shared" si="4"/>
        <v>8.9675942111105147E-2</v>
      </c>
    </row>
    <row r="12" spans="1:10" ht="15.5" customHeight="1" x14ac:dyDescent="0.35">
      <c r="A12" s="3">
        <f t="shared" si="5"/>
        <v>5</v>
      </c>
      <c r="B12" s="4">
        <f t="shared" si="0"/>
        <v>0.99425013631794479</v>
      </c>
      <c r="C12" s="4">
        <f t="shared" si="1"/>
        <v>0.16321695997497637</v>
      </c>
      <c r="D12" s="4">
        <f t="shared" si="2"/>
        <v>0.28079250951343909</v>
      </c>
      <c r="E12" s="5">
        <v>0.41550851550884649</v>
      </c>
      <c r="F12" s="5">
        <v>5.0026126492110551E-2</v>
      </c>
      <c r="G12" s="5">
        <v>9.7883464776504281E-2</v>
      </c>
      <c r="H12" s="4">
        <f t="shared" si="3"/>
        <v>0.28079250951343909</v>
      </c>
      <c r="I12" s="5">
        <v>9.7883464776504281E-2</v>
      </c>
      <c r="J12" s="5">
        <f t="shared" si="4"/>
        <v>9.7883464776504281E-2</v>
      </c>
    </row>
    <row r="13" spans="1:10" ht="15.5" customHeight="1" x14ac:dyDescent="0.35">
      <c r="A13" s="3">
        <f t="shared" si="5"/>
        <v>6</v>
      </c>
      <c r="B13" s="4">
        <f t="shared" si="0"/>
        <v>0.99927159979750502</v>
      </c>
      <c r="C13" s="4">
        <f t="shared" si="1"/>
        <v>0.9925427394853561</v>
      </c>
      <c r="D13" s="4">
        <f t="shared" si="2"/>
        <v>0.98881098775609566</v>
      </c>
      <c r="E13" s="5">
        <v>0.41791144937391661</v>
      </c>
      <c r="F13" s="5">
        <v>0.3065007858238526</v>
      </c>
      <c r="G13" s="5">
        <v>0.34859713653372743</v>
      </c>
      <c r="H13" s="4">
        <f t="shared" si="3"/>
        <v>0.98881098775609566</v>
      </c>
      <c r="I13" s="5">
        <v>0.34859713653372743</v>
      </c>
      <c r="J13" s="5">
        <f t="shared" si="4"/>
        <v>0.34859713653372743</v>
      </c>
    </row>
    <row r="14" spans="1:10" ht="15.5" customHeight="1" x14ac:dyDescent="0.35">
      <c r="A14" s="3">
        <f t="shared" si="5"/>
        <v>7</v>
      </c>
      <c r="B14" s="4">
        <f t="shared" si="0"/>
        <v>0.99883213031400464</v>
      </c>
      <c r="C14" s="4">
        <f t="shared" si="1"/>
        <v>0.99877848344000619</v>
      </c>
      <c r="D14" s="4">
        <f t="shared" si="2"/>
        <v>0.9970378080856177</v>
      </c>
      <c r="E14" s="5">
        <v>0.41821607804985478</v>
      </c>
      <c r="F14" s="5">
        <v>0.30880361482748492</v>
      </c>
      <c r="G14" s="5">
        <v>0.35254173027020802</v>
      </c>
      <c r="H14" s="4">
        <f t="shared" si="3"/>
        <v>0.9970378080856177</v>
      </c>
      <c r="I14" s="5">
        <v>0.35254173027020802</v>
      </c>
      <c r="J14" s="5">
        <f t="shared" si="4"/>
        <v>0.35254173027020802</v>
      </c>
    </row>
    <row r="15" spans="1:10" ht="15.5" customHeight="1" x14ac:dyDescent="0.35">
      <c r="A15" s="3">
        <f t="shared" si="5"/>
        <v>8</v>
      </c>
      <c r="B15" s="4">
        <f t="shared" si="0"/>
        <v>0.9998708420270811</v>
      </c>
      <c r="C15" s="4">
        <f t="shared" si="1"/>
        <v>0.99989680077510068</v>
      </c>
      <c r="D15" s="4">
        <f t="shared" si="2"/>
        <v>0.99991382281971708</v>
      </c>
      <c r="E15" s="5">
        <v>0.41870507100965948</v>
      </c>
      <c r="F15" s="5">
        <v>0.30918128488701457</v>
      </c>
      <c r="G15" s="5">
        <v>0.353589129129529</v>
      </c>
      <c r="H15" s="4">
        <f t="shared" si="3"/>
        <v>0.99991382281971708</v>
      </c>
      <c r="I15" s="5">
        <v>0.353589129129529</v>
      </c>
      <c r="J15" s="5">
        <f t="shared" si="4"/>
        <v>0.353589129129529</v>
      </c>
    </row>
    <row r="16" spans="1:10" ht="15.5" customHeight="1" x14ac:dyDescent="0.35">
      <c r="A16" s="3">
        <f t="shared" si="5"/>
        <v>9</v>
      </c>
      <c r="B16" s="4">
        <f t="shared" si="0"/>
        <v>0.9998712595669117</v>
      </c>
      <c r="C16" s="4">
        <f t="shared" si="1"/>
        <v>0.99990315681243114</v>
      </c>
      <c r="D16" s="4">
        <f t="shared" si="2"/>
        <v>0.99961068470055847</v>
      </c>
      <c r="E16" s="5">
        <v>0.4187591570935309</v>
      </c>
      <c r="F16" s="5">
        <v>0.30921319544911358</v>
      </c>
      <c r="G16" s="5">
        <v>0.35361960306981433</v>
      </c>
      <c r="H16" s="4">
        <f t="shared" si="3"/>
        <v>0.99961068470055847</v>
      </c>
      <c r="I16" s="5">
        <v>0.35361960306981433</v>
      </c>
      <c r="J16" s="5">
        <f t="shared" si="4"/>
        <v>0.35361960306981433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0.99898319313527151</v>
      </c>
      <c r="E17" s="5">
        <v>0.41881307527022421</v>
      </c>
      <c r="F17" s="5">
        <v>0.3092431435408679</v>
      </c>
      <c r="G17" s="5">
        <v>0.35375732620919709</v>
      </c>
      <c r="H17" s="4">
        <f t="shared" si="3"/>
        <v>0.99898319313527151</v>
      </c>
      <c r="I17" s="5">
        <v>0.35375732620919709</v>
      </c>
      <c r="J17" s="5">
        <f t="shared" si="4"/>
        <v>0.35375732620919709</v>
      </c>
    </row>
    <row r="18" spans="1:10" ht="15.5" customHeight="1" x14ac:dyDescent="0.35">
      <c r="A18" s="3">
        <f t="shared" si="5"/>
        <v>11</v>
      </c>
      <c r="B18" s="4">
        <f t="shared" si="0"/>
        <v>0.99970047274760665</v>
      </c>
      <c r="C18" s="4">
        <f t="shared" si="1"/>
        <v>0.65957846378143703</v>
      </c>
      <c r="D18" s="4">
        <f t="shared" si="2"/>
        <v>0.76425646514982393</v>
      </c>
      <c r="E18" s="5">
        <v>0.41881307527022421</v>
      </c>
      <c r="F18" s="5">
        <v>0.3092431435408679</v>
      </c>
      <c r="G18" s="5">
        <v>0.35411739520756391</v>
      </c>
      <c r="H18" s="4">
        <f t="shared" si="3"/>
        <v>0.76425646514982393</v>
      </c>
      <c r="I18" s="5">
        <v>0.35411739520756391</v>
      </c>
      <c r="J18" s="5">
        <f t="shared" si="4"/>
        <v>0.35411739520756391</v>
      </c>
    </row>
    <row r="19" spans="1:10" ht="15.5" customHeight="1" x14ac:dyDescent="0.35">
      <c r="A19" s="3">
        <f t="shared" si="5"/>
        <v>12</v>
      </c>
      <c r="B19" s="4">
        <f t="shared" si="0"/>
        <v>1.0332260720513824</v>
      </c>
      <c r="C19" s="4">
        <f t="shared" si="1"/>
        <v>1.0234924449590954</v>
      </c>
      <c r="D19" s="4">
        <f t="shared" si="2"/>
        <v>1.0103515480819034</v>
      </c>
      <c r="E19" s="5">
        <v>0.41893855878565889</v>
      </c>
      <c r="F19" s="5">
        <v>0.46884966766189179</v>
      </c>
      <c r="G19" s="5">
        <v>0.46334890361463038</v>
      </c>
      <c r="H19" s="4">
        <f t="shared" si="3"/>
        <v>1.0103515480819034</v>
      </c>
      <c r="I19" s="5">
        <v>0.46334890361463038</v>
      </c>
      <c r="J19" s="5">
        <f t="shared" si="4"/>
        <v>0.46334890361463038</v>
      </c>
    </row>
    <row r="20" spans="1:10" ht="15.5" customHeight="1" x14ac:dyDescent="0.35">
      <c r="A20" s="3">
        <f t="shared" si="5"/>
        <v>13</v>
      </c>
      <c r="B20" s="4">
        <f t="shared" si="0"/>
        <v>0.99730414192139083</v>
      </c>
      <c r="C20" s="4">
        <f t="shared" si="1"/>
        <v>0.9982519157179407</v>
      </c>
      <c r="D20" s="4">
        <f t="shared" si="2"/>
        <v>0.99853420317733477</v>
      </c>
      <c r="E20" s="5">
        <v>0.40546649965374187</v>
      </c>
      <c r="F20" s="5">
        <v>0.45808805914598588</v>
      </c>
      <c r="G20" s="5">
        <v>0.45860166641430172</v>
      </c>
      <c r="H20" s="4">
        <f t="shared" si="3"/>
        <v>0.99853420317733477</v>
      </c>
      <c r="I20" s="5">
        <v>0.45860166641430172</v>
      </c>
      <c r="J20" s="5">
        <f t="shared" si="4"/>
        <v>0.45860166641430172</v>
      </c>
    </row>
    <row r="21" spans="1:10" ht="15.5" customHeight="1" x14ac:dyDescent="0.35">
      <c r="A21" s="3">
        <f t="shared" si="5"/>
        <v>14</v>
      </c>
      <c r="B21" s="4">
        <f t="shared" si="0"/>
        <v>0.99986772168074711</v>
      </c>
      <c r="C21" s="4">
        <f t="shared" si="1"/>
        <v>0.99047244896930964</v>
      </c>
      <c r="D21" s="4">
        <f t="shared" si="2"/>
        <v>0.99129046981457591</v>
      </c>
      <c r="E21" s="5">
        <v>0.40656253454696012</v>
      </c>
      <c r="F21" s="5">
        <v>0.45889023795815098</v>
      </c>
      <c r="G21" s="5">
        <v>0.45927487005956502</v>
      </c>
      <c r="H21" s="4">
        <f t="shared" si="3"/>
        <v>0.99129046981457591</v>
      </c>
      <c r="I21" s="5">
        <v>0.45927487005956502</v>
      </c>
      <c r="J21" s="5">
        <f t="shared" si="4"/>
        <v>0.45927487005956502</v>
      </c>
    </row>
    <row r="22" spans="1:10" ht="15.5" customHeight="1" x14ac:dyDescent="0.35">
      <c r="A22" s="3">
        <f t="shared" si="5"/>
        <v>15</v>
      </c>
      <c r="B22" s="4">
        <f t="shared" si="0"/>
        <v>0.9999349628887404</v>
      </c>
      <c r="C22" s="4">
        <f t="shared" si="1"/>
        <v>0.99996968294729449</v>
      </c>
      <c r="D22" s="4">
        <f t="shared" si="2"/>
        <v>0.99997256858949879</v>
      </c>
      <c r="E22" s="5">
        <v>0.40661632107049211</v>
      </c>
      <c r="F22" s="5">
        <v>0.46330439421679459</v>
      </c>
      <c r="G22" s="5">
        <v>0.46331008321453332</v>
      </c>
      <c r="H22" s="4">
        <f t="shared" si="3"/>
        <v>0.99997256858949879</v>
      </c>
      <c r="I22" s="5">
        <v>0.46331008321453332</v>
      </c>
      <c r="J22" s="5">
        <f t="shared" si="4"/>
        <v>0.46331008321453332</v>
      </c>
    </row>
    <row r="23" spans="1:10" ht="15.5" customHeight="1" x14ac:dyDescent="0.35">
      <c r="A23" s="3">
        <f t="shared" si="5"/>
        <v>16</v>
      </c>
      <c r="B23" s="4">
        <f t="shared" si="0"/>
        <v>0.99967496921278165</v>
      </c>
      <c r="C23" s="4">
        <f t="shared" si="1"/>
        <v>0.99978569567470099</v>
      </c>
      <c r="D23" s="4">
        <f t="shared" si="2"/>
        <v>0.99979508708417708</v>
      </c>
      <c r="E23" s="5">
        <v>0.40664276794143361</v>
      </c>
      <c r="F23" s="5">
        <v>0.46331844066637973</v>
      </c>
      <c r="G23" s="5">
        <v>0.46332279281225752</v>
      </c>
      <c r="H23" s="4">
        <f t="shared" si="3"/>
        <v>0.99979508708417708</v>
      </c>
      <c r="I23" s="5">
        <v>0.46332279281225752</v>
      </c>
      <c r="J23" s="5">
        <f t="shared" si="4"/>
        <v>0.46332279281225752</v>
      </c>
    </row>
    <row r="24" spans="1:10" ht="15.5" customHeight="1" x14ac:dyDescent="0.35">
      <c r="A24" s="3">
        <f t="shared" si="5"/>
        <v>17</v>
      </c>
      <c r="B24" s="4">
        <f t="shared" si="0"/>
        <v>0.40801718737232051</v>
      </c>
      <c r="C24" s="4">
        <f t="shared" si="1"/>
        <v>0.46475283305758408</v>
      </c>
      <c r="D24" s="4">
        <f t="shared" si="2"/>
        <v>0.46475283305758408</v>
      </c>
      <c r="E24" s="5">
        <v>0.40677498233416243</v>
      </c>
      <c r="F24" s="5">
        <v>0.46341775309528838</v>
      </c>
      <c r="G24" s="5">
        <v>0.46341775309528838</v>
      </c>
      <c r="H24" s="4">
        <f t="shared" si="3"/>
        <v>0.46475283305758408</v>
      </c>
      <c r="I24" s="5">
        <v>0.46341775309528838</v>
      </c>
      <c r="J24" s="5">
        <f t="shared" si="4"/>
        <v>0.46341775309528838</v>
      </c>
    </row>
    <row r="25" spans="1:10" ht="15.5" customHeight="1" x14ac:dyDescent="0.35">
      <c r="A25" s="3">
        <f t="shared" si="5"/>
        <v>18</v>
      </c>
      <c r="B25" s="4">
        <f t="shared" si="0"/>
        <v>0.9975660513701633</v>
      </c>
      <c r="C25" s="4">
        <f t="shared" si="1"/>
        <v>0.99773438531382042</v>
      </c>
      <c r="D25" s="4">
        <f t="shared" si="2"/>
        <v>0.99773438531382042</v>
      </c>
      <c r="E25" s="5">
        <v>0.99695550806043731</v>
      </c>
      <c r="F25" s="5">
        <v>0.99712733335370485</v>
      </c>
      <c r="G25" s="5">
        <v>0.99712733335370485</v>
      </c>
      <c r="H25" s="4">
        <f t="shared" si="3"/>
        <v>0.99773438531382042</v>
      </c>
      <c r="I25" s="5">
        <v>0.99712733335370485</v>
      </c>
      <c r="J25" s="5">
        <f t="shared" si="4"/>
        <v>0.99712733335370485</v>
      </c>
    </row>
    <row r="26" spans="1:10" ht="15.5" customHeight="1" x14ac:dyDescent="0.35">
      <c r="A26" s="3">
        <f t="shared" si="5"/>
        <v>19</v>
      </c>
      <c r="B26" s="4">
        <f t="shared" si="0"/>
        <v>0.9999011921984654</v>
      </c>
      <c r="C26" s="4">
        <f t="shared" si="1"/>
        <v>0.99990479658600573</v>
      </c>
      <c r="D26" s="4">
        <f t="shared" si="2"/>
        <v>0.99990479658600573</v>
      </c>
      <c r="E26" s="5">
        <v>0.99938796703347377</v>
      </c>
      <c r="F26" s="5">
        <v>0.99939156957096886</v>
      </c>
      <c r="G26" s="5">
        <v>0.99939156957096886</v>
      </c>
      <c r="H26" s="4">
        <f t="shared" si="3"/>
        <v>0.99990479658600573</v>
      </c>
      <c r="I26" s="5">
        <v>0.99939156957096886</v>
      </c>
      <c r="J26" s="5">
        <f t="shared" si="4"/>
        <v>0.99939156957096886</v>
      </c>
    </row>
    <row r="27" spans="1:10" ht="15.5" customHeight="1" x14ac:dyDescent="0.35">
      <c r="A27" s="3">
        <f t="shared" si="5"/>
        <v>20</v>
      </c>
      <c r="B27" s="4">
        <f t="shared" si="0"/>
        <v>0.99948672411934703</v>
      </c>
      <c r="C27" s="4">
        <f t="shared" si="1"/>
        <v>0.99948672411934703</v>
      </c>
      <c r="D27" s="4">
        <f t="shared" si="2"/>
        <v>0.99948672411934703</v>
      </c>
      <c r="E27" s="5">
        <v>0.99948672411934703</v>
      </c>
      <c r="F27" s="5">
        <v>0.99948672411934703</v>
      </c>
      <c r="G27" s="5">
        <v>0.99948672411934703</v>
      </c>
      <c r="H27" s="4">
        <f t="shared" si="3"/>
        <v>0.99948672411934703</v>
      </c>
      <c r="I27" s="5">
        <v>0.99948672411934703</v>
      </c>
      <c r="J27" s="5">
        <f t="shared" si="4"/>
        <v>0.99948672411934703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14.521638231122949</v>
      </c>
      <c r="C38" s="4">
        <v>1.03788650030778</v>
      </c>
      <c r="D38" s="4">
        <v>1.0306296442034071</v>
      </c>
      <c r="E38" s="4">
        <v>1.0024761514796039</v>
      </c>
      <c r="F38" s="4">
        <v>1</v>
      </c>
      <c r="G38" s="4">
        <v>1.0073328310468259</v>
      </c>
      <c r="H38" s="4">
        <v>1.258356164383561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1.0010886131069019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3.4669138049679238</v>
      </c>
      <c r="C39" s="4">
        <v>1.5452871988270021</v>
      </c>
      <c r="D39" s="4">
        <v>1.0004599234703919</v>
      </c>
      <c r="E39" s="4">
        <v>1.0133254367782061</v>
      </c>
      <c r="F39" s="4">
        <v>1.030653157479575</v>
      </c>
      <c r="G39" s="4">
        <v>1.121579233304121</v>
      </c>
      <c r="H39" s="4">
        <v>1</v>
      </c>
      <c r="I39" s="4">
        <v>1.0095127142614699</v>
      </c>
      <c r="J39" s="4">
        <v>1.013436769431481</v>
      </c>
      <c r="K39" s="4">
        <v>1.004197208312166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1.0013765880233401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39.502451687337746</v>
      </c>
      <c r="C40" s="4">
        <v>1.0198568872987479</v>
      </c>
      <c r="D40" s="4">
        <v>1.6360430858889781</v>
      </c>
      <c r="E40" s="4">
        <v>1.025444886188343</v>
      </c>
      <c r="F40" s="4">
        <v>1.0795892936396849</v>
      </c>
      <c r="G40" s="4">
        <v>1.015244408604701</v>
      </c>
      <c r="H40" s="4">
        <v>1</v>
      </c>
      <c r="I40" s="4">
        <v>1</v>
      </c>
      <c r="J40" s="4">
        <v>1.003893557913754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1.002327074150279</v>
      </c>
      <c r="V40" s="4">
        <v>1</v>
      </c>
    </row>
    <row r="41" spans="1:24" ht="15.5" customHeight="1" x14ac:dyDescent="0.35">
      <c r="A41" s="1">
        <f t="shared" si="6"/>
        <v>3</v>
      </c>
      <c r="B41" s="4">
        <v>6.6442168923098066</v>
      </c>
      <c r="C41" s="4">
        <v>1.1086594952420361</v>
      </c>
      <c r="D41" s="4">
        <v>1.012841325108317</v>
      </c>
      <c r="E41" s="4">
        <v>1.2630396014797129</v>
      </c>
      <c r="F41" s="4">
        <v>0.99999999999999989</v>
      </c>
      <c r="G41" s="4">
        <v>3.3702281836904961</v>
      </c>
      <c r="H41" s="4">
        <v>1.0021639513405241</v>
      </c>
      <c r="I41" s="4">
        <v>1</v>
      </c>
      <c r="J41" s="4">
        <v>1</v>
      </c>
      <c r="K41" s="4">
        <v>1</v>
      </c>
      <c r="L41" s="4">
        <v>1.0022888354923241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4.7450260417564314</v>
      </c>
      <c r="T41" s="4">
        <v>1.0030964323469489</v>
      </c>
      <c r="U41" s="4">
        <v>0.99999999999999989</v>
      </c>
      <c r="V41" s="4"/>
    </row>
    <row r="42" spans="1:24" ht="15.5" customHeight="1" x14ac:dyDescent="0.35">
      <c r="A42" s="1">
        <f t="shared" si="6"/>
        <v>4</v>
      </c>
      <c r="B42" s="4">
        <v>17.452919538285911</v>
      </c>
      <c r="C42" s="4">
        <v>1.489351444719814</v>
      </c>
      <c r="D42" s="4">
        <v>1.014691601615556</v>
      </c>
      <c r="E42" s="4">
        <v>1.036126674201072</v>
      </c>
      <c r="F42" s="4">
        <v>1.4918456356629091</v>
      </c>
      <c r="G42" s="4">
        <v>2.186546724314772</v>
      </c>
      <c r="H42" s="4">
        <v>1</v>
      </c>
      <c r="I42" s="4">
        <v>1</v>
      </c>
      <c r="J42" s="4">
        <v>1</v>
      </c>
      <c r="K42" s="4">
        <v>1.005691633014886</v>
      </c>
      <c r="L42" s="4">
        <v>1.0060117206622661</v>
      </c>
      <c r="M42" s="4">
        <v>1</v>
      </c>
      <c r="N42" s="4">
        <v>1.0733691027867831</v>
      </c>
      <c r="O42" s="4">
        <v>1</v>
      </c>
      <c r="P42" s="4">
        <v>1.0683540290067</v>
      </c>
      <c r="Q42" s="4">
        <v>1</v>
      </c>
      <c r="R42" s="4">
        <v>1</v>
      </c>
      <c r="S42" s="4">
        <v>1.000654098972533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80.924503882657476</v>
      </c>
      <c r="C43" s="4">
        <v>1.3144261473587691</v>
      </c>
      <c r="D43" s="4">
        <v>3.7566027481708599</v>
      </c>
      <c r="E43" s="4">
        <v>1.237432293685351</v>
      </c>
      <c r="F43" s="4">
        <v>1</v>
      </c>
      <c r="G43" s="4">
        <v>1</v>
      </c>
      <c r="H43" s="4">
        <v>1</v>
      </c>
      <c r="I43" s="4">
        <v>1.066308195256696</v>
      </c>
      <c r="J43" s="4">
        <v>1.000409110732366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1.001758456745645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15.611855174623519</v>
      </c>
      <c r="C44" s="4">
        <v>1.599807899910928</v>
      </c>
      <c r="D44" s="4">
        <v>2.9485926876202702</v>
      </c>
      <c r="E44" s="4">
        <v>1.298591037004422</v>
      </c>
      <c r="F44" s="4">
        <v>1.930359920099654</v>
      </c>
      <c r="G44" s="4">
        <v>1.0009518222432039</v>
      </c>
      <c r="H44" s="4">
        <v>1.0173398457169891</v>
      </c>
      <c r="I44" s="4">
        <v>0.99999999999999989</v>
      </c>
      <c r="J44" s="4">
        <v>0.99999999999999989</v>
      </c>
      <c r="K44" s="4">
        <v>0.99999999999999989</v>
      </c>
      <c r="L44" s="4">
        <v>0.99999999999999989</v>
      </c>
      <c r="M44" s="4">
        <v>0.99999999999999989</v>
      </c>
      <c r="N44" s="4">
        <v>1.0034088600362969</v>
      </c>
      <c r="O44" s="4">
        <v>1</v>
      </c>
      <c r="P44" s="4">
        <v>1</v>
      </c>
      <c r="Q44" s="4">
        <v>1.000101918375611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16.861070544161532</v>
      </c>
      <c r="C45" s="4">
        <v>1.1692858084317159</v>
      </c>
      <c r="D45" s="4">
        <v>1.125166667740211</v>
      </c>
      <c r="E45" s="4">
        <v>1.004906085950962</v>
      </c>
      <c r="F45" s="4">
        <v>1.0028483861044331</v>
      </c>
      <c r="G45" s="4">
        <v>1.26352264851907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1.0031470857985501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13.607573946241949</v>
      </c>
      <c r="C46" s="4">
        <v>1.560111999727936</v>
      </c>
      <c r="D46" s="4">
        <v>1.6078895836133831</v>
      </c>
      <c r="E46" s="4">
        <v>1.007924170187767</v>
      </c>
      <c r="F46" s="4">
        <v>1.191603691739318</v>
      </c>
      <c r="G46" s="4">
        <v>1.752990798555913</v>
      </c>
      <c r="H46" s="4">
        <v>1.086719532258636</v>
      </c>
      <c r="I46" s="4">
        <v>1</v>
      </c>
      <c r="J46" s="4">
        <v>1</v>
      </c>
      <c r="K46" s="4">
        <v>1</v>
      </c>
      <c r="L46" s="4">
        <v>1</v>
      </c>
      <c r="M46" s="4">
        <v>3.7372348662159469</v>
      </c>
      <c r="N46" s="4">
        <v>0.94625127317731017</v>
      </c>
      <c r="O46" s="4">
        <v>1.004482077762793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23.269640195869709</v>
      </c>
      <c r="C47" s="4">
        <v>1.4503808412818231</v>
      </c>
      <c r="D47" s="4">
        <v>1.006308232874725</v>
      </c>
      <c r="E47" s="4">
        <v>1.8433768171360869</v>
      </c>
      <c r="F47" s="4">
        <v>1</v>
      </c>
      <c r="G47" s="4">
        <v>7.249281611638402</v>
      </c>
      <c r="H47" s="4">
        <v>1</v>
      </c>
      <c r="I47" s="4">
        <v>1.0004644113164369</v>
      </c>
      <c r="J47" s="4">
        <v>1</v>
      </c>
      <c r="K47" s="4">
        <v>1</v>
      </c>
      <c r="L47" s="4">
        <v>1</v>
      </c>
      <c r="M47" s="4">
        <v>1</v>
      </c>
      <c r="N47" s="4">
        <v>1.000679882647566</v>
      </c>
      <c r="O47" s="4">
        <v>0.99999999999999989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4.3203851261620176</v>
      </c>
      <c r="C48" s="4">
        <v>1.2473261004729539</v>
      </c>
      <c r="D48" s="4">
        <v>1.8554630179337539</v>
      </c>
      <c r="E48" s="4">
        <v>1.007999142733383</v>
      </c>
      <c r="F48" s="4">
        <v>1.080681748421477</v>
      </c>
      <c r="G48" s="4">
        <v>1</v>
      </c>
      <c r="H48" s="4">
        <v>1</v>
      </c>
      <c r="I48" s="4">
        <v>1.003799067829017</v>
      </c>
      <c r="J48" s="4">
        <v>0.99999999999999989</v>
      </c>
      <c r="K48" s="4">
        <v>0.99999999999999989</v>
      </c>
      <c r="L48" s="4">
        <v>0.99999999999999989</v>
      </c>
      <c r="M48" s="4">
        <v>1.002208425696137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12.55037573058725</v>
      </c>
      <c r="C49" s="4">
        <v>1.0988390788029321</v>
      </c>
      <c r="D49" s="4">
        <v>1.010090715532638</v>
      </c>
      <c r="E49" s="4">
        <v>1</v>
      </c>
      <c r="F49" s="4">
        <v>1.884107051877604</v>
      </c>
      <c r="G49" s="4">
        <v>1</v>
      </c>
      <c r="H49" s="4">
        <v>1.8568883515994079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13.775719161384689</v>
      </c>
      <c r="C50" s="4">
        <v>1.4999115169533519</v>
      </c>
      <c r="D50" s="4">
        <v>1.023431692957514</v>
      </c>
      <c r="E50" s="4">
        <v>2.637019701877962</v>
      </c>
      <c r="F50" s="4">
        <v>1</v>
      </c>
      <c r="G50" s="4">
        <v>1</v>
      </c>
      <c r="H50" s="4">
        <v>1.0119872520689159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3.7327697441601781</v>
      </c>
      <c r="C51" s="4">
        <v>1.054127827973395</v>
      </c>
      <c r="D51" s="4">
        <v>1.090461921185051</v>
      </c>
      <c r="E51" s="4">
        <v>1.2073935811686629</v>
      </c>
      <c r="F51" s="4">
        <v>1.797432043629493</v>
      </c>
      <c r="G51" s="4">
        <v>98.976663290074725</v>
      </c>
      <c r="H51" s="4">
        <v>1</v>
      </c>
      <c r="I51" s="4">
        <v>1</v>
      </c>
      <c r="J51" s="4">
        <v>1</v>
      </c>
      <c r="K51" s="4">
        <v>1.000132372757049</v>
      </c>
      <c r="U51" s="4"/>
      <c r="V51" s="4"/>
    </row>
    <row r="52" spans="1:22" ht="15.5" customHeight="1" x14ac:dyDescent="0.35">
      <c r="A52" s="1">
        <f t="shared" si="6"/>
        <v>14</v>
      </c>
      <c r="B52" s="4">
        <v>14.59087413483722</v>
      </c>
      <c r="C52" s="4">
        <v>1</v>
      </c>
      <c r="D52" s="4">
        <v>1.0339254027653331</v>
      </c>
      <c r="E52" s="4">
        <v>1.014927782497876</v>
      </c>
      <c r="F52" s="4">
        <v>2.3393940915978129</v>
      </c>
      <c r="G52" s="4">
        <v>1</v>
      </c>
      <c r="H52" s="4">
        <v>1</v>
      </c>
      <c r="I52" s="4">
        <v>1.006798899293988</v>
      </c>
      <c r="J52" s="4">
        <v>1.0097456256641919</v>
      </c>
      <c r="V52" s="4"/>
    </row>
    <row r="53" spans="1:22" ht="15.5" customHeight="1" x14ac:dyDescent="0.35">
      <c r="A53" s="1">
        <f t="shared" si="6"/>
        <v>15</v>
      </c>
      <c r="B53" s="4">
        <v>3.8840097298681351</v>
      </c>
      <c r="C53" s="4">
        <v>1.391027753971916</v>
      </c>
      <c r="D53" s="4">
        <v>1.2153266510272269</v>
      </c>
      <c r="E53" s="4">
        <v>6.84932147870847</v>
      </c>
      <c r="F53" s="4">
        <v>0.99999999999999989</v>
      </c>
      <c r="G53" s="4">
        <v>0.99999999999999989</v>
      </c>
      <c r="H53" s="4">
        <v>1.0017080002732801</v>
      </c>
      <c r="I53" s="4">
        <v>1.0655265311690081</v>
      </c>
    </row>
    <row r="54" spans="1:22" ht="15.5" customHeight="1" x14ac:dyDescent="0.35">
      <c r="A54" s="1">
        <f t="shared" si="6"/>
        <v>16</v>
      </c>
      <c r="B54" s="4"/>
      <c r="C54" s="4">
        <v>25.82948442534909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68.552005200520043</v>
      </c>
      <c r="D55" s="4">
        <v>1</v>
      </c>
      <c r="E55" s="4">
        <v>1</v>
      </c>
      <c r="F55" s="4">
        <v>1.000109416931759</v>
      </c>
      <c r="G55" s="4">
        <v>1.0069297102300201</v>
      </c>
    </row>
    <row r="56" spans="1:22" ht="15.5" customHeight="1" x14ac:dyDescent="0.35">
      <c r="A56" s="1">
        <f t="shared" si="6"/>
        <v>18</v>
      </c>
      <c r="B56" s="4">
        <v>6.2083125685238727</v>
      </c>
      <c r="C56" s="4">
        <v>1.3210891343436939</v>
      </c>
      <c r="D56" s="4">
        <v>1.0073643787672559</v>
      </c>
      <c r="E56" s="4">
        <v>3.022764011870581</v>
      </c>
      <c r="F56" s="4">
        <v>1.1460116774221869</v>
      </c>
    </row>
    <row r="57" spans="1:22" ht="15.5" customHeight="1" x14ac:dyDescent="0.35">
      <c r="A57" s="1">
        <f t="shared" si="6"/>
        <v>19</v>
      </c>
      <c r="B57" s="4">
        <v>1</v>
      </c>
      <c r="C57" s="4">
        <v>1.0570154634285169</v>
      </c>
      <c r="D57" s="4">
        <v>1</v>
      </c>
      <c r="E57" s="4">
        <v>11.36259199425597</v>
      </c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3.442068482008594E-3</v>
      </c>
      <c r="C2" s="32">
        <v>2.2293210612234211E-3</v>
      </c>
      <c r="D2" s="32">
        <v>4.3934653314352772E-4</v>
      </c>
      <c r="E2" s="32">
        <v>0.35104236269810801</v>
      </c>
      <c r="F2" s="32">
        <v>1.8792924304178259E-4</v>
      </c>
      <c r="G2" s="32">
        <v>1.4179959218511029E-4</v>
      </c>
      <c r="H2" s="32">
        <v>4.106735604162271E-5</v>
      </c>
      <c r="I2" s="32">
        <v>7.6529579270699408E-2</v>
      </c>
      <c r="J2" s="32">
        <v>2.2293210612234211E-3</v>
      </c>
      <c r="M2" s="31">
        <v>1</v>
      </c>
      <c r="N2" s="17">
        <v>9.0596727326162902</v>
      </c>
      <c r="O2" s="17">
        <v>6.3987705503931389</v>
      </c>
      <c r="P2" s="17">
        <v>3.539856129094975</v>
      </c>
      <c r="Q2" s="17"/>
      <c r="R2" s="17">
        <v>16.21806833850566</v>
      </c>
      <c r="S2" s="17">
        <v>7.9631515813373346</v>
      </c>
      <c r="T2" s="17">
        <v>3.6041562842619359</v>
      </c>
      <c r="U2" s="17"/>
      <c r="V2" s="17">
        <v>6.3987705503931389</v>
      </c>
    </row>
    <row r="3" spans="1:27" x14ac:dyDescent="0.35">
      <c r="A3">
        <f t="shared" ref="A3:A24" si="0">+A2+1</f>
        <v>2</v>
      </c>
      <c r="B3" s="32">
        <v>3.1184013970251209E-2</v>
      </c>
      <c r="C3" s="32">
        <v>1.4264913953927609E-2</v>
      </c>
      <c r="D3" s="32">
        <v>1.5552235181447451E-3</v>
      </c>
      <c r="E3" s="32">
        <v>0.35104236269810801</v>
      </c>
      <c r="F3" s="32">
        <v>3.0478493064552701E-3</v>
      </c>
      <c r="G3" s="32">
        <v>1.12917164674185E-3</v>
      </c>
      <c r="H3" s="32">
        <v>1.4801316935543691E-4</v>
      </c>
      <c r="I3" s="32">
        <v>7.6529579270699408E-2</v>
      </c>
      <c r="J3" s="32">
        <v>1.4264913953927609E-2</v>
      </c>
      <c r="M3">
        <f t="shared" ref="M3:M24" si="1">+M2+1</f>
        <v>2</v>
      </c>
      <c r="N3" s="17">
        <v>2.0390376143154709</v>
      </c>
      <c r="O3" s="17">
        <v>4.8802263849568162</v>
      </c>
      <c r="P3" s="17">
        <v>25.172848436473679</v>
      </c>
      <c r="Q3" s="17">
        <v>1.0570154634285169</v>
      </c>
      <c r="R3" s="17">
        <v>5.8672940362461219</v>
      </c>
      <c r="S3" s="17">
        <v>10.405082650181591</v>
      </c>
      <c r="T3" s="17">
        <v>24.189898555910339</v>
      </c>
      <c r="U3" s="17">
        <v>1.0570154634285169</v>
      </c>
      <c r="V3" s="17">
        <v>4.8802263849568162</v>
      </c>
    </row>
    <row r="4" spans="1:27" x14ac:dyDescent="0.35">
      <c r="A4">
        <f t="shared" si="0"/>
        <v>3</v>
      </c>
      <c r="B4" s="32">
        <v>6.3585377450681324E-2</v>
      </c>
      <c r="C4" s="32">
        <v>6.9616009457096173E-2</v>
      </c>
      <c r="D4" s="32">
        <v>3.9149405907097028E-2</v>
      </c>
      <c r="E4" s="32">
        <v>0.37105720569038231</v>
      </c>
      <c r="F4" s="32">
        <v>1.788262805914188E-2</v>
      </c>
      <c r="G4" s="32">
        <v>1.17491243105906E-2</v>
      </c>
      <c r="H4" s="32">
        <v>3.5804235516467952E-3</v>
      </c>
      <c r="I4" s="32">
        <v>8.0892948698807796E-2</v>
      </c>
      <c r="J4" s="32">
        <v>6.9616009457096173E-2</v>
      </c>
      <c r="M4">
        <f t="shared" si="1"/>
        <v>3</v>
      </c>
      <c r="N4" s="17">
        <v>1.297715565535063</v>
      </c>
      <c r="O4" s="17">
        <v>1.080390616752589</v>
      </c>
      <c r="P4" s="17">
        <v>1.0031575192641899</v>
      </c>
      <c r="Q4" s="17">
        <v>1.006486139355667</v>
      </c>
      <c r="R4" s="17">
        <v>1.3687644640237431</v>
      </c>
      <c r="S4" s="17">
        <v>1.1129429102766819</v>
      </c>
      <c r="T4" s="17">
        <v>1.044538205958897</v>
      </c>
      <c r="U4" s="17">
        <v>1.0036821893836281</v>
      </c>
      <c r="V4" s="17">
        <v>1.080390616752589</v>
      </c>
    </row>
    <row r="5" spans="1:27" x14ac:dyDescent="0.35">
      <c r="A5">
        <f t="shared" si="0"/>
        <v>4</v>
      </c>
      <c r="B5" s="32">
        <v>8.251573405817135E-2</v>
      </c>
      <c r="C5" s="32">
        <v>7.5212483393206214E-2</v>
      </c>
      <c r="D5" s="32">
        <v>3.9273020910430292E-2</v>
      </c>
      <c r="E5" s="32">
        <v>0.37346393443541448</v>
      </c>
      <c r="F5" s="32">
        <v>2.4477105810707288E-2</v>
      </c>
      <c r="G5" s="32">
        <v>1.3076104603431209E-2</v>
      </c>
      <c r="H5" s="32">
        <v>3.7398891932101251E-3</v>
      </c>
      <c r="I5" s="32">
        <v>8.1190811855716929E-2</v>
      </c>
      <c r="J5" s="32">
        <v>7.5212483393206214E-2</v>
      </c>
      <c r="M5">
        <f t="shared" si="1"/>
        <v>4</v>
      </c>
      <c r="N5" s="17">
        <v>1.173566917856552</v>
      </c>
      <c r="O5" s="17">
        <v>1.1923013051209179</v>
      </c>
      <c r="P5" s="17">
        <v>1.1829383637223481</v>
      </c>
      <c r="Q5" s="17">
        <v>1.099841599073573</v>
      </c>
      <c r="R5" s="17">
        <v>2.0917330423602212</v>
      </c>
      <c r="S5" s="17">
        <v>2.7461098900363972</v>
      </c>
      <c r="T5" s="17">
        <v>4.0416008778888157</v>
      </c>
      <c r="U5" s="17">
        <v>5.1284520020421844</v>
      </c>
      <c r="V5" s="17">
        <v>1.1923013051209179</v>
      </c>
    </row>
    <row r="6" spans="1:27" x14ac:dyDescent="0.35">
      <c r="A6">
        <f t="shared" si="0"/>
        <v>5</v>
      </c>
      <c r="B6" s="32">
        <v>9.6837735693319105E-2</v>
      </c>
      <c r="C6" s="32">
        <v>8.9675942111105147E-2</v>
      </c>
      <c r="D6" s="32">
        <v>4.6457563094217953E-2</v>
      </c>
      <c r="E6" s="32">
        <v>0.41075117084575452</v>
      </c>
      <c r="F6" s="32">
        <v>5.1199571005603808E-2</v>
      </c>
      <c r="G6" s="32">
        <v>3.5908420174632923E-2</v>
      </c>
      <c r="H6" s="32">
        <v>1.5115139446484941E-2</v>
      </c>
      <c r="I6" s="32">
        <v>0.41638318160888182</v>
      </c>
      <c r="J6" s="32">
        <v>8.9675942111105147E-2</v>
      </c>
      <c r="M6">
        <f t="shared" si="1"/>
        <v>5</v>
      </c>
      <c r="N6" s="17">
        <v>1.1986991451203091</v>
      </c>
      <c r="O6" s="17">
        <v>1.0915242424242431</v>
      </c>
      <c r="P6" s="17">
        <v>1.076813400450114</v>
      </c>
      <c r="Q6" s="17">
        <v>1.011582059896011</v>
      </c>
      <c r="R6" s="17">
        <v>1.2618229534003109</v>
      </c>
      <c r="S6" s="17">
        <v>1.286849008977007</v>
      </c>
      <c r="T6" s="17">
        <v>1.3804912049302089</v>
      </c>
      <c r="U6" s="17">
        <v>1.0487070314513161</v>
      </c>
      <c r="V6" s="17">
        <v>1.0915242424242431</v>
      </c>
    </row>
    <row r="7" spans="1:27" x14ac:dyDescent="0.35">
      <c r="A7">
        <f t="shared" si="0"/>
        <v>6</v>
      </c>
      <c r="B7" s="32">
        <v>0.1160793109909681</v>
      </c>
      <c r="C7" s="32">
        <v>9.7883464776504281E-2</v>
      </c>
      <c r="D7" s="32">
        <v>5.0026126492110551E-2</v>
      </c>
      <c r="E7" s="32">
        <v>0.41550851550884649</v>
      </c>
      <c r="F7" s="32">
        <v>6.4604793899119925E-2</v>
      </c>
      <c r="G7" s="32">
        <v>4.6208714915656333E-2</v>
      </c>
      <c r="H7" s="32">
        <v>2.0866317067166119E-2</v>
      </c>
      <c r="I7" s="32">
        <v>0.43666397033130439</v>
      </c>
      <c r="J7" s="32">
        <v>9.7883464776504281E-2</v>
      </c>
      <c r="M7">
        <f t="shared" si="1"/>
        <v>6</v>
      </c>
      <c r="N7" s="17">
        <v>3.0002472374278382</v>
      </c>
      <c r="O7" s="17">
        <v>3.561348562085267</v>
      </c>
      <c r="P7" s="17">
        <v>6.1268142731816306</v>
      </c>
      <c r="Q7" s="17">
        <v>1.005783115809618</v>
      </c>
      <c r="R7" s="17">
        <v>7.0528484034567924</v>
      </c>
      <c r="S7" s="17">
        <v>9.7708616567717783</v>
      </c>
      <c r="T7" s="17">
        <v>17.33059883338413</v>
      </c>
      <c r="U7" s="17">
        <v>1.0023099034100069</v>
      </c>
      <c r="V7" s="17">
        <v>3.561348562085267</v>
      </c>
    </row>
    <row r="8" spans="1:27" x14ac:dyDescent="0.35">
      <c r="A8">
        <f t="shared" si="0"/>
        <v>7</v>
      </c>
      <c r="B8" s="32">
        <v>0.34826663212317888</v>
      </c>
      <c r="C8" s="32">
        <v>0.34859713653372743</v>
      </c>
      <c r="D8" s="32">
        <v>0.3065007858238526</v>
      </c>
      <c r="E8" s="32">
        <v>0.41791144937391661</v>
      </c>
      <c r="F8" s="32">
        <v>0.45564781750706312</v>
      </c>
      <c r="G8" s="32">
        <v>0.4514989607780846</v>
      </c>
      <c r="H8" s="32">
        <v>0.36162577022125247</v>
      </c>
      <c r="I8" s="32">
        <v>0.4376726219253998</v>
      </c>
      <c r="J8" s="32">
        <v>0.34859713653372743</v>
      </c>
      <c r="M8">
        <f t="shared" si="1"/>
        <v>7</v>
      </c>
      <c r="N8" s="17">
        <v>1.012157529298753</v>
      </c>
      <c r="O8" s="17">
        <v>1.011315622886934</v>
      </c>
      <c r="P8" s="17">
        <v>1.0075132890685501</v>
      </c>
      <c r="Q8" s="17">
        <v>1.000728931156097</v>
      </c>
      <c r="R8" s="17">
        <v>1.0726566528024299</v>
      </c>
      <c r="S8" s="17">
        <v>1.0812202484931019</v>
      </c>
      <c r="T8" s="17">
        <v>1.1450972673236011</v>
      </c>
      <c r="U8" s="17">
        <v>1.000569333424427</v>
      </c>
      <c r="V8" s="17">
        <v>1.011315622886934</v>
      </c>
    </row>
    <row r="9" spans="1:27" x14ac:dyDescent="0.35">
      <c r="A9">
        <f t="shared" si="0"/>
        <v>8</v>
      </c>
      <c r="B9" s="32">
        <v>0.35250069390699462</v>
      </c>
      <c r="C9" s="32">
        <v>0.35254173027020802</v>
      </c>
      <c r="D9" s="32">
        <v>0.30880361482748492</v>
      </c>
      <c r="E9" s="32">
        <v>0.41821607804985478</v>
      </c>
      <c r="F9" s="32">
        <v>0.48875366278385879</v>
      </c>
      <c r="G9" s="32">
        <v>0.48816981856685809</v>
      </c>
      <c r="H9" s="32">
        <v>0.41409668127414839</v>
      </c>
      <c r="I9" s="32">
        <v>0.43792180357801841</v>
      </c>
      <c r="J9" s="32">
        <v>0.35254173027020802</v>
      </c>
      <c r="M9">
        <f t="shared" si="1"/>
        <v>8</v>
      </c>
      <c r="N9" s="17">
        <v>1.0028170321618419</v>
      </c>
      <c r="O9" s="17">
        <v>1.0029709925645349</v>
      </c>
      <c r="P9" s="17">
        <v>1.0012230104875579</v>
      </c>
      <c r="Q9" s="17">
        <v>1.001169235200341</v>
      </c>
      <c r="R9" s="17">
        <v>1.0095256136954129</v>
      </c>
      <c r="S9" s="17">
        <v>1.011908092072096</v>
      </c>
      <c r="T9" s="17">
        <v>1.0126874163820021</v>
      </c>
      <c r="U9" s="17">
        <v>1.0241084768209989</v>
      </c>
      <c r="V9" s="17">
        <v>1.0029709925645349</v>
      </c>
    </row>
    <row r="10" spans="1:27" x14ac:dyDescent="0.35">
      <c r="A10">
        <f t="shared" si="0"/>
        <v>9</v>
      </c>
      <c r="B10" s="32">
        <v>0.3534936996988024</v>
      </c>
      <c r="C10" s="32">
        <v>0.353589129129529</v>
      </c>
      <c r="D10" s="32">
        <v>0.30918128488701457</v>
      </c>
      <c r="E10" s="32">
        <v>0.41870507100965948</v>
      </c>
      <c r="F10" s="32">
        <v>0.49340934136775622</v>
      </c>
      <c r="G10" s="32">
        <v>0.49398298971317051</v>
      </c>
      <c r="H10" s="32">
        <v>0.41935049829187881</v>
      </c>
      <c r="I10" s="32">
        <v>0.44847943122898892</v>
      </c>
      <c r="J10" s="32">
        <v>0.353589129129529</v>
      </c>
      <c r="M10">
        <f t="shared" si="1"/>
        <v>9</v>
      </c>
      <c r="N10" s="17">
        <v>1.0003297929007831</v>
      </c>
      <c r="O10" s="17">
        <v>1.0000861846074289</v>
      </c>
      <c r="P10" s="17">
        <v>1.000103209876078</v>
      </c>
      <c r="Q10" s="17">
        <v>1.0001291746568559</v>
      </c>
      <c r="R10" s="17">
        <v>1.001832337582786</v>
      </c>
      <c r="S10" s="17">
        <v>1.0008462280330459</v>
      </c>
      <c r="T10" s="17">
        <v>1.0016242709440319</v>
      </c>
      <c r="U10" s="17">
        <v>1.0032485418880639</v>
      </c>
      <c r="V10" s="17">
        <v>1.0000861846074289</v>
      </c>
    </row>
    <row r="11" spans="1:27" x14ac:dyDescent="0.35">
      <c r="A11">
        <f t="shared" si="0"/>
        <v>10</v>
      </c>
      <c r="B11" s="32">
        <v>0.35361027941143469</v>
      </c>
      <c r="C11" s="32">
        <v>0.35361960306981433</v>
      </c>
      <c r="D11" s="32">
        <v>0.30921319544911358</v>
      </c>
      <c r="E11" s="32">
        <v>0.4187591570935309</v>
      </c>
      <c r="F11" s="32">
        <v>0.49431343384764198</v>
      </c>
      <c r="G11" s="32">
        <v>0.49440101196691377</v>
      </c>
      <c r="H11" s="32">
        <v>0.42003163712161962</v>
      </c>
      <c r="I11" s="32">
        <v>0.4499363354472713</v>
      </c>
      <c r="J11" s="32">
        <v>0.35361960306981433</v>
      </c>
      <c r="M11">
        <f t="shared" si="1"/>
        <v>10</v>
      </c>
      <c r="N11" s="17">
        <v>1.000441530155139</v>
      </c>
      <c r="O11" s="17">
        <v>1.0003894669248741</v>
      </c>
      <c r="P11" s="17">
        <v>1.0000968525670799</v>
      </c>
      <c r="Q11" s="17">
        <v>1.0001287570093209</v>
      </c>
      <c r="R11" s="17">
        <v>1.0007158010060071</v>
      </c>
      <c r="S11" s="17">
        <v>1.000485333814328</v>
      </c>
      <c r="T11" s="17">
        <v>1.0000220621261751</v>
      </c>
      <c r="U11" s="17">
        <v>1.0000441242523499</v>
      </c>
      <c r="V11" s="17">
        <v>1.0003894669248741</v>
      </c>
    </row>
    <row r="12" spans="1:27" x14ac:dyDescent="0.35">
      <c r="A12">
        <f t="shared" si="0"/>
        <v>11</v>
      </c>
      <c r="B12" s="32">
        <v>0.35376640901296202</v>
      </c>
      <c r="C12" s="32">
        <v>0.35375732620919709</v>
      </c>
      <c r="D12" s="32">
        <v>0.3092431435408679</v>
      </c>
      <c r="E12" s="32">
        <v>0.41881307527022421</v>
      </c>
      <c r="F12" s="32">
        <v>0.49466726390087312</v>
      </c>
      <c r="G12" s="32">
        <v>0.49464096149585929</v>
      </c>
      <c r="H12" s="32">
        <v>0.42004090391259519</v>
      </c>
      <c r="I12" s="32">
        <v>0.44995618855167779</v>
      </c>
      <c r="J12" s="32">
        <v>0.35375732620919709</v>
      </c>
      <c r="M12">
        <f t="shared" si="1"/>
        <v>11</v>
      </c>
      <c r="N12" s="17">
        <v>1.0009921411011891</v>
      </c>
      <c r="O12" s="17">
        <v>1.0010178418132709</v>
      </c>
      <c r="P12" s="17">
        <v>1</v>
      </c>
      <c r="Q12" s="17">
        <v>1</v>
      </c>
      <c r="R12" s="17">
        <v>1.000638504319584</v>
      </c>
      <c r="S12" s="17">
        <v>1.000691713012883</v>
      </c>
      <c r="T12" s="17">
        <v>1</v>
      </c>
      <c r="U12" s="17">
        <v>1</v>
      </c>
      <c r="V12" s="17">
        <v>1.0010178418132709</v>
      </c>
    </row>
    <row r="13" spans="1:27" x14ac:dyDescent="0.35">
      <c r="A13">
        <f t="shared" si="0"/>
        <v>12</v>
      </c>
      <c r="B13" s="32">
        <v>0.35411739520756391</v>
      </c>
      <c r="C13" s="32">
        <v>0.35411739520756391</v>
      </c>
      <c r="D13" s="32">
        <v>0.3092431435408679</v>
      </c>
      <c r="E13" s="32">
        <v>0.41881307527022421</v>
      </c>
      <c r="F13" s="32">
        <v>0.49498311108563059</v>
      </c>
      <c r="G13" s="32">
        <v>0.49498311108563059</v>
      </c>
      <c r="H13" s="32">
        <v>0.42004090391259519</v>
      </c>
      <c r="I13" s="32">
        <v>0.44995618855167779</v>
      </c>
      <c r="J13" s="32">
        <v>0.35411739520756391</v>
      </c>
      <c r="M13">
        <f t="shared" si="1"/>
        <v>12</v>
      </c>
      <c r="N13" s="17">
        <v>1.308461289632612</v>
      </c>
      <c r="O13" s="17">
        <v>1.308461289632612</v>
      </c>
      <c r="P13" s="17">
        <v>1.516119847617353</v>
      </c>
      <c r="Q13" s="17">
        <v>1.0002996169958489</v>
      </c>
      <c r="R13" s="17">
        <v>1.228286940992674</v>
      </c>
      <c r="S13" s="17">
        <v>1.228286940992674</v>
      </c>
      <c r="T13" s="17">
        <v>1.456573881985348</v>
      </c>
      <c r="U13" s="17">
        <v>1.000736141898712</v>
      </c>
      <c r="V13" s="17">
        <v>1.308461289632612</v>
      </c>
    </row>
    <row r="14" spans="1:27" x14ac:dyDescent="0.35">
      <c r="A14">
        <f t="shared" si="0"/>
        <v>13</v>
      </c>
      <c r="B14" s="32">
        <v>0.46334890361463038</v>
      </c>
      <c r="C14" s="32">
        <v>0.46334890361463038</v>
      </c>
      <c r="D14" s="32">
        <v>0.46884966766189179</v>
      </c>
      <c r="E14" s="32">
        <v>0.41893855878565889</v>
      </c>
      <c r="F14" s="32">
        <v>0.60798129135840606</v>
      </c>
      <c r="G14" s="32">
        <v>0.60798129135840606</v>
      </c>
      <c r="H14" s="32">
        <v>0.61182061000460319</v>
      </c>
      <c r="I14" s="32">
        <v>0.45028742015465573</v>
      </c>
      <c r="J14" s="32">
        <v>0.46334890361463038</v>
      </c>
      <c r="M14">
        <f t="shared" si="1"/>
        <v>13</v>
      </c>
      <c r="N14" s="17">
        <v>0.98975450861479319</v>
      </c>
      <c r="O14" s="17">
        <v>0.98975450861479319</v>
      </c>
      <c r="P14" s="17">
        <v>0.97704678224563313</v>
      </c>
      <c r="Q14" s="17">
        <v>0.96784239872556199</v>
      </c>
      <c r="R14" s="17">
        <v>1.0021553744225411</v>
      </c>
      <c r="S14" s="17">
        <v>1.0021553744225411</v>
      </c>
      <c r="T14" s="17">
        <v>0.99172333597686235</v>
      </c>
      <c r="U14" s="17">
        <v>0.98231038527495873</v>
      </c>
      <c r="V14" s="17">
        <v>0.98975450861479319</v>
      </c>
    </row>
    <row r="15" spans="1:27" x14ac:dyDescent="0.35">
      <c r="A15">
        <f t="shared" si="0"/>
        <v>14</v>
      </c>
      <c r="B15" s="32">
        <v>0.45860166641430172</v>
      </c>
      <c r="C15" s="32">
        <v>0.45860166641430172</v>
      </c>
      <c r="D15" s="32">
        <v>0.45808805914598588</v>
      </c>
      <c r="E15" s="32">
        <v>0.40546649965374187</v>
      </c>
      <c r="F15" s="32">
        <v>0.60929171868318355</v>
      </c>
      <c r="G15" s="32">
        <v>0.60929171868318355</v>
      </c>
      <c r="H15" s="32">
        <v>0.60675677637316405</v>
      </c>
      <c r="I15" s="32">
        <v>0.44232200917658698</v>
      </c>
      <c r="J15" s="32">
        <v>0.45860166641430172</v>
      </c>
      <c r="M15">
        <f t="shared" si="1"/>
        <v>14</v>
      </c>
      <c r="N15" s="17">
        <v>1.001467948536966</v>
      </c>
      <c r="O15" s="17">
        <v>1.001467948536966</v>
      </c>
      <c r="P15" s="17">
        <v>1.0017511454318639</v>
      </c>
      <c r="Q15" s="17">
        <v>1.002703145374906</v>
      </c>
      <c r="R15" s="17">
        <v>1.000557069086969</v>
      </c>
      <c r="S15" s="17">
        <v>1.000557069086969</v>
      </c>
      <c r="T15" s="17">
        <v>1.000747012960465</v>
      </c>
      <c r="U15" s="17">
        <v>1.0014940259209311</v>
      </c>
      <c r="V15" s="17">
        <v>1.001467948536966</v>
      </c>
    </row>
    <row r="16" spans="1:27" x14ac:dyDescent="0.35">
      <c r="A16">
        <f t="shared" si="0"/>
        <v>15</v>
      </c>
      <c r="B16" s="32">
        <v>0.45927487005956502</v>
      </c>
      <c r="C16" s="32">
        <v>0.45927487005956502</v>
      </c>
      <c r="D16" s="32">
        <v>0.45889023795815098</v>
      </c>
      <c r="E16" s="32">
        <v>0.40656253454696012</v>
      </c>
      <c r="F16" s="32">
        <v>0.60963113626460841</v>
      </c>
      <c r="G16" s="32">
        <v>0.60963113626460841</v>
      </c>
      <c r="H16" s="32">
        <v>0.60721003154896502</v>
      </c>
      <c r="I16" s="32">
        <v>0.44298284972369512</v>
      </c>
      <c r="J16" s="32">
        <v>0.45927487005956502</v>
      </c>
      <c r="M16">
        <f t="shared" si="1"/>
        <v>15</v>
      </c>
      <c r="N16" s="17">
        <v>1.0087860525755421</v>
      </c>
      <c r="O16" s="17">
        <v>1.0087860525755421</v>
      </c>
      <c r="P16" s="17">
        <v>1.009619198434651</v>
      </c>
      <c r="Q16" s="17">
        <v>1.000132295819121</v>
      </c>
      <c r="R16" s="17">
        <v>1.0079445683116941</v>
      </c>
      <c r="S16" s="17">
        <v>1.0079445683116941</v>
      </c>
      <c r="T16" s="17">
        <v>1.0119168524675419</v>
      </c>
      <c r="U16" s="17">
        <v>1.0010490285995171</v>
      </c>
      <c r="V16" s="17">
        <v>1.0087860525755421</v>
      </c>
    </row>
    <row r="17" spans="1:22" x14ac:dyDescent="0.35">
      <c r="A17">
        <f t="shared" si="0"/>
        <v>16</v>
      </c>
      <c r="B17" s="32">
        <v>0.46331008321453332</v>
      </c>
      <c r="C17" s="32">
        <v>0.46331008321453332</v>
      </c>
      <c r="D17" s="32">
        <v>0.46330439421679459</v>
      </c>
      <c r="E17" s="32">
        <v>0.40661632107049211</v>
      </c>
      <c r="F17" s="32">
        <v>0.61447439247159841</v>
      </c>
      <c r="G17" s="32">
        <v>0.61447439247159841</v>
      </c>
      <c r="H17" s="32">
        <v>0.61444606391174539</v>
      </c>
      <c r="I17" s="32">
        <v>0.4434475514021507</v>
      </c>
      <c r="J17" s="32">
        <v>0.46331008321453332</v>
      </c>
      <c r="M17">
        <f t="shared" si="1"/>
        <v>16</v>
      </c>
      <c r="N17" s="17">
        <v>1.000027432163004</v>
      </c>
      <c r="O17" s="17">
        <v>1.000027432163004</v>
      </c>
      <c r="P17" s="17">
        <v>1.000030317971857</v>
      </c>
      <c r="Q17" s="17">
        <v>1.000065041341361</v>
      </c>
      <c r="R17" s="17">
        <v>1.0000127397969509</v>
      </c>
      <c r="S17" s="17">
        <v>1.0000127397969509</v>
      </c>
      <c r="T17" s="17">
        <v>1.0000169863959349</v>
      </c>
      <c r="U17" s="17">
        <v>1.000033972791871</v>
      </c>
      <c r="V17" s="17">
        <v>1.000027432163004</v>
      </c>
    </row>
    <row r="18" spans="1:22" x14ac:dyDescent="0.35">
      <c r="A18">
        <f t="shared" si="0"/>
        <v>17</v>
      </c>
      <c r="B18" s="32">
        <v>0.46332279281225752</v>
      </c>
      <c r="C18" s="32">
        <v>0.46332279281225752</v>
      </c>
      <c r="D18" s="32">
        <v>0.46331844066637973</v>
      </c>
      <c r="E18" s="32">
        <v>0.40664276794143361</v>
      </c>
      <c r="F18" s="32">
        <v>0.61448222075059034</v>
      </c>
      <c r="G18" s="32">
        <v>0.61448222075059034</v>
      </c>
      <c r="H18" s="32">
        <v>0.61445650113586769</v>
      </c>
      <c r="I18" s="32">
        <v>0.44346261655351998</v>
      </c>
      <c r="J18" s="32">
        <v>0.46332279281225752</v>
      </c>
      <c r="M18">
        <f t="shared" si="1"/>
        <v>17</v>
      </c>
      <c r="N18" s="17">
        <v>1.000204954913732</v>
      </c>
      <c r="O18" s="17">
        <v>1.000204954913732</v>
      </c>
      <c r="P18" s="17">
        <v>1.0002143502614871</v>
      </c>
      <c r="Q18" s="17">
        <v>1.0003251364665799</v>
      </c>
      <c r="R18" s="17">
        <v>1.0002512081065209</v>
      </c>
      <c r="S18" s="17">
        <v>1.0002512081065209</v>
      </c>
      <c r="T18" s="17">
        <v>1.0002930761242741</v>
      </c>
      <c r="U18" s="17">
        <v>1.000586152248548</v>
      </c>
      <c r="V18" s="17">
        <v>1.000204954913732</v>
      </c>
    </row>
    <row r="19" spans="1:22" x14ac:dyDescent="0.35">
      <c r="A19">
        <f t="shared" si="0"/>
        <v>18</v>
      </c>
      <c r="B19" s="32">
        <v>0.46341775309528838</v>
      </c>
      <c r="C19" s="32">
        <v>0.46341775309528838</v>
      </c>
      <c r="D19" s="32">
        <v>0.46341775309528838</v>
      </c>
      <c r="E19" s="32">
        <v>0.40677498233416243</v>
      </c>
      <c r="F19" s="32">
        <v>0.61463658366575569</v>
      </c>
      <c r="G19" s="32">
        <v>0.61463658366575569</v>
      </c>
      <c r="H19" s="32">
        <v>0.61463658366575569</v>
      </c>
      <c r="I19" s="32">
        <v>0.44372255316336001</v>
      </c>
      <c r="J19" s="32">
        <v>0.46341775309528838</v>
      </c>
      <c r="M19">
        <f t="shared" si="1"/>
        <v>18</v>
      </c>
      <c r="N19" s="17">
        <v>2.151681343007751</v>
      </c>
      <c r="O19" s="17">
        <v>2.151681343007751</v>
      </c>
      <c r="P19" s="17">
        <v>2.151681343007751</v>
      </c>
      <c r="Q19" s="17">
        <v>2.4508771467205079</v>
      </c>
      <c r="R19" s="17">
        <v>1.6242800234548269</v>
      </c>
      <c r="S19" s="17">
        <v>1.6242800234548269</v>
      </c>
      <c r="T19" s="17">
        <v>1.6242800234548269</v>
      </c>
      <c r="U19" s="17">
        <v>2.2485600469096552</v>
      </c>
      <c r="V19" s="17">
        <v>2.151681343007751</v>
      </c>
    </row>
    <row r="20" spans="1:22" x14ac:dyDescent="0.35">
      <c r="A20">
        <f t="shared" si="0"/>
        <v>19</v>
      </c>
      <c r="B20" s="32">
        <v>0.99712733335370485</v>
      </c>
      <c r="C20" s="32">
        <v>0.99712733335370485</v>
      </c>
      <c r="D20" s="32">
        <v>0.99712733335370485</v>
      </c>
      <c r="E20" s="32">
        <v>0.99695550806043731</v>
      </c>
      <c r="F20" s="32">
        <v>0.99834192453280846</v>
      </c>
      <c r="G20" s="32">
        <v>0.99834192453280846</v>
      </c>
      <c r="H20" s="32">
        <v>0.99834192453280846</v>
      </c>
      <c r="I20" s="32">
        <v>0.99773680495587647</v>
      </c>
      <c r="J20" s="32">
        <v>0.99712733335370485</v>
      </c>
      <c r="M20">
        <f t="shared" si="1"/>
        <v>19</v>
      </c>
      <c r="N20" s="17">
        <v>1.002270759351916</v>
      </c>
      <c r="O20" s="17">
        <v>1.002270759351916</v>
      </c>
      <c r="P20" s="17">
        <v>1.002270759351916</v>
      </c>
      <c r="Q20" s="17">
        <v>1.0024398871899201</v>
      </c>
      <c r="R20" s="17">
        <v>1.0006192864693899</v>
      </c>
      <c r="S20" s="17">
        <v>1.0006192864693899</v>
      </c>
      <c r="T20" s="17">
        <v>1.0006192864693899</v>
      </c>
      <c r="U20" s="17">
        <v>1.00103214411565</v>
      </c>
      <c r="V20" s="17">
        <v>1.002270759351916</v>
      </c>
    </row>
    <row r="21" spans="1:22" x14ac:dyDescent="0.35">
      <c r="A21">
        <f t="shared" si="0"/>
        <v>20</v>
      </c>
      <c r="B21" s="32">
        <v>0.99939156957096886</v>
      </c>
      <c r="C21" s="32">
        <v>0.99939156957096886</v>
      </c>
      <c r="D21" s="32">
        <v>0.99939156957096886</v>
      </c>
      <c r="E21" s="32">
        <v>0.99938796703347377</v>
      </c>
      <c r="F21" s="32">
        <v>0.99896018417849619</v>
      </c>
      <c r="G21" s="32">
        <v>0.99896018417849619</v>
      </c>
      <c r="H21" s="32">
        <v>0.99896018417849619</v>
      </c>
      <c r="I21" s="32">
        <v>0.99876661312807857</v>
      </c>
      <c r="J21" s="32">
        <v>0.99939156957096886</v>
      </c>
      <c r="M21">
        <f t="shared" si="1"/>
        <v>20</v>
      </c>
      <c r="N21" s="17">
        <v>1.0000952124785469</v>
      </c>
      <c r="O21" s="17">
        <v>1.0000952124785469</v>
      </c>
      <c r="P21" s="17">
        <v>1.0000952124785469</v>
      </c>
      <c r="Q21" s="17">
        <v>1.000098817565481</v>
      </c>
      <c r="R21" s="17">
        <v>1.00058176853757</v>
      </c>
      <c r="S21" s="17">
        <v>1.00058176853757</v>
      </c>
      <c r="T21" s="17">
        <v>1.00058176853757</v>
      </c>
      <c r="U21" s="17">
        <v>1.000775691383426</v>
      </c>
      <c r="V21" s="17">
        <v>1.0000952124785469</v>
      </c>
    </row>
    <row r="22" spans="1:22" x14ac:dyDescent="0.35">
      <c r="A22">
        <f t="shared" si="0"/>
        <v>21</v>
      </c>
      <c r="B22" s="32">
        <v>0.99948672411934703</v>
      </c>
      <c r="C22" s="32">
        <v>0.99948672411934703</v>
      </c>
      <c r="D22" s="32">
        <v>0.99948672411934703</v>
      </c>
      <c r="E22" s="32">
        <v>0.99948672411934703</v>
      </c>
      <c r="F22" s="32">
        <v>0.99954134778393589</v>
      </c>
      <c r="G22" s="32">
        <v>0.99954134778393589</v>
      </c>
      <c r="H22" s="32">
        <v>0.99954134778393589</v>
      </c>
      <c r="I22" s="32">
        <v>0.99954134778393589</v>
      </c>
      <c r="J22" s="32">
        <v>0.99948672411934703</v>
      </c>
      <c r="M22">
        <f t="shared" si="1"/>
        <v>21</v>
      </c>
      <c r="N22" s="17">
        <v>1.000513539468076</v>
      </c>
      <c r="O22" s="17">
        <v>1.000513539468076</v>
      </c>
      <c r="P22" s="17">
        <v>1.000513539468076</v>
      </c>
      <c r="Q22" s="17">
        <v>1.000513539468076</v>
      </c>
      <c r="R22" s="17">
        <v>1.0004588626744471</v>
      </c>
      <c r="S22" s="17">
        <v>1.0004588626744471</v>
      </c>
      <c r="T22" s="17">
        <v>1.0004588626744471</v>
      </c>
      <c r="U22" s="17">
        <v>1.0004588626744471</v>
      </c>
      <c r="V22" s="17">
        <v>1.000513539468076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45473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44743</v>
      </c>
      <c r="T7" s="11">
        <f>R9</f>
        <v>44774</v>
      </c>
      <c r="U7" s="11">
        <f>R10</f>
        <v>44805</v>
      </c>
      <c r="V7" s="11">
        <f>R11</f>
        <v>44835</v>
      </c>
      <c r="W7" s="11">
        <f>R12</f>
        <v>44866</v>
      </c>
      <c r="X7" s="11">
        <f>R13</f>
        <v>44896</v>
      </c>
      <c r="Y7" s="11">
        <f>R14</f>
        <v>44927</v>
      </c>
      <c r="Z7" s="11">
        <f>R15</f>
        <v>44958</v>
      </c>
      <c r="AA7" s="11">
        <f>R16</f>
        <v>44986</v>
      </c>
      <c r="AB7" s="11">
        <f>R17</f>
        <v>45017</v>
      </c>
      <c r="AC7" s="11">
        <f>R18</f>
        <v>45047</v>
      </c>
      <c r="AD7" s="11">
        <f>R19</f>
        <v>45078</v>
      </c>
      <c r="AE7" s="11">
        <f>R20</f>
        <v>45108</v>
      </c>
      <c r="AF7" s="11">
        <f>R21</f>
        <v>45139</v>
      </c>
      <c r="AG7" s="11">
        <f>R22</f>
        <v>45170</v>
      </c>
      <c r="AH7" s="11">
        <f>R23</f>
        <v>45200</v>
      </c>
      <c r="AI7" s="11">
        <f>R24</f>
        <v>45231</v>
      </c>
      <c r="AJ7" s="11">
        <f>R25</f>
        <v>45261</v>
      </c>
      <c r="AK7" s="11">
        <f>R26</f>
        <v>45292</v>
      </c>
      <c r="AL7" s="11">
        <f>R27</f>
        <v>45323</v>
      </c>
      <c r="AM7" s="11">
        <f>R28</f>
        <v>45352</v>
      </c>
      <c r="AN7" s="11">
        <f>R29</f>
        <v>45383</v>
      </c>
      <c r="AO7" s="11">
        <f>R30</f>
        <v>45413</v>
      </c>
      <c r="AP7" s="11">
        <f>R31</f>
        <v>45444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44743</v>
      </c>
      <c r="B8" s="13">
        <v>4598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4598</v>
      </c>
      <c r="H8" s="14">
        <f t="shared" ref="H8:H31" si="4">G8-B8</f>
        <v>0</v>
      </c>
      <c r="I8" s="13">
        <v>29363.4575</v>
      </c>
      <c r="J8" s="13">
        <f t="shared" ref="J8:J28" si="5">100*$G8/$I8</f>
        <v>15.658918913074183</v>
      </c>
      <c r="K8" s="13">
        <f t="shared" ref="K8:K31" si="6">100*(B8/I8)</f>
        <v>15.658918913074185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44743</v>
      </c>
      <c r="S8" s="17">
        <v>232.69</v>
      </c>
      <c r="T8" s="17">
        <v>3379.04</v>
      </c>
      <c r="U8" s="17">
        <v>3507.06</v>
      </c>
      <c r="V8" s="17">
        <v>3614.48</v>
      </c>
      <c r="W8" s="17">
        <v>3623.43</v>
      </c>
      <c r="X8" s="17">
        <v>3623.43</v>
      </c>
      <c r="Y8" s="17">
        <v>3650</v>
      </c>
      <c r="Z8" s="17">
        <v>4593</v>
      </c>
      <c r="AA8" s="17">
        <v>4593</v>
      </c>
      <c r="AB8" s="17">
        <v>4593</v>
      </c>
      <c r="AC8" s="17">
        <v>4593</v>
      </c>
      <c r="AD8" s="17">
        <v>4593</v>
      </c>
      <c r="AE8" s="17">
        <v>4593</v>
      </c>
      <c r="AF8" s="17">
        <v>4593</v>
      </c>
      <c r="AG8" s="17">
        <v>4598</v>
      </c>
      <c r="AH8" s="17">
        <v>4598</v>
      </c>
      <c r="AI8" s="17">
        <v>4598</v>
      </c>
      <c r="AJ8" s="17">
        <v>4598</v>
      </c>
      <c r="AK8" s="17">
        <v>4598</v>
      </c>
      <c r="AL8" s="17">
        <v>4598</v>
      </c>
      <c r="AM8" s="17">
        <v>4598</v>
      </c>
      <c r="AN8" s="17">
        <v>4598</v>
      </c>
      <c r="AO8" s="17">
        <v>4598</v>
      </c>
      <c r="AP8" s="17">
        <v>4598</v>
      </c>
      <c r="AQ8" s="13"/>
      <c r="AR8" s="13"/>
    </row>
    <row r="9" spans="1:44" x14ac:dyDescent="0.35">
      <c r="A9" s="12">
        <f t="shared" si="0"/>
        <v>44774</v>
      </c>
      <c r="B9" s="13">
        <v>5819.47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5819.47</v>
      </c>
      <c r="H9" s="14">
        <f t="shared" si="4"/>
        <v>0</v>
      </c>
      <c r="I9" s="13">
        <v>29103.355</v>
      </c>
      <c r="J9" s="13">
        <f t="shared" si="5"/>
        <v>19.995873328006343</v>
      </c>
      <c r="K9" s="13">
        <f t="shared" si="6"/>
        <v>19.99587332800634</v>
      </c>
      <c r="L9" s="13">
        <f t="shared" si="7"/>
        <v>0</v>
      </c>
      <c r="M9" s="13"/>
      <c r="N9" s="13"/>
      <c r="O9" s="13"/>
      <c r="P9" s="13"/>
      <c r="R9" s="16">
        <f t="shared" si="8"/>
        <v>44774</v>
      </c>
      <c r="S9" s="17">
        <v>900.9799999999999</v>
      </c>
      <c r="T9" s="17">
        <v>3123.62</v>
      </c>
      <c r="U9" s="17">
        <v>4826.8899999999994</v>
      </c>
      <c r="V9" s="17">
        <v>4829.1099999999997</v>
      </c>
      <c r="W9" s="17">
        <v>4893.46</v>
      </c>
      <c r="X9" s="17">
        <v>5043.46</v>
      </c>
      <c r="Y9" s="17">
        <v>5656.64</v>
      </c>
      <c r="Z9" s="17">
        <v>5656.64</v>
      </c>
      <c r="AA9" s="17">
        <v>5710.4500000000007</v>
      </c>
      <c r="AB9" s="17">
        <v>5787.18</v>
      </c>
      <c r="AC9" s="17">
        <v>5811.47</v>
      </c>
      <c r="AD9" s="17">
        <v>5811.47</v>
      </c>
      <c r="AE9" s="17">
        <v>5811.47</v>
      </c>
      <c r="AF9" s="17">
        <v>5811.47</v>
      </c>
      <c r="AG9" s="17">
        <v>5811.47</v>
      </c>
      <c r="AH9" s="17">
        <v>5811.47</v>
      </c>
      <c r="AI9" s="17">
        <v>5811.47</v>
      </c>
      <c r="AJ9" s="17">
        <v>5811.47</v>
      </c>
      <c r="AK9" s="17">
        <v>5811.47</v>
      </c>
      <c r="AL9" s="17">
        <v>5811.47</v>
      </c>
      <c r="AM9" s="17">
        <v>5811.47</v>
      </c>
      <c r="AN9" s="17">
        <v>5819.47</v>
      </c>
      <c r="AO9" s="17">
        <v>5819.47</v>
      </c>
      <c r="AP9" s="17"/>
      <c r="AQ9" s="13"/>
      <c r="AR9" s="13"/>
    </row>
    <row r="10" spans="1:44" x14ac:dyDescent="0.35">
      <c r="A10" s="12">
        <f t="shared" si="0"/>
        <v>44805</v>
      </c>
      <c r="B10" s="13">
        <v>5168.6899999999996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5168.6899999999996</v>
      </c>
      <c r="H10" s="14">
        <f t="shared" si="4"/>
        <v>0</v>
      </c>
      <c r="I10" s="13">
        <v>28675.235000000001</v>
      </c>
      <c r="J10" s="13">
        <f t="shared" si="5"/>
        <v>18.024926386828213</v>
      </c>
      <c r="K10" s="13">
        <f t="shared" si="6"/>
        <v>18.024926386828213</v>
      </c>
      <c r="L10" s="13">
        <f t="shared" si="7"/>
        <v>0</v>
      </c>
      <c r="M10" s="13"/>
      <c r="N10" s="13"/>
      <c r="O10" s="13"/>
      <c r="P10" s="13"/>
      <c r="R10" s="16">
        <f t="shared" si="8"/>
        <v>44805</v>
      </c>
      <c r="S10" s="17">
        <v>69.34</v>
      </c>
      <c r="T10" s="17">
        <v>2739.1</v>
      </c>
      <c r="U10" s="17">
        <v>2793.49</v>
      </c>
      <c r="V10" s="17">
        <v>4570.2700000000004</v>
      </c>
      <c r="W10" s="17">
        <v>4686.5599999999986</v>
      </c>
      <c r="X10" s="17">
        <v>5059.5599999999986</v>
      </c>
      <c r="Y10" s="17">
        <v>5136.6899999999996</v>
      </c>
      <c r="Z10" s="17">
        <v>5136.6899999999996</v>
      </c>
      <c r="AA10" s="17">
        <v>5136.6899999999996</v>
      </c>
      <c r="AB10" s="17">
        <v>5156.6899999999996</v>
      </c>
      <c r="AC10" s="17">
        <v>5156.6899999999996</v>
      </c>
      <c r="AD10" s="17">
        <v>5156.6899999999996</v>
      </c>
      <c r="AE10" s="17">
        <v>5156.6899999999996</v>
      </c>
      <c r="AF10" s="17">
        <v>5156.6899999999996</v>
      </c>
      <c r="AG10" s="17">
        <v>5156.6899999999996</v>
      </c>
      <c r="AH10" s="17">
        <v>5156.6899999999996</v>
      </c>
      <c r="AI10" s="17">
        <v>5156.6899999999996</v>
      </c>
      <c r="AJ10" s="17">
        <v>5156.6899999999996</v>
      </c>
      <c r="AK10" s="17">
        <v>5156.6899999999996</v>
      </c>
      <c r="AL10" s="17">
        <v>5156.6899999999996</v>
      </c>
      <c r="AM10" s="17">
        <v>5168.6899999999996</v>
      </c>
      <c r="AN10" s="17">
        <v>5168.6899999999996</v>
      </c>
      <c r="AO10" s="17"/>
      <c r="AP10" s="17"/>
      <c r="AQ10" s="13"/>
      <c r="AR10" s="13"/>
    </row>
    <row r="11" spans="1:44" x14ac:dyDescent="0.35">
      <c r="A11" s="12">
        <f t="shared" si="0"/>
        <v>44835</v>
      </c>
      <c r="B11" s="13">
        <v>110467.74</v>
      </c>
      <c r="C11" s="13">
        <f>+'Completion Factors'!J27</f>
        <v>0.99948672411934703</v>
      </c>
      <c r="D11" s="13">
        <f t="shared" si="1"/>
        <v>56.729544439130486</v>
      </c>
      <c r="E11" s="13">
        <f t="shared" si="2"/>
        <v>56.729544439130486</v>
      </c>
      <c r="F11" s="13"/>
      <c r="G11" s="13">
        <f t="shared" si="3"/>
        <v>110524.46954443914</v>
      </c>
      <c r="H11" s="14">
        <f t="shared" si="4"/>
        <v>56.72954443913477</v>
      </c>
      <c r="I11" s="13">
        <v>28527.522499999999</v>
      </c>
      <c r="J11" s="13">
        <f t="shared" si="5"/>
        <v>387.43101348684996</v>
      </c>
      <c r="K11" s="13">
        <f t="shared" si="6"/>
        <v>387.23215449221016</v>
      </c>
      <c r="L11" s="13">
        <f t="shared" si="7"/>
        <v>0.1988589946398065</v>
      </c>
      <c r="M11" s="13"/>
      <c r="N11" s="13"/>
      <c r="O11" s="13"/>
      <c r="P11" s="13"/>
      <c r="R11" s="16">
        <f t="shared" si="8"/>
        <v>44835</v>
      </c>
      <c r="S11" s="17">
        <v>727.55</v>
      </c>
      <c r="T11" s="17">
        <v>4834</v>
      </c>
      <c r="U11" s="17">
        <v>5359.26</v>
      </c>
      <c r="V11" s="17">
        <v>5428.08</v>
      </c>
      <c r="W11" s="17">
        <v>6855.88</v>
      </c>
      <c r="X11" s="17">
        <v>6855.88</v>
      </c>
      <c r="Y11" s="17">
        <v>23105.88</v>
      </c>
      <c r="Z11" s="17">
        <v>23155.88</v>
      </c>
      <c r="AA11" s="17">
        <v>23155.88</v>
      </c>
      <c r="AB11" s="17">
        <v>23155.88</v>
      </c>
      <c r="AC11" s="17">
        <v>23155.88</v>
      </c>
      <c r="AD11" s="17">
        <v>23208.880000000001</v>
      </c>
      <c r="AE11" s="17">
        <v>23208.880000000001</v>
      </c>
      <c r="AF11" s="17">
        <v>23208.880000000001</v>
      </c>
      <c r="AG11" s="17">
        <v>23208.880000000001</v>
      </c>
      <c r="AH11" s="17">
        <v>23208.880000000001</v>
      </c>
      <c r="AI11" s="17">
        <v>23208.880000000001</v>
      </c>
      <c r="AJ11" s="17">
        <v>23208.880000000001</v>
      </c>
      <c r="AK11" s="17">
        <v>110126.74</v>
      </c>
      <c r="AL11" s="17">
        <v>110467.74</v>
      </c>
      <c r="AM11" s="17">
        <v>110467.74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44866</v>
      </c>
      <c r="B12" s="13">
        <v>24477.13</v>
      </c>
      <c r="C12" s="13">
        <f>++'Completion Factors'!J26</f>
        <v>0.99939156957096886</v>
      </c>
      <c r="D12" s="13">
        <f t="shared" si="1"/>
        <v>14.901697353466034</v>
      </c>
      <c r="E12" s="13">
        <f t="shared" si="2"/>
        <v>14.901697353466034</v>
      </c>
      <c r="F12" s="13"/>
      <c r="G12" s="13">
        <f t="shared" si="3"/>
        <v>24492.031697353468</v>
      </c>
      <c r="H12" s="14">
        <f t="shared" si="4"/>
        <v>14.901697353467171</v>
      </c>
      <c r="I12" s="13">
        <v>27969.945833333331</v>
      </c>
      <c r="J12" s="13">
        <f t="shared" si="5"/>
        <v>87.565531386067107</v>
      </c>
      <c r="K12" s="13">
        <f t="shared" si="6"/>
        <v>87.512253852237549</v>
      </c>
      <c r="L12" s="13">
        <f t="shared" si="7"/>
        <v>5.327753382955791E-2</v>
      </c>
      <c r="M12" s="13"/>
      <c r="N12" s="13"/>
      <c r="O12" s="13"/>
      <c r="P12" s="13"/>
      <c r="R12" s="16">
        <f t="shared" si="8"/>
        <v>44866</v>
      </c>
      <c r="S12" s="17">
        <v>236.51</v>
      </c>
      <c r="T12" s="17">
        <v>4127.79</v>
      </c>
      <c r="U12" s="17">
        <v>6147.73</v>
      </c>
      <c r="V12" s="17">
        <v>6238.0499999999993</v>
      </c>
      <c r="W12" s="17">
        <v>6463.4099999999989</v>
      </c>
      <c r="X12" s="17">
        <v>9642.41</v>
      </c>
      <c r="Y12" s="17">
        <v>21083.58</v>
      </c>
      <c r="Z12" s="17">
        <v>21083.58</v>
      </c>
      <c r="AA12" s="17">
        <v>21083.58</v>
      </c>
      <c r="AB12" s="17">
        <v>21083.58</v>
      </c>
      <c r="AC12" s="17">
        <v>21203.58</v>
      </c>
      <c r="AD12" s="17">
        <v>21331.05</v>
      </c>
      <c r="AE12" s="17">
        <v>21331.05</v>
      </c>
      <c r="AF12" s="17">
        <v>22896.09</v>
      </c>
      <c r="AG12" s="17">
        <v>22896.09</v>
      </c>
      <c r="AH12" s="17">
        <v>24461.13</v>
      </c>
      <c r="AI12" s="17">
        <v>24461.13</v>
      </c>
      <c r="AJ12" s="17">
        <v>24461.13</v>
      </c>
      <c r="AK12" s="17">
        <v>24477.13</v>
      </c>
      <c r="AL12" s="17">
        <v>24477.13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44896</v>
      </c>
      <c r="B13" s="13">
        <v>12248.13</v>
      </c>
      <c r="C13" s="13">
        <f>++'Completion Factors'!J25</f>
        <v>0.99712733335370485</v>
      </c>
      <c r="D13" s="13">
        <f t="shared" si="1"/>
        <v>35.286159905122879</v>
      </c>
      <c r="E13" s="13">
        <f t="shared" si="2"/>
        <v>35.286159905122879</v>
      </c>
      <c r="F13" s="13"/>
      <c r="G13" s="13">
        <f t="shared" si="3"/>
        <v>12283.416159905122</v>
      </c>
      <c r="H13" s="14">
        <f t="shared" si="4"/>
        <v>35.286159905122986</v>
      </c>
      <c r="I13" s="13">
        <v>27441.040000000001</v>
      </c>
      <c r="J13" s="13">
        <f t="shared" si="5"/>
        <v>44.762939596695759</v>
      </c>
      <c r="K13" s="13">
        <f t="shared" si="6"/>
        <v>44.634350593126207</v>
      </c>
      <c r="L13" s="13">
        <f t="shared" si="7"/>
        <v>0.12858900356955161</v>
      </c>
      <c r="M13" s="13"/>
      <c r="N13" s="13"/>
      <c r="O13" s="13"/>
      <c r="P13" s="13"/>
      <c r="R13" s="16">
        <f t="shared" si="8"/>
        <v>44896</v>
      </c>
      <c r="S13" s="17">
        <v>23.18</v>
      </c>
      <c r="T13" s="17">
        <v>1875.83</v>
      </c>
      <c r="U13" s="17">
        <v>2465.64</v>
      </c>
      <c r="V13" s="17">
        <v>9262.43</v>
      </c>
      <c r="W13" s="17">
        <v>11461.63</v>
      </c>
      <c r="X13" s="17">
        <v>11461.63</v>
      </c>
      <c r="Y13" s="17">
        <v>11461.63</v>
      </c>
      <c r="Z13" s="17">
        <v>11461.63</v>
      </c>
      <c r="AA13" s="17">
        <v>12221.63</v>
      </c>
      <c r="AB13" s="17">
        <v>12226.63</v>
      </c>
      <c r="AC13" s="17">
        <v>12226.63</v>
      </c>
      <c r="AD13" s="17">
        <v>12226.63</v>
      </c>
      <c r="AE13" s="17">
        <v>12226.63</v>
      </c>
      <c r="AF13" s="17">
        <v>12226.63</v>
      </c>
      <c r="AG13" s="17">
        <v>12226.63</v>
      </c>
      <c r="AH13" s="17">
        <v>12226.63</v>
      </c>
      <c r="AI13" s="17">
        <v>12226.63</v>
      </c>
      <c r="AJ13" s="17">
        <v>12248.13</v>
      </c>
      <c r="AK13" s="17">
        <v>12248.13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44927</v>
      </c>
      <c r="B14" s="13">
        <v>29438.32</v>
      </c>
      <c r="C14" s="13">
        <f>++'Completion Factors'!J24</f>
        <v>0.46341775309528838</v>
      </c>
      <c r="D14" s="13">
        <f t="shared" si="1"/>
        <v>34086.048247383194</v>
      </c>
      <c r="E14" s="13">
        <f t="shared" si="2"/>
        <v>34086.048247383194</v>
      </c>
      <c r="F14" s="13"/>
      <c r="G14" s="13">
        <f t="shared" si="3"/>
        <v>63524.368247383194</v>
      </c>
      <c r="H14" s="14">
        <f t="shared" si="4"/>
        <v>34086.048247383194</v>
      </c>
      <c r="I14" s="13">
        <v>27160.433333333331</v>
      </c>
      <c r="J14" s="13">
        <f t="shared" si="5"/>
        <v>233.88569492895866</v>
      </c>
      <c r="K14" s="13">
        <f t="shared" si="6"/>
        <v>108.3867832251081</v>
      </c>
      <c r="L14" s="13">
        <f t="shared" si="7"/>
        <v>125.49891170385055</v>
      </c>
      <c r="M14" s="13"/>
      <c r="N14" s="13"/>
      <c r="O14" s="13"/>
      <c r="P14" s="13"/>
      <c r="R14" s="16">
        <f t="shared" si="8"/>
        <v>44927</v>
      </c>
      <c r="S14" s="17">
        <v>156.05000000000001</v>
      </c>
      <c r="T14" s="17">
        <v>2436.23</v>
      </c>
      <c r="U14" s="17">
        <v>3897.5</v>
      </c>
      <c r="V14" s="17">
        <v>11492.14</v>
      </c>
      <c r="W14" s="17">
        <v>14923.59</v>
      </c>
      <c r="X14" s="17">
        <v>28807.9</v>
      </c>
      <c r="Y14" s="17">
        <v>28835.32</v>
      </c>
      <c r="Z14" s="17">
        <v>29335.32</v>
      </c>
      <c r="AA14" s="17">
        <v>29335.32</v>
      </c>
      <c r="AB14" s="17">
        <v>29335.32</v>
      </c>
      <c r="AC14" s="17">
        <v>29335.32</v>
      </c>
      <c r="AD14" s="17">
        <v>29335.32</v>
      </c>
      <c r="AE14" s="17">
        <v>29335.32</v>
      </c>
      <c r="AF14" s="17">
        <v>29435.32</v>
      </c>
      <c r="AG14" s="17">
        <v>29435.32</v>
      </c>
      <c r="AH14" s="17">
        <v>29435.32</v>
      </c>
      <c r="AI14" s="17">
        <v>29438.32</v>
      </c>
      <c r="AJ14" s="17">
        <v>29438.32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44958</v>
      </c>
      <c r="B15" s="13">
        <v>4462.5599999999986</v>
      </c>
      <c r="C15" s="13">
        <f>++'Completion Factors'!J23</f>
        <v>0.46332279281225752</v>
      </c>
      <c r="D15" s="13">
        <f t="shared" si="1"/>
        <v>5169.0835738318365</v>
      </c>
      <c r="E15" s="13">
        <f t="shared" si="2"/>
        <v>5169.0835738318365</v>
      </c>
      <c r="F15" s="13"/>
      <c r="G15" s="13">
        <f t="shared" si="3"/>
        <v>9631.643573831836</v>
      </c>
      <c r="H15" s="14">
        <f t="shared" si="4"/>
        <v>5169.0835738318374</v>
      </c>
      <c r="I15" s="13">
        <v>26614.09</v>
      </c>
      <c r="J15" s="13">
        <f t="shared" si="5"/>
        <v>36.190016543236439</v>
      </c>
      <c r="K15" s="13">
        <f t="shared" si="6"/>
        <v>16.767659536734108</v>
      </c>
      <c r="L15" s="13">
        <f t="shared" si="7"/>
        <v>19.422357006502331</v>
      </c>
      <c r="M15" s="13"/>
      <c r="N15" s="13"/>
      <c r="O15" s="13"/>
      <c r="P15" s="13"/>
      <c r="R15" s="16">
        <f t="shared" si="8"/>
        <v>44958</v>
      </c>
      <c r="S15" s="17">
        <v>157.49</v>
      </c>
      <c r="T15" s="17">
        <v>2655.45</v>
      </c>
      <c r="U15" s="17">
        <v>3104.98</v>
      </c>
      <c r="V15" s="17">
        <v>3493.62</v>
      </c>
      <c r="W15" s="17">
        <v>3510.76</v>
      </c>
      <c r="X15" s="17">
        <v>3520.76</v>
      </c>
      <c r="Y15" s="17">
        <v>4448.5599999999986</v>
      </c>
      <c r="Z15" s="17">
        <v>4448.5599999999986</v>
      </c>
      <c r="AA15" s="17">
        <v>4448.5599999999986</v>
      </c>
      <c r="AB15" s="17">
        <v>4448.5599999999986</v>
      </c>
      <c r="AC15" s="17">
        <v>4448.5599999999986</v>
      </c>
      <c r="AD15" s="17">
        <v>4448.5599999999986</v>
      </c>
      <c r="AE15" s="17">
        <v>4448.5599999999986</v>
      </c>
      <c r="AF15" s="17">
        <v>4448.5599999999986</v>
      </c>
      <c r="AG15" s="17">
        <v>4448.5599999999986</v>
      </c>
      <c r="AH15" s="17">
        <v>4462.5599999999986</v>
      </c>
      <c r="AI15" s="17">
        <v>4462.5599999999986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44986</v>
      </c>
      <c r="B16" s="13">
        <v>71939.569999999992</v>
      </c>
      <c r="C16" s="13">
        <f>++'Completion Factors'!J22</f>
        <v>0.46331008321453332</v>
      </c>
      <c r="D16" s="13">
        <f t="shared" si="1"/>
        <v>83333.480611956475</v>
      </c>
      <c r="E16" s="13">
        <f t="shared" si="2"/>
        <v>83333.480611956475</v>
      </c>
      <c r="F16" s="13"/>
      <c r="G16" s="13">
        <f t="shared" si="3"/>
        <v>155273.05061195645</v>
      </c>
      <c r="H16" s="14">
        <f t="shared" si="4"/>
        <v>83333.48061195646</v>
      </c>
      <c r="I16" s="13">
        <v>25974.005833333329</v>
      </c>
      <c r="J16" s="13">
        <f t="shared" si="5"/>
        <v>597.80170840144046</v>
      </c>
      <c r="K16" s="13">
        <f t="shared" si="6"/>
        <v>276.96755926526157</v>
      </c>
      <c r="L16" s="13">
        <f t="shared" si="7"/>
        <v>320.83414913617889</v>
      </c>
      <c r="M16" s="13"/>
      <c r="N16" s="13"/>
      <c r="O16" s="13"/>
      <c r="P16" s="13"/>
      <c r="R16" s="16">
        <f t="shared" si="8"/>
        <v>44986</v>
      </c>
      <c r="S16" s="17">
        <v>259.31</v>
      </c>
      <c r="T16" s="17">
        <v>3528.58</v>
      </c>
      <c r="U16" s="17">
        <v>5504.98</v>
      </c>
      <c r="V16" s="17">
        <v>8851.4</v>
      </c>
      <c r="W16" s="17">
        <v>8921.5399999999991</v>
      </c>
      <c r="X16" s="17">
        <v>10630.94</v>
      </c>
      <c r="Y16" s="17">
        <v>18635.939999999999</v>
      </c>
      <c r="Z16" s="17">
        <v>20252.04</v>
      </c>
      <c r="AA16" s="17">
        <v>20252.04</v>
      </c>
      <c r="AB16" s="17">
        <v>20252.04</v>
      </c>
      <c r="AC16" s="17">
        <v>20252.04</v>
      </c>
      <c r="AD16" s="17">
        <v>20252.04</v>
      </c>
      <c r="AE16" s="17">
        <v>75686.62999999999</v>
      </c>
      <c r="AF16" s="17">
        <v>71618.569999999992</v>
      </c>
      <c r="AG16" s="17">
        <v>71939.569999999992</v>
      </c>
      <c r="AH16" s="17">
        <v>71939.569999999992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45017</v>
      </c>
      <c r="B17" s="13">
        <v>42683.420000000013</v>
      </c>
      <c r="C17" s="13">
        <f>++'Completion Factors'!J21</f>
        <v>0.45927487005956502</v>
      </c>
      <c r="D17" s="13">
        <f t="shared" si="1"/>
        <v>50253.125808535609</v>
      </c>
      <c r="E17" s="13">
        <f t="shared" si="2"/>
        <v>50253.125808535609</v>
      </c>
      <c r="F17" s="13"/>
      <c r="G17" s="13">
        <f t="shared" si="3"/>
        <v>92936.545808535622</v>
      </c>
      <c r="H17" s="14">
        <f t="shared" si="4"/>
        <v>50253.125808535609</v>
      </c>
      <c r="I17" s="13">
        <v>25374.62833333333</v>
      </c>
      <c r="J17" s="13">
        <f t="shared" si="5"/>
        <v>366.25776183862257</v>
      </c>
      <c r="K17" s="13">
        <f t="shared" si="6"/>
        <v>168.21298597674047</v>
      </c>
      <c r="L17" s="13">
        <f t="shared" si="7"/>
        <v>198.0447758618821</v>
      </c>
      <c r="M17" s="13"/>
      <c r="N17" s="13"/>
      <c r="O17" s="13"/>
      <c r="P17" s="13"/>
      <c r="R17" s="16">
        <f t="shared" si="8"/>
        <v>45017</v>
      </c>
      <c r="S17" s="17">
        <v>93.94</v>
      </c>
      <c r="T17" s="17">
        <v>2185.9499999999998</v>
      </c>
      <c r="U17" s="17">
        <v>3170.46</v>
      </c>
      <c r="V17" s="17">
        <v>3190.46</v>
      </c>
      <c r="W17" s="17">
        <v>5881.22</v>
      </c>
      <c r="X17" s="17">
        <v>5881.22</v>
      </c>
      <c r="Y17" s="17">
        <v>42634.62</v>
      </c>
      <c r="Z17" s="17">
        <v>42634.62</v>
      </c>
      <c r="AA17" s="17">
        <v>42654.420000000013</v>
      </c>
      <c r="AB17" s="17">
        <v>42654.420000000013</v>
      </c>
      <c r="AC17" s="17">
        <v>42654.420000000013</v>
      </c>
      <c r="AD17" s="17">
        <v>42654.420000000013</v>
      </c>
      <c r="AE17" s="17">
        <v>42654.420000000013</v>
      </c>
      <c r="AF17" s="17">
        <v>42683.420000000013</v>
      </c>
      <c r="AG17" s="17">
        <v>42683.420000000013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45047</v>
      </c>
      <c r="B18" s="13">
        <v>7260.98</v>
      </c>
      <c r="C18" s="13">
        <f>++'Completion Factors'!J20</f>
        <v>0.45860166641430172</v>
      </c>
      <c r="D18" s="13">
        <f t="shared" si="1"/>
        <v>8571.8887655496128</v>
      </c>
      <c r="E18" s="13">
        <f t="shared" si="2"/>
        <v>8571.8887655496128</v>
      </c>
      <c r="F18" s="13"/>
      <c r="G18" s="13">
        <f t="shared" si="3"/>
        <v>15832.868765549612</v>
      </c>
      <c r="H18" s="14">
        <f t="shared" si="4"/>
        <v>8571.8887655496128</v>
      </c>
      <c r="I18" s="13">
        <v>24674.52916666666</v>
      </c>
      <c r="J18" s="13">
        <f t="shared" si="5"/>
        <v>64.166852622008975</v>
      </c>
      <c r="K18" s="13">
        <f t="shared" si="6"/>
        <v>29.427025541014213</v>
      </c>
      <c r="L18" s="13">
        <f t="shared" si="7"/>
        <v>34.739827080994758</v>
      </c>
      <c r="M18" s="13"/>
      <c r="N18" s="13"/>
      <c r="O18" s="13"/>
      <c r="P18" s="13"/>
      <c r="R18" s="16">
        <f t="shared" si="8"/>
        <v>45047</v>
      </c>
      <c r="S18" s="17">
        <v>662.64</v>
      </c>
      <c r="T18" s="17">
        <v>2862.86</v>
      </c>
      <c r="U18" s="17">
        <v>3570.92</v>
      </c>
      <c r="V18" s="17">
        <v>6625.7099999999991</v>
      </c>
      <c r="W18" s="17">
        <v>6678.7099999999991</v>
      </c>
      <c r="X18" s="17">
        <v>7217.5599999999986</v>
      </c>
      <c r="Y18" s="17">
        <v>7217.5599999999986</v>
      </c>
      <c r="Z18" s="17">
        <v>7217.5599999999986</v>
      </c>
      <c r="AA18" s="17">
        <v>7244.98</v>
      </c>
      <c r="AB18" s="17">
        <v>7244.98</v>
      </c>
      <c r="AC18" s="17">
        <v>7244.98</v>
      </c>
      <c r="AD18" s="17">
        <v>7244.98</v>
      </c>
      <c r="AE18" s="17">
        <v>7260.98</v>
      </c>
      <c r="AF18" s="17">
        <v>7260.98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45078</v>
      </c>
      <c r="B19" s="13">
        <v>3502.11</v>
      </c>
      <c r="C19" s="13">
        <f>++'Completion Factors'!J19</f>
        <v>0.46334890361463038</v>
      </c>
      <c r="D19" s="13">
        <f t="shared" si="1"/>
        <v>4056.1467967242302</v>
      </c>
      <c r="E19" s="13">
        <f t="shared" si="2"/>
        <v>4056.1467967242302</v>
      </c>
      <c r="F19" s="13"/>
      <c r="G19" s="13">
        <f t="shared" si="3"/>
        <v>7558.2567967242303</v>
      </c>
      <c r="H19" s="14">
        <f t="shared" si="4"/>
        <v>4056.1467967242302</v>
      </c>
      <c r="I19" s="13">
        <v>24313.241666666669</v>
      </c>
      <c r="J19" s="13">
        <f t="shared" si="5"/>
        <v>31.086997366898064</v>
      </c>
      <c r="K19" s="13">
        <f t="shared" si="6"/>
        <v>14.404126146623121</v>
      </c>
      <c r="L19" s="13">
        <f t="shared" si="7"/>
        <v>16.682871220274944</v>
      </c>
      <c r="M19" s="13">
        <f t="shared" ref="M19:M31" si="9">SUM(G8:G19)/SUM(I8:I19)*100</f>
        <v>156.10581331997685</v>
      </c>
      <c r="N19" s="18"/>
      <c r="O19" s="13"/>
      <c r="P19" s="13"/>
      <c r="R19" s="16">
        <f t="shared" si="8"/>
        <v>45078</v>
      </c>
      <c r="S19" s="17">
        <v>71.86</v>
      </c>
      <c r="T19" s="17">
        <v>901.87</v>
      </c>
      <c r="U19" s="17">
        <v>991.01</v>
      </c>
      <c r="V19" s="17">
        <v>1001.01</v>
      </c>
      <c r="W19" s="17">
        <v>1001.01</v>
      </c>
      <c r="X19" s="17">
        <v>1886.01</v>
      </c>
      <c r="Y19" s="17">
        <v>1886.01</v>
      </c>
      <c r="Z19" s="17">
        <v>3502.11</v>
      </c>
      <c r="AA19" s="17">
        <v>3502.11</v>
      </c>
      <c r="AB19" s="17">
        <v>3502.11</v>
      </c>
      <c r="AC19" s="17">
        <v>3502.11</v>
      </c>
      <c r="AD19" s="17">
        <v>3502.11</v>
      </c>
      <c r="AE19" s="17">
        <v>3502.11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45108</v>
      </c>
      <c r="B20" s="13">
        <v>2314.85</v>
      </c>
      <c r="C20" s="13">
        <f>++'Completion Factors'!J18</f>
        <v>0.35411739520756391</v>
      </c>
      <c r="D20" s="13">
        <f t="shared" si="1"/>
        <v>4222.1064763774557</v>
      </c>
      <c r="E20" s="13">
        <f t="shared" si="2"/>
        <v>4222.1064763774557</v>
      </c>
      <c r="F20" s="13"/>
      <c r="G20" s="13">
        <f t="shared" si="3"/>
        <v>6536.9564763774561</v>
      </c>
      <c r="H20" s="14">
        <f t="shared" si="4"/>
        <v>4222.1064763774557</v>
      </c>
      <c r="I20" s="13">
        <v>24142.316666666669</v>
      </c>
      <c r="J20" s="13">
        <f t="shared" si="5"/>
        <v>27.076757241789647</v>
      </c>
      <c r="K20" s="13">
        <f t="shared" si="6"/>
        <v>9.5883507451300929</v>
      </c>
      <c r="L20" s="13">
        <f t="shared" si="7"/>
        <v>17.488406496659554</v>
      </c>
      <c r="M20" s="13">
        <f t="shared" si="9"/>
        <v>159.25906206600925</v>
      </c>
      <c r="N20" s="18">
        <f t="shared" ref="N20:N31" si="10">J20/J8</f>
        <v>1.7291587875317693</v>
      </c>
      <c r="O20" s="18">
        <f t="shared" ref="O20:O31" si="11">I20/I8</f>
        <v>0.82218916715331192</v>
      </c>
      <c r="P20" s="13"/>
      <c r="R20" s="16">
        <f t="shared" si="8"/>
        <v>45108</v>
      </c>
      <c r="S20" s="17">
        <v>41.02</v>
      </c>
      <c r="T20" s="17">
        <v>565.08000000000004</v>
      </c>
      <c r="U20" s="17">
        <v>847.57</v>
      </c>
      <c r="V20" s="17">
        <v>867.43000000000006</v>
      </c>
      <c r="W20" s="17">
        <v>2287.4299999999998</v>
      </c>
      <c r="X20" s="17">
        <v>2287.4299999999998</v>
      </c>
      <c r="Y20" s="17">
        <v>2287.4299999999998</v>
      </c>
      <c r="Z20" s="17">
        <v>2314.85</v>
      </c>
      <c r="AA20" s="17">
        <v>2314.85</v>
      </c>
      <c r="AB20" s="17">
        <v>2314.85</v>
      </c>
      <c r="AC20" s="17">
        <v>2314.85</v>
      </c>
      <c r="AD20" s="17">
        <v>2314.85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45139</v>
      </c>
      <c r="B21" s="13">
        <v>207169.74</v>
      </c>
      <c r="C21" s="13">
        <f>++'Completion Factors'!J17</f>
        <v>0.35375732620919709</v>
      </c>
      <c r="D21" s="13">
        <f t="shared" si="1"/>
        <v>378456.97258287552</v>
      </c>
      <c r="E21" s="13">
        <f t="shared" si="2"/>
        <v>378456.97258287552</v>
      </c>
      <c r="F21" s="13"/>
      <c r="G21" s="13">
        <f t="shared" si="3"/>
        <v>585626.71258287551</v>
      </c>
      <c r="H21" s="14">
        <f t="shared" si="4"/>
        <v>378456.97258287552</v>
      </c>
      <c r="I21" s="13">
        <v>23964.32166666667</v>
      </c>
      <c r="J21" s="13">
        <f t="shared" si="5"/>
        <v>2443.7441657172244</v>
      </c>
      <c r="K21" s="13">
        <f t="shared" si="6"/>
        <v>864.49240200345037</v>
      </c>
      <c r="L21" s="13">
        <f t="shared" si="7"/>
        <v>1579.2517637137739</v>
      </c>
      <c r="M21" s="13">
        <f t="shared" si="9"/>
        <v>346.02308463695431</v>
      </c>
      <c r="N21" s="18">
        <f t="shared" si="10"/>
        <v>122.21242481539934</v>
      </c>
      <c r="O21" s="18">
        <f t="shared" si="11"/>
        <v>0.82342127451170732</v>
      </c>
      <c r="P21" s="13"/>
      <c r="R21" s="16">
        <f t="shared" si="8"/>
        <v>45139</v>
      </c>
      <c r="S21" s="17">
        <v>224.75</v>
      </c>
      <c r="T21" s="17">
        <v>838.93999999999994</v>
      </c>
      <c r="U21" s="17">
        <v>884.34999999999991</v>
      </c>
      <c r="V21" s="17">
        <v>964.34999999999991</v>
      </c>
      <c r="W21" s="17">
        <v>1164.3499999999999</v>
      </c>
      <c r="X21" s="17">
        <v>2092.84</v>
      </c>
      <c r="Y21" s="17">
        <v>207142.32</v>
      </c>
      <c r="Z21" s="17">
        <v>207142.32</v>
      </c>
      <c r="AA21" s="17">
        <v>207142.32</v>
      </c>
      <c r="AB21" s="17">
        <v>207142.32</v>
      </c>
      <c r="AC21" s="17">
        <v>207169.74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45170</v>
      </c>
      <c r="B22" s="13">
        <v>2840.99</v>
      </c>
      <c r="C22" s="13">
        <f>++'Completion Factors'!J16</f>
        <v>0.35361960306981433</v>
      </c>
      <c r="D22" s="13">
        <f t="shared" si="1"/>
        <v>5193.0385870382288</v>
      </c>
      <c r="E22" s="13">
        <f t="shared" si="2"/>
        <v>5193.0385870382288</v>
      </c>
      <c r="F22" s="13"/>
      <c r="G22" s="13">
        <f t="shared" si="3"/>
        <v>8034.0285870382286</v>
      </c>
      <c r="H22" s="14">
        <f t="shared" si="4"/>
        <v>5193.0385870382288</v>
      </c>
      <c r="I22" s="13">
        <v>23798.84</v>
      </c>
      <c r="J22" s="13">
        <f t="shared" si="5"/>
        <v>33.758067985827161</v>
      </c>
      <c r="K22" s="13">
        <f t="shared" si="6"/>
        <v>11.937514601552007</v>
      </c>
      <c r="L22" s="13">
        <f t="shared" si="7"/>
        <v>21.820553384275154</v>
      </c>
      <c r="M22" s="13">
        <f t="shared" si="9"/>
        <v>352.39136274124564</v>
      </c>
      <c r="N22" s="18">
        <f t="shared" si="10"/>
        <v>1.8728546936256008</v>
      </c>
      <c r="O22" s="18">
        <f t="shared" si="11"/>
        <v>0.82994402661390565</v>
      </c>
      <c r="P22" s="13"/>
      <c r="R22" s="16">
        <f t="shared" si="8"/>
        <v>45170</v>
      </c>
      <c r="S22" s="17">
        <v>78.02000000000001</v>
      </c>
      <c r="T22" s="17">
        <v>1138.3800000000001</v>
      </c>
      <c r="U22" s="17">
        <v>1138.3800000000001</v>
      </c>
      <c r="V22" s="17">
        <v>1177</v>
      </c>
      <c r="W22" s="17">
        <v>1194.57</v>
      </c>
      <c r="X22" s="17">
        <v>2794.57</v>
      </c>
      <c r="Y22" s="17">
        <v>2794.57</v>
      </c>
      <c r="Z22" s="17">
        <v>2794.57</v>
      </c>
      <c r="AA22" s="17">
        <v>2813.57</v>
      </c>
      <c r="AB22" s="17">
        <v>2840.99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45200</v>
      </c>
      <c r="B23" s="13">
        <v>3749.46</v>
      </c>
      <c r="C23" s="13">
        <f>++'Completion Factors'!J15</f>
        <v>0.353589129129529</v>
      </c>
      <c r="D23" s="13">
        <f t="shared" si="1"/>
        <v>6854.5424738047705</v>
      </c>
      <c r="E23" s="13">
        <f t="shared" si="2"/>
        <v>6854.5424738047705</v>
      </c>
      <c r="F23" s="13"/>
      <c r="G23" s="13">
        <f t="shared" si="3"/>
        <v>10604.00247380477</v>
      </c>
      <c r="H23" s="14">
        <f t="shared" si="4"/>
        <v>6854.5424738047705</v>
      </c>
      <c r="I23" s="13">
        <v>23172.67083333333</v>
      </c>
      <c r="J23" s="13">
        <f t="shared" si="5"/>
        <v>45.76081259718741</v>
      </c>
      <c r="K23" s="13">
        <f t="shared" si="6"/>
        <v>16.180525874499075</v>
      </c>
      <c r="L23" s="13">
        <f t="shared" si="7"/>
        <v>29.580286722688335</v>
      </c>
      <c r="M23" s="13">
        <f t="shared" si="9"/>
        <v>325.78255924241012</v>
      </c>
      <c r="N23" s="18">
        <f t="shared" si="10"/>
        <v>0.11811344730857641</v>
      </c>
      <c r="O23" s="18">
        <f t="shared" si="11"/>
        <v>0.81229173803415033</v>
      </c>
      <c r="P23" s="13"/>
      <c r="R23" s="16">
        <f t="shared" si="8"/>
        <v>45200</v>
      </c>
      <c r="S23" s="17">
        <v>78.11</v>
      </c>
      <c r="T23" s="17">
        <v>303.38</v>
      </c>
      <c r="U23" s="17">
        <v>422.01</v>
      </c>
      <c r="V23" s="17">
        <v>512.88</v>
      </c>
      <c r="W23" s="17">
        <v>3512.88</v>
      </c>
      <c r="X23" s="17">
        <v>3512.88</v>
      </c>
      <c r="Y23" s="17">
        <v>3512.88</v>
      </c>
      <c r="Z23" s="17">
        <v>3518.88</v>
      </c>
      <c r="AA23" s="17">
        <v>3749.46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45231</v>
      </c>
      <c r="B24" s="13">
        <v>1923.78</v>
      </c>
      <c r="C24" s="13">
        <f>++'Completion Factors'!J14</f>
        <v>0.35254173027020802</v>
      </c>
      <c r="D24" s="13">
        <f t="shared" si="1"/>
        <v>3533.1059083022756</v>
      </c>
      <c r="E24" s="13">
        <f t="shared" si="2"/>
        <v>3533.1059083022756</v>
      </c>
      <c r="F24" s="19">
        <v>0</v>
      </c>
      <c r="G24" s="13">
        <f t="shared" si="3"/>
        <v>5456.8859083022753</v>
      </c>
      <c r="H24" s="14">
        <f t="shared" si="4"/>
        <v>3533.1059083022756</v>
      </c>
      <c r="I24" s="13">
        <v>22582.26416666666</v>
      </c>
      <c r="J24" s="13">
        <f t="shared" si="5"/>
        <v>24.164476458286686</v>
      </c>
      <c r="K24" s="13">
        <f t="shared" si="6"/>
        <v>8.5189863416780973</v>
      </c>
      <c r="L24" s="13">
        <f t="shared" si="7"/>
        <v>15.645490116608588</v>
      </c>
      <c r="M24" s="13">
        <f t="shared" si="9"/>
        <v>325.28691846601936</v>
      </c>
      <c r="N24" s="18">
        <f t="shared" si="10"/>
        <v>0.27595877139999392</v>
      </c>
      <c r="O24" s="18">
        <f t="shared" si="11"/>
        <v>0.80737604217145564</v>
      </c>
      <c r="P24" s="13"/>
      <c r="R24" s="16">
        <f t="shared" si="8"/>
        <v>45231</v>
      </c>
      <c r="S24" s="17"/>
      <c r="T24" s="17">
        <v>74.48</v>
      </c>
      <c r="U24" s="17">
        <v>1923.78</v>
      </c>
      <c r="V24" s="17">
        <v>1923.78</v>
      </c>
      <c r="W24" s="17">
        <v>1923.78</v>
      </c>
      <c r="X24" s="17">
        <v>1923.78</v>
      </c>
      <c r="Y24" s="17">
        <v>1923.78</v>
      </c>
      <c r="Z24" s="17">
        <v>1923.78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45261</v>
      </c>
      <c r="B25" s="13">
        <v>27611.08</v>
      </c>
      <c r="C25" s="13">
        <f>++'Completion Factors'!J13</f>
        <v>0.34859713653372743</v>
      </c>
      <c r="D25" s="13">
        <f t="shared" si="1"/>
        <v>51595.193105254206</v>
      </c>
      <c r="E25" s="13">
        <f t="shared" si="2"/>
        <v>51595.193105254206</v>
      </c>
      <c r="F25" s="19">
        <v>0</v>
      </c>
      <c r="G25" s="13">
        <f t="shared" si="3"/>
        <v>79206.273105254208</v>
      </c>
      <c r="H25" s="14">
        <f t="shared" si="4"/>
        <v>51595.193105254206</v>
      </c>
      <c r="I25" s="13">
        <v>22313.555833333328</v>
      </c>
      <c r="J25" s="13">
        <f t="shared" si="5"/>
        <v>354.96930071060717</v>
      </c>
      <c r="K25" s="13">
        <f t="shared" si="6"/>
        <v>123.74128178509727</v>
      </c>
      <c r="L25" s="13">
        <f t="shared" si="7"/>
        <v>231.2280189255099</v>
      </c>
      <c r="M25" s="13">
        <f t="shared" si="9"/>
        <v>353.71472720309725</v>
      </c>
      <c r="N25" s="18">
        <f t="shared" si="10"/>
        <v>7.9299818981684957</v>
      </c>
      <c r="O25" s="18">
        <f t="shared" si="11"/>
        <v>0.81314541407079788</v>
      </c>
      <c r="P25" s="13"/>
      <c r="R25" s="16">
        <f t="shared" si="8"/>
        <v>45261</v>
      </c>
      <c r="S25" s="17"/>
      <c r="T25" s="17">
        <v>399.96</v>
      </c>
      <c r="U25" s="17">
        <v>27418.06</v>
      </c>
      <c r="V25" s="17">
        <v>27418.06</v>
      </c>
      <c r="W25" s="17">
        <v>27418.06</v>
      </c>
      <c r="X25" s="17">
        <v>27421.06</v>
      </c>
      <c r="Y25" s="17">
        <v>27611.08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45292</v>
      </c>
      <c r="B26" s="13">
        <v>2871.55</v>
      </c>
      <c r="C26" s="13">
        <f>++'Completion Factors'!J12</f>
        <v>9.7883464776504281E-2</v>
      </c>
      <c r="D26" s="13">
        <f t="shared" si="1"/>
        <v>26464.865568825269</v>
      </c>
      <c r="E26" s="13">
        <f t="shared" si="2"/>
        <v>26464.865568825269</v>
      </c>
      <c r="F26" s="19">
        <v>0</v>
      </c>
      <c r="G26" s="13">
        <f t="shared" si="3"/>
        <v>29336.415568825269</v>
      </c>
      <c r="H26" s="14">
        <f t="shared" si="4"/>
        <v>26464.865568825269</v>
      </c>
      <c r="I26" s="13">
        <v>21819.679166666661</v>
      </c>
      <c r="J26" s="13">
        <f t="shared" si="5"/>
        <v>134.44934430402498</v>
      </c>
      <c r="K26" s="13">
        <f t="shared" si="6"/>
        <v>13.160367657407127</v>
      </c>
      <c r="L26" s="13">
        <f t="shared" si="7"/>
        <v>121.28897664661785</v>
      </c>
      <c r="M26" s="13">
        <f t="shared" si="9"/>
        <v>348.41698558633129</v>
      </c>
      <c r="N26" s="18">
        <f t="shared" si="10"/>
        <v>0.57485065234478383</v>
      </c>
      <c r="O26" s="18">
        <f t="shared" si="11"/>
        <v>0.80336270408056809</v>
      </c>
      <c r="P26" s="13"/>
      <c r="R26" s="16">
        <f t="shared" si="8"/>
        <v>45292</v>
      </c>
      <c r="S26" s="17">
        <v>100.33</v>
      </c>
      <c r="T26" s="17">
        <v>622.88000000000011</v>
      </c>
      <c r="U26" s="17">
        <v>822.88000000000011</v>
      </c>
      <c r="V26" s="17">
        <v>828.94</v>
      </c>
      <c r="W26" s="17">
        <v>2505.69</v>
      </c>
      <c r="X26" s="17">
        <v>2871.55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45323</v>
      </c>
      <c r="B27" s="13">
        <v>1266.02</v>
      </c>
      <c r="C27" s="13">
        <f>++'Completion Factors'!J11</f>
        <v>8.9675942111105147E-2</v>
      </c>
      <c r="D27" s="13">
        <f t="shared" si="1"/>
        <v>12851.701767912384</v>
      </c>
      <c r="E27" s="13">
        <f t="shared" si="2"/>
        <v>12851.701767912384</v>
      </c>
      <c r="F27" s="19">
        <v>0</v>
      </c>
      <c r="G27" s="13">
        <f t="shared" si="3"/>
        <v>14117.721767912384</v>
      </c>
      <c r="H27" s="14">
        <f t="shared" si="4"/>
        <v>12851.701767912384</v>
      </c>
      <c r="I27" s="13">
        <v>21537.366666666661</v>
      </c>
      <c r="J27" s="13">
        <f t="shared" si="5"/>
        <v>65.549897470809896</v>
      </c>
      <c r="K27" s="13">
        <f t="shared" si="6"/>
        <v>5.8782488109812263</v>
      </c>
      <c r="L27" s="13">
        <f t="shared" si="7"/>
        <v>59.671648659828669</v>
      </c>
      <c r="M27" s="13">
        <f t="shared" si="9"/>
        <v>356.23397232334827</v>
      </c>
      <c r="N27" s="18">
        <f t="shared" si="10"/>
        <v>1.8112701714987343</v>
      </c>
      <c r="O27" s="18">
        <f t="shared" si="11"/>
        <v>0.80924678118495363</v>
      </c>
      <c r="P27" s="13"/>
      <c r="R27" s="16">
        <f t="shared" si="8"/>
        <v>45323</v>
      </c>
      <c r="S27" s="17">
        <v>105.41</v>
      </c>
      <c r="T27" s="17">
        <v>105.41</v>
      </c>
      <c r="U27" s="17">
        <v>111.42</v>
      </c>
      <c r="V27" s="17">
        <v>111.42</v>
      </c>
      <c r="W27" s="17">
        <v>1266.02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45352</v>
      </c>
      <c r="B28" s="13">
        <v>541.92999999999995</v>
      </c>
      <c r="C28" s="13">
        <f>++'Completion Factors'!J10</f>
        <v>7.5212483393206214E-2</v>
      </c>
      <c r="D28" s="13">
        <f t="shared" si="1"/>
        <v>6663.3898558386036</v>
      </c>
      <c r="E28" s="13">
        <f t="shared" si="2"/>
        <v>6663.3898558386036</v>
      </c>
      <c r="F28" s="19">
        <v>0</v>
      </c>
      <c r="G28" s="13">
        <f t="shared" si="3"/>
        <v>7205.3198558386039</v>
      </c>
      <c r="H28" s="14">
        <f t="shared" si="4"/>
        <v>6663.3898558386036</v>
      </c>
      <c r="I28" s="13">
        <v>21386.118333333339</v>
      </c>
      <c r="J28" s="13">
        <f t="shared" si="5"/>
        <v>33.691573868307266</v>
      </c>
      <c r="K28" s="13">
        <f t="shared" si="6"/>
        <v>2.53402694006104</v>
      </c>
      <c r="L28" s="13">
        <f t="shared" si="7"/>
        <v>31.157546928246227</v>
      </c>
      <c r="M28" s="13">
        <f t="shared" si="9"/>
        <v>309.03448202423738</v>
      </c>
      <c r="N28" s="18">
        <f t="shared" si="10"/>
        <v>5.6359112720505034E-2</v>
      </c>
      <c r="O28" s="18">
        <f t="shared" si="11"/>
        <v>0.82336619428520352</v>
      </c>
      <c r="P28" s="20"/>
      <c r="R28" s="16">
        <f t="shared" si="8"/>
        <v>45352</v>
      </c>
      <c r="S28" s="17"/>
      <c r="T28" s="17"/>
      <c r="U28" s="17"/>
      <c r="V28" s="17">
        <v>541.92999999999995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45383</v>
      </c>
      <c r="B29" s="13">
        <v>361.23</v>
      </c>
      <c r="C29" s="13">
        <f>++'Completion Factors'!J9</f>
        <v>6.9616009457096173E-2</v>
      </c>
      <c r="D29" s="13">
        <f t="shared" si="1"/>
        <v>4827.6626529554005</v>
      </c>
      <c r="E29" s="13">
        <f t="shared" si="2"/>
        <v>4827.6626529554005</v>
      </c>
      <c r="F29" s="13">
        <f>ROUND(+I29*J29/100,0)-D29-B29</f>
        <v>11801.107347044599</v>
      </c>
      <c r="G29" s="13">
        <f t="shared" si="3"/>
        <v>16990</v>
      </c>
      <c r="H29" s="14">
        <f t="shared" si="4"/>
        <v>16628.77</v>
      </c>
      <c r="I29" s="13">
        <v>21237.958333333328</v>
      </c>
      <c r="J29" s="19">
        <v>80</v>
      </c>
      <c r="K29" s="13">
        <f t="shared" si="6"/>
        <v>1.7008697085211035</v>
      </c>
      <c r="L29" s="13">
        <f t="shared" si="7"/>
        <v>78.299130291478903</v>
      </c>
      <c r="M29" s="13">
        <f t="shared" si="9"/>
        <v>286.06141462883136</v>
      </c>
      <c r="N29" s="18">
        <f t="shared" si="10"/>
        <v>0.21842540509830596</v>
      </c>
      <c r="O29" s="18">
        <f t="shared" si="11"/>
        <v>0.83697613436308449</v>
      </c>
      <c r="P29" s="13"/>
      <c r="R29" s="16">
        <f t="shared" si="8"/>
        <v>45383</v>
      </c>
      <c r="S29" s="17"/>
      <c r="T29" s="17"/>
      <c r="U29" s="17">
        <v>361.23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45413</v>
      </c>
      <c r="B30" s="13">
        <v>258.18</v>
      </c>
      <c r="C30" s="13">
        <f>++'Completion Factors'!J8</f>
        <v>1.4264913953927609E-2</v>
      </c>
      <c r="D30" s="13">
        <f t="shared" si="1"/>
        <v>17840.772495182373</v>
      </c>
      <c r="E30" s="13">
        <f t="shared" si="2"/>
        <v>17840.772495182373</v>
      </c>
      <c r="F30" s="13">
        <f>ROUND(+I30*J30/100,0)-D30-B30</f>
        <v>-5461.9524951823732</v>
      </c>
      <c r="G30" s="13">
        <f t="shared" si="3"/>
        <v>12637</v>
      </c>
      <c r="H30" s="14">
        <f t="shared" si="4"/>
        <v>12378.82</v>
      </c>
      <c r="I30" s="13">
        <v>21061.721666666672</v>
      </c>
      <c r="J30" s="19">
        <v>60</v>
      </c>
      <c r="K30" s="13">
        <f t="shared" si="6"/>
        <v>1.2258257139947324</v>
      </c>
      <c r="L30" s="13">
        <f t="shared" si="7"/>
        <v>58.77417428600527</v>
      </c>
      <c r="M30" s="13">
        <f t="shared" si="9"/>
        <v>288.69251993589614</v>
      </c>
      <c r="N30" s="18">
        <f t="shared" si="10"/>
        <v>0.93506222524961802</v>
      </c>
      <c r="O30" s="18">
        <f t="shared" si="11"/>
        <v>0.8535815019773263</v>
      </c>
      <c r="P30" s="13"/>
      <c r="R30" s="16">
        <f t="shared" si="8"/>
        <v>45413</v>
      </c>
      <c r="S30" s="17"/>
      <c r="T30" s="17">
        <v>258.18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45444</v>
      </c>
      <c r="B31" s="13">
        <v>284.31</v>
      </c>
      <c r="C31" s="13">
        <f>+'Completion Factors'!J7</f>
        <v>2.2293210612234211E-3</v>
      </c>
      <c r="D31" s="13">
        <f t="shared" si="1"/>
        <v>127247.79156457883</v>
      </c>
      <c r="E31" s="13">
        <f t="shared" si="2"/>
        <v>127247.79156457883</v>
      </c>
      <c r="F31" s="13">
        <f>ROUND(+I31*J31/100,0)-D31-B31</f>
        <v>-114982.10156457883</v>
      </c>
      <c r="G31" s="13">
        <f t="shared" si="3"/>
        <v>12550</v>
      </c>
      <c r="H31" s="14">
        <f t="shared" si="4"/>
        <v>12265.69</v>
      </c>
      <c r="I31" s="13">
        <v>20916.384999999998</v>
      </c>
      <c r="J31" s="19">
        <v>60</v>
      </c>
      <c r="K31" s="13">
        <f t="shared" si="6"/>
        <v>1.3592693001204559</v>
      </c>
      <c r="L31" s="13">
        <f t="shared" si="7"/>
        <v>58.640730699879541</v>
      </c>
      <c r="M31" s="13">
        <f t="shared" si="9"/>
        <v>294.21561838167952</v>
      </c>
      <c r="N31" s="18">
        <f t="shared" si="10"/>
        <v>1.9300673941539612</v>
      </c>
      <c r="O31" s="18">
        <f t="shared" si="11"/>
        <v>0.86028779242038533</v>
      </c>
      <c r="P31" s="13"/>
      <c r="R31" s="16">
        <f t="shared" si="8"/>
        <v>45444</v>
      </c>
      <c r="S31" s="17">
        <v>284.31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722684.88753190718</v>
      </c>
      <c r="I33" s="13"/>
      <c r="J33" s="22">
        <f>SUM(G20:G31)/SUM(I20:I31)</f>
        <v>2.9421561838167953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776886.25409680023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