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oretti\Documents\GitHub\DMI_IBNP\"/>
    </mc:Choice>
  </mc:AlternateContent>
  <xr:revisionPtr revIDLastSave="0" documentId="8_{2633E76F-0B09-4D46-BADD-CBDE891DA36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<sst xmlns="http://schemas.openxmlformats.org/spreadsheetml/2006/main" count="137" uniqueCount="65">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</sst>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0.1121026754764614</c:v>
                </c:pt>
                <c:pt idx="1">
                  <c:v>0.48278717631093448</c:v>
                </c:pt>
                <c:pt idx="2">
                  <c:v>0.70322295249202671</c:v>
                </c:pt>
                <c:pt idx="3">
                  <c:v>0.82637912463447494</c:v>
                </c:pt>
                <c:pt idx="4">
                  <c:v>0.89382710208740801</c:v>
                </c:pt>
                <c:pt idx="5">
                  <c:v>0.92755363378829803</c:v>
                </c:pt>
                <c:pt idx="6">
                  <c:v>0.94469626153529707</c:v>
                </c:pt>
                <c:pt idx="7">
                  <c:v>0.96034036835809933</c:v>
                </c:pt>
                <c:pt idx="8">
                  <c:v>0.97333428815186884</c:v>
                </c:pt>
                <c:pt idx="9">
                  <c:v>0.97845116921894171</c:v>
                </c:pt>
                <c:pt idx="10">
                  <c:v>0.98289655968782552</c:v>
                </c:pt>
                <c:pt idx="11">
                  <c:v>0.98793322805073702</c:v>
                </c:pt>
                <c:pt idx="12">
                  <c:v>0.99652884516659657</c:v>
                </c:pt>
                <c:pt idx="13">
                  <c:v>0.99858454683946396</c:v>
                </c:pt>
                <c:pt idx="14">
                  <c:v>0.99930270356268103</c:v>
                </c:pt>
                <c:pt idx="15">
                  <c:v>0.99966804964614109</c:v>
                </c:pt>
                <c:pt idx="16">
                  <c:v>0.99976576557818275</c:v>
                </c:pt>
                <c:pt idx="17">
                  <c:v>0.99976576557818275</c:v>
                </c:pt>
                <c:pt idx="18">
                  <c:v>0.99980774446376675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0-462D-BB77-CA55314AAD2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0.1069457665287005</c:v>
                </c:pt>
                <c:pt idx="1">
                  <c:v>0.44966047395202369</c:v>
                </c:pt>
                <c:pt idx="2">
                  <c:v>0.68275448500482783</c:v>
                </c:pt>
                <c:pt idx="3">
                  <c:v>0.82921536060374001</c:v>
                </c:pt>
                <c:pt idx="4">
                  <c:v>0.90056934420396262</c:v>
                </c:pt>
                <c:pt idx="5">
                  <c:v>0.93310372187021939</c:v>
                </c:pt>
                <c:pt idx="6">
                  <c:v>0.94934809366403194</c:v>
                </c:pt>
                <c:pt idx="7">
                  <c:v>0.96165315667340578</c:v>
                </c:pt>
                <c:pt idx="8">
                  <c:v>0.97272793746627495</c:v>
                </c:pt>
                <c:pt idx="9">
                  <c:v>0.97802808378585515</c:v>
                </c:pt>
                <c:pt idx="10">
                  <c:v>0.98264782200244372</c:v>
                </c:pt>
                <c:pt idx="11">
                  <c:v>0.98793322805073702</c:v>
                </c:pt>
                <c:pt idx="12">
                  <c:v>0.99652884516659657</c:v>
                </c:pt>
                <c:pt idx="13">
                  <c:v>0.99858454683946396</c:v>
                </c:pt>
                <c:pt idx="14">
                  <c:v>0.99930270356268103</c:v>
                </c:pt>
                <c:pt idx="15">
                  <c:v>0.99966804964614109</c:v>
                </c:pt>
                <c:pt idx="16">
                  <c:v>0.99976576557818275</c:v>
                </c:pt>
                <c:pt idx="17">
                  <c:v>0.99976576557818275</c:v>
                </c:pt>
                <c:pt idx="18">
                  <c:v>0.99980774446376675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0-462D-BB77-CA55314AAD2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4.5485214404094781E-2</c:v>
                </c:pt>
                <c:pt idx="1">
                  <c:v>0.25133735371581162</c:v>
                </c:pt>
                <c:pt idx="2">
                  <c:v>0.55960703081765084</c:v>
                </c:pt>
                <c:pt idx="3">
                  <c:v>0.77935013164810674</c:v>
                </c:pt>
                <c:pt idx="4">
                  <c:v>0.88262065885386709</c:v>
                </c:pt>
                <c:pt idx="5">
                  <c:v>0.9242159258509911</c:v>
                </c:pt>
                <c:pt idx="6">
                  <c:v>0.94645687455621119</c:v>
                </c:pt>
                <c:pt idx="7">
                  <c:v>0.96028692386149173</c:v>
                </c:pt>
                <c:pt idx="8">
                  <c:v>0.97618239816816532</c:v>
                </c:pt>
                <c:pt idx="9">
                  <c:v>0.98190893597844775</c:v>
                </c:pt>
                <c:pt idx="10">
                  <c:v>0.98718576139575154</c:v>
                </c:pt>
                <c:pt idx="11">
                  <c:v>0.99197559418953407</c:v>
                </c:pt>
                <c:pt idx="12">
                  <c:v>0.99483288960863325</c:v>
                </c:pt>
                <c:pt idx="13">
                  <c:v>0.99812308761373447</c:v>
                </c:pt>
                <c:pt idx="14">
                  <c:v>0.99928587594998131</c:v>
                </c:pt>
                <c:pt idx="15">
                  <c:v>0.99963747840418982</c:v>
                </c:pt>
                <c:pt idx="16">
                  <c:v>0.99976576557818275</c:v>
                </c:pt>
                <c:pt idx="17">
                  <c:v>0.99976576557818275</c:v>
                </c:pt>
                <c:pt idx="18">
                  <c:v>0.99980774446376675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0-462D-BB77-CA55314AAD2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8.0868081314630982E-2</c:v>
                </c:pt>
                <c:pt idx="1">
                  <c:v>0.32814290214195158</c:v>
                </c:pt>
                <c:pt idx="2">
                  <c:v>0.59460823092217463</c:v>
                </c:pt>
                <c:pt idx="3">
                  <c:v>0.76027522256407809</c:v>
                </c:pt>
                <c:pt idx="4">
                  <c:v>0.868251984197139</c:v>
                </c:pt>
                <c:pt idx="5">
                  <c:v>0.9161699236741524</c:v>
                </c:pt>
                <c:pt idx="6">
                  <c:v>0.94126733173886756</c:v>
                </c:pt>
                <c:pt idx="7">
                  <c:v>0.95584302735757409</c:v>
                </c:pt>
                <c:pt idx="8">
                  <c:v>0.97795332833478688</c:v>
                </c:pt>
                <c:pt idx="9">
                  <c:v>0.98286018120132457</c:v>
                </c:pt>
                <c:pt idx="10">
                  <c:v>0.9877884082541053</c:v>
                </c:pt>
                <c:pt idx="11">
                  <c:v>0.99518739614170992</c:v>
                </c:pt>
                <c:pt idx="12">
                  <c:v>0.99772706493741348</c:v>
                </c:pt>
                <c:pt idx="13">
                  <c:v>0.99902157434756511</c:v>
                </c:pt>
                <c:pt idx="14">
                  <c:v>0.99956956496467519</c:v>
                </c:pt>
                <c:pt idx="15">
                  <c:v>0.99966835740602911</c:v>
                </c:pt>
                <c:pt idx="16">
                  <c:v>0.99975872124717657</c:v>
                </c:pt>
                <c:pt idx="17">
                  <c:v>0.99975872124717657</c:v>
                </c:pt>
                <c:pt idx="18">
                  <c:v>0.99975872124717657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0-462D-BB77-CA55314AAD2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2.3771095271075831E-2</c:v>
                </c:pt>
                <c:pt idx="1">
                  <c:v>0.40525680137248571</c:v>
                </c:pt>
                <c:pt idx="2">
                  <c:v>0.68313022963352021</c:v>
                </c:pt>
                <c:pt idx="3">
                  <c:v>0.8282988988202431</c:v>
                </c:pt>
                <c:pt idx="4">
                  <c:v>0.89411306539374369</c:v>
                </c:pt>
                <c:pt idx="5">
                  <c:v>0.92746742002893889</c:v>
                </c:pt>
                <c:pt idx="6">
                  <c:v>0.9443234978374685</c:v>
                </c:pt>
                <c:pt idx="7">
                  <c:v>0.96028578458180114</c:v>
                </c:pt>
                <c:pt idx="8">
                  <c:v>0.97326598741361825</c:v>
                </c:pt>
                <c:pt idx="9">
                  <c:v>0.97847091213236614</c:v>
                </c:pt>
                <c:pt idx="10">
                  <c:v>0.98297193839720753</c:v>
                </c:pt>
                <c:pt idx="11">
                  <c:v>0.98809616979491288</c:v>
                </c:pt>
                <c:pt idx="12">
                  <c:v>0.99669274555750487</c:v>
                </c:pt>
                <c:pt idx="13">
                  <c:v>0.99863134468826276</c:v>
                </c:pt>
                <c:pt idx="14">
                  <c:v>0.99930559761459792</c:v>
                </c:pt>
                <c:pt idx="15">
                  <c:v>0.99967066885594835</c:v>
                </c:pt>
                <c:pt idx="16">
                  <c:v>0.9997645877767013</c:v>
                </c:pt>
                <c:pt idx="17">
                  <c:v>0.9997645877767013</c:v>
                </c:pt>
                <c:pt idx="18">
                  <c:v>0.99980621005345105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0-462D-BB77-CA55314AAD2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1.2426655208171289E-2</c:v>
                </c:pt>
                <c:pt idx="1">
                  <c:v>0.34513224978134521</c:v>
                </c:pt>
                <c:pt idx="2">
                  <c:v>0.65360350071932671</c:v>
                </c:pt>
                <c:pt idx="3">
                  <c:v>0.83242697494205398</c:v>
                </c:pt>
                <c:pt idx="4">
                  <c:v>0.90180027893447623</c:v>
                </c:pt>
                <c:pt idx="5">
                  <c:v>0.93349606362646487</c:v>
                </c:pt>
                <c:pt idx="6">
                  <c:v>0.94914782294921685</c:v>
                </c:pt>
                <c:pt idx="7">
                  <c:v>0.96157205733358297</c:v>
                </c:pt>
                <c:pt idx="8">
                  <c:v>0.97265894012407594</c:v>
                </c:pt>
                <c:pt idx="9">
                  <c:v>0.97803521569529506</c:v>
                </c:pt>
                <c:pt idx="10">
                  <c:v>0.98270467835056818</c:v>
                </c:pt>
                <c:pt idx="11">
                  <c:v>0.98809616979491288</c:v>
                </c:pt>
                <c:pt idx="12">
                  <c:v>0.99669274555750487</c:v>
                </c:pt>
                <c:pt idx="13">
                  <c:v>0.99863134468826276</c:v>
                </c:pt>
                <c:pt idx="14">
                  <c:v>0.99930559761459792</c:v>
                </c:pt>
                <c:pt idx="15">
                  <c:v>0.99967066885594835</c:v>
                </c:pt>
                <c:pt idx="16">
                  <c:v>0.9997645877767013</c:v>
                </c:pt>
                <c:pt idx="17">
                  <c:v>0.9997645877767013</c:v>
                </c:pt>
                <c:pt idx="18">
                  <c:v>0.99980621005345105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0-462D-BB77-CA55314AAD2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4.1460066040753694E-3</c:v>
                </c:pt>
                <c:pt idx="1">
                  <c:v>0.2064465801049975</c:v>
                </c:pt>
                <c:pt idx="2">
                  <c:v>0.52519416853491607</c:v>
                </c:pt>
                <c:pt idx="3">
                  <c:v>0.77972117940851948</c:v>
                </c:pt>
                <c:pt idx="4">
                  <c:v>0.88400846908386388</c:v>
                </c:pt>
                <c:pt idx="5">
                  <c:v>0.92531444898692994</c:v>
                </c:pt>
                <c:pt idx="6">
                  <c:v>0.94704531889251942</c:v>
                </c:pt>
                <c:pt idx="7">
                  <c:v>0.96082088273112032</c:v>
                </c:pt>
                <c:pt idx="8">
                  <c:v>0.97646412109333391</c:v>
                </c:pt>
                <c:pt idx="9">
                  <c:v>0.98223703453732603</c:v>
                </c:pt>
                <c:pt idx="10">
                  <c:v>0.9875046379473863</c:v>
                </c:pt>
                <c:pt idx="11">
                  <c:v>0.9922929414585635</c:v>
                </c:pt>
                <c:pt idx="12">
                  <c:v>0.99513249186405306</c:v>
                </c:pt>
                <c:pt idx="13">
                  <c:v>0.99821212236682777</c:v>
                </c:pt>
                <c:pt idx="14">
                  <c:v>0.99929929490559322</c:v>
                </c:pt>
                <c:pt idx="15">
                  <c:v>0.99963936647017093</c:v>
                </c:pt>
                <c:pt idx="16">
                  <c:v>0.9997645877767013</c:v>
                </c:pt>
                <c:pt idx="17">
                  <c:v>0.9997645877767013</c:v>
                </c:pt>
                <c:pt idx="18">
                  <c:v>0.99980621005345105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00-462D-BB77-CA55314AAD2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7.7667911802986073E-2</c:v>
                </c:pt>
                <c:pt idx="1">
                  <c:v>0.32850739176136817</c:v>
                </c:pt>
                <c:pt idx="2">
                  <c:v>0.59158990328646366</c:v>
                </c:pt>
                <c:pt idx="3">
                  <c:v>0.75678013170583369</c:v>
                </c:pt>
                <c:pt idx="4">
                  <c:v>0.86599650719144683</c:v>
                </c:pt>
                <c:pt idx="5">
                  <c:v>0.91594943749649405</c:v>
                </c:pt>
                <c:pt idx="6">
                  <c:v>0.94109291471359591</c:v>
                </c:pt>
                <c:pt idx="7">
                  <c:v>0.95572155387182212</c:v>
                </c:pt>
                <c:pt idx="8">
                  <c:v>0.97808830229446697</c:v>
                </c:pt>
                <c:pt idx="9">
                  <c:v>0.98305046864839796</c:v>
                </c:pt>
                <c:pt idx="10">
                  <c:v>0.98799126923269631</c:v>
                </c:pt>
                <c:pt idx="11">
                  <c:v>0.99519181542223889</c:v>
                </c:pt>
                <c:pt idx="12">
                  <c:v>0.99771548402174537</c:v>
                </c:pt>
                <c:pt idx="13">
                  <c:v>0.99899381878723448</c:v>
                </c:pt>
                <c:pt idx="14">
                  <c:v>0.99957128500477588</c:v>
                </c:pt>
                <c:pt idx="15">
                  <c:v>0.9996713388206665</c:v>
                </c:pt>
                <c:pt idx="16">
                  <c:v>0.99975059536287858</c:v>
                </c:pt>
                <c:pt idx="17">
                  <c:v>0.99975059536287858</c:v>
                </c:pt>
                <c:pt idx="18">
                  <c:v>0.99975059536287858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00-462D-BB77-CA55314AAD2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5.8222494255029247E-2</c:v>
                </c:pt>
                <c:pt idx="1">
                  <c:v>0.284650142369056</c:v>
                </c:pt>
                <c:pt idx="2">
                  <c:v>0.57657693090025963</c:v>
                </c:pt>
                <c:pt idx="3">
                  <c:v>0.76969451454285298</c:v>
                </c:pt>
                <c:pt idx="4">
                  <c:v>0.87537736269368549</c:v>
                </c:pt>
                <c:pt idx="5">
                  <c:v>0.92017533656196526</c:v>
                </c:pt>
                <c:pt idx="6">
                  <c:v>0.94385496986118222</c:v>
                </c:pt>
                <c:pt idx="7">
                  <c:v>0.95805982245796184</c:v>
                </c:pt>
                <c:pt idx="8">
                  <c:v>0.97706706080116201</c:v>
                </c:pt>
                <c:pt idx="9">
                  <c:v>0.98238432831665301</c:v>
                </c:pt>
                <c:pt idx="10">
                  <c:v>0.98748699287860286</c:v>
                </c:pt>
                <c:pt idx="11">
                  <c:v>0.99357889958794909</c:v>
                </c:pt>
                <c:pt idx="12">
                  <c:v>0.99627787539126722</c:v>
                </c:pt>
                <c:pt idx="13">
                  <c:v>0.99857212887250368</c:v>
                </c:pt>
                <c:pt idx="14">
                  <c:v>0.99942770032594308</c:v>
                </c:pt>
                <c:pt idx="15">
                  <c:v>0.99965291766664843</c:v>
                </c:pt>
                <c:pt idx="16">
                  <c:v>0.99976224340027109</c:v>
                </c:pt>
                <c:pt idx="17">
                  <c:v>0.99976224340027109</c:v>
                </c:pt>
                <c:pt idx="18">
                  <c:v>0.99978323225452248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00-462D-BB77-CA55314A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4.3066516856888679</c:v>
                </c:pt>
                <c:pt idx="1">
                  <c:v>1.4565899572260439</c:v>
                </c:pt>
                <c:pt idx="2">
                  <c:v>1.175131047281686</c:v>
                </c:pt>
                <c:pt idx="3">
                  <c:v>1.081618684986466</c:v>
                </c:pt>
                <c:pt idx="4">
                  <c:v>1.037732724396168</c:v>
                </c:pt>
                <c:pt idx="5">
                  <c:v>1.018481548799486</c:v>
                </c:pt>
                <c:pt idx="6">
                  <c:v>1.016559933027974</c:v>
                </c:pt>
                <c:pt idx="7">
                  <c:v>1.0135305358619731</c:v>
                </c:pt>
                <c:pt idx="8">
                  <c:v>1.0052570644323939</c:v>
                </c:pt>
                <c:pt idx="9">
                  <c:v>1.0045432931235929</c:v>
                </c:pt>
                <c:pt idx="10">
                  <c:v>1.0051243117226001</c:v>
                </c:pt>
                <c:pt idx="11">
                  <c:v>1.008700605336273</c:v>
                </c:pt>
                <c:pt idx="12">
                  <c:v>1.0020628621869181</c:v>
                </c:pt>
                <c:pt idx="13">
                  <c:v>1.0007191746812929</c:v>
                </c:pt>
                <c:pt idx="14">
                  <c:v>1.000365601015746</c:v>
                </c:pt>
                <c:pt idx="15">
                  <c:v>1.0000977483796509</c:v>
                </c:pt>
                <c:pt idx="16">
                  <c:v>1</c:v>
                </c:pt>
                <c:pt idx="17">
                  <c:v>1.0000419887207881</c:v>
                </c:pt>
                <c:pt idx="18">
                  <c:v>1.000192292505532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D3D-85ED-207580A27A6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4.2045654404781949</c:v>
                </c:pt>
                <c:pt idx="1">
                  <c:v>1.518377808492178</c:v>
                </c:pt>
                <c:pt idx="2">
                  <c:v>1.2145147030383501</c:v>
                </c:pt>
                <c:pt idx="3">
                  <c:v>1.0860500021951729</c:v>
                </c:pt>
                <c:pt idx="4">
                  <c:v>1.036126454754037</c:v>
                </c:pt>
                <c:pt idx="5">
                  <c:v>1.0174089668844679</c:v>
                </c:pt>
                <c:pt idx="6">
                  <c:v>1.012961592372174</c:v>
                </c:pt>
                <c:pt idx="7">
                  <c:v>1.0115163983147311</c:v>
                </c:pt>
                <c:pt idx="8">
                  <c:v>1.005448744829295</c:v>
                </c:pt>
                <c:pt idx="9">
                  <c:v>1.004723523069712</c:v>
                </c:pt>
                <c:pt idx="10">
                  <c:v>1.0053787388827899</c:v>
                </c:pt>
                <c:pt idx="11">
                  <c:v>1.008700605336273</c:v>
                </c:pt>
                <c:pt idx="12">
                  <c:v>1.0020628621869181</c:v>
                </c:pt>
                <c:pt idx="13">
                  <c:v>1.0007191746812929</c:v>
                </c:pt>
                <c:pt idx="14">
                  <c:v>1.000365601015746</c:v>
                </c:pt>
                <c:pt idx="15">
                  <c:v>1.0000977483796509</c:v>
                </c:pt>
                <c:pt idx="16">
                  <c:v>1</c:v>
                </c:pt>
                <c:pt idx="17">
                  <c:v>1.0000419887207881</c:v>
                </c:pt>
                <c:pt idx="18">
                  <c:v>1.000192292505532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C-4D3D-85ED-207580A27A6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5.5256935030119401</c:v>
                </c:pt>
                <c:pt idx="1">
                  <c:v>2.2265175571570679</c:v>
                </c:pt>
                <c:pt idx="2">
                  <c:v>1.3926739456961179</c:v>
                </c:pt>
                <c:pt idx="3">
                  <c:v>1.1325085131985191</c:v>
                </c:pt>
                <c:pt idx="4">
                  <c:v>1.047127003633858</c:v>
                </c:pt>
                <c:pt idx="5">
                  <c:v>1.024064667231027</c:v>
                </c:pt>
                <c:pt idx="6">
                  <c:v>1.0146124452968499</c:v>
                </c:pt>
                <c:pt idx="7">
                  <c:v>1.016552838439948</c:v>
                </c:pt>
                <c:pt idx="8">
                  <c:v>1.005866258007754</c:v>
                </c:pt>
                <c:pt idx="9">
                  <c:v>1.005374047657531</c:v>
                </c:pt>
                <c:pt idx="10">
                  <c:v>1.0048520075765781</c:v>
                </c:pt>
                <c:pt idx="11">
                  <c:v>1.002880408989733</c:v>
                </c:pt>
                <c:pt idx="12">
                  <c:v>1.00330728712276</c:v>
                </c:pt>
                <c:pt idx="13">
                  <c:v>1.001164974892051</c:v>
                </c:pt>
                <c:pt idx="14">
                  <c:v>1.0003518537214131</c:v>
                </c:pt>
                <c:pt idx="15">
                  <c:v>1.00012833369773</c:v>
                </c:pt>
                <c:pt idx="16">
                  <c:v>1</c:v>
                </c:pt>
                <c:pt idx="17">
                  <c:v>1.0000419887207881</c:v>
                </c:pt>
                <c:pt idx="18">
                  <c:v>1.000192292505532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C-4D3D-85ED-207580A27A6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4.0577555051078322</c:v>
                </c:pt>
                <c:pt idx="1">
                  <c:v>1.8120405074766861</c:v>
                </c:pt>
                <c:pt idx="2">
                  <c:v>1.2786153689547339</c:v>
                </c:pt>
                <c:pt idx="3">
                  <c:v>1.1420232547746361</c:v>
                </c:pt>
                <c:pt idx="4">
                  <c:v>1.0551889777957979</c:v>
                </c:pt>
                <c:pt idx="5">
                  <c:v>1.027393835375064</c:v>
                </c:pt>
                <c:pt idx="6">
                  <c:v>1.0154851816558641</c:v>
                </c:pt>
                <c:pt idx="7">
                  <c:v>1.0231317280603449</c:v>
                </c:pt>
                <c:pt idx="8">
                  <c:v>1.0050174714113329</c:v>
                </c:pt>
                <c:pt idx="9">
                  <c:v>1.005014169000882</c:v>
                </c:pt>
                <c:pt idx="10">
                  <c:v>1.0074904583064319</c:v>
                </c:pt>
                <c:pt idx="11">
                  <c:v>1.002551950321668</c:v>
                </c:pt>
                <c:pt idx="12">
                  <c:v>1.001297458448952</c:v>
                </c:pt>
                <c:pt idx="13">
                  <c:v>1.0005485273103021</c:v>
                </c:pt>
                <c:pt idx="14">
                  <c:v>1.000098834983393</c:v>
                </c:pt>
                <c:pt idx="15">
                  <c:v>1.000090393819588</c:v>
                </c:pt>
                <c:pt idx="16">
                  <c:v>1</c:v>
                </c:pt>
                <c:pt idx="17">
                  <c:v>1</c:v>
                </c:pt>
                <c:pt idx="18">
                  <c:v>1.00024133698231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C-4D3D-85ED-207580A27A6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17.048301592800129</c:v>
                </c:pt>
                <c:pt idx="1">
                  <c:v>1.685672460819803</c:v>
                </c:pt>
                <c:pt idx="2">
                  <c:v>1.2125051167251111</c:v>
                </c:pt>
                <c:pt idx="3">
                  <c:v>1.079457025316876</c:v>
                </c:pt>
                <c:pt idx="4">
                  <c:v>1.0373044035773109</c:v>
                </c:pt>
                <c:pt idx="5">
                  <c:v>1.0181743071988489</c:v>
                </c:pt>
                <c:pt idx="6">
                  <c:v>1.01690340945755</c:v>
                </c:pt>
                <c:pt idx="7">
                  <c:v>1.0135170207038631</c:v>
                </c:pt>
                <c:pt idx="8">
                  <c:v>1.0053478954222781</c:v>
                </c:pt>
                <c:pt idx="9">
                  <c:v>1.0046000613907189</c:v>
                </c:pt>
                <c:pt idx="10">
                  <c:v>1.005212998660024</c:v>
                </c:pt>
                <c:pt idx="11">
                  <c:v>1.008700140760971</c:v>
                </c:pt>
                <c:pt idx="12">
                  <c:v>1.0019450318459711</c:v>
                </c:pt>
                <c:pt idx="13">
                  <c:v>1.0006751770109381</c:v>
                </c:pt>
                <c:pt idx="14">
                  <c:v>1.0003653249238491</c:v>
                </c:pt>
                <c:pt idx="15">
                  <c:v>1.0000939498613679</c:v>
                </c:pt>
                <c:pt idx="16">
                  <c:v>1</c:v>
                </c:pt>
                <c:pt idx="17">
                  <c:v>1.0000416320774499</c:v>
                </c:pt>
                <c:pt idx="18">
                  <c:v>1.000193827508371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C-4D3D-85ED-207580A27A6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27.773543564192511</c:v>
                </c:pt>
                <c:pt idx="1">
                  <c:v>1.8937769540036029</c:v>
                </c:pt>
                <c:pt idx="2">
                  <c:v>1.2735962613815901</c:v>
                </c:pt>
                <c:pt idx="3">
                  <c:v>1.0833386063651429</c:v>
                </c:pt>
                <c:pt idx="4">
                  <c:v>1.035147233187196</c:v>
                </c:pt>
                <c:pt idx="5">
                  <c:v>1.01676681877152</c:v>
                </c:pt>
                <c:pt idx="6">
                  <c:v>1.013089883455415</c:v>
                </c:pt>
                <c:pt idx="7">
                  <c:v>1.0115299552497781</c:v>
                </c:pt>
                <c:pt idx="8">
                  <c:v>1.0055274005609129</c:v>
                </c:pt>
                <c:pt idx="9">
                  <c:v>1.0047743297790701</c:v>
                </c:pt>
                <c:pt idx="10">
                  <c:v>1.0054863801537961</c:v>
                </c:pt>
                <c:pt idx="11">
                  <c:v>1.008700140760971</c:v>
                </c:pt>
                <c:pt idx="12">
                  <c:v>1.0019450318459711</c:v>
                </c:pt>
                <c:pt idx="13">
                  <c:v>1.0006751770109381</c:v>
                </c:pt>
                <c:pt idx="14">
                  <c:v>1.0003653249238491</c:v>
                </c:pt>
                <c:pt idx="15">
                  <c:v>1.0000939498613679</c:v>
                </c:pt>
                <c:pt idx="16">
                  <c:v>1</c:v>
                </c:pt>
                <c:pt idx="17">
                  <c:v>1.0000416320774499</c:v>
                </c:pt>
                <c:pt idx="18">
                  <c:v>1.000193827508371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C-4D3D-85ED-207580A27A6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49.794078934188917</c:v>
                </c:pt>
                <c:pt idx="1">
                  <c:v>2.5439712697967942</c:v>
                </c:pt>
                <c:pt idx="2">
                  <c:v>1.484634114623993</c:v>
                </c:pt>
                <c:pt idx="3">
                  <c:v>1.1337494638204579</c:v>
                </c:pt>
                <c:pt idx="4">
                  <c:v>1.0467257739576561</c:v>
                </c:pt>
                <c:pt idx="5">
                  <c:v>1.023484848776955</c:v>
                </c:pt>
                <c:pt idx="6">
                  <c:v>1.01454583383054</c:v>
                </c:pt>
                <c:pt idx="7">
                  <c:v>1.016281118201499</c:v>
                </c:pt>
                <c:pt idx="8">
                  <c:v>1.005912058947469</c:v>
                </c:pt>
                <c:pt idx="9">
                  <c:v>1.0053628637740599</c:v>
                </c:pt>
                <c:pt idx="10">
                  <c:v>1.0048488921744509</c:v>
                </c:pt>
                <c:pt idx="11">
                  <c:v>1.0028616049624579</c:v>
                </c:pt>
                <c:pt idx="12">
                  <c:v>1.0030946939507579</c:v>
                </c:pt>
                <c:pt idx="13">
                  <c:v>1.001089119751609</c:v>
                </c:pt>
                <c:pt idx="14">
                  <c:v>1.0003403100215431</c:v>
                </c:pt>
                <c:pt idx="15">
                  <c:v>1.0001252664818241</c:v>
                </c:pt>
                <c:pt idx="16">
                  <c:v>1</c:v>
                </c:pt>
                <c:pt idx="17">
                  <c:v>1.0000416320774499</c:v>
                </c:pt>
                <c:pt idx="18">
                  <c:v>1.000193827508371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C-4D3D-85ED-207580A27A6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4.2296410980465966</c:v>
                </c:pt>
                <c:pt idx="1">
                  <c:v>1.8008419844513019</c:v>
                </c:pt>
                <c:pt idx="2">
                  <c:v>1.279230979943518</c:v>
                </c:pt>
                <c:pt idx="3">
                  <c:v>1.1443171813184789</c:v>
                </c:pt>
                <c:pt idx="4">
                  <c:v>1.0576826002070749</c:v>
                </c:pt>
                <c:pt idx="5">
                  <c:v>1.027450726194914</c:v>
                </c:pt>
                <c:pt idx="6">
                  <c:v>1.015544309100104</c:v>
                </c:pt>
                <c:pt idx="7">
                  <c:v>1.0234029967536391</c:v>
                </c:pt>
                <c:pt idx="8">
                  <c:v>1.0050733316637059</c:v>
                </c:pt>
                <c:pt idx="9">
                  <c:v>1.005025988737986</c:v>
                </c:pt>
                <c:pt idx="10">
                  <c:v>1.0072880666193891</c:v>
                </c:pt>
                <c:pt idx="11">
                  <c:v>1.002535861489612</c:v>
                </c:pt>
                <c:pt idx="12">
                  <c:v>1.0012812618286091</c:v>
                </c:pt>
                <c:pt idx="13">
                  <c:v>1.000578047838417</c:v>
                </c:pt>
                <c:pt idx="14">
                  <c:v>1.0001000967288589</c:v>
                </c:pt>
                <c:pt idx="15">
                  <c:v>1.000079282599325</c:v>
                </c:pt>
                <c:pt idx="16">
                  <c:v>1</c:v>
                </c:pt>
                <c:pt idx="17">
                  <c:v>1</c:v>
                </c:pt>
                <c:pt idx="18">
                  <c:v>1.0002494668553119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C-4D3D-85ED-207580A27A6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4.7917245040598857</c:v>
                </c:pt>
                <c:pt idx="1">
                  <c:v>2.0192790323168772</c:v>
                </c:pt>
                <c:pt idx="2">
                  <c:v>1.3356446573254259</c:v>
                </c:pt>
                <c:pt idx="3">
                  <c:v>1.137265883986577</c:v>
                </c:pt>
                <c:pt idx="4">
                  <c:v>1.0511579907148281</c:v>
                </c:pt>
                <c:pt idx="5">
                  <c:v>1.025729251303046</c:v>
                </c:pt>
                <c:pt idx="6">
                  <c:v>1.0150488134763569</c:v>
                </c:pt>
                <c:pt idx="7">
                  <c:v>1.019842283250147</c:v>
                </c:pt>
                <c:pt idx="8">
                  <c:v>1.0054418647095431</c:v>
                </c:pt>
                <c:pt idx="9">
                  <c:v>1.005194108329206</c:v>
                </c:pt>
                <c:pt idx="10">
                  <c:v>1.0061712329415049</c:v>
                </c:pt>
                <c:pt idx="11">
                  <c:v>1.0027161796557</c:v>
                </c:pt>
                <c:pt idx="12">
                  <c:v>1.002302372785856</c:v>
                </c:pt>
                <c:pt idx="13">
                  <c:v>1.000856751101177</c:v>
                </c:pt>
                <c:pt idx="14">
                  <c:v>1.000225344352403</c:v>
                </c:pt>
                <c:pt idx="15">
                  <c:v>1.0001093637586591</c:v>
                </c:pt>
                <c:pt idx="16">
                  <c:v>1</c:v>
                </c:pt>
                <c:pt idx="17">
                  <c:v>1.0000209943603939</c:v>
                </c:pt>
                <c:pt idx="18">
                  <c:v>1.000216814743921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C-4D3D-85ED-207580A2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  <cell r="D162"/>
        </row>
        <row r="163">
          <cell r="B163">
            <v>45413</v>
          </cell>
          <cell r="C163">
            <v>0</v>
          </cell>
          <cell r="D163"/>
        </row>
        <row r="164">
          <cell r="B164">
            <v>45444</v>
          </cell>
          <cell r="C164">
            <v>0</v>
          </cell>
          <cell r="D164"/>
        </row>
        <row r="165">
          <cell r="B165">
            <v>45474</v>
          </cell>
          <cell r="C165">
            <v>0</v>
          </cell>
          <cell r="D165"/>
        </row>
        <row r="166">
          <cell r="B166">
            <v>45505</v>
          </cell>
          <cell r="C166">
            <v>0</v>
          </cell>
          <cell r="D166"/>
        </row>
        <row r="167">
          <cell r="B167">
            <v>45536</v>
          </cell>
          <cell r="C167">
            <v>0</v>
          </cell>
          <cell r="D167"/>
        </row>
        <row r="168">
          <cell r="B168">
            <v>45566</v>
          </cell>
          <cell r="C168">
            <v>0</v>
          </cell>
          <cell r="D168"/>
        </row>
        <row r="169">
          <cell r="B169">
            <v>45597</v>
          </cell>
          <cell r="C169">
            <v>0</v>
          </cell>
          <cell r="D169"/>
        </row>
        <row r="170">
          <cell r="B170">
            <v>45627</v>
          </cell>
          <cell r="C170">
            <v>0</v>
          </cell>
          <cell r="D170"/>
        </row>
        <row r="171">
          <cell r="B171">
            <v>45658</v>
          </cell>
          <cell r="C171">
            <v>0</v>
          </cell>
          <cell r="D171"/>
        </row>
        <row r="172">
          <cell r="B172">
            <v>45689</v>
          </cell>
          <cell r="C172">
            <v>0</v>
          </cell>
          <cell r="D172"/>
        </row>
        <row r="173">
          <cell r="B173">
            <v>45717</v>
          </cell>
          <cell r="C173">
            <v>0</v>
          </cell>
          <cell r="D173"/>
        </row>
        <row r="174">
          <cell r="B174">
            <v>45748</v>
          </cell>
          <cell r="C174">
            <v>0</v>
          </cell>
          <cell r="D174"/>
        </row>
        <row r="175">
          <cell r="B175">
            <v>45778</v>
          </cell>
          <cell r="C175">
            <v>0</v>
          </cell>
          <cell r="D175"/>
        </row>
        <row r="176">
          <cell r="B176">
            <v>45809</v>
          </cell>
          <cell r="C176">
            <v>0</v>
          </cell>
          <cell r="D176"/>
        </row>
        <row r="177">
          <cell r="B177">
            <v>45839</v>
          </cell>
          <cell r="C177">
            <v>0</v>
          </cell>
          <cell r="D177"/>
        </row>
        <row r="178">
          <cell r="B178">
            <v>45870</v>
          </cell>
          <cell r="C178">
            <v>0</v>
          </cell>
          <cell r="D178"/>
        </row>
        <row r="179">
          <cell r="B179">
            <v>45901</v>
          </cell>
          <cell r="C179">
            <v>0</v>
          </cell>
          <cell r="D179"/>
        </row>
        <row r="180">
          <cell r="B180">
            <v>45931</v>
          </cell>
          <cell r="C180">
            <v>0</v>
          </cell>
          <cell r="D180"/>
        </row>
        <row r="181">
          <cell r="B181">
            <v>45962</v>
          </cell>
          <cell r="C181">
            <v>0</v>
          </cell>
          <cell r="D181"/>
        </row>
        <row r="182">
          <cell r="B182">
            <v>45992</v>
          </cell>
          <cell r="C182">
            <v>0</v>
          </cell>
          <cell r="D182"/>
        </row>
        <row r="183">
          <cell r="B183">
            <v>46023</v>
          </cell>
          <cell r="C183">
            <v>0</v>
          </cell>
          <cell r="D183"/>
        </row>
        <row r="184">
          <cell r="B184">
            <v>46054</v>
          </cell>
          <cell r="C184">
            <v>0</v>
          </cell>
          <cell r="D184"/>
        </row>
        <row r="185">
          <cell r="B185">
            <v>46082</v>
          </cell>
          <cell r="C185">
            <v>0</v>
          </cell>
          <cell r="D185"/>
        </row>
        <row r="186">
          <cell r="B186">
            <v>46113</v>
          </cell>
          <cell r="C186">
            <v>0</v>
          </cell>
          <cell r="D186"/>
        </row>
        <row r="187">
          <cell r="B187">
            <v>46143</v>
          </cell>
          <cell r="C187">
            <v>0</v>
          </cell>
          <cell r="D187"/>
        </row>
        <row r="188">
          <cell r="B188">
            <v>46174</v>
          </cell>
          <cell r="C188">
            <v>0</v>
          </cell>
          <cell r="D188"/>
        </row>
        <row r="189">
          <cell r="B189">
            <v>46204</v>
          </cell>
          <cell r="C189">
            <v>0</v>
          </cell>
          <cell r="D189"/>
        </row>
        <row r="190">
          <cell r="B190">
            <v>46235</v>
          </cell>
          <cell r="C190">
            <v>0</v>
          </cell>
          <cell r="D190"/>
        </row>
        <row r="191">
          <cell r="B191">
            <v>46266</v>
          </cell>
          <cell r="C191">
            <v>0</v>
          </cell>
          <cell r="D191"/>
        </row>
        <row r="192">
          <cell r="B192">
            <v>46296</v>
          </cell>
          <cell r="C192">
            <v>0</v>
          </cell>
          <cell r="D192"/>
        </row>
        <row r="193">
          <cell r="B193">
            <v>46327</v>
          </cell>
          <cell r="C193">
            <v>0</v>
          </cell>
          <cell r="D193"/>
        </row>
        <row r="194">
          <cell r="B194">
            <v>46357</v>
          </cell>
          <cell r="C194">
            <v>0</v>
          </cell>
          <cell r="D194"/>
        </row>
        <row r="195">
          <cell r="B195">
            <v>46388</v>
          </cell>
          <cell r="C195">
            <v>0</v>
          </cell>
          <cell r="D195"/>
        </row>
        <row r="196">
          <cell r="B196">
            <v>46419</v>
          </cell>
          <cell r="C196">
            <v>0</v>
          </cell>
          <cell r="D196"/>
        </row>
        <row r="197">
          <cell r="B197">
            <v>46447</v>
          </cell>
          <cell r="C197">
            <v>0</v>
          </cell>
          <cell r="D197"/>
        </row>
        <row r="198">
          <cell r="B198">
            <v>46478</v>
          </cell>
          <cell r="C198">
            <v>0</v>
          </cell>
          <cell r="D198"/>
        </row>
        <row r="199">
          <cell r="B199">
            <v>46508</v>
          </cell>
          <cell r="C199">
            <v>0</v>
          </cell>
          <cell r="D199"/>
        </row>
        <row r="200">
          <cell r="B200">
            <v>46539</v>
          </cell>
          <cell r="C200">
            <v>0</v>
          </cell>
          <cell r="D200"/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0.24644165937085605</v>
      </c>
      <c r="C7" s="4">
        <f t="shared" ref="C7:C29" si="1">+F7/F8</f>
        <v>0.18097275924821402</v>
      </c>
      <c r="D7" s="4">
        <f t="shared" ref="D7:D29" si="2">+G7/G8</f>
        <v>0.23783670730221004</v>
      </c>
      <c r="E7" s="5">
        <v>8.0868081314630982E-2</v>
      </c>
      <c r="F7" s="5">
        <v>4.5485214404094781E-2</v>
      </c>
      <c r="G7" s="5">
        <v>0.1069457665287005</v>
      </c>
      <c r="H7" s="4">
        <f t="shared" ref="H7:H29" si="3">+I7/I8</f>
        <v>0.2045405414887948</v>
      </c>
      <c r="I7" s="5">
        <v>5.8222494255029247E-2</v>
      </c>
      <c r="J7" s="5">
        <f t="shared" ref="J7:J30" si="4">I7</f>
        <v>5.8222494255029247E-2</v>
      </c>
    </row>
    <row r="8" spans="1:10" ht="15.6" customHeight="1" x14ac:dyDescent="0.3">
      <c r="A8" s="3">
        <f t="shared" ref="A8:A29" si="5">1+A7</f>
        <v>1</v>
      </c>
      <c r="B8" s="4">
        <f t="shared" si="0"/>
        <v>0.55186404270428036</v>
      </c>
      <c r="C8" s="4">
        <f t="shared" si="1"/>
        <v>0.44913187267961691</v>
      </c>
      <c r="D8" s="4">
        <f t="shared" si="2"/>
        <v>0.65859761279904894</v>
      </c>
      <c r="E8" s="5">
        <v>0.32814290214195158</v>
      </c>
      <c r="F8" s="5">
        <v>0.25133735371581162</v>
      </c>
      <c r="G8" s="5">
        <v>0.44966047395202369</v>
      </c>
      <c r="H8" s="4">
        <f t="shared" si="3"/>
        <v>0.49368978728407847</v>
      </c>
      <c r="I8" s="5">
        <v>0.284650142369056</v>
      </c>
      <c r="J8" s="5">
        <f t="shared" si="4"/>
        <v>0.284650142369056</v>
      </c>
    </row>
    <row r="9" spans="1:10" ht="15.6" customHeight="1" x14ac:dyDescent="0.3">
      <c r="A9" s="3">
        <f t="shared" si="5"/>
        <v>2</v>
      </c>
      <c r="B9" s="4">
        <f t="shared" si="0"/>
        <v>0.7820960269056505</v>
      </c>
      <c r="C9" s="4">
        <f t="shared" si="1"/>
        <v>0.71804315941313701</v>
      </c>
      <c r="D9" s="4">
        <f t="shared" si="2"/>
        <v>0.82337414071505366</v>
      </c>
      <c r="E9" s="5">
        <v>0.59460823092217463</v>
      </c>
      <c r="F9" s="5">
        <v>0.55960703081765084</v>
      </c>
      <c r="G9" s="5">
        <v>0.68275448500482783</v>
      </c>
      <c r="H9" s="4">
        <f t="shared" si="3"/>
        <v>0.74909840203643352</v>
      </c>
      <c r="I9" s="5">
        <v>0.57657693090025963</v>
      </c>
      <c r="J9" s="5">
        <f t="shared" si="4"/>
        <v>0.57657693090025963</v>
      </c>
    </row>
    <row r="10" spans="1:10" ht="15.6" customHeight="1" x14ac:dyDescent="0.3">
      <c r="A10" s="3">
        <f t="shared" si="5"/>
        <v>3</v>
      </c>
      <c r="B10" s="4">
        <f t="shared" si="0"/>
        <v>0.87563891174644926</v>
      </c>
      <c r="C10" s="4">
        <f t="shared" si="1"/>
        <v>0.88299556987498684</v>
      </c>
      <c r="D10" s="4">
        <f t="shared" si="2"/>
        <v>0.92076791858455465</v>
      </c>
      <c r="E10" s="5">
        <v>0.76027522256407809</v>
      </c>
      <c r="F10" s="5">
        <v>0.77935013164810674</v>
      </c>
      <c r="G10" s="5">
        <v>0.82921536060374001</v>
      </c>
      <c r="H10" s="4">
        <f t="shared" si="3"/>
        <v>0.87927166881991514</v>
      </c>
      <c r="I10" s="5">
        <v>0.76969451454285298</v>
      </c>
      <c r="J10" s="5">
        <f t="shared" si="4"/>
        <v>0.76969451454285298</v>
      </c>
    </row>
    <row r="11" spans="1:10" ht="15.6" customHeight="1" x14ac:dyDescent="0.3">
      <c r="A11" s="3">
        <f t="shared" si="5"/>
        <v>4</v>
      </c>
      <c r="B11" s="4">
        <f t="shared" si="0"/>
        <v>0.94769754142894569</v>
      </c>
      <c r="C11" s="4">
        <f t="shared" si="1"/>
        <v>0.95499399454859613</v>
      </c>
      <c r="D11" s="4">
        <f t="shared" si="2"/>
        <v>0.96513316054398735</v>
      </c>
      <c r="E11" s="5">
        <v>0.868251984197139</v>
      </c>
      <c r="F11" s="5">
        <v>0.88262065885386709</v>
      </c>
      <c r="G11" s="5">
        <v>0.90056934420396262</v>
      </c>
      <c r="H11" s="4">
        <f t="shared" si="3"/>
        <v>0.95131582852931307</v>
      </c>
      <c r="I11" s="5">
        <v>0.87537736269368549</v>
      </c>
      <c r="J11" s="5">
        <f t="shared" si="4"/>
        <v>0.87537736269368549</v>
      </c>
    </row>
    <row r="12" spans="1:10" ht="15.6" customHeight="1" x14ac:dyDescent="0.3">
      <c r="A12" s="3">
        <f t="shared" si="5"/>
        <v>5</v>
      </c>
      <c r="B12" s="4">
        <f t="shared" si="0"/>
        <v>0.97333657801726636</v>
      </c>
      <c r="C12" s="4">
        <f t="shared" si="1"/>
        <v>0.97650083241706209</v>
      </c>
      <c r="D12" s="4">
        <f t="shared" si="2"/>
        <v>0.98288891935189227</v>
      </c>
      <c r="E12" s="5">
        <v>0.9161699236741524</v>
      </c>
      <c r="F12" s="5">
        <v>0.9242159258509911</v>
      </c>
      <c r="G12" s="5">
        <v>0.93310372187021939</v>
      </c>
      <c r="H12" s="4">
        <f t="shared" si="3"/>
        <v>0.97491178829868363</v>
      </c>
      <c r="I12" s="5">
        <v>0.92017533656196526</v>
      </c>
      <c r="J12" s="5">
        <f t="shared" si="4"/>
        <v>0.92017533656196526</v>
      </c>
    </row>
    <row r="13" spans="1:10" ht="15.6" customHeight="1" x14ac:dyDescent="0.3">
      <c r="A13" s="3">
        <f t="shared" si="5"/>
        <v>6</v>
      </c>
      <c r="B13" s="4">
        <f t="shared" si="0"/>
        <v>0.98475095261300283</v>
      </c>
      <c r="C13" s="4">
        <f t="shared" si="1"/>
        <v>0.98559800309508816</v>
      </c>
      <c r="D13" s="4">
        <f t="shared" si="2"/>
        <v>0.98720426078364876</v>
      </c>
      <c r="E13" s="5">
        <v>0.94126733173886756</v>
      </c>
      <c r="F13" s="5">
        <v>0.94645687455621119</v>
      </c>
      <c r="G13" s="5">
        <v>0.94934809366403194</v>
      </c>
      <c r="H13" s="4">
        <f t="shared" si="3"/>
        <v>0.98517331354075977</v>
      </c>
      <c r="I13" s="5">
        <v>0.94385496986118222</v>
      </c>
      <c r="J13" s="5">
        <f t="shared" si="4"/>
        <v>0.94385496986118222</v>
      </c>
    </row>
    <row r="14" spans="1:10" ht="15.6" customHeight="1" x14ac:dyDescent="0.3">
      <c r="A14" s="3">
        <f t="shared" si="5"/>
        <v>7</v>
      </c>
      <c r="B14" s="4">
        <f t="shared" si="0"/>
        <v>0.97739125136486715</v>
      </c>
      <c r="C14" s="4">
        <f t="shared" si="1"/>
        <v>0.98371669645293547</v>
      </c>
      <c r="D14" s="4">
        <f t="shared" si="2"/>
        <v>0.98861471911486742</v>
      </c>
      <c r="E14" s="5">
        <v>0.95584302735757409</v>
      </c>
      <c r="F14" s="5">
        <v>0.96028692386149173</v>
      </c>
      <c r="G14" s="5">
        <v>0.96165315667340578</v>
      </c>
      <c r="H14" s="4">
        <f t="shared" si="3"/>
        <v>0.98054663890970306</v>
      </c>
      <c r="I14" s="5">
        <v>0.95805982245796184</v>
      </c>
      <c r="J14" s="5">
        <f t="shared" si="4"/>
        <v>0.95805982245796184</v>
      </c>
    </row>
    <row r="15" spans="1:10" ht="15.6" customHeight="1" x14ac:dyDescent="0.3">
      <c r="A15" s="3">
        <f t="shared" si="5"/>
        <v>8</v>
      </c>
      <c r="B15" s="4">
        <f t="shared" si="0"/>
        <v>0.9950075779237082</v>
      </c>
      <c r="C15" s="4">
        <f t="shared" si="1"/>
        <v>0.9941679542771692</v>
      </c>
      <c r="D15" s="4">
        <f t="shared" si="2"/>
        <v>0.99458078310076348</v>
      </c>
      <c r="E15" s="5">
        <v>0.97795332833478688</v>
      </c>
      <c r="F15" s="5">
        <v>0.97618239816816532</v>
      </c>
      <c r="G15" s="5">
        <v>0.97272793746627495</v>
      </c>
      <c r="H15" s="4">
        <f t="shared" si="3"/>
        <v>0.99458738564712013</v>
      </c>
      <c r="I15" s="5">
        <v>0.97706706080116201</v>
      </c>
      <c r="J15" s="5">
        <f t="shared" si="4"/>
        <v>0.97706706080116201</v>
      </c>
    </row>
    <row r="16" spans="1:10" ht="15.6" customHeight="1" x14ac:dyDescent="0.3">
      <c r="A16" s="3">
        <f t="shared" si="5"/>
        <v>9</v>
      </c>
      <c r="B16" s="4">
        <f t="shared" si="0"/>
        <v>0.99501084745315926</v>
      </c>
      <c r="C16" s="4">
        <f t="shared" si="1"/>
        <v>0.99465467835573007</v>
      </c>
      <c r="D16" s="4">
        <f t="shared" si="2"/>
        <v>0.99529868370625962</v>
      </c>
      <c r="E16" s="5">
        <v>0.98286018120132457</v>
      </c>
      <c r="F16" s="5">
        <v>0.98190893597844775</v>
      </c>
      <c r="G16" s="5">
        <v>0.97802808378585515</v>
      </c>
      <c r="H16" s="4">
        <f t="shared" si="3"/>
        <v>0.99483267668460607</v>
      </c>
      <c r="I16" s="5">
        <v>0.98238432831665301</v>
      </c>
      <c r="J16" s="5">
        <f t="shared" si="4"/>
        <v>0.98238432831665301</v>
      </c>
    </row>
    <row r="17" spans="1:10" ht="15.6" customHeight="1" x14ac:dyDescent="0.3">
      <c r="A17" s="3">
        <f t="shared" si="5"/>
        <v>10</v>
      </c>
      <c r="B17" s="4">
        <f t="shared" si="0"/>
        <v>0.99256523151690812</v>
      </c>
      <c r="C17" s="4">
        <f t="shared" si="1"/>
        <v>0.99517142072664</v>
      </c>
      <c r="D17" s="4">
        <f t="shared" si="2"/>
        <v>0.99465003717030376</v>
      </c>
      <c r="E17" s="5">
        <v>0.9877884082541053</v>
      </c>
      <c r="F17" s="5">
        <v>0.98718576139575154</v>
      </c>
      <c r="G17" s="5">
        <v>0.98264782200244372</v>
      </c>
      <c r="H17" s="4">
        <f t="shared" si="3"/>
        <v>0.99386872375019975</v>
      </c>
      <c r="I17" s="5">
        <v>0.98748699287860286</v>
      </c>
      <c r="J17" s="5">
        <f t="shared" si="4"/>
        <v>0.98748699287860286</v>
      </c>
    </row>
    <row r="18" spans="1:10" ht="15.6" customHeight="1" x14ac:dyDescent="0.3">
      <c r="A18" s="3">
        <f t="shared" si="5"/>
        <v>11</v>
      </c>
      <c r="B18" s="4">
        <f t="shared" si="0"/>
        <v>0.99745454555163049</v>
      </c>
      <c r="C18" s="4">
        <f t="shared" si="1"/>
        <v>0.9971278639368033</v>
      </c>
      <c r="D18" s="4">
        <f t="shared" si="2"/>
        <v>0.99137444223762283</v>
      </c>
      <c r="E18" s="5">
        <v>0.99518739614170992</v>
      </c>
      <c r="F18" s="5">
        <v>0.99197559418953407</v>
      </c>
      <c r="G18" s="5">
        <v>0.98793322805073702</v>
      </c>
      <c r="H18" s="4">
        <f t="shared" si="3"/>
        <v>0.99729094074054569</v>
      </c>
      <c r="I18" s="5">
        <v>0.99357889958794909</v>
      </c>
      <c r="J18" s="5">
        <f t="shared" si="4"/>
        <v>0.99357889958794909</v>
      </c>
    </row>
    <row r="19" spans="1:10" ht="15.6" customHeight="1" x14ac:dyDescent="0.3">
      <c r="A19" s="3">
        <f t="shared" si="5"/>
        <v>12</v>
      </c>
      <c r="B19" s="4">
        <f t="shared" si="0"/>
        <v>0.99870422276816495</v>
      </c>
      <c r="C19" s="4">
        <f t="shared" si="1"/>
        <v>0.99670361496900417</v>
      </c>
      <c r="D19" s="4">
        <f t="shared" si="2"/>
        <v>0.99794138445325065</v>
      </c>
      <c r="E19" s="5">
        <v>0.99772706493741348</v>
      </c>
      <c r="F19" s="5">
        <v>0.99483288960863325</v>
      </c>
      <c r="G19" s="5">
        <v>0.99652884516659657</v>
      </c>
      <c r="H19" s="4">
        <f t="shared" si="3"/>
        <v>0.99770246593620937</v>
      </c>
      <c r="I19" s="5">
        <v>0.99627787539126722</v>
      </c>
      <c r="J19" s="5">
        <f t="shared" si="4"/>
        <v>0.99627787539126722</v>
      </c>
    </row>
    <row r="20" spans="1:10" ht="15.6" customHeight="1" x14ac:dyDescent="0.3">
      <c r="A20" s="3">
        <f t="shared" si="5"/>
        <v>13</v>
      </c>
      <c r="B20" s="4">
        <f t="shared" si="0"/>
        <v>0.99945177340695701</v>
      </c>
      <c r="C20" s="4">
        <f t="shared" si="1"/>
        <v>0.99883638069522251</v>
      </c>
      <c r="D20" s="4">
        <f t="shared" si="2"/>
        <v>0.99928134215923092</v>
      </c>
      <c r="E20" s="5">
        <v>0.99902157434756511</v>
      </c>
      <c r="F20" s="5">
        <v>0.99812308761373447</v>
      </c>
      <c r="G20" s="5">
        <v>0.99858454683946396</v>
      </c>
      <c r="H20" s="4">
        <f t="shared" si="3"/>
        <v>0.99914393862291351</v>
      </c>
      <c r="I20" s="5">
        <v>0.99857212887250368</v>
      </c>
      <c r="J20" s="5">
        <f t="shared" si="4"/>
        <v>0.99857212887250368</v>
      </c>
    </row>
    <row r="21" spans="1:10" ht="15.6" customHeight="1" x14ac:dyDescent="0.3">
      <c r="A21" s="3">
        <f t="shared" si="5"/>
        <v>14</v>
      </c>
      <c r="B21" s="4">
        <f t="shared" si="0"/>
        <v>0.99990117478399509</v>
      </c>
      <c r="C21" s="4">
        <f t="shared" si="1"/>
        <v>0.9996482700360837</v>
      </c>
      <c r="D21" s="4">
        <f t="shared" si="2"/>
        <v>0.99963453259950708</v>
      </c>
      <c r="E21" s="5">
        <v>0.99956956496467519</v>
      </c>
      <c r="F21" s="5">
        <v>0.99928587594998131</v>
      </c>
      <c r="G21" s="5">
        <v>0.99930270356268103</v>
      </c>
      <c r="H21" s="4">
        <f t="shared" si="3"/>
        <v>0.99977470446319405</v>
      </c>
      <c r="I21" s="5">
        <v>0.99942770032594308</v>
      </c>
      <c r="J21" s="5">
        <f t="shared" si="4"/>
        <v>0.99942770032594308</v>
      </c>
    </row>
    <row r="22" spans="1:10" ht="15.6" customHeight="1" x14ac:dyDescent="0.3">
      <c r="A22" s="3">
        <f t="shared" si="5"/>
        <v>15</v>
      </c>
      <c r="B22" s="4">
        <f t="shared" si="0"/>
        <v>0.99990961435071579</v>
      </c>
      <c r="C22" s="4">
        <f t="shared" si="1"/>
        <v>0.99987168276969485</v>
      </c>
      <c r="D22" s="4">
        <f t="shared" si="2"/>
        <v>0.99990226117416092</v>
      </c>
      <c r="E22" s="5">
        <v>0.99966835740602911</v>
      </c>
      <c r="F22" s="5">
        <v>0.99963747840418982</v>
      </c>
      <c r="G22" s="5">
        <v>0.99966804964614109</v>
      </c>
      <c r="H22" s="4">
        <f t="shared" si="3"/>
        <v>0.99989064826728125</v>
      </c>
      <c r="I22" s="5">
        <v>0.99965291766664843</v>
      </c>
      <c r="J22" s="5">
        <f t="shared" si="4"/>
        <v>0.99965291766664843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0.99975872124717657</v>
      </c>
      <c r="F23" s="5">
        <v>0.99976576557818275</v>
      </c>
      <c r="G23" s="5">
        <v>0.99976576557818275</v>
      </c>
      <c r="H23" s="4">
        <f t="shared" si="3"/>
        <v>1</v>
      </c>
      <c r="I23" s="5">
        <v>0.99976224340027109</v>
      </c>
      <c r="J23" s="5">
        <f t="shared" si="4"/>
        <v>0.99976224340027109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0.9999580130421909</v>
      </c>
      <c r="D24" s="4">
        <f t="shared" si="2"/>
        <v>0.9999580130421909</v>
      </c>
      <c r="E24" s="5">
        <v>0.99975872124717657</v>
      </c>
      <c r="F24" s="5">
        <v>0.99976576557818275</v>
      </c>
      <c r="G24" s="5">
        <v>0.99976576557818275</v>
      </c>
      <c r="H24" s="4">
        <f t="shared" si="3"/>
        <v>0.99997900659505556</v>
      </c>
      <c r="I24" s="5">
        <v>0.99976224340027109</v>
      </c>
      <c r="J24" s="5">
        <f t="shared" si="4"/>
        <v>0.99976224340027109</v>
      </c>
    </row>
    <row r="25" spans="1:10" ht="15.6" customHeight="1" x14ac:dyDescent="0.3">
      <c r="A25" s="3">
        <f t="shared" si="5"/>
        <v>18</v>
      </c>
      <c r="B25" s="4">
        <f t="shared" si="0"/>
        <v>0.99975872124717657</v>
      </c>
      <c r="C25" s="4">
        <f t="shared" si="1"/>
        <v>0.99980774446376675</v>
      </c>
      <c r="D25" s="4">
        <f t="shared" si="2"/>
        <v>0.99980774446376675</v>
      </c>
      <c r="E25" s="5">
        <v>0.99975872124717657</v>
      </c>
      <c r="F25" s="5">
        <v>0.99980774446376675</v>
      </c>
      <c r="G25" s="5">
        <v>0.99980774446376675</v>
      </c>
      <c r="H25" s="4">
        <f t="shared" si="3"/>
        <v>0.99978323225452248</v>
      </c>
      <c r="I25" s="5">
        <v>0.99978323225452248</v>
      </c>
      <c r="J25" s="5">
        <f t="shared" si="4"/>
        <v>0.99978323225452248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>
        <v>6.7752904209884077</v>
      </c>
      <c r="C38" s="4">
        <v>1.35409048834363</v>
      </c>
      <c r="D38" s="4">
        <v>1.1767720727257249</v>
      </c>
      <c r="E38" s="4">
        <v>1.051682096673207</v>
      </c>
      <c r="F38" s="4">
        <v>1.057419820716007</v>
      </c>
      <c r="G38" s="4">
        <v>1.0217712719809999</v>
      </c>
      <c r="H38" s="4">
        <v>1.007292633454451</v>
      </c>
      <c r="I38" s="4">
        <v>1.0079045788155749</v>
      </c>
      <c r="J38" s="4">
        <v>1.0088856454277551</v>
      </c>
      <c r="K38" s="4">
        <v>1.005098808565563</v>
      </c>
      <c r="L38" s="4">
        <v>1.0019324207347591</v>
      </c>
      <c r="M38" s="4">
        <v>1.003857387374173</v>
      </c>
      <c r="N38" s="4">
        <v>1.0002401603195019</v>
      </c>
      <c r="O38" s="4">
        <v>1</v>
      </c>
      <c r="P38" s="4">
        <v>1.0010329216277081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6" customHeight="1" x14ac:dyDescent="0.3">
      <c r="A39" s="1">
        <f t="shared" ref="A39:A60" si="6">1+A38</f>
        <v>1</v>
      </c>
      <c r="B39" s="4">
        <v>5.6505436762225969</v>
      </c>
      <c r="C39" s="4">
        <v>1.8315027305346081</v>
      </c>
      <c r="D39" s="4">
        <v>1.175458136460255</v>
      </c>
      <c r="E39" s="4">
        <v>1.0918038699111181</v>
      </c>
      <c r="F39" s="4">
        <v>1.05170616095451</v>
      </c>
      <c r="G39" s="4">
        <v>1.031789991388363</v>
      </c>
      <c r="H39" s="4">
        <v>1.007030545949972</v>
      </c>
      <c r="I39" s="4">
        <v>1.0551976450501921</v>
      </c>
      <c r="J39" s="4">
        <v>1.001761787403793</v>
      </c>
      <c r="K39" s="4">
        <v>1.002010093555658</v>
      </c>
      <c r="L39" s="4">
        <v>1.0030728479982809</v>
      </c>
      <c r="M39" s="4">
        <v>1.0072630913707079</v>
      </c>
      <c r="N39" s="4">
        <v>1.000434291726868</v>
      </c>
      <c r="O39" s="4">
        <v>1.00021705159972</v>
      </c>
      <c r="P39" s="4">
        <v>1</v>
      </c>
      <c r="Q39" s="4">
        <v>1</v>
      </c>
      <c r="R39" s="4">
        <v>1</v>
      </c>
      <c r="S39" s="4">
        <v>1</v>
      </c>
      <c r="T39" s="4">
        <v>1.000220736975922</v>
      </c>
      <c r="U39" s="4">
        <v>1</v>
      </c>
      <c r="V39" s="4">
        <v>1</v>
      </c>
      <c r="W39" s="4">
        <v>1</v>
      </c>
      <c r="X39" s="4"/>
    </row>
    <row r="40" spans="1:24" ht="15.6" customHeight="1" x14ac:dyDescent="0.3">
      <c r="A40" s="1">
        <f t="shared" si="6"/>
        <v>2</v>
      </c>
      <c r="B40" s="4">
        <v>12.003187460815051</v>
      </c>
      <c r="C40" s="4">
        <v>1.608844233851364</v>
      </c>
      <c r="D40" s="4">
        <v>1.1644498127328911</v>
      </c>
      <c r="E40" s="4">
        <v>1.045491657566316</v>
      </c>
      <c r="F40" s="4">
        <v>1.0392417381119561</v>
      </c>
      <c r="G40" s="4">
        <v>1.0100092656145929</v>
      </c>
      <c r="H40" s="4">
        <v>1.085130032678902</v>
      </c>
      <c r="I40" s="4">
        <v>1.0110042770112739</v>
      </c>
      <c r="J40" s="4">
        <v>1.0032421917716601</v>
      </c>
      <c r="K40" s="4">
        <v>1.011680337509123</v>
      </c>
      <c r="L40" s="4">
        <v>1.0011408579425141</v>
      </c>
      <c r="M40" s="4">
        <v>1.0670126121250869</v>
      </c>
      <c r="N40" s="4">
        <v>1.0021359782554</v>
      </c>
      <c r="O40" s="4">
        <v>1</v>
      </c>
      <c r="P40" s="4">
        <v>1.000213142557671</v>
      </c>
      <c r="Q40" s="4">
        <v>0.99999999999999989</v>
      </c>
      <c r="R40" s="4">
        <v>0.99999999999999989</v>
      </c>
      <c r="S40" s="4">
        <v>1.000249792464698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>
        <v>3.3120464476867029</v>
      </c>
      <c r="C41" s="4">
        <v>1.643575148641234</v>
      </c>
      <c r="D41" s="4">
        <v>1.231150587043677</v>
      </c>
      <c r="E41" s="4">
        <v>1.0628115315317579</v>
      </c>
      <c r="F41" s="4">
        <v>1.0391678492131009</v>
      </c>
      <c r="G41" s="4">
        <v>1.0304962766229011</v>
      </c>
      <c r="H41" s="4">
        <v>1.0205579422774009</v>
      </c>
      <c r="I41" s="4">
        <v>1.003806367387428</v>
      </c>
      <c r="J41" s="4">
        <v>1.014082234664426</v>
      </c>
      <c r="K41" s="4">
        <v>1.002878205884089</v>
      </c>
      <c r="L41" s="4">
        <v>1.001545355317587</v>
      </c>
      <c r="M41" s="4">
        <v>1.005757529708913</v>
      </c>
      <c r="N41" s="4">
        <v>1.0002437526173491</v>
      </c>
      <c r="O41" s="4">
        <v>1</v>
      </c>
      <c r="P41" s="4">
        <v>1.001231437345186</v>
      </c>
      <c r="Q41" s="4">
        <v>1.000218839680501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>
        <v>4.6427475455820479</v>
      </c>
      <c r="C42" s="4">
        <v>1.701369683139498</v>
      </c>
      <c r="D42" s="4">
        <v>1.1171651320354941</v>
      </c>
      <c r="E42" s="4">
        <v>1.025826925165491</v>
      </c>
      <c r="F42" s="4">
        <v>1.034302115100074</v>
      </c>
      <c r="G42" s="4">
        <v>1.0222913199636481</v>
      </c>
      <c r="H42" s="4">
        <v>1.0102682049526459</v>
      </c>
      <c r="I42" s="4">
        <v>1.0229937983018</v>
      </c>
      <c r="J42" s="4">
        <v>1.006238345724233</v>
      </c>
      <c r="K42" s="4">
        <v>1.0025831762801289</v>
      </c>
      <c r="L42" s="4">
        <v>1.028806063274569</v>
      </c>
      <c r="M42" s="4">
        <v>1.0029715599492179</v>
      </c>
      <c r="N42" s="4">
        <v>0.99977300368201649</v>
      </c>
      <c r="O42" s="4">
        <v>1.0008504304532211</v>
      </c>
      <c r="P42" s="4">
        <v>1</v>
      </c>
      <c r="Q42" s="4">
        <v>1.000294911412468</v>
      </c>
      <c r="R42" s="4">
        <v>1</v>
      </c>
      <c r="S42" s="4">
        <v>1</v>
      </c>
      <c r="T42" s="4">
        <v>1.0007484005659359</v>
      </c>
      <c r="U42" s="4"/>
      <c r="V42" s="4"/>
    </row>
    <row r="43" spans="1:24" ht="15.6" customHeight="1" x14ac:dyDescent="0.3">
      <c r="A43" s="1">
        <f t="shared" si="6"/>
        <v>5</v>
      </c>
      <c r="B43" s="4">
        <v>6.0211758333333334</v>
      </c>
      <c r="C43" s="4">
        <v>1.368674044978202</v>
      </c>
      <c r="D43" s="4">
        <v>1.0564647458738581</v>
      </c>
      <c r="E43" s="4">
        <v>1.2134225619017449</v>
      </c>
      <c r="F43" s="4">
        <v>1.0331814894468181</v>
      </c>
      <c r="G43" s="4">
        <v>1.009577578750529</v>
      </c>
      <c r="H43" s="4">
        <v>1.009134807223496</v>
      </c>
      <c r="I43" s="4">
        <v>1.0047479142843261</v>
      </c>
      <c r="J43" s="4">
        <v>1.00223753057772</v>
      </c>
      <c r="K43" s="4">
        <v>1.004022470318072</v>
      </c>
      <c r="L43" s="4">
        <v>1.0019456420231401</v>
      </c>
      <c r="M43" s="4">
        <v>1.0003698788288049</v>
      </c>
      <c r="N43" s="4">
        <v>1.0067956004095411</v>
      </c>
      <c r="O43" s="4">
        <v>1.003113992477471</v>
      </c>
      <c r="P43" s="4">
        <v>1.000510132597499</v>
      </c>
      <c r="Q43" s="4">
        <v>1.0002378477979741</v>
      </c>
      <c r="R43" s="4">
        <v>1</v>
      </c>
      <c r="S43" s="4">
        <v>1</v>
      </c>
      <c r="U43" s="4"/>
      <c r="V43" s="4"/>
    </row>
    <row r="44" spans="1:24" ht="15.6" customHeight="1" x14ac:dyDescent="0.3">
      <c r="A44" s="1">
        <f t="shared" si="6"/>
        <v>6</v>
      </c>
      <c r="B44" s="4">
        <v>6.6662435164835152</v>
      </c>
      <c r="C44" s="4">
        <v>1.1800742649335629</v>
      </c>
      <c r="D44" s="4">
        <v>1.0497354897062621</v>
      </c>
      <c r="E44" s="4">
        <v>1.077971258050086</v>
      </c>
      <c r="F44" s="4">
        <v>1.0319976961800961</v>
      </c>
      <c r="G44" s="4">
        <v>1.0112442413335729</v>
      </c>
      <c r="H44" s="4">
        <v>1.009120594596904</v>
      </c>
      <c r="I44" s="4">
        <v>1.001172203931413</v>
      </c>
      <c r="J44" s="4">
        <v>1.0045662427647879</v>
      </c>
      <c r="K44" s="4">
        <v>1.0028379223404249</v>
      </c>
      <c r="L44" s="4">
        <v>1.000232442242752</v>
      </c>
      <c r="M44" s="4">
        <v>1.0016399172326089</v>
      </c>
      <c r="N44" s="4">
        <v>1.003556261230335</v>
      </c>
      <c r="O44" s="4">
        <v>1.000836152063713</v>
      </c>
      <c r="P44" s="4">
        <v>1.000300290186577</v>
      </c>
      <c r="Q44" s="4">
        <v>1</v>
      </c>
      <c r="R44" s="4">
        <v>1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>
        <v>2.9820862110565192</v>
      </c>
      <c r="C45" s="4">
        <v>1.3289644866343679</v>
      </c>
      <c r="D45" s="4">
        <v>1.0925942818530761</v>
      </c>
      <c r="E45" s="4">
        <v>1.0200673291560931</v>
      </c>
      <c r="F45" s="4">
        <v>1.0153645845723991</v>
      </c>
      <c r="G45" s="4">
        <v>1.008114239260951</v>
      </c>
      <c r="H45" s="4">
        <v>1.003142963823825</v>
      </c>
      <c r="I45" s="4">
        <v>1.0083209819094601</v>
      </c>
      <c r="J45" s="4">
        <v>1.0032362442386751</v>
      </c>
      <c r="K45" s="4">
        <v>1.001112662372641</v>
      </c>
      <c r="L45" s="4">
        <v>1.0009459129608731</v>
      </c>
      <c r="M45" s="4">
        <v>1.0033521803831269</v>
      </c>
      <c r="N45" s="4">
        <v>1.004372516578848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>
        <v>4.2864592592939141</v>
      </c>
      <c r="C46" s="4">
        <v>1.189722358921143</v>
      </c>
      <c r="D46" s="4">
        <v>1.115662056217009</v>
      </c>
      <c r="E46" s="4">
        <v>1.030386702992693</v>
      </c>
      <c r="F46" s="4">
        <v>1.0174855876229629</v>
      </c>
      <c r="G46" s="4">
        <v>1.0117056934883659</v>
      </c>
      <c r="H46" s="4">
        <v>1.011814173519529</v>
      </c>
      <c r="I46" s="4">
        <v>1.003437855361343</v>
      </c>
      <c r="J46" s="4">
        <v>1.0004958550763079</v>
      </c>
      <c r="K46" s="4">
        <v>1.001672908052831</v>
      </c>
      <c r="L46" s="4">
        <v>1.00315655423235</v>
      </c>
      <c r="M46" s="4">
        <v>1.004569947690173</v>
      </c>
      <c r="N46" s="4">
        <v>1.000782923238223</v>
      </c>
      <c r="O46" s="4">
        <v>1.0007192272650971</v>
      </c>
      <c r="P46" s="4">
        <v>1</v>
      </c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>
        <v>3.7378478124759278</v>
      </c>
      <c r="C47" s="4">
        <v>1.152653250014817</v>
      </c>
      <c r="D47" s="4">
        <v>1.1646857096382059</v>
      </c>
      <c r="E47" s="4">
        <v>1.0616629022269279</v>
      </c>
      <c r="F47" s="4">
        <v>1.0154269699904299</v>
      </c>
      <c r="G47" s="4">
        <v>1.009692362733374</v>
      </c>
      <c r="H47" s="4">
        <v>1.005964749127954</v>
      </c>
      <c r="I47" s="4">
        <v>1</v>
      </c>
      <c r="J47" s="4">
        <v>1.0031690833070239</v>
      </c>
      <c r="K47" s="4">
        <v>1.0043926903799509</v>
      </c>
      <c r="L47" s="4">
        <v>1.003126685995315</v>
      </c>
      <c r="M47" s="4">
        <v>1.0010458981752921</v>
      </c>
      <c r="N47" s="4">
        <v>1.0008611817881199</v>
      </c>
      <c r="O47" s="4">
        <v>1.001014916250152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>
        <v>2.7507856801548001</v>
      </c>
      <c r="C48" s="4">
        <v>1.195872662375133</v>
      </c>
      <c r="D48" s="4">
        <v>1.040994656014939</v>
      </c>
      <c r="E48" s="4">
        <v>1.0238458189176229</v>
      </c>
      <c r="F48" s="4">
        <v>1.057833837528531</v>
      </c>
      <c r="G48" s="4">
        <v>1.011369928519807</v>
      </c>
      <c r="H48" s="4">
        <v>1.030626310190039</v>
      </c>
      <c r="I48" s="4">
        <v>1.0091196597634891</v>
      </c>
      <c r="J48" s="4">
        <v>1.0067656839720169</v>
      </c>
      <c r="K48" s="4">
        <v>1.01103361799762</v>
      </c>
      <c r="L48" s="4">
        <v>1.0145689077334279</v>
      </c>
      <c r="M48" s="4">
        <v>1.0029213554924139</v>
      </c>
      <c r="N48" s="4">
        <v>1.002199680459483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>
        <v>4.5475254570947046</v>
      </c>
      <c r="C49" s="4">
        <v>1.318061587301439</v>
      </c>
      <c r="D49" s="4">
        <v>1.025779692390282</v>
      </c>
      <c r="E49" s="4">
        <v>1.0386609401863749</v>
      </c>
      <c r="F49" s="4">
        <v>1.0285954176609551</v>
      </c>
      <c r="G49" s="4">
        <v>1.0081662672604399</v>
      </c>
      <c r="H49" s="4">
        <v>1.002339547408061</v>
      </c>
      <c r="I49" s="4">
        <v>1.009749248498651</v>
      </c>
      <c r="J49" s="4">
        <v>1.0103175914146529</v>
      </c>
      <c r="K49" s="4">
        <v>1.006193225217805</v>
      </c>
      <c r="L49" s="4">
        <v>1.003428694655834</v>
      </c>
      <c r="M49" s="4">
        <v>1.003640330801131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>
        <v>2.8121667198298779</v>
      </c>
      <c r="C50" s="4">
        <v>1.2441530362409441</v>
      </c>
      <c r="D50" s="4">
        <v>1.082236397056187</v>
      </c>
      <c r="E50" s="4">
        <v>1.0259411769430009</v>
      </c>
      <c r="F50" s="4">
        <v>1.006705757125141</v>
      </c>
      <c r="G50" s="4">
        <v>1.0114813257036219</v>
      </c>
      <c r="H50" s="4">
        <v>1.0230111704246281</v>
      </c>
      <c r="I50" s="4">
        <v>1.008608810685935</v>
      </c>
      <c r="J50" s="4">
        <v>1.00733481453725</v>
      </c>
      <c r="K50" s="4">
        <v>1.0042741412926</v>
      </c>
      <c r="L50" s="4">
        <v>1.0038665974689049</v>
      </c>
      <c r="U50" s="4"/>
      <c r="V50" s="4"/>
    </row>
    <row r="51" spans="1:22" ht="15.6" customHeight="1" x14ac:dyDescent="0.3">
      <c r="A51" s="1">
        <f t="shared" si="6"/>
        <v>13</v>
      </c>
      <c r="B51" s="4">
        <v>3.011775505782734</v>
      </c>
      <c r="C51" s="4">
        <v>1.4792876082306941</v>
      </c>
      <c r="D51" s="4">
        <v>1.042966453020217</v>
      </c>
      <c r="E51" s="4">
        <v>1.0170689521923411</v>
      </c>
      <c r="F51" s="4">
        <v>1.0081195149673161</v>
      </c>
      <c r="G51" s="4">
        <v>1.020985956286284</v>
      </c>
      <c r="H51" s="4">
        <v>1.0152913578502329</v>
      </c>
      <c r="I51" s="4">
        <v>1.0086937802811551</v>
      </c>
      <c r="J51" s="4">
        <v>1.0036451097304371</v>
      </c>
      <c r="K51" s="4">
        <v>1.004610599703551</v>
      </c>
      <c r="U51" s="4"/>
      <c r="V51" s="4"/>
    </row>
    <row r="52" spans="1:22" ht="15.6" customHeight="1" x14ac:dyDescent="0.3">
      <c r="A52" s="1">
        <f t="shared" si="6"/>
        <v>14</v>
      </c>
      <c r="B52" s="4">
        <v>18.734692500000001</v>
      </c>
      <c r="C52" s="4">
        <v>1.195961516315253</v>
      </c>
      <c r="D52" s="4">
        <v>1.01868754071529</v>
      </c>
      <c r="E52" s="4">
        <v>1.037496357424887</v>
      </c>
      <c r="F52" s="4">
        <v>1.0339664643221349</v>
      </c>
      <c r="G52" s="4">
        <v>1.0260896320870809</v>
      </c>
      <c r="H52" s="4">
        <v>1.0156258015038311</v>
      </c>
      <c r="I52" s="4">
        <v>1.042892325620552</v>
      </c>
      <c r="J52" s="4">
        <v>1.0042400707234309</v>
      </c>
      <c r="V52" s="4"/>
    </row>
    <row r="53" spans="1:22" ht="15.6" customHeight="1" x14ac:dyDescent="0.3">
      <c r="A53" s="1">
        <f t="shared" si="6"/>
        <v>15</v>
      </c>
      <c r="B53" s="4">
        <v>3.9123276715180269</v>
      </c>
      <c r="C53" s="4">
        <v>1.0281594187990071</v>
      </c>
      <c r="D53" s="4">
        <v>1.0827121539567639</v>
      </c>
      <c r="E53" s="4">
        <v>1.1058066562159761</v>
      </c>
      <c r="F53" s="4">
        <v>1.065220863835262</v>
      </c>
      <c r="G53" s="4">
        <v>1.0227692224289171</v>
      </c>
      <c r="H53" s="4">
        <v>1.010505995151004</v>
      </c>
      <c r="I53" s="4">
        <v>1.01862288435921</v>
      </c>
    </row>
    <row r="54" spans="1:22" ht="15.6" customHeight="1" x14ac:dyDescent="0.3">
      <c r="A54" s="1">
        <f t="shared" si="6"/>
        <v>16</v>
      </c>
      <c r="B54" s="4">
        <v>1.4995613109512389</v>
      </c>
      <c r="C54" s="4">
        <v>1.7328457158160619</v>
      </c>
      <c r="D54" s="4">
        <v>2.1235175809524871</v>
      </c>
      <c r="E54" s="4">
        <v>1.226242225326448</v>
      </c>
      <c r="F54" s="4">
        <v>1.0923086723006741</v>
      </c>
      <c r="G54" s="4">
        <v>1.0321147895791301</v>
      </c>
      <c r="H54" s="4">
        <v>1.0205011306454781</v>
      </c>
    </row>
    <row r="55" spans="1:22" ht="15.6" customHeight="1" x14ac:dyDescent="0.3">
      <c r="A55" s="1">
        <f t="shared" si="6"/>
        <v>17</v>
      </c>
      <c r="B55" s="4">
        <v>14.53168856375037</v>
      </c>
      <c r="C55" s="4">
        <v>5.0607547609201724</v>
      </c>
      <c r="D55" s="4">
        <v>1.863882013004156</v>
      </c>
      <c r="E55" s="4">
        <v>1.243892040767971</v>
      </c>
      <c r="F55" s="4">
        <v>1.0371041675886661</v>
      </c>
      <c r="G55" s="4">
        <v>1.0274681665766949</v>
      </c>
    </row>
    <row r="56" spans="1:22" ht="15.6" customHeight="1" x14ac:dyDescent="0.3">
      <c r="A56" s="1">
        <f t="shared" si="6"/>
        <v>18</v>
      </c>
      <c r="B56" s="4">
        <v>266.45191111111109</v>
      </c>
      <c r="C56" s="4">
        <v>3.0677011886906249</v>
      </c>
      <c r="D56" s="4">
        <v>1.278157859136648</v>
      </c>
      <c r="E56" s="4">
        <v>1.0671510963584949</v>
      </c>
      <c r="F56" s="4">
        <v>1.043634960731884</v>
      </c>
    </row>
    <row r="57" spans="1:22" ht="15.6" customHeight="1" x14ac:dyDescent="0.3">
      <c r="A57" s="1">
        <f t="shared" si="6"/>
        <v>19</v>
      </c>
      <c r="B57" s="4">
        <v>5.0919506361323146</v>
      </c>
      <c r="C57" s="4">
        <v>1.8877544891238309</v>
      </c>
      <c r="D57" s="4">
        <v>1.2755254543387851</v>
      </c>
      <c r="E57" s="4">
        <v>1.1219084068289711</v>
      </c>
    </row>
    <row r="58" spans="1:22" ht="15.6" customHeight="1" x14ac:dyDescent="0.3">
      <c r="A58" s="1">
        <f t="shared" si="6"/>
        <v>20</v>
      </c>
      <c r="B58" s="4">
        <v>5.2192123188405803</v>
      </c>
      <c r="C58" s="4">
        <v>1.718753996001118</v>
      </c>
      <c r="D58" s="4">
        <v>1.2840096263551199</v>
      </c>
    </row>
    <row r="59" spans="1:22" ht="15.6" customHeight="1" x14ac:dyDescent="0.3">
      <c r="A59" s="1">
        <f t="shared" si="6"/>
        <v>21</v>
      </c>
      <c r="B59" s="4">
        <v>2.8592780748663098</v>
      </c>
      <c r="C59" s="4">
        <v>1.7960174682289569</v>
      </c>
    </row>
    <row r="60" spans="1:22" ht="15.6" customHeight="1" x14ac:dyDescent="0.3">
      <c r="A60" s="1">
        <f t="shared" si="6"/>
        <v>22</v>
      </c>
      <c r="B60" s="4">
        <v>4.6104329004329001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D15" sqref="D15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0.1121026754764614</v>
      </c>
      <c r="C2" s="32">
        <v>0.1069457665287005</v>
      </c>
      <c r="D2" s="32">
        <v>4.5485214404094781E-2</v>
      </c>
      <c r="E2" s="32">
        <v>8.0868081314630982E-2</v>
      </c>
      <c r="F2" s="32">
        <v>2.3771095271075831E-2</v>
      </c>
      <c r="G2" s="32">
        <v>1.2426655208171289E-2</v>
      </c>
      <c r="H2" s="32">
        <v>4.1460066040753694E-3</v>
      </c>
      <c r="I2" s="32">
        <v>7.7667911802986073E-2</v>
      </c>
      <c r="J2" s="32">
        <v>5.8222494255029247E-2</v>
      </c>
      <c r="M2" s="31">
        <v>1</v>
      </c>
      <c r="N2" s="17">
        <v>4.3066516856888679</v>
      </c>
      <c r="O2" s="17">
        <v>4.2045654404781949</v>
      </c>
      <c r="P2" s="17">
        <v>5.5256935030119401</v>
      </c>
      <c r="Q2" s="17">
        <v>4.0577555051078322</v>
      </c>
      <c r="R2" s="17">
        <v>17.048301592800129</v>
      </c>
      <c r="S2" s="17">
        <v>27.773543564192511</v>
      </c>
      <c r="T2" s="17">
        <v>49.794078934188917</v>
      </c>
      <c r="U2" s="17">
        <v>4.2296410980465966</v>
      </c>
      <c r="V2" s="17">
        <v>4.7917245040598857</v>
      </c>
    </row>
    <row r="3" spans="1:27" x14ac:dyDescent="0.3">
      <c r="A3">
        <f t="shared" ref="A3:A24" si="0">+A2+1</f>
        <v>2</v>
      </c>
      <c r="B3" s="32">
        <v>0.48278717631093448</v>
      </c>
      <c r="C3" s="32">
        <v>0.44966047395202369</v>
      </c>
      <c r="D3" s="32">
        <v>0.25133735371581162</v>
      </c>
      <c r="E3" s="32">
        <v>0.32814290214195158</v>
      </c>
      <c r="F3" s="32">
        <v>0.40525680137248571</v>
      </c>
      <c r="G3" s="32">
        <v>0.34513224978134521</v>
      </c>
      <c r="H3" s="32">
        <v>0.2064465801049975</v>
      </c>
      <c r="I3" s="32">
        <v>0.32850739176136817</v>
      </c>
      <c r="J3" s="32">
        <v>0.284650142369056</v>
      </c>
      <c r="M3">
        <f t="shared" ref="M3:M24" si="1">+M2+1</f>
        <v>2</v>
      </c>
      <c r="N3" s="17">
        <v>1.4565899572260439</v>
      </c>
      <c r="O3" s="17">
        <v>1.518377808492178</v>
      </c>
      <c r="P3" s="17">
        <v>2.2265175571570679</v>
      </c>
      <c r="Q3" s="17">
        <v>1.8120405074766861</v>
      </c>
      <c r="R3" s="17">
        <v>1.685672460819803</v>
      </c>
      <c r="S3" s="17">
        <v>1.8937769540036029</v>
      </c>
      <c r="T3" s="17">
        <v>2.5439712697967942</v>
      </c>
      <c r="U3" s="17">
        <v>1.8008419844513019</v>
      </c>
      <c r="V3" s="17">
        <v>2.0192790323168772</v>
      </c>
    </row>
    <row r="4" spans="1:27" x14ac:dyDescent="0.3">
      <c r="A4">
        <f t="shared" si="0"/>
        <v>3</v>
      </c>
      <c r="B4" s="32">
        <v>0.70322295249202671</v>
      </c>
      <c r="C4" s="32">
        <v>0.68275448500482783</v>
      </c>
      <c r="D4" s="32">
        <v>0.55960703081765084</v>
      </c>
      <c r="E4" s="32">
        <v>0.59460823092217463</v>
      </c>
      <c r="F4" s="32">
        <v>0.68313022963352021</v>
      </c>
      <c r="G4" s="32">
        <v>0.65360350071932671</v>
      </c>
      <c r="H4" s="32">
        <v>0.52519416853491607</v>
      </c>
      <c r="I4" s="32">
        <v>0.59158990328646366</v>
      </c>
      <c r="J4" s="32">
        <v>0.57657693090025963</v>
      </c>
      <c r="M4">
        <f t="shared" si="1"/>
        <v>3</v>
      </c>
      <c r="N4" s="17">
        <v>1.175131047281686</v>
      </c>
      <c r="O4" s="17">
        <v>1.2145147030383501</v>
      </c>
      <c r="P4" s="17">
        <v>1.3926739456961179</v>
      </c>
      <c r="Q4" s="17">
        <v>1.2786153689547339</v>
      </c>
      <c r="R4" s="17">
        <v>1.2125051167251111</v>
      </c>
      <c r="S4" s="17">
        <v>1.2735962613815901</v>
      </c>
      <c r="T4" s="17">
        <v>1.484634114623993</v>
      </c>
      <c r="U4" s="17">
        <v>1.279230979943518</v>
      </c>
      <c r="V4" s="17">
        <v>1.3356446573254259</v>
      </c>
    </row>
    <row r="5" spans="1:27" x14ac:dyDescent="0.3">
      <c r="A5">
        <f t="shared" si="0"/>
        <v>4</v>
      </c>
      <c r="B5" s="32">
        <v>0.82637912463447494</v>
      </c>
      <c r="C5" s="32">
        <v>0.82921536060374001</v>
      </c>
      <c r="D5" s="32">
        <v>0.77935013164810674</v>
      </c>
      <c r="E5" s="32">
        <v>0.76027522256407809</v>
      </c>
      <c r="F5" s="32">
        <v>0.8282988988202431</v>
      </c>
      <c r="G5" s="32">
        <v>0.83242697494205398</v>
      </c>
      <c r="H5" s="32">
        <v>0.77972117940851948</v>
      </c>
      <c r="I5" s="32">
        <v>0.75678013170583369</v>
      </c>
      <c r="J5" s="32">
        <v>0.76969451454285298</v>
      </c>
      <c r="M5">
        <f t="shared" si="1"/>
        <v>4</v>
      </c>
      <c r="N5" s="17">
        <v>1.081618684986466</v>
      </c>
      <c r="O5" s="17">
        <v>1.0860500021951729</v>
      </c>
      <c r="P5" s="17">
        <v>1.1325085131985191</v>
      </c>
      <c r="Q5" s="17">
        <v>1.1420232547746361</v>
      </c>
      <c r="R5" s="17">
        <v>1.079457025316876</v>
      </c>
      <c r="S5" s="17">
        <v>1.0833386063651429</v>
      </c>
      <c r="T5" s="17">
        <v>1.1337494638204579</v>
      </c>
      <c r="U5" s="17">
        <v>1.1443171813184789</v>
      </c>
      <c r="V5" s="17">
        <v>1.137265883986577</v>
      </c>
    </row>
    <row r="6" spans="1:27" x14ac:dyDescent="0.3">
      <c r="A6">
        <f t="shared" si="0"/>
        <v>5</v>
      </c>
      <c r="B6" s="32">
        <v>0.89382710208740801</v>
      </c>
      <c r="C6" s="32">
        <v>0.90056934420396262</v>
      </c>
      <c r="D6" s="32">
        <v>0.88262065885386709</v>
      </c>
      <c r="E6" s="32">
        <v>0.868251984197139</v>
      </c>
      <c r="F6" s="32">
        <v>0.89411306539374369</v>
      </c>
      <c r="G6" s="32">
        <v>0.90180027893447623</v>
      </c>
      <c r="H6" s="32">
        <v>0.88400846908386388</v>
      </c>
      <c r="I6" s="32">
        <v>0.86599650719144683</v>
      </c>
      <c r="J6" s="32">
        <v>0.87537736269368549</v>
      </c>
      <c r="M6">
        <f t="shared" si="1"/>
        <v>5</v>
      </c>
      <c r="N6" s="17">
        <v>1.037732724396168</v>
      </c>
      <c r="O6" s="17">
        <v>1.036126454754037</v>
      </c>
      <c r="P6" s="17">
        <v>1.047127003633858</v>
      </c>
      <c r="Q6" s="17">
        <v>1.0551889777957979</v>
      </c>
      <c r="R6" s="17">
        <v>1.0373044035773109</v>
      </c>
      <c r="S6" s="17">
        <v>1.035147233187196</v>
      </c>
      <c r="T6" s="17">
        <v>1.0467257739576561</v>
      </c>
      <c r="U6" s="17">
        <v>1.0576826002070749</v>
      </c>
      <c r="V6" s="17">
        <v>1.0511579907148281</v>
      </c>
    </row>
    <row r="7" spans="1:27" x14ac:dyDescent="0.3">
      <c r="A7">
        <f t="shared" si="0"/>
        <v>6</v>
      </c>
      <c r="B7" s="32">
        <v>0.92755363378829803</v>
      </c>
      <c r="C7" s="32">
        <v>0.93310372187021939</v>
      </c>
      <c r="D7" s="32">
        <v>0.9242159258509911</v>
      </c>
      <c r="E7" s="32">
        <v>0.9161699236741524</v>
      </c>
      <c r="F7" s="32">
        <v>0.92746742002893889</v>
      </c>
      <c r="G7" s="32">
        <v>0.93349606362646487</v>
      </c>
      <c r="H7" s="32">
        <v>0.92531444898692994</v>
      </c>
      <c r="I7" s="32">
        <v>0.91594943749649405</v>
      </c>
      <c r="J7" s="32">
        <v>0.92017533656196526</v>
      </c>
      <c r="M7">
        <f t="shared" si="1"/>
        <v>6</v>
      </c>
      <c r="N7" s="17">
        <v>1.018481548799486</v>
      </c>
      <c r="O7" s="17">
        <v>1.0174089668844679</v>
      </c>
      <c r="P7" s="17">
        <v>1.024064667231027</v>
      </c>
      <c r="Q7" s="17">
        <v>1.027393835375064</v>
      </c>
      <c r="R7" s="17">
        <v>1.0181743071988489</v>
      </c>
      <c r="S7" s="17">
        <v>1.01676681877152</v>
      </c>
      <c r="T7" s="17">
        <v>1.023484848776955</v>
      </c>
      <c r="U7" s="17">
        <v>1.027450726194914</v>
      </c>
      <c r="V7" s="17">
        <v>1.025729251303046</v>
      </c>
    </row>
    <row r="8" spans="1:27" x14ac:dyDescent="0.3">
      <c r="A8">
        <f t="shared" si="0"/>
        <v>7</v>
      </c>
      <c r="B8" s="32">
        <v>0.94469626153529707</v>
      </c>
      <c r="C8" s="32">
        <v>0.94934809366403194</v>
      </c>
      <c r="D8" s="32">
        <v>0.94645687455621119</v>
      </c>
      <c r="E8" s="32">
        <v>0.94126733173886756</v>
      </c>
      <c r="F8" s="32">
        <v>0.9443234978374685</v>
      </c>
      <c r="G8" s="32">
        <v>0.94914782294921685</v>
      </c>
      <c r="H8" s="32">
        <v>0.94704531889251942</v>
      </c>
      <c r="I8" s="32">
        <v>0.94109291471359591</v>
      </c>
      <c r="J8" s="32">
        <v>0.94385496986118222</v>
      </c>
      <c r="M8">
        <f t="shared" si="1"/>
        <v>7</v>
      </c>
      <c r="N8" s="17">
        <v>1.016559933027974</v>
      </c>
      <c r="O8" s="17">
        <v>1.012961592372174</v>
      </c>
      <c r="P8" s="17">
        <v>1.0146124452968499</v>
      </c>
      <c r="Q8" s="17">
        <v>1.0154851816558641</v>
      </c>
      <c r="R8" s="17">
        <v>1.01690340945755</v>
      </c>
      <c r="S8" s="17">
        <v>1.013089883455415</v>
      </c>
      <c r="T8" s="17">
        <v>1.01454583383054</v>
      </c>
      <c r="U8" s="17">
        <v>1.015544309100104</v>
      </c>
      <c r="V8" s="17">
        <v>1.0150488134763569</v>
      </c>
    </row>
    <row r="9" spans="1:27" x14ac:dyDescent="0.3">
      <c r="A9">
        <f t="shared" si="0"/>
        <v>8</v>
      </c>
      <c r="B9" s="32">
        <v>0.96034036835809933</v>
      </c>
      <c r="C9" s="32">
        <v>0.96165315667340578</v>
      </c>
      <c r="D9" s="32">
        <v>0.96028692386149173</v>
      </c>
      <c r="E9" s="32">
        <v>0.95584302735757409</v>
      </c>
      <c r="F9" s="32">
        <v>0.96028578458180114</v>
      </c>
      <c r="G9" s="32">
        <v>0.96157205733358297</v>
      </c>
      <c r="H9" s="32">
        <v>0.96082088273112032</v>
      </c>
      <c r="I9" s="32">
        <v>0.95572155387182212</v>
      </c>
      <c r="J9" s="32">
        <v>0.95805982245796184</v>
      </c>
      <c r="M9">
        <f t="shared" si="1"/>
        <v>8</v>
      </c>
      <c r="N9" s="17">
        <v>1.0135305358619731</v>
      </c>
      <c r="O9" s="17">
        <v>1.0115163983147311</v>
      </c>
      <c r="P9" s="17">
        <v>1.016552838439948</v>
      </c>
      <c r="Q9" s="17">
        <v>1.0231317280603449</v>
      </c>
      <c r="R9" s="17">
        <v>1.0135170207038631</v>
      </c>
      <c r="S9" s="17">
        <v>1.0115299552497781</v>
      </c>
      <c r="T9" s="17">
        <v>1.016281118201499</v>
      </c>
      <c r="U9" s="17">
        <v>1.0234029967536391</v>
      </c>
      <c r="V9" s="17">
        <v>1.019842283250147</v>
      </c>
    </row>
    <row r="10" spans="1:27" x14ac:dyDescent="0.3">
      <c r="A10">
        <f t="shared" si="0"/>
        <v>9</v>
      </c>
      <c r="B10" s="32">
        <v>0.97333428815186884</v>
      </c>
      <c r="C10" s="32">
        <v>0.97272793746627495</v>
      </c>
      <c r="D10" s="32">
        <v>0.97618239816816532</v>
      </c>
      <c r="E10" s="32">
        <v>0.97795332833478688</v>
      </c>
      <c r="F10" s="32">
        <v>0.97326598741361825</v>
      </c>
      <c r="G10" s="32">
        <v>0.97265894012407594</v>
      </c>
      <c r="H10" s="32">
        <v>0.97646412109333391</v>
      </c>
      <c r="I10" s="32">
        <v>0.97808830229446697</v>
      </c>
      <c r="J10" s="32">
        <v>0.97706706080116201</v>
      </c>
      <c r="M10">
        <f t="shared" si="1"/>
        <v>9</v>
      </c>
      <c r="N10" s="17">
        <v>1.0052570644323939</v>
      </c>
      <c r="O10" s="17">
        <v>1.005448744829295</v>
      </c>
      <c r="P10" s="17">
        <v>1.005866258007754</v>
      </c>
      <c r="Q10" s="17">
        <v>1.0050174714113329</v>
      </c>
      <c r="R10" s="17">
        <v>1.0053478954222781</v>
      </c>
      <c r="S10" s="17">
        <v>1.0055274005609129</v>
      </c>
      <c r="T10" s="17">
        <v>1.005912058947469</v>
      </c>
      <c r="U10" s="17">
        <v>1.0050733316637059</v>
      </c>
      <c r="V10" s="17">
        <v>1.0054418647095431</v>
      </c>
    </row>
    <row r="11" spans="1:27" x14ac:dyDescent="0.3">
      <c r="A11">
        <f t="shared" si="0"/>
        <v>10</v>
      </c>
      <c r="B11" s="32">
        <v>0.97845116921894171</v>
      </c>
      <c r="C11" s="32">
        <v>0.97802808378585515</v>
      </c>
      <c r="D11" s="32">
        <v>0.98190893597844775</v>
      </c>
      <c r="E11" s="32">
        <v>0.98286018120132457</v>
      </c>
      <c r="F11" s="32">
        <v>0.97847091213236614</v>
      </c>
      <c r="G11" s="32">
        <v>0.97803521569529506</v>
      </c>
      <c r="H11" s="32">
        <v>0.98223703453732603</v>
      </c>
      <c r="I11" s="32">
        <v>0.98305046864839796</v>
      </c>
      <c r="J11" s="32">
        <v>0.98238432831665301</v>
      </c>
      <c r="M11">
        <f t="shared" si="1"/>
        <v>10</v>
      </c>
      <c r="N11" s="17">
        <v>1.0045432931235929</v>
      </c>
      <c r="O11" s="17">
        <v>1.004723523069712</v>
      </c>
      <c r="P11" s="17">
        <v>1.005374047657531</v>
      </c>
      <c r="Q11" s="17">
        <v>1.005014169000882</v>
      </c>
      <c r="R11" s="17">
        <v>1.0046000613907189</v>
      </c>
      <c r="S11" s="17">
        <v>1.0047743297790701</v>
      </c>
      <c r="T11" s="17">
        <v>1.0053628637740599</v>
      </c>
      <c r="U11" s="17">
        <v>1.005025988737986</v>
      </c>
      <c r="V11" s="17">
        <v>1.005194108329206</v>
      </c>
    </row>
    <row r="12" spans="1:27" x14ac:dyDescent="0.3">
      <c r="A12">
        <f t="shared" si="0"/>
        <v>11</v>
      </c>
      <c r="B12" s="32">
        <v>0.98289655968782552</v>
      </c>
      <c r="C12" s="32">
        <v>0.98264782200244372</v>
      </c>
      <c r="D12" s="32">
        <v>0.98718576139575154</v>
      </c>
      <c r="E12" s="32">
        <v>0.9877884082541053</v>
      </c>
      <c r="F12" s="32">
        <v>0.98297193839720753</v>
      </c>
      <c r="G12" s="32">
        <v>0.98270467835056818</v>
      </c>
      <c r="H12" s="32">
        <v>0.9875046379473863</v>
      </c>
      <c r="I12" s="32">
        <v>0.98799126923269631</v>
      </c>
      <c r="J12" s="32">
        <v>0.98748699287860286</v>
      </c>
      <c r="M12">
        <f t="shared" si="1"/>
        <v>11</v>
      </c>
      <c r="N12" s="17">
        <v>1.0051243117226001</v>
      </c>
      <c r="O12" s="17">
        <v>1.0053787388827899</v>
      </c>
      <c r="P12" s="17">
        <v>1.0048520075765781</v>
      </c>
      <c r="Q12" s="17">
        <v>1.0074904583064319</v>
      </c>
      <c r="R12" s="17">
        <v>1.005212998660024</v>
      </c>
      <c r="S12" s="17">
        <v>1.0054863801537961</v>
      </c>
      <c r="T12" s="17">
        <v>1.0048488921744509</v>
      </c>
      <c r="U12" s="17">
        <v>1.0072880666193891</v>
      </c>
      <c r="V12" s="17">
        <v>1.0061712329415049</v>
      </c>
    </row>
    <row r="13" spans="1:27" x14ac:dyDescent="0.3">
      <c r="A13">
        <f t="shared" si="0"/>
        <v>12</v>
      </c>
      <c r="B13" s="32">
        <v>0.98793322805073702</v>
      </c>
      <c r="C13" s="32">
        <v>0.98793322805073702</v>
      </c>
      <c r="D13" s="32">
        <v>0.99197559418953407</v>
      </c>
      <c r="E13" s="32">
        <v>0.99518739614170992</v>
      </c>
      <c r="F13" s="32">
        <v>0.98809616979491288</v>
      </c>
      <c r="G13" s="32">
        <v>0.98809616979491288</v>
      </c>
      <c r="H13" s="32">
        <v>0.9922929414585635</v>
      </c>
      <c r="I13" s="32">
        <v>0.99519181542223889</v>
      </c>
      <c r="J13" s="32">
        <v>0.99357889958794909</v>
      </c>
      <c r="M13">
        <f t="shared" si="1"/>
        <v>12</v>
      </c>
      <c r="N13" s="17">
        <v>1.008700605336273</v>
      </c>
      <c r="O13" s="17">
        <v>1.008700605336273</v>
      </c>
      <c r="P13" s="17">
        <v>1.002880408989733</v>
      </c>
      <c r="Q13" s="17">
        <v>1.002551950321668</v>
      </c>
      <c r="R13" s="17">
        <v>1.008700140760971</v>
      </c>
      <c r="S13" s="17">
        <v>1.008700140760971</v>
      </c>
      <c r="T13" s="17">
        <v>1.0028616049624579</v>
      </c>
      <c r="U13" s="17">
        <v>1.002535861489612</v>
      </c>
      <c r="V13" s="17">
        <v>1.0027161796557</v>
      </c>
    </row>
    <row r="14" spans="1:27" x14ac:dyDescent="0.3">
      <c r="A14">
        <f t="shared" si="0"/>
        <v>13</v>
      </c>
      <c r="B14" s="32">
        <v>0.99652884516659657</v>
      </c>
      <c r="C14" s="32">
        <v>0.99652884516659657</v>
      </c>
      <c r="D14" s="32">
        <v>0.99483288960863325</v>
      </c>
      <c r="E14" s="32">
        <v>0.99772706493741348</v>
      </c>
      <c r="F14" s="32">
        <v>0.99669274555750487</v>
      </c>
      <c r="G14" s="32">
        <v>0.99669274555750487</v>
      </c>
      <c r="H14" s="32">
        <v>0.99513249186405306</v>
      </c>
      <c r="I14" s="32">
        <v>0.99771548402174537</v>
      </c>
      <c r="J14" s="32">
        <v>0.99627787539126722</v>
      </c>
      <c r="M14">
        <f t="shared" si="1"/>
        <v>13</v>
      </c>
      <c r="N14" s="17">
        <v>1.0020628621869181</v>
      </c>
      <c r="O14" s="17">
        <v>1.0020628621869181</v>
      </c>
      <c r="P14" s="17">
        <v>1.00330728712276</v>
      </c>
      <c r="Q14" s="17">
        <v>1.001297458448952</v>
      </c>
      <c r="R14" s="17">
        <v>1.0019450318459711</v>
      </c>
      <c r="S14" s="17">
        <v>1.0019450318459711</v>
      </c>
      <c r="T14" s="17">
        <v>1.0030946939507579</v>
      </c>
      <c r="U14" s="17">
        <v>1.0012812618286091</v>
      </c>
      <c r="V14" s="17">
        <v>1.002302372785856</v>
      </c>
    </row>
    <row r="15" spans="1:27" x14ac:dyDescent="0.3">
      <c r="A15">
        <f t="shared" si="0"/>
        <v>14</v>
      </c>
      <c r="B15" s="32">
        <v>0.99858454683946396</v>
      </c>
      <c r="C15" s="32">
        <v>0.99858454683946396</v>
      </c>
      <c r="D15" s="32">
        <v>0.99812308761373447</v>
      </c>
      <c r="E15" s="32">
        <v>0.99902157434756511</v>
      </c>
      <c r="F15" s="32">
        <v>0.99863134468826276</v>
      </c>
      <c r="G15" s="32">
        <v>0.99863134468826276</v>
      </c>
      <c r="H15" s="32">
        <v>0.99821212236682777</v>
      </c>
      <c r="I15" s="32">
        <v>0.99899381878723448</v>
      </c>
      <c r="J15" s="32">
        <v>0.99857212887250368</v>
      </c>
      <c r="M15">
        <f t="shared" si="1"/>
        <v>14</v>
      </c>
      <c r="N15" s="17">
        <v>1.0007191746812929</v>
      </c>
      <c r="O15" s="17">
        <v>1.0007191746812929</v>
      </c>
      <c r="P15" s="17">
        <v>1.001164974892051</v>
      </c>
      <c r="Q15" s="17">
        <v>1.0005485273103021</v>
      </c>
      <c r="R15" s="17">
        <v>1.0006751770109381</v>
      </c>
      <c r="S15" s="17">
        <v>1.0006751770109381</v>
      </c>
      <c r="T15" s="17">
        <v>1.001089119751609</v>
      </c>
      <c r="U15" s="17">
        <v>1.000578047838417</v>
      </c>
      <c r="V15" s="17">
        <v>1.000856751101177</v>
      </c>
    </row>
    <row r="16" spans="1:27" x14ac:dyDescent="0.3">
      <c r="A16">
        <f t="shared" si="0"/>
        <v>15</v>
      </c>
      <c r="B16" s="32">
        <v>0.99930270356268103</v>
      </c>
      <c r="C16" s="32">
        <v>0.99930270356268103</v>
      </c>
      <c r="D16" s="32">
        <v>0.99928587594998131</v>
      </c>
      <c r="E16" s="32">
        <v>0.99956956496467519</v>
      </c>
      <c r="F16" s="32">
        <v>0.99930559761459792</v>
      </c>
      <c r="G16" s="32">
        <v>0.99930559761459792</v>
      </c>
      <c r="H16" s="32">
        <v>0.99929929490559322</v>
      </c>
      <c r="I16" s="32">
        <v>0.99957128500477588</v>
      </c>
      <c r="J16" s="32">
        <v>0.99942770032594308</v>
      </c>
      <c r="M16">
        <f t="shared" si="1"/>
        <v>15</v>
      </c>
      <c r="N16" s="17">
        <v>1.000365601015746</v>
      </c>
      <c r="O16" s="17">
        <v>1.000365601015746</v>
      </c>
      <c r="P16" s="17">
        <v>1.0003518537214131</v>
      </c>
      <c r="Q16" s="17">
        <v>1.000098834983393</v>
      </c>
      <c r="R16" s="17">
        <v>1.0003653249238491</v>
      </c>
      <c r="S16" s="17">
        <v>1.0003653249238491</v>
      </c>
      <c r="T16" s="17">
        <v>1.0003403100215431</v>
      </c>
      <c r="U16" s="17">
        <v>1.0001000967288589</v>
      </c>
      <c r="V16" s="17">
        <v>1.000225344352403</v>
      </c>
    </row>
    <row r="17" spans="1:22" x14ac:dyDescent="0.3">
      <c r="A17">
        <f t="shared" si="0"/>
        <v>16</v>
      </c>
      <c r="B17" s="32">
        <v>0.99966804964614109</v>
      </c>
      <c r="C17" s="32">
        <v>0.99966804964614109</v>
      </c>
      <c r="D17" s="32">
        <v>0.99963747840418982</v>
      </c>
      <c r="E17" s="32">
        <v>0.99966835740602911</v>
      </c>
      <c r="F17" s="32">
        <v>0.99967066885594835</v>
      </c>
      <c r="G17" s="32">
        <v>0.99967066885594835</v>
      </c>
      <c r="H17" s="32">
        <v>0.99963936647017093</v>
      </c>
      <c r="I17" s="32">
        <v>0.9996713388206665</v>
      </c>
      <c r="J17" s="32">
        <v>0.99965291766664843</v>
      </c>
      <c r="M17">
        <f t="shared" si="1"/>
        <v>16</v>
      </c>
      <c r="N17" s="17">
        <v>1.0000977483796509</v>
      </c>
      <c r="O17" s="17">
        <v>1.0000977483796509</v>
      </c>
      <c r="P17" s="17">
        <v>1.00012833369773</v>
      </c>
      <c r="Q17" s="17">
        <v>1.000090393819588</v>
      </c>
      <c r="R17" s="17">
        <v>1.0000939498613679</v>
      </c>
      <c r="S17" s="17">
        <v>1.0000939498613679</v>
      </c>
      <c r="T17" s="17">
        <v>1.0001252664818241</v>
      </c>
      <c r="U17" s="17">
        <v>1.000079282599325</v>
      </c>
      <c r="V17" s="17">
        <v>1.0001093637586591</v>
      </c>
    </row>
    <row r="18" spans="1:22" x14ac:dyDescent="0.3">
      <c r="A18">
        <f t="shared" si="0"/>
        <v>17</v>
      </c>
      <c r="B18" s="32">
        <v>0.99976576557818275</v>
      </c>
      <c r="C18" s="32">
        <v>0.99976576557818275</v>
      </c>
      <c r="D18" s="32">
        <v>0.99976576557818275</v>
      </c>
      <c r="E18" s="32">
        <v>0.99975872124717657</v>
      </c>
      <c r="F18" s="32">
        <v>0.9997645877767013</v>
      </c>
      <c r="G18" s="32">
        <v>0.9997645877767013</v>
      </c>
      <c r="H18" s="32">
        <v>0.9997645877767013</v>
      </c>
      <c r="I18" s="32">
        <v>0.99975059536287858</v>
      </c>
      <c r="J18" s="32">
        <v>0.99976224340027109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">
      <c r="A19">
        <f t="shared" si="0"/>
        <v>18</v>
      </c>
      <c r="B19" s="32">
        <v>0.99976576557818275</v>
      </c>
      <c r="C19" s="32">
        <v>0.99976576557818275</v>
      </c>
      <c r="D19" s="32">
        <v>0.99976576557818275</v>
      </c>
      <c r="E19" s="32">
        <v>0.99975872124717657</v>
      </c>
      <c r="F19" s="32">
        <v>0.9997645877767013</v>
      </c>
      <c r="G19" s="32">
        <v>0.9997645877767013</v>
      </c>
      <c r="H19" s="32">
        <v>0.9997645877767013</v>
      </c>
      <c r="I19" s="32">
        <v>0.99975059536287858</v>
      </c>
      <c r="J19" s="32">
        <v>0.99976224340027109</v>
      </c>
      <c r="M19">
        <f t="shared" si="1"/>
        <v>18</v>
      </c>
      <c r="N19" s="17">
        <v>1.0000419887207881</v>
      </c>
      <c r="O19" s="17">
        <v>1.0000419887207881</v>
      </c>
      <c r="P19" s="17">
        <v>1.0000419887207881</v>
      </c>
      <c r="Q19" s="17">
        <v>1</v>
      </c>
      <c r="R19" s="17">
        <v>1.0000416320774499</v>
      </c>
      <c r="S19" s="17">
        <v>1.0000416320774499</v>
      </c>
      <c r="T19" s="17">
        <v>1.0000416320774499</v>
      </c>
      <c r="U19" s="17">
        <v>1</v>
      </c>
      <c r="V19" s="17">
        <v>1.0000209943603939</v>
      </c>
    </row>
    <row r="20" spans="1:22" x14ac:dyDescent="0.3">
      <c r="A20">
        <f t="shared" si="0"/>
        <v>19</v>
      </c>
      <c r="B20" s="32">
        <v>0.99980774446376675</v>
      </c>
      <c r="C20" s="32">
        <v>0.99980774446376675</v>
      </c>
      <c r="D20" s="32">
        <v>0.99980774446376675</v>
      </c>
      <c r="E20" s="32">
        <v>0.99975872124717657</v>
      </c>
      <c r="F20" s="32">
        <v>0.99980621005345105</v>
      </c>
      <c r="G20" s="32">
        <v>0.99980621005345105</v>
      </c>
      <c r="H20" s="32">
        <v>0.99980621005345105</v>
      </c>
      <c r="I20" s="32">
        <v>0.99975059536287858</v>
      </c>
      <c r="J20" s="32">
        <v>0.99978323225452248</v>
      </c>
      <c r="M20">
        <f t="shared" si="1"/>
        <v>19</v>
      </c>
      <c r="N20" s="17">
        <v>1.000192292505532</v>
      </c>
      <c r="O20" s="17">
        <v>1.000192292505532</v>
      </c>
      <c r="P20" s="17">
        <v>1.000192292505532</v>
      </c>
      <c r="Q20" s="17">
        <v>1.00024133698231</v>
      </c>
      <c r="R20" s="17">
        <v>1.000193827508371</v>
      </c>
      <c r="S20" s="17">
        <v>1.000193827508371</v>
      </c>
      <c r="T20" s="17">
        <v>1.000193827508371</v>
      </c>
      <c r="U20" s="17">
        <v>1.0002494668553119</v>
      </c>
      <c r="V20" s="17">
        <v>1.000216814743921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H3" sqref="H3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44835</v>
      </c>
      <c r="B8" s="13">
        <v>208459.36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208459.36</v>
      </c>
      <c r="H8" s="14">
        <f t="shared" ref="H8:H31" si="4">G8-B8</f>
        <v>0</v>
      </c>
      <c r="I8" s="13">
        <v>780154.77439999999</v>
      </c>
      <c r="J8" s="13">
        <f t="shared" ref="J8:J28" si="5">100*$G8/$I8</f>
        <v>26.720256908037452</v>
      </c>
      <c r="K8" s="13">
        <f t="shared" ref="K8:K31" si="6">100*(B8/I8)</f>
        <v>26.720256908037449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16390</v>
      </c>
      <c r="T8" s="17">
        <v>111047.01</v>
      </c>
      <c r="U8" s="17">
        <v>150367.70000000001</v>
      </c>
      <c r="V8" s="17">
        <v>176948.51</v>
      </c>
      <c r="W8" s="17">
        <v>186093.58</v>
      </c>
      <c r="X8" s="17">
        <v>196779.04</v>
      </c>
      <c r="Y8" s="17">
        <v>201063.17</v>
      </c>
      <c r="Z8" s="17">
        <v>202529.45</v>
      </c>
      <c r="AA8" s="17">
        <v>204130.36</v>
      </c>
      <c r="AB8" s="17">
        <v>205944.19</v>
      </c>
      <c r="AC8" s="17">
        <v>206994.26</v>
      </c>
      <c r="AD8" s="17">
        <v>207394.26</v>
      </c>
      <c r="AE8" s="17">
        <v>208194.26</v>
      </c>
      <c r="AF8" s="17">
        <v>208244.26</v>
      </c>
      <c r="AG8" s="17">
        <v>208244.26</v>
      </c>
      <c r="AH8" s="17">
        <v>208459.36</v>
      </c>
      <c r="AI8" s="17">
        <v>208459.36</v>
      </c>
      <c r="AJ8" s="17">
        <v>208459.36</v>
      </c>
      <c r="AK8" s="17">
        <v>208459.36</v>
      </c>
      <c r="AL8" s="17">
        <v>208459.36</v>
      </c>
      <c r="AM8" s="17">
        <v>208459.36</v>
      </c>
      <c r="AN8" s="17">
        <v>208459.36</v>
      </c>
      <c r="AO8" s="17">
        <v>208459.36</v>
      </c>
      <c r="AP8" s="17">
        <v>208459.36</v>
      </c>
      <c r="AQ8" s="13"/>
      <c r="AR8" s="13"/>
    </row>
    <row r="9" spans="1:44" x14ac:dyDescent="0.3">
      <c r="A9" s="12">
        <f t="shared" si="0"/>
        <v>44866</v>
      </c>
      <c r="B9" s="13">
        <v>230460.83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230460.83</v>
      </c>
      <c r="H9" s="14">
        <f t="shared" si="4"/>
        <v>0</v>
      </c>
      <c r="I9" s="13">
        <v>786217.07439999992</v>
      </c>
      <c r="J9" s="13">
        <f t="shared" si="5"/>
        <v>29.312620840227332</v>
      </c>
      <c r="K9" s="13">
        <f t="shared" si="6"/>
        <v>29.312620840227329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>
        <v>14825</v>
      </c>
      <c r="T9" s="17">
        <v>83769.31</v>
      </c>
      <c r="U9" s="17">
        <v>153423.72</v>
      </c>
      <c r="V9" s="17">
        <v>180343.16</v>
      </c>
      <c r="W9" s="17">
        <v>196899.36</v>
      </c>
      <c r="X9" s="17">
        <v>207080.27</v>
      </c>
      <c r="Y9" s="17">
        <v>213663.35</v>
      </c>
      <c r="Z9" s="17">
        <v>215165.52</v>
      </c>
      <c r="AA9" s="17">
        <v>227042.15</v>
      </c>
      <c r="AB9" s="17">
        <v>227442.15</v>
      </c>
      <c r="AC9" s="17">
        <v>227899.33</v>
      </c>
      <c r="AD9" s="17">
        <v>228599.63</v>
      </c>
      <c r="AE9" s="17">
        <v>230259.97</v>
      </c>
      <c r="AF9" s="17">
        <v>230359.97</v>
      </c>
      <c r="AG9" s="17">
        <v>230409.97</v>
      </c>
      <c r="AH9" s="17">
        <v>230409.97</v>
      </c>
      <c r="AI9" s="17">
        <v>230409.97</v>
      </c>
      <c r="AJ9" s="17">
        <v>230409.97</v>
      </c>
      <c r="AK9" s="17">
        <v>230409.97</v>
      </c>
      <c r="AL9" s="17">
        <v>230460.83</v>
      </c>
      <c r="AM9" s="17">
        <v>230460.83</v>
      </c>
      <c r="AN9" s="17">
        <v>230460.83</v>
      </c>
      <c r="AO9" s="17">
        <v>230460.83</v>
      </c>
      <c r="AP9" s="17"/>
      <c r="AQ9" s="13"/>
      <c r="AR9" s="13"/>
    </row>
    <row r="10" spans="1:44" x14ac:dyDescent="0.3">
      <c r="A10" s="12">
        <f t="shared" si="0"/>
        <v>44896</v>
      </c>
      <c r="B10" s="13">
        <v>234693.39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234693.39</v>
      </c>
      <c r="H10" s="14">
        <f t="shared" si="4"/>
        <v>0</v>
      </c>
      <c r="I10" s="13">
        <v>807805.19689999998</v>
      </c>
      <c r="J10" s="13">
        <f t="shared" si="5"/>
        <v>29.053216159124712</v>
      </c>
      <c r="K10" s="13">
        <f t="shared" si="6"/>
        <v>29.053216159124716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>
        <v>7975</v>
      </c>
      <c r="T10" s="17">
        <v>95725.42</v>
      </c>
      <c r="U10" s="17">
        <v>154007.29</v>
      </c>
      <c r="V10" s="17">
        <v>179333.76000000001</v>
      </c>
      <c r="W10" s="17">
        <v>187491.95</v>
      </c>
      <c r="X10" s="17">
        <v>194849.46</v>
      </c>
      <c r="Y10" s="17">
        <v>196799.76</v>
      </c>
      <c r="Z10" s="17">
        <v>213553.33</v>
      </c>
      <c r="AA10" s="17">
        <v>215903.33</v>
      </c>
      <c r="AB10" s="17">
        <v>216603.33</v>
      </c>
      <c r="AC10" s="17">
        <v>219133.33</v>
      </c>
      <c r="AD10" s="17">
        <v>219383.33</v>
      </c>
      <c r="AE10" s="17">
        <v>234084.78</v>
      </c>
      <c r="AF10" s="17">
        <v>234584.78</v>
      </c>
      <c r="AG10" s="17">
        <v>234584.78</v>
      </c>
      <c r="AH10" s="17">
        <v>234634.78</v>
      </c>
      <c r="AI10" s="17">
        <v>234634.78</v>
      </c>
      <c r="AJ10" s="17">
        <v>234634.78</v>
      </c>
      <c r="AK10" s="17">
        <v>234693.39</v>
      </c>
      <c r="AL10" s="17">
        <v>234693.39</v>
      </c>
      <c r="AM10" s="17">
        <v>234693.39</v>
      </c>
      <c r="AN10" s="17">
        <v>234693.39</v>
      </c>
      <c r="AO10" s="17"/>
      <c r="AP10" s="17"/>
      <c r="AQ10" s="13"/>
      <c r="AR10" s="13"/>
    </row>
    <row r="11" spans="1:44" x14ac:dyDescent="0.3">
      <c r="A11" s="12">
        <f t="shared" si="0"/>
        <v>44927</v>
      </c>
      <c r="B11" s="13">
        <v>228527.76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228527.76</v>
      </c>
      <c r="H11" s="14">
        <f t="shared" si="4"/>
        <v>0</v>
      </c>
      <c r="I11" s="13">
        <v>822468.91070000001</v>
      </c>
      <c r="J11" s="13">
        <f t="shared" si="5"/>
        <v>27.78558034558424</v>
      </c>
      <c r="K11" s="13">
        <f t="shared" si="6"/>
        <v>27.785580345584243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>
        <v>28500.02</v>
      </c>
      <c r="T11" s="17">
        <v>94393.39</v>
      </c>
      <c r="U11" s="17">
        <v>155142.63</v>
      </c>
      <c r="V11" s="17">
        <v>191003.94</v>
      </c>
      <c r="W11" s="17">
        <v>203001.19</v>
      </c>
      <c r="X11" s="17">
        <v>210952.31</v>
      </c>
      <c r="Y11" s="17">
        <v>217385.57</v>
      </c>
      <c r="Z11" s="17">
        <v>221854.57</v>
      </c>
      <c r="AA11" s="17">
        <v>222699.03</v>
      </c>
      <c r="AB11" s="17">
        <v>225835.13</v>
      </c>
      <c r="AC11" s="17">
        <v>226485.13</v>
      </c>
      <c r="AD11" s="17">
        <v>226835.13</v>
      </c>
      <c r="AE11" s="17">
        <v>228141.14</v>
      </c>
      <c r="AF11" s="17">
        <v>228196.75</v>
      </c>
      <c r="AG11" s="17">
        <v>228196.75</v>
      </c>
      <c r="AH11" s="17">
        <v>228477.76</v>
      </c>
      <c r="AI11" s="17">
        <v>228527.76</v>
      </c>
      <c r="AJ11" s="17">
        <v>228527.76</v>
      </c>
      <c r="AK11" s="17">
        <v>228527.76</v>
      </c>
      <c r="AL11" s="17">
        <v>228527.76</v>
      </c>
      <c r="AM11" s="17">
        <v>228527.76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44958</v>
      </c>
      <c r="B12" s="13">
        <v>220635.17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220635.17</v>
      </c>
      <c r="H12" s="14">
        <f t="shared" si="4"/>
        <v>0</v>
      </c>
      <c r="I12" s="13">
        <v>809777.05070000002</v>
      </c>
      <c r="J12" s="13">
        <f t="shared" si="5"/>
        <v>27.246409343074756</v>
      </c>
      <c r="K12" s="13">
        <f t="shared" si="6"/>
        <v>27.246409343074756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>
        <v>21390</v>
      </c>
      <c r="T12" s="17">
        <v>99308.37</v>
      </c>
      <c r="U12" s="17">
        <v>168960.25</v>
      </c>
      <c r="V12" s="17">
        <v>188756.5</v>
      </c>
      <c r="W12" s="17">
        <v>193631.5</v>
      </c>
      <c r="X12" s="17">
        <v>200273.47</v>
      </c>
      <c r="Y12" s="17">
        <v>204737.83</v>
      </c>
      <c r="Z12" s="17">
        <v>206840.12</v>
      </c>
      <c r="AA12" s="17">
        <v>211596.16</v>
      </c>
      <c r="AB12" s="17">
        <v>212916.17</v>
      </c>
      <c r="AC12" s="17">
        <v>213466.17</v>
      </c>
      <c r="AD12" s="17">
        <v>219615.29</v>
      </c>
      <c r="AE12" s="17">
        <v>220267.89</v>
      </c>
      <c r="AF12" s="17">
        <v>220217.89</v>
      </c>
      <c r="AG12" s="17">
        <v>220405.17</v>
      </c>
      <c r="AH12" s="17">
        <v>220405.17</v>
      </c>
      <c r="AI12" s="17">
        <v>220470.17</v>
      </c>
      <c r="AJ12" s="17">
        <v>220470.17</v>
      </c>
      <c r="AK12" s="17">
        <v>220470.17</v>
      </c>
      <c r="AL12" s="17">
        <v>220635.17</v>
      </c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44986</v>
      </c>
      <c r="B13" s="13">
        <v>273349.01</v>
      </c>
      <c r="C13" s="13">
        <f>++'Completion Factors'!J25</f>
        <v>0.99978323225452248</v>
      </c>
      <c r="D13" s="13">
        <f t="shared" si="1"/>
        <v>59.266095604145434</v>
      </c>
      <c r="E13" s="13">
        <f t="shared" si="2"/>
        <v>59.266095604145434</v>
      </c>
      <c r="F13" s="13"/>
      <c r="G13" s="13">
        <f t="shared" si="3"/>
        <v>273408.27609560417</v>
      </c>
      <c r="H13" s="14">
        <f t="shared" si="4"/>
        <v>59.266095604165457</v>
      </c>
      <c r="I13" s="13">
        <v>829805.51069999998</v>
      </c>
      <c r="J13" s="13">
        <f t="shared" si="5"/>
        <v>32.948476790057086</v>
      </c>
      <c r="K13" s="13">
        <f t="shared" si="6"/>
        <v>32.941334623026385</v>
      </c>
      <c r="L13" s="13">
        <f t="shared" si="7"/>
        <v>7.1421670307003637E-3</v>
      </c>
      <c r="M13" s="13"/>
      <c r="N13" s="13"/>
      <c r="O13" s="13"/>
      <c r="P13" s="13"/>
      <c r="R13" s="16">
        <f t="shared" si="8"/>
        <v>44986</v>
      </c>
      <c r="S13" s="17">
        <v>24000</v>
      </c>
      <c r="T13" s="17">
        <v>144508.22</v>
      </c>
      <c r="U13" s="17">
        <v>197784.65</v>
      </c>
      <c r="V13" s="17">
        <v>208952.51</v>
      </c>
      <c r="W13" s="17">
        <v>253547.69</v>
      </c>
      <c r="X13" s="17">
        <v>261960.78</v>
      </c>
      <c r="Y13" s="17">
        <v>264469.73</v>
      </c>
      <c r="Z13" s="17">
        <v>266885.61</v>
      </c>
      <c r="AA13" s="17">
        <v>268152.76</v>
      </c>
      <c r="AB13" s="17">
        <v>268752.76</v>
      </c>
      <c r="AC13" s="17">
        <v>269833.81</v>
      </c>
      <c r="AD13" s="17">
        <v>270358.81</v>
      </c>
      <c r="AE13" s="17">
        <v>270458.81</v>
      </c>
      <c r="AF13" s="17">
        <v>272296.74</v>
      </c>
      <c r="AG13" s="17">
        <v>273144.67</v>
      </c>
      <c r="AH13" s="17">
        <v>273284.01</v>
      </c>
      <c r="AI13" s="17">
        <v>273349.01</v>
      </c>
      <c r="AJ13" s="17">
        <v>273349.01</v>
      </c>
      <c r="AK13" s="17">
        <v>273349.01</v>
      </c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45017</v>
      </c>
      <c r="B14" s="13">
        <v>216522.29</v>
      </c>
      <c r="C14" s="13">
        <f>++'Completion Factors'!J24</f>
        <v>0.99976224340027109</v>
      </c>
      <c r="D14" s="13">
        <f t="shared" si="1"/>
        <v>51.491845962115612</v>
      </c>
      <c r="E14" s="13">
        <f t="shared" si="2"/>
        <v>51.491845962115612</v>
      </c>
      <c r="F14" s="13"/>
      <c r="G14" s="13">
        <f t="shared" si="3"/>
        <v>216573.78184596213</v>
      </c>
      <c r="H14" s="14">
        <f t="shared" si="4"/>
        <v>51.491845962125808</v>
      </c>
      <c r="I14" s="13">
        <v>800031.08380000002</v>
      </c>
      <c r="J14" s="13">
        <f t="shared" si="5"/>
        <v>27.070670906594859</v>
      </c>
      <c r="K14" s="13">
        <f t="shared" si="6"/>
        <v>27.064234675927722</v>
      </c>
      <c r="L14" s="13">
        <f t="shared" si="7"/>
        <v>6.4362306671377212E-3</v>
      </c>
      <c r="M14" s="13"/>
      <c r="N14" s="13"/>
      <c r="O14" s="13"/>
      <c r="P14" s="13"/>
      <c r="R14" s="16">
        <f t="shared" si="8"/>
        <v>45017</v>
      </c>
      <c r="S14" s="17">
        <v>22750</v>
      </c>
      <c r="T14" s="17">
        <v>151657.04</v>
      </c>
      <c r="U14" s="17">
        <v>178966.57</v>
      </c>
      <c r="V14" s="17">
        <v>187867.56</v>
      </c>
      <c r="W14" s="17">
        <v>202515.83</v>
      </c>
      <c r="X14" s="17">
        <v>208995.87</v>
      </c>
      <c r="Y14" s="17">
        <v>211345.87</v>
      </c>
      <c r="Z14" s="17">
        <v>213273.47</v>
      </c>
      <c r="AA14" s="17">
        <v>213523.47</v>
      </c>
      <c r="AB14" s="17">
        <v>214498.47</v>
      </c>
      <c r="AC14" s="17">
        <v>215107.20000000001</v>
      </c>
      <c r="AD14" s="17">
        <v>215157.2</v>
      </c>
      <c r="AE14" s="17">
        <v>215510.04</v>
      </c>
      <c r="AF14" s="17">
        <v>216276.45</v>
      </c>
      <c r="AG14" s="17">
        <v>216457.29</v>
      </c>
      <c r="AH14" s="17">
        <v>216522.29</v>
      </c>
      <c r="AI14" s="17">
        <v>216522.29</v>
      </c>
      <c r="AJ14" s="17">
        <v>216522.29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45047</v>
      </c>
      <c r="B15" s="13">
        <v>229269.41</v>
      </c>
      <c r="C15" s="13">
        <f>++'Completion Factors'!J23</f>
        <v>0.99976224340027109</v>
      </c>
      <c r="D15" s="13">
        <f t="shared" si="1"/>
        <v>54.523278612770675</v>
      </c>
      <c r="E15" s="13">
        <f t="shared" si="2"/>
        <v>54.523278612770675</v>
      </c>
      <c r="F15" s="13"/>
      <c r="G15" s="13">
        <f t="shared" si="3"/>
        <v>229323.93327861276</v>
      </c>
      <c r="H15" s="14">
        <f t="shared" si="4"/>
        <v>54.523278612759896</v>
      </c>
      <c r="I15" s="13">
        <v>809298.3138</v>
      </c>
      <c r="J15" s="13">
        <f t="shared" si="5"/>
        <v>28.336143714650696</v>
      </c>
      <c r="K15" s="13">
        <f t="shared" si="6"/>
        <v>28.329406609471675</v>
      </c>
      <c r="L15" s="13">
        <f t="shared" si="7"/>
        <v>6.7371051790203751E-3</v>
      </c>
      <c r="M15" s="13"/>
      <c r="N15" s="13"/>
      <c r="O15" s="13"/>
      <c r="P15" s="13"/>
      <c r="R15" s="16">
        <f t="shared" si="8"/>
        <v>45047</v>
      </c>
      <c r="S15" s="17">
        <v>49486.46</v>
      </c>
      <c r="T15" s="17">
        <v>147572.89000000001</v>
      </c>
      <c r="U15" s="17">
        <v>196119.13</v>
      </c>
      <c r="V15" s="17">
        <v>214278.64</v>
      </c>
      <c r="W15" s="17">
        <v>218578.64</v>
      </c>
      <c r="X15" s="17">
        <v>221937.01</v>
      </c>
      <c r="Y15" s="17">
        <v>223737.86</v>
      </c>
      <c r="Z15" s="17">
        <v>224441.06</v>
      </c>
      <c r="AA15" s="17">
        <v>226308.63</v>
      </c>
      <c r="AB15" s="17">
        <v>227041.02</v>
      </c>
      <c r="AC15" s="17">
        <v>227293.64</v>
      </c>
      <c r="AD15" s="17">
        <v>227508.64</v>
      </c>
      <c r="AE15" s="17">
        <v>228271.29</v>
      </c>
      <c r="AF15" s="17">
        <v>229269.41</v>
      </c>
      <c r="AG15" s="17">
        <v>229269.41</v>
      </c>
      <c r="AH15" s="17">
        <v>229269.41</v>
      </c>
      <c r="AI15" s="17">
        <v>229269.41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45078</v>
      </c>
      <c r="B16" s="13">
        <v>211935.17</v>
      </c>
      <c r="C16" s="13">
        <f>++'Completion Factors'!J22</f>
        <v>0.99965291766664843</v>
      </c>
      <c r="D16" s="13">
        <f t="shared" si="1"/>
        <v>73.58449320044997</v>
      </c>
      <c r="E16" s="13">
        <f t="shared" si="2"/>
        <v>73.58449320044997</v>
      </c>
      <c r="F16" s="13"/>
      <c r="G16" s="13">
        <f t="shared" si="3"/>
        <v>212008.75449320045</v>
      </c>
      <c r="H16" s="14">
        <f t="shared" si="4"/>
        <v>73.584493200440193</v>
      </c>
      <c r="I16" s="13">
        <v>800277.33039999998</v>
      </c>
      <c r="J16" s="13">
        <f t="shared" si="5"/>
        <v>26.491910546464286</v>
      </c>
      <c r="K16" s="13">
        <f t="shared" si="6"/>
        <v>26.48271567233688</v>
      </c>
      <c r="L16" s="13">
        <f t="shared" si="7"/>
        <v>9.1948741274059387E-3</v>
      </c>
      <c r="M16" s="13"/>
      <c r="N16" s="13"/>
      <c r="O16" s="13"/>
      <c r="P16" s="13"/>
      <c r="R16" s="16">
        <f t="shared" si="8"/>
        <v>45078</v>
      </c>
      <c r="S16" s="17">
        <v>34198.720000000001</v>
      </c>
      <c r="T16" s="17">
        <v>146591.42000000001</v>
      </c>
      <c r="U16" s="17">
        <v>174403.09</v>
      </c>
      <c r="V16" s="17">
        <v>194574.91</v>
      </c>
      <c r="W16" s="17">
        <v>200487.4</v>
      </c>
      <c r="X16" s="17">
        <v>203993.04</v>
      </c>
      <c r="Y16" s="17">
        <v>206380.92</v>
      </c>
      <c r="Z16" s="17">
        <v>208819.14</v>
      </c>
      <c r="AA16" s="17">
        <v>209537.03</v>
      </c>
      <c r="AB16" s="17">
        <v>209640.93</v>
      </c>
      <c r="AC16" s="17">
        <v>209991.64</v>
      </c>
      <c r="AD16" s="17">
        <v>210654.49</v>
      </c>
      <c r="AE16" s="17">
        <v>211617.17</v>
      </c>
      <c r="AF16" s="17">
        <v>211782.85</v>
      </c>
      <c r="AG16" s="17">
        <v>211935.17</v>
      </c>
      <c r="AH16" s="17">
        <v>211935.17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45108</v>
      </c>
      <c r="B17" s="13">
        <v>192329.08</v>
      </c>
      <c r="C17" s="13">
        <f>++'Completion Factors'!J21</f>
        <v>0.99942770032594308</v>
      </c>
      <c r="D17" s="13">
        <f t="shared" si="1"/>
        <v>110.13289881775898</v>
      </c>
      <c r="E17" s="13">
        <f t="shared" si="2"/>
        <v>110.13289881775898</v>
      </c>
      <c r="F17" s="13"/>
      <c r="G17" s="13">
        <f t="shared" si="3"/>
        <v>192439.21289881776</v>
      </c>
      <c r="H17" s="14">
        <f t="shared" si="4"/>
        <v>110.13289881777018</v>
      </c>
      <c r="I17" s="13">
        <v>804447.08039999998</v>
      </c>
      <c r="J17" s="13">
        <f t="shared" si="5"/>
        <v>23.921923217513584</v>
      </c>
      <c r="K17" s="13">
        <f t="shared" si="6"/>
        <v>23.908232708653383</v>
      </c>
      <c r="L17" s="13">
        <f t="shared" si="7"/>
        <v>1.3690508860200623E-2</v>
      </c>
      <c r="M17" s="13"/>
      <c r="N17" s="13"/>
      <c r="O17" s="13"/>
      <c r="P17" s="13"/>
      <c r="R17" s="16">
        <f t="shared" si="8"/>
        <v>45108</v>
      </c>
      <c r="S17" s="17">
        <v>34530.82</v>
      </c>
      <c r="T17" s="17">
        <v>129070.95</v>
      </c>
      <c r="U17" s="17">
        <v>148774.04999999999</v>
      </c>
      <c r="V17" s="17">
        <v>173275.01</v>
      </c>
      <c r="W17" s="17">
        <v>183959.65</v>
      </c>
      <c r="X17" s="17">
        <v>186797.59</v>
      </c>
      <c r="Y17" s="17">
        <v>188608.1</v>
      </c>
      <c r="Z17" s="17">
        <v>189733.1</v>
      </c>
      <c r="AA17" s="17">
        <v>189733.1</v>
      </c>
      <c r="AB17" s="17">
        <v>190334.38</v>
      </c>
      <c r="AC17" s="17">
        <v>191170.46</v>
      </c>
      <c r="AD17" s="17">
        <v>191768.19</v>
      </c>
      <c r="AE17" s="17">
        <v>191968.76</v>
      </c>
      <c r="AF17" s="17">
        <v>192134.08</v>
      </c>
      <c r="AG17" s="17">
        <v>192329.08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45139</v>
      </c>
      <c r="B18" s="13">
        <v>213982.49</v>
      </c>
      <c r="C18" s="13">
        <f>++'Completion Factors'!J20</f>
        <v>0.99857212887250368</v>
      </c>
      <c r="D18" s="13">
        <f t="shared" si="1"/>
        <v>305.97631400524318</v>
      </c>
      <c r="E18" s="13">
        <f t="shared" si="2"/>
        <v>305.97631400524318</v>
      </c>
      <c r="F18" s="13"/>
      <c r="G18" s="13">
        <f t="shared" si="3"/>
        <v>214288.46631400523</v>
      </c>
      <c r="H18" s="14">
        <f t="shared" si="4"/>
        <v>305.97631400523824</v>
      </c>
      <c r="I18" s="13">
        <v>796110.89039999992</v>
      </c>
      <c r="J18" s="13">
        <f t="shared" si="5"/>
        <v>26.91691181442545</v>
      </c>
      <c r="K18" s="13">
        <f t="shared" si="6"/>
        <v>26.87847793320427</v>
      </c>
      <c r="L18" s="13">
        <f t="shared" si="7"/>
        <v>3.8433881221180854E-2</v>
      </c>
      <c r="M18" s="13"/>
      <c r="N18" s="13"/>
      <c r="O18" s="13"/>
      <c r="P18" s="13"/>
      <c r="R18" s="16">
        <f t="shared" si="8"/>
        <v>45139</v>
      </c>
      <c r="S18" s="17">
        <v>52842.75</v>
      </c>
      <c r="T18" s="17">
        <v>145359.07999999999</v>
      </c>
      <c r="U18" s="17">
        <v>173830.95</v>
      </c>
      <c r="V18" s="17">
        <v>180957.09</v>
      </c>
      <c r="W18" s="17">
        <v>185272.16</v>
      </c>
      <c r="X18" s="17">
        <v>195987.16</v>
      </c>
      <c r="Y18" s="17">
        <v>198215.52</v>
      </c>
      <c r="Z18" s="17">
        <v>204286.13</v>
      </c>
      <c r="AA18" s="17">
        <v>206149.15</v>
      </c>
      <c r="AB18" s="17">
        <v>207543.89</v>
      </c>
      <c r="AC18" s="17">
        <v>209833.85</v>
      </c>
      <c r="AD18" s="17">
        <v>212890.9</v>
      </c>
      <c r="AE18" s="17">
        <v>213512.83</v>
      </c>
      <c r="AF18" s="17">
        <v>213982.49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45170</v>
      </c>
      <c r="B19" s="13">
        <v>193806.28999999989</v>
      </c>
      <c r="C19" s="13">
        <f>++'Completion Factors'!J19</f>
        <v>0.99627787539126722</v>
      </c>
      <c r="D19" s="13">
        <f t="shared" si="1"/>
        <v>724.06622605456062</v>
      </c>
      <c r="E19" s="13">
        <f t="shared" si="2"/>
        <v>724.06622605456062</v>
      </c>
      <c r="F19" s="13"/>
      <c r="G19" s="13">
        <f t="shared" si="3"/>
        <v>194530.35622605446</v>
      </c>
      <c r="H19" s="14">
        <f t="shared" si="4"/>
        <v>724.06622605456505</v>
      </c>
      <c r="I19" s="13">
        <v>788546.05700000003</v>
      </c>
      <c r="J19" s="13">
        <f t="shared" si="5"/>
        <v>24.669498312646368</v>
      </c>
      <c r="K19" s="13">
        <f t="shared" si="6"/>
        <v>24.577675365891771</v>
      </c>
      <c r="L19" s="13">
        <f t="shared" si="7"/>
        <v>9.1822946754597012E-2</v>
      </c>
      <c r="M19" s="13">
        <f t="shared" ref="M19:M31" si="9">SUM(G8:G19)/SUM(I8:I19)*100</f>
        <v>27.559585128138664</v>
      </c>
      <c r="N19" s="18"/>
      <c r="O19" s="13"/>
      <c r="P19" s="13"/>
      <c r="R19" s="16">
        <f t="shared" si="8"/>
        <v>45170</v>
      </c>
      <c r="S19" s="17">
        <v>28243.599999999999</v>
      </c>
      <c r="T19" s="17">
        <v>128438.49</v>
      </c>
      <c r="U19" s="17">
        <v>169289.84</v>
      </c>
      <c r="V19" s="17">
        <v>173654.08</v>
      </c>
      <c r="W19" s="17">
        <v>180367.71</v>
      </c>
      <c r="X19" s="17">
        <v>185525.4</v>
      </c>
      <c r="Y19" s="17">
        <v>187040.45</v>
      </c>
      <c r="Z19" s="17">
        <v>187478.04</v>
      </c>
      <c r="AA19" s="17">
        <v>189305.81</v>
      </c>
      <c r="AB19" s="17">
        <v>191258.99</v>
      </c>
      <c r="AC19" s="17">
        <v>192443.5</v>
      </c>
      <c r="AD19" s="17">
        <v>193103.33</v>
      </c>
      <c r="AE19" s="17">
        <v>193806.28999999989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45200</v>
      </c>
      <c r="B20" s="13">
        <v>194918.9</v>
      </c>
      <c r="C20" s="13">
        <f>++'Completion Factors'!J18</f>
        <v>0.99357889958794909</v>
      </c>
      <c r="D20" s="13">
        <f t="shared" si="1"/>
        <v>1259.6823761309277</v>
      </c>
      <c r="E20" s="13">
        <f t="shared" si="2"/>
        <v>1259.6823761309277</v>
      </c>
      <c r="F20" s="13"/>
      <c r="G20" s="13">
        <f t="shared" si="3"/>
        <v>196178.58237613091</v>
      </c>
      <c r="H20" s="14">
        <f t="shared" si="4"/>
        <v>1259.6823761309206</v>
      </c>
      <c r="I20" s="13">
        <v>823535.42849999992</v>
      </c>
      <c r="J20" s="13">
        <f t="shared" si="5"/>
        <v>23.821510962006045</v>
      </c>
      <c r="K20" s="13">
        <f t="shared" si="6"/>
        <v>23.66855064815223</v>
      </c>
      <c r="L20" s="13">
        <f t="shared" si="7"/>
        <v>0.15296031385381426</v>
      </c>
      <c r="M20" s="13">
        <f t="shared" si="9"/>
        <v>27.309166604048173</v>
      </c>
      <c r="N20" s="18">
        <f t="shared" ref="N20:N31" si="10">J20/J8</f>
        <v>0.89151504208930477</v>
      </c>
      <c r="O20" s="18">
        <f t="shared" ref="O20:O31" si="11">I20/I8</f>
        <v>1.0556051895386567</v>
      </c>
      <c r="P20" s="13"/>
      <c r="R20" s="16">
        <f t="shared" si="8"/>
        <v>45200</v>
      </c>
      <c r="S20" s="17">
        <v>47025</v>
      </c>
      <c r="T20" s="17">
        <v>132242.14000000001</v>
      </c>
      <c r="U20" s="17">
        <v>164529.46</v>
      </c>
      <c r="V20" s="17">
        <v>178059.77</v>
      </c>
      <c r="W20" s="17">
        <v>182678.85</v>
      </c>
      <c r="X20" s="17">
        <v>183903.85</v>
      </c>
      <c r="Y20" s="17">
        <v>186015.31</v>
      </c>
      <c r="Z20" s="17">
        <v>190295.74</v>
      </c>
      <c r="AA20" s="17">
        <v>191933.96</v>
      </c>
      <c r="AB20" s="17">
        <v>193341.76</v>
      </c>
      <c r="AC20" s="17">
        <v>194168.13</v>
      </c>
      <c r="AD20" s="17">
        <v>194918.9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45231</v>
      </c>
      <c r="B21" s="13">
        <v>205186.27</v>
      </c>
      <c r="C21" s="13">
        <f>++'Completion Factors'!J17</f>
        <v>0.98748699287860286</v>
      </c>
      <c r="D21" s="13">
        <f t="shared" si="1"/>
        <v>2600.0314700231697</v>
      </c>
      <c r="E21" s="13">
        <f t="shared" si="2"/>
        <v>2600.0314700231697</v>
      </c>
      <c r="F21" s="13"/>
      <c r="G21" s="13">
        <f t="shared" si="3"/>
        <v>207786.30147002317</v>
      </c>
      <c r="H21" s="14">
        <f t="shared" si="4"/>
        <v>2600.0314700231829</v>
      </c>
      <c r="I21" s="13">
        <v>877556.87850000011</v>
      </c>
      <c r="J21" s="13">
        <f t="shared" si="5"/>
        <v>23.677815827184943</v>
      </c>
      <c r="K21" s="13">
        <f t="shared" si="6"/>
        <v>23.381535149120246</v>
      </c>
      <c r="L21" s="13">
        <f t="shared" si="7"/>
        <v>0.29628067806469716</v>
      </c>
      <c r="M21" s="13">
        <f t="shared" si="9"/>
        <v>26.821752823888978</v>
      </c>
      <c r="N21" s="18">
        <f t="shared" si="10"/>
        <v>0.80776863850708858</v>
      </c>
      <c r="O21" s="18">
        <f t="shared" si="11"/>
        <v>1.1161763170428549</v>
      </c>
      <c r="P21" s="13"/>
      <c r="R21" s="16">
        <f t="shared" si="8"/>
        <v>45231</v>
      </c>
      <c r="S21" s="17">
        <v>40850.050000000003</v>
      </c>
      <c r="T21" s="17">
        <v>123031.18</v>
      </c>
      <c r="U21" s="17">
        <v>181998.5</v>
      </c>
      <c r="V21" s="17">
        <v>189818.33</v>
      </c>
      <c r="W21" s="17">
        <v>193058.33</v>
      </c>
      <c r="X21" s="17">
        <v>194625.87</v>
      </c>
      <c r="Y21" s="17">
        <v>198710.28</v>
      </c>
      <c r="Z21" s="17">
        <v>201748.83</v>
      </c>
      <c r="AA21" s="17">
        <v>203502.79</v>
      </c>
      <c r="AB21" s="17">
        <v>204244.58</v>
      </c>
      <c r="AC21" s="17">
        <v>205186.27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45261</v>
      </c>
      <c r="B22" s="13">
        <v>213788.25</v>
      </c>
      <c r="C22" s="13">
        <f>++'Completion Factors'!J16</f>
        <v>0.98238432831665301</v>
      </c>
      <c r="D22" s="13">
        <f t="shared" si="1"/>
        <v>3833.5542548917801</v>
      </c>
      <c r="E22" s="13">
        <f t="shared" si="2"/>
        <v>3833.5542548917801</v>
      </c>
      <c r="F22" s="13"/>
      <c r="G22" s="13">
        <f t="shared" si="3"/>
        <v>217621.80425489179</v>
      </c>
      <c r="H22" s="14">
        <f t="shared" si="4"/>
        <v>3833.5542548917874</v>
      </c>
      <c r="I22" s="13">
        <v>906397.47160000016</v>
      </c>
      <c r="J22" s="13">
        <f t="shared" si="5"/>
        <v>24.009533463364502</v>
      </c>
      <c r="K22" s="13">
        <f t="shared" si="6"/>
        <v>23.58658940460354</v>
      </c>
      <c r="L22" s="13">
        <f t="shared" si="7"/>
        <v>0.42294405876096164</v>
      </c>
      <c r="M22" s="13">
        <f t="shared" si="9"/>
        <v>26.3807855488343</v>
      </c>
      <c r="N22" s="18">
        <f t="shared" si="10"/>
        <v>0.82639847278401413</v>
      </c>
      <c r="O22" s="18">
        <f t="shared" si="11"/>
        <v>1.1220495672451154</v>
      </c>
      <c r="P22" s="13"/>
      <c r="R22" s="16">
        <f t="shared" si="8"/>
        <v>45261</v>
      </c>
      <c r="S22" s="17">
        <v>8000</v>
      </c>
      <c r="T22" s="17">
        <v>149877.54</v>
      </c>
      <c r="U22" s="17">
        <v>179247.77</v>
      </c>
      <c r="V22" s="17">
        <v>182597.47</v>
      </c>
      <c r="W22" s="17">
        <v>189444.21</v>
      </c>
      <c r="X22" s="17">
        <v>195878.96</v>
      </c>
      <c r="Y22" s="17">
        <v>200989.37</v>
      </c>
      <c r="Z22" s="17">
        <v>204129.99</v>
      </c>
      <c r="AA22" s="17">
        <v>212885.6</v>
      </c>
      <c r="AB22" s="17">
        <v>213788.25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45292</v>
      </c>
      <c r="B23" s="13">
        <v>253228.06</v>
      </c>
      <c r="C23" s="13">
        <f>++'Completion Factors'!J15</f>
        <v>0.97706706080116201</v>
      </c>
      <c r="D23" s="13">
        <f t="shared" si="1"/>
        <v>5943.5671679054949</v>
      </c>
      <c r="E23" s="13">
        <f t="shared" si="2"/>
        <v>5943.5671679054949</v>
      </c>
      <c r="F23" s="13"/>
      <c r="G23" s="13">
        <f t="shared" si="3"/>
        <v>259171.62716790551</v>
      </c>
      <c r="H23" s="14">
        <f t="shared" si="4"/>
        <v>5943.5671679055085</v>
      </c>
      <c r="I23" s="13">
        <v>949580.93159999989</v>
      </c>
      <c r="J23" s="13">
        <f t="shared" si="5"/>
        <v>27.293263643280337</v>
      </c>
      <c r="K23" s="13">
        <f t="shared" si="6"/>
        <v>26.66734888761113</v>
      </c>
      <c r="L23" s="13">
        <f t="shared" si="7"/>
        <v>0.62591475566920707</v>
      </c>
      <c r="M23" s="13">
        <f t="shared" si="9"/>
        <v>26.3518793232622</v>
      </c>
      <c r="N23" s="18">
        <f t="shared" si="10"/>
        <v>0.9822815756885156</v>
      </c>
      <c r="O23" s="18">
        <f t="shared" si="11"/>
        <v>1.1545493321952016</v>
      </c>
      <c r="P23" s="13"/>
      <c r="R23" s="16">
        <f t="shared" si="8"/>
        <v>45292</v>
      </c>
      <c r="S23" s="17">
        <v>46887.199999999997</v>
      </c>
      <c r="T23" s="17">
        <v>183438.09</v>
      </c>
      <c r="U23" s="17">
        <v>188603.6</v>
      </c>
      <c r="V23" s="17">
        <v>204203.41</v>
      </c>
      <c r="W23" s="17">
        <v>225809.49</v>
      </c>
      <c r="X23" s="17">
        <v>240536.98</v>
      </c>
      <c r="Y23" s="17">
        <v>246013.82</v>
      </c>
      <c r="Z23" s="17">
        <v>248598.44</v>
      </c>
      <c r="AA23" s="17">
        <v>253228.06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45323</v>
      </c>
      <c r="B24" s="13">
        <v>243467.19</v>
      </c>
      <c r="C24" s="13">
        <f>++'Completion Factors'!J14</f>
        <v>0.95805982245796184</v>
      </c>
      <c r="D24" s="13">
        <f t="shared" si="1"/>
        <v>10658.058019867738</v>
      </c>
      <c r="E24" s="13">
        <f t="shared" si="2"/>
        <v>10658.058019867738</v>
      </c>
      <c r="F24" s="19">
        <v>0</v>
      </c>
      <c r="G24" s="13">
        <f t="shared" si="3"/>
        <v>254125.24801986775</v>
      </c>
      <c r="H24" s="14">
        <f t="shared" si="4"/>
        <v>10658.058019867749</v>
      </c>
      <c r="I24" s="13">
        <v>913172.70159999991</v>
      </c>
      <c r="J24" s="13">
        <f t="shared" si="5"/>
        <v>27.828826636473753</v>
      </c>
      <c r="K24" s="13">
        <f t="shared" si="6"/>
        <v>26.661680706553444</v>
      </c>
      <c r="L24" s="13">
        <f t="shared" si="7"/>
        <v>1.1671459299203093</v>
      </c>
      <c r="M24" s="13">
        <f t="shared" si="9"/>
        <v>26.413702567582124</v>
      </c>
      <c r="N24" s="18">
        <f t="shared" si="10"/>
        <v>1.0213759283311594</v>
      </c>
      <c r="O24" s="18">
        <f t="shared" si="11"/>
        <v>1.1276840962714627</v>
      </c>
      <c r="P24" s="13"/>
      <c r="R24" s="16">
        <f t="shared" si="8"/>
        <v>45323</v>
      </c>
      <c r="S24" s="17">
        <v>31275</v>
      </c>
      <c r="T24" s="17">
        <v>46898.78</v>
      </c>
      <c r="U24" s="17">
        <v>81268.350000000006</v>
      </c>
      <c r="V24" s="17">
        <v>172574.77</v>
      </c>
      <c r="W24" s="17">
        <v>211618.47</v>
      </c>
      <c r="X24" s="17">
        <v>231152.69</v>
      </c>
      <c r="Y24" s="17">
        <v>238576.11</v>
      </c>
      <c r="Z24" s="17">
        <v>243467.19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45352</v>
      </c>
      <c r="B25" s="13">
        <v>292065.07000000012</v>
      </c>
      <c r="C25" s="13">
        <f>++'Completion Factors'!J13</f>
        <v>0.94385496986118222</v>
      </c>
      <c r="D25" s="13">
        <f t="shared" si="1"/>
        <v>17373.434141113499</v>
      </c>
      <c r="E25" s="13">
        <f t="shared" si="2"/>
        <v>17373.434141113499</v>
      </c>
      <c r="F25" s="19">
        <v>0</v>
      </c>
      <c r="G25" s="13">
        <f t="shared" si="3"/>
        <v>309438.5041411136</v>
      </c>
      <c r="H25" s="14">
        <f t="shared" si="4"/>
        <v>17373.434141113481</v>
      </c>
      <c r="I25" s="13">
        <v>936573.41359999997</v>
      </c>
      <c r="J25" s="13">
        <f t="shared" si="5"/>
        <v>33.039428585923041</v>
      </c>
      <c r="K25" s="13">
        <f t="shared" si="6"/>
        <v>31.184428872197074</v>
      </c>
      <c r="L25" s="13">
        <f t="shared" si="7"/>
        <v>1.8549997137259666</v>
      </c>
      <c r="M25" s="13">
        <f t="shared" si="9"/>
        <v>26.490414640265968</v>
      </c>
      <c r="N25" s="18">
        <f t="shared" si="10"/>
        <v>1.0027604249035695</v>
      </c>
      <c r="O25" s="18">
        <f t="shared" si="11"/>
        <v>1.1286661772225803</v>
      </c>
      <c r="P25" s="13"/>
      <c r="R25" s="16">
        <f t="shared" si="8"/>
        <v>45352</v>
      </c>
      <c r="S25" s="17">
        <v>1607.52</v>
      </c>
      <c r="T25" s="17">
        <v>23359.98</v>
      </c>
      <c r="U25" s="17">
        <v>118219.13</v>
      </c>
      <c r="V25" s="17">
        <v>220346.51</v>
      </c>
      <c r="W25" s="17">
        <v>274087.27</v>
      </c>
      <c r="X25" s="17">
        <v>284257.05</v>
      </c>
      <c r="Y25" s="17">
        <v>292065.07000000012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45383</v>
      </c>
      <c r="B26" s="13">
        <v>261802.29</v>
      </c>
      <c r="C26" s="13">
        <f>++'Completion Factors'!J12</f>
        <v>0.92017533656196526</v>
      </c>
      <c r="D26" s="13">
        <f t="shared" si="1"/>
        <v>22711.193026145036</v>
      </c>
      <c r="E26" s="13">
        <f t="shared" si="2"/>
        <v>22711.193026145036</v>
      </c>
      <c r="F26" s="19">
        <v>0</v>
      </c>
      <c r="G26" s="13">
        <f t="shared" si="3"/>
        <v>284513.48302614503</v>
      </c>
      <c r="H26" s="14">
        <f t="shared" si="4"/>
        <v>22711.193026145018</v>
      </c>
      <c r="I26" s="13">
        <v>914738.51360000006</v>
      </c>
      <c r="J26" s="13">
        <f t="shared" si="5"/>
        <v>31.103258340618861</v>
      </c>
      <c r="K26" s="13">
        <f t="shared" si="6"/>
        <v>28.620451211752716</v>
      </c>
      <c r="L26" s="13">
        <f t="shared" si="7"/>
        <v>2.4828071288661455</v>
      </c>
      <c r="M26" s="13">
        <f t="shared" si="9"/>
        <v>26.854294216292523</v>
      </c>
      <c r="N26" s="18">
        <f t="shared" si="10"/>
        <v>1.1489651825748286</v>
      </c>
      <c r="O26" s="18">
        <f t="shared" si="11"/>
        <v>1.1433787163058227</v>
      </c>
      <c r="P26" s="13"/>
      <c r="R26" s="16">
        <f t="shared" si="8"/>
        <v>45383</v>
      </c>
      <c r="S26" s="17">
        <v>225</v>
      </c>
      <c r="T26" s="17">
        <v>59951.68</v>
      </c>
      <c r="U26" s="17">
        <v>183913.84</v>
      </c>
      <c r="V26" s="17">
        <v>235070.92</v>
      </c>
      <c r="W26" s="17">
        <v>250856.19</v>
      </c>
      <c r="X26" s="17">
        <v>261802.29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45413</v>
      </c>
      <c r="B27" s="13">
        <v>270295.48</v>
      </c>
      <c r="C27" s="13">
        <f>++'Completion Factors'!J11</f>
        <v>0.87537736269368549</v>
      </c>
      <c r="D27" s="13">
        <f t="shared" si="1"/>
        <v>38480.473684996701</v>
      </c>
      <c r="E27" s="13">
        <f t="shared" si="2"/>
        <v>38480.473684996701</v>
      </c>
      <c r="F27" s="19">
        <v>0</v>
      </c>
      <c r="G27" s="13">
        <f t="shared" si="3"/>
        <v>308775.9536849967</v>
      </c>
      <c r="H27" s="14">
        <f t="shared" si="4"/>
        <v>38480.473684996716</v>
      </c>
      <c r="I27" s="13">
        <v>808357.63359999994</v>
      </c>
      <c r="J27" s="13">
        <f t="shared" si="5"/>
        <v>38.197938740291342</v>
      </c>
      <c r="K27" s="13">
        <f t="shared" si="6"/>
        <v>33.437610874811192</v>
      </c>
      <c r="L27" s="13">
        <f t="shared" si="7"/>
        <v>4.76032786548015</v>
      </c>
      <c r="M27" s="13">
        <f t="shared" si="9"/>
        <v>27.62667875034958</v>
      </c>
      <c r="N27" s="18">
        <f t="shared" si="10"/>
        <v>1.3480288328909689</v>
      </c>
      <c r="O27" s="18">
        <f t="shared" si="11"/>
        <v>0.99883765950829284</v>
      </c>
      <c r="P27" s="13"/>
      <c r="R27" s="16">
        <f t="shared" si="8"/>
        <v>45413</v>
      </c>
      <c r="S27" s="17">
        <v>19650</v>
      </c>
      <c r="T27" s="17">
        <v>100056.83</v>
      </c>
      <c r="U27" s="17">
        <v>188882.73</v>
      </c>
      <c r="V27" s="17">
        <v>240924.73</v>
      </c>
      <c r="W27" s="17">
        <v>270295.48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45444</v>
      </c>
      <c r="B28" s="13">
        <v>158952.01999999999</v>
      </c>
      <c r="C28" s="13">
        <f>++'Completion Factors'!J10</f>
        <v>0.76969451454285298</v>
      </c>
      <c r="D28" s="13">
        <f t="shared" si="1"/>
        <v>47561.105657920074</v>
      </c>
      <c r="E28" s="13">
        <f t="shared" si="2"/>
        <v>47561.105657920074</v>
      </c>
      <c r="F28" s="19">
        <v>0</v>
      </c>
      <c r="G28" s="13">
        <f t="shared" si="3"/>
        <v>206513.12565792006</v>
      </c>
      <c r="H28" s="14">
        <f t="shared" si="4"/>
        <v>47561.105657920067</v>
      </c>
      <c r="I28" s="13">
        <v>727815.45200000005</v>
      </c>
      <c r="J28" s="13">
        <f t="shared" si="5"/>
        <v>28.374380495829325</v>
      </c>
      <c r="K28" s="13">
        <f t="shared" si="6"/>
        <v>21.839605021191549</v>
      </c>
      <c r="L28" s="13">
        <f t="shared" si="7"/>
        <v>6.534775474637776</v>
      </c>
      <c r="M28" s="13">
        <f t="shared" si="9"/>
        <v>27.768412125948551</v>
      </c>
      <c r="N28" s="18">
        <f t="shared" si="10"/>
        <v>1.0710582932878081</v>
      </c>
      <c r="O28" s="18">
        <f t="shared" si="11"/>
        <v>0.90945404093380788</v>
      </c>
      <c r="P28" s="20"/>
      <c r="R28" s="16">
        <f t="shared" si="8"/>
        <v>45444</v>
      </c>
      <c r="S28" s="17">
        <v>13800</v>
      </c>
      <c r="T28" s="17">
        <v>72025.13</v>
      </c>
      <c r="U28" s="17">
        <v>123793.48</v>
      </c>
      <c r="V28" s="17">
        <v>158952.01999999999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45474</v>
      </c>
      <c r="B29" s="13">
        <v>96030.36</v>
      </c>
      <c r="C29" s="13">
        <f>++'Completion Factors'!J9</f>
        <v>0.57657693090025963</v>
      </c>
      <c r="D29" s="13">
        <f t="shared" si="1"/>
        <v>70522.193273436496</v>
      </c>
      <c r="E29" s="13">
        <f t="shared" si="2"/>
        <v>70522.193273436496</v>
      </c>
      <c r="F29" s="13">
        <f>ROUND(+I29*J29/100,0)-D29-B29</f>
        <v>32939.446726563503</v>
      </c>
      <c r="G29" s="13">
        <f t="shared" si="3"/>
        <v>199492</v>
      </c>
      <c r="H29" s="14">
        <f t="shared" si="4"/>
        <v>103461.64</v>
      </c>
      <c r="I29" s="13">
        <v>664972.74199999997</v>
      </c>
      <c r="J29" s="19">
        <v>30</v>
      </c>
      <c r="K29" s="13">
        <f t="shared" si="6"/>
        <v>14.44124757823532</v>
      </c>
      <c r="L29" s="13">
        <f t="shared" si="7"/>
        <v>15.55875242176468</v>
      </c>
      <c r="M29" s="13">
        <f t="shared" si="9"/>
        <v>28.22137516220052</v>
      </c>
      <c r="N29" s="18">
        <f t="shared" si="10"/>
        <v>1.2540797713971663</v>
      </c>
      <c r="O29" s="18">
        <f t="shared" si="11"/>
        <v>0.82662086568746285</v>
      </c>
      <c r="P29" s="13"/>
      <c r="R29" s="16">
        <f t="shared" si="8"/>
        <v>45474</v>
      </c>
      <c r="S29" s="17">
        <v>18700</v>
      </c>
      <c r="T29" s="17">
        <v>53468.5</v>
      </c>
      <c r="U29" s="17">
        <v>96030.36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45505</v>
      </c>
      <c r="B30" s="13">
        <v>53250.5</v>
      </c>
      <c r="C30" s="13">
        <f>++'Completion Factors'!J8</f>
        <v>0.284650142369056</v>
      </c>
      <c r="D30" s="13">
        <f t="shared" si="1"/>
        <v>133823.00559115267</v>
      </c>
      <c r="E30" s="13">
        <f t="shared" si="2"/>
        <v>133823.00559115267</v>
      </c>
      <c r="F30" s="13">
        <f>ROUND(+I30*J30/100,0)-D30-B30</f>
        <v>-5168.5055911526724</v>
      </c>
      <c r="G30" s="13">
        <f t="shared" si="3"/>
        <v>181905</v>
      </c>
      <c r="H30" s="14">
        <f t="shared" si="4"/>
        <v>128654.5</v>
      </c>
      <c r="I30" s="13">
        <v>606351.29999999993</v>
      </c>
      <c r="J30" s="19">
        <v>30</v>
      </c>
      <c r="K30" s="13">
        <f t="shared" si="6"/>
        <v>8.7821201999566938</v>
      </c>
      <c r="L30" s="13">
        <f t="shared" si="7"/>
        <v>21.217879800043306</v>
      </c>
      <c r="M30" s="13">
        <f t="shared" si="9"/>
        <v>28.43482703312127</v>
      </c>
      <c r="N30" s="18">
        <f t="shared" si="10"/>
        <v>1.1145409327351679</v>
      </c>
      <c r="O30" s="18">
        <f t="shared" si="11"/>
        <v>0.76164176035243447</v>
      </c>
      <c r="P30" s="13"/>
      <c r="R30" s="16">
        <f t="shared" si="8"/>
        <v>45505</v>
      </c>
      <c r="S30" s="17">
        <v>11550</v>
      </c>
      <c r="T30" s="17">
        <v>53250.5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45536</v>
      </c>
      <c r="B31" s="13">
        <v>13716.33</v>
      </c>
      <c r="C31" s="13">
        <f>+'Completion Factors'!J7</f>
        <v>5.8222494255029247E-2</v>
      </c>
      <c r="D31" s="13">
        <f t="shared" si="1"/>
        <v>221868.38988367599</v>
      </c>
      <c r="E31" s="13">
        <f t="shared" si="2"/>
        <v>221868.38988367599</v>
      </c>
      <c r="F31" s="13">
        <f>ROUND(+I31*J31/100,0)-D31-B31</f>
        <v>-70973.719883675993</v>
      </c>
      <c r="G31" s="13">
        <f t="shared" si="3"/>
        <v>164611</v>
      </c>
      <c r="H31" s="14">
        <f t="shared" si="4"/>
        <v>150894.67000000001</v>
      </c>
      <c r="I31" s="13">
        <v>548702.78999999992</v>
      </c>
      <c r="J31" s="19">
        <v>30</v>
      </c>
      <c r="K31" s="13">
        <f t="shared" si="6"/>
        <v>2.499774058010531</v>
      </c>
      <c r="L31" s="13">
        <f t="shared" si="7"/>
        <v>27.50022594198947</v>
      </c>
      <c r="M31" s="13">
        <f t="shared" si="9"/>
        <v>28.830369810149829</v>
      </c>
      <c r="N31" s="18">
        <f t="shared" si="10"/>
        <v>1.2160766149273918</v>
      </c>
      <c r="O31" s="18">
        <f t="shared" si="11"/>
        <v>0.69584114349328352</v>
      </c>
      <c r="P31" s="13"/>
      <c r="R31" s="16">
        <f t="shared" si="8"/>
        <v>45536</v>
      </c>
      <c r="S31" s="17">
        <v>13716.33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534810.95095125155</v>
      </c>
      <c r="I33" s="13"/>
      <c r="J33" s="22">
        <f>SUM(G20:G31)/SUM(I20:I31)</f>
        <v>0.28830369810149831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">
      <c r="C36" s="17"/>
      <c r="D36" s="13"/>
      <c r="F36" s="23"/>
      <c r="H36" s="25">
        <f>H33*(1+H35)</f>
        <v>574921.77227259544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2024-11-07T10:15:21Z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