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"/>
    </mc:Choice>
  </mc:AlternateContent>
  <xr:revisionPtr revIDLastSave="0" documentId="13_ncr:1_{722AD5EC-358A-4DEC-9B07-AF8965932D5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Allocation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Y28" i="1"/>
  <c r="X28" i="1"/>
  <c r="W28" i="1"/>
  <c r="V28" i="1"/>
  <c r="U28" i="1"/>
  <c r="T28" i="1"/>
  <c r="S28" i="1"/>
  <c r="R28" i="1"/>
  <c r="Q28" i="1"/>
  <c r="P28" i="1"/>
  <c r="Z28" i="1" s="1"/>
  <c r="O28" i="1"/>
  <c r="Y27" i="1"/>
  <c r="X27" i="1"/>
  <c r="W27" i="1"/>
  <c r="V27" i="1"/>
  <c r="U27" i="1"/>
  <c r="T27" i="1"/>
  <c r="S27" i="1"/>
  <c r="R27" i="1"/>
  <c r="Q27" i="1"/>
  <c r="P27" i="1"/>
  <c r="Z27" i="1" s="1"/>
  <c r="B27" i="1"/>
  <c r="O27" i="1" s="1"/>
  <c r="Y26" i="1"/>
  <c r="X26" i="1"/>
  <c r="W26" i="1"/>
  <c r="V26" i="1"/>
  <c r="U26" i="1"/>
  <c r="T26" i="1"/>
  <c r="S26" i="1"/>
  <c r="R26" i="1"/>
  <c r="Q26" i="1"/>
  <c r="P26" i="1"/>
  <c r="Z26" i="1" s="1"/>
  <c r="B26" i="1"/>
  <c r="O26" i="1" s="1"/>
  <c r="Y25" i="1"/>
  <c r="X25" i="1"/>
  <c r="W25" i="1"/>
  <c r="V25" i="1"/>
  <c r="U25" i="1"/>
  <c r="T25" i="1"/>
  <c r="S25" i="1"/>
  <c r="R25" i="1"/>
  <c r="Q25" i="1"/>
  <c r="P25" i="1"/>
  <c r="Z25" i="1" s="1"/>
  <c r="B25" i="1"/>
  <c r="O25" i="1" s="1"/>
  <c r="Y24" i="1"/>
  <c r="X24" i="1"/>
  <c r="W24" i="1"/>
  <c r="V24" i="1"/>
  <c r="U24" i="1"/>
  <c r="T24" i="1"/>
  <c r="S24" i="1"/>
  <c r="R24" i="1"/>
  <c r="Q24" i="1"/>
  <c r="P24" i="1"/>
  <c r="Z24" i="1" s="1"/>
  <c r="B24" i="1"/>
  <c r="O24" i="1" s="1"/>
  <c r="Y23" i="1"/>
  <c r="X23" i="1"/>
  <c r="W23" i="1"/>
  <c r="V23" i="1"/>
  <c r="U23" i="1"/>
  <c r="T23" i="1"/>
  <c r="S23" i="1"/>
  <c r="R23" i="1"/>
  <c r="Q23" i="1"/>
  <c r="P23" i="1"/>
  <c r="Z23" i="1" s="1"/>
  <c r="B23" i="1"/>
  <c r="O23" i="1" s="1"/>
  <c r="Y22" i="1"/>
  <c r="X22" i="1"/>
  <c r="W22" i="1"/>
  <c r="V22" i="1"/>
  <c r="U22" i="1"/>
  <c r="T22" i="1"/>
  <c r="S22" i="1"/>
  <c r="R22" i="1"/>
  <c r="Q22" i="1"/>
  <c r="P22" i="1"/>
  <c r="Z22" i="1" s="1"/>
  <c r="B22" i="1"/>
  <c r="O22" i="1" s="1"/>
  <c r="Y21" i="1"/>
  <c r="X21" i="1"/>
  <c r="W21" i="1"/>
  <c r="V21" i="1"/>
  <c r="U21" i="1"/>
  <c r="T21" i="1"/>
  <c r="S21" i="1"/>
  <c r="R21" i="1"/>
  <c r="Q21" i="1"/>
  <c r="P21" i="1"/>
  <c r="Z21" i="1" s="1"/>
  <c r="B21" i="1"/>
  <c r="O21" i="1" s="1"/>
  <c r="Y20" i="1"/>
  <c r="X20" i="1"/>
  <c r="W20" i="1"/>
  <c r="V20" i="1"/>
  <c r="U20" i="1"/>
  <c r="T20" i="1"/>
  <c r="S20" i="1"/>
  <c r="R20" i="1"/>
  <c r="Q20" i="1"/>
  <c r="P20" i="1"/>
  <c r="Z20" i="1" s="1"/>
  <c r="B20" i="1"/>
  <c r="O20" i="1" s="1"/>
  <c r="Y19" i="1"/>
  <c r="X19" i="1"/>
  <c r="W19" i="1"/>
  <c r="V19" i="1"/>
  <c r="U19" i="1"/>
  <c r="T19" i="1"/>
  <c r="S19" i="1"/>
  <c r="R19" i="1"/>
  <c r="Q19" i="1"/>
  <c r="P19" i="1"/>
  <c r="Z19" i="1" s="1"/>
  <c r="B19" i="1"/>
  <c r="O19" i="1" s="1"/>
  <c r="Y18" i="1"/>
  <c r="X18" i="1"/>
  <c r="W18" i="1"/>
  <c r="V18" i="1"/>
  <c r="U18" i="1"/>
  <c r="T18" i="1"/>
  <c r="S18" i="1"/>
  <c r="R18" i="1"/>
  <c r="Q18" i="1"/>
  <c r="P18" i="1"/>
  <c r="Z18" i="1" s="1"/>
  <c r="B18" i="1"/>
  <c r="O18" i="1" s="1"/>
  <c r="Y17" i="1"/>
  <c r="X17" i="1"/>
  <c r="W17" i="1"/>
  <c r="V17" i="1"/>
  <c r="U17" i="1"/>
  <c r="T17" i="1"/>
  <c r="S17" i="1"/>
  <c r="R17" i="1"/>
  <c r="Q17" i="1"/>
  <c r="P17" i="1"/>
  <c r="Z17" i="1" s="1"/>
  <c r="B17" i="1"/>
  <c r="O17" i="1" s="1"/>
  <c r="Y16" i="1"/>
  <c r="X16" i="1"/>
  <c r="W16" i="1"/>
  <c r="V16" i="1"/>
  <c r="U16" i="1"/>
  <c r="T16" i="1"/>
  <c r="S16" i="1"/>
  <c r="R16" i="1"/>
  <c r="Q16" i="1"/>
  <c r="P16" i="1"/>
  <c r="Z16" i="1" s="1"/>
  <c r="B16" i="1"/>
  <c r="O16" i="1" s="1"/>
  <c r="Y15" i="1"/>
  <c r="X15" i="1"/>
  <c r="W15" i="1"/>
  <c r="V15" i="1"/>
  <c r="U15" i="1"/>
  <c r="T15" i="1"/>
  <c r="S15" i="1"/>
  <c r="R15" i="1"/>
  <c r="Q15" i="1"/>
  <c r="P15" i="1"/>
  <c r="Z15" i="1" s="1"/>
  <c r="B15" i="1"/>
  <c r="O15" i="1" s="1"/>
  <c r="Y14" i="1"/>
  <c r="X14" i="1"/>
  <c r="W14" i="1"/>
  <c r="V14" i="1"/>
  <c r="U14" i="1"/>
  <c r="T14" i="1"/>
  <c r="S14" i="1"/>
  <c r="R14" i="1"/>
  <c r="Q14" i="1"/>
  <c r="P14" i="1"/>
  <c r="Z14" i="1" s="1"/>
  <c r="B14" i="1"/>
  <c r="O14" i="1" s="1"/>
  <c r="Y13" i="1"/>
  <c r="X13" i="1"/>
  <c r="W13" i="1"/>
  <c r="V13" i="1"/>
  <c r="U13" i="1"/>
  <c r="T13" i="1"/>
  <c r="S13" i="1"/>
  <c r="R13" i="1"/>
  <c r="Q13" i="1"/>
  <c r="P13" i="1"/>
  <c r="Z13" i="1" s="1"/>
  <c r="B13" i="1"/>
  <c r="O13" i="1" s="1"/>
  <c r="Y12" i="1"/>
  <c r="X12" i="1"/>
  <c r="W12" i="1"/>
  <c r="V12" i="1"/>
  <c r="U12" i="1"/>
  <c r="T12" i="1"/>
  <c r="S12" i="1"/>
  <c r="R12" i="1"/>
  <c r="Q12" i="1"/>
  <c r="P12" i="1"/>
  <c r="Z12" i="1" s="1"/>
  <c r="B12" i="1"/>
  <c r="O12" i="1" s="1"/>
  <c r="Y11" i="1"/>
  <c r="X11" i="1"/>
  <c r="W11" i="1"/>
  <c r="V11" i="1"/>
  <c r="U11" i="1"/>
  <c r="T11" i="1"/>
  <c r="S11" i="1"/>
  <c r="R11" i="1"/>
  <c r="Q11" i="1"/>
  <c r="P11" i="1"/>
  <c r="Z11" i="1" s="1"/>
  <c r="B11" i="1"/>
  <c r="O11" i="1" s="1"/>
  <c r="Y10" i="1"/>
  <c r="X10" i="1"/>
  <c r="W10" i="1"/>
  <c r="V10" i="1"/>
  <c r="U10" i="1"/>
  <c r="T10" i="1"/>
  <c r="S10" i="1"/>
  <c r="R10" i="1"/>
  <c r="Q10" i="1"/>
  <c r="P10" i="1"/>
  <c r="Z10" i="1" s="1"/>
  <c r="B10" i="1"/>
  <c r="O10" i="1" s="1"/>
  <c r="Y9" i="1"/>
  <c r="X9" i="1"/>
  <c r="W9" i="1"/>
  <c r="V9" i="1"/>
  <c r="U9" i="1"/>
  <c r="T9" i="1"/>
  <c r="S9" i="1"/>
  <c r="R9" i="1"/>
  <c r="Q9" i="1"/>
  <c r="P9" i="1"/>
  <c r="Z9" i="1" s="1"/>
  <c r="B9" i="1"/>
  <c r="O9" i="1" s="1"/>
  <c r="Y8" i="1"/>
  <c r="X8" i="1"/>
  <c r="W8" i="1"/>
  <c r="V8" i="1"/>
  <c r="U8" i="1"/>
  <c r="T8" i="1"/>
  <c r="S8" i="1"/>
  <c r="R8" i="1"/>
  <c r="Q8" i="1"/>
  <c r="P8" i="1"/>
  <c r="Z8" i="1" s="1"/>
  <c r="B8" i="1"/>
  <c r="O8" i="1" s="1"/>
  <c r="Y7" i="1"/>
  <c r="X7" i="1"/>
  <c r="W7" i="1"/>
  <c r="V7" i="1"/>
  <c r="U7" i="1"/>
  <c r="T7" i="1"/>
  <c r="S7" i="1"/>
  <c r="R7" i="1"/>
  <c r="Q7" i="1"/>
  <c r="P7" i="1"/>
  <c r="Z7" i="1" s="1"/>
  <c r="B7" i="1"/>
  <c r="O7" i="1" s="1"/>
  <c r="Y6" i="1"/>
  <c r="X6" i="1"/>
  <c r="W6" i="1"/>
  <c r="V6" i="1"/>
  <c r="U6" i="1"/>
  <c r="T6" i="1"/>
  <c r="S6" i="1"/>
  <c r="R6" i="1"/>
  <c r="Q6" i="1"/>
  <c r="P6" i="1"/>
  <c r="Z6" i="1" s="1"/>
  <c r="B6" i="1"/>
  <c r="O6" i="1" s="1"/>
  <c r="Y5" i="1"/>
  <c r="X5" i="1"/>
  <c r="W5" i="1"/>
  <c r="V5" i="1"/>
  <c r="U5" i="1"/>
  <c r="T5" i="1"/>
  <c r="S5" i="1"/>
  <c r="R5" i="1"/>
  <c r="Q5" i="1"/>
  <c r="P5" i="1"/>
  <c r="Z5" i="1" s="1"/>
  <c r="B5" i="1"/>
  <c r="O5" i="1" s="1"/>
</calcChain>
</file>

<file path=xl/sharedStrings.xml><?xml version="1.0" encoding="utf-8"?>
<sst xmlns="http://schemas.openxmlformats.org/spreadsheetml/2006/main" count="26" uniqueCount="13">
  <si>
    <t>Allocation By Treaty Year</t>
  </si>
  <si>
    <t>Premium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</si>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</sst>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5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4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0" fillId="0" borderId="0" xfId="0" applyNumberFormat="1"/>
    <xf numFmtId="43" fontId="0" fillId="0" borderId="0" xfId="0" applyNumberFormat="1"/>
    <xf numFmtId="9" fontId="0" fillId="0" borderId="0" xfId="1" applyFont="1"/>
    <xf numFmtId="9" fontId="1" fillId="0" borderId="0" xfId="1"/>
    <xf numFmtId="165" fontId="0" fillId="0" borderId="0" xfId="2" applyNumberFormat="1" applyFont="1"/>
    <xf numFmtId="0" fontId="0" fillId="3" borderId="0" xfId="0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8"/>
  <sheetViews>
    <sheetView tabSelected="1" workbookViewId="0">
      <selection activeCell="M27" sqref="M27"/>
    </sheetView>
  </sheetViews>
  <sheetFormatPr defaultRowHeight="11.5" x14ac:dyDescent="0.25"/>
  <cols>
    <col min="3" max="7" width="9.75" bestFit="1" customWidth="1"/>
    <col min="8" max="8" width="20.5" bestFit="1" customWidth="1"/>
    <col min="9" max="12" width="15.75" bestFit="1" customWidth="1"/>
    <col min="13" max="13" width="8.625" bestFit="1" customWidth="1"/>
  </cols>
  <sheetData>
    <row r="2" spans="2:26" x14ac:dyDescent="0.25">
      <c r="B2" s="13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O2" s="13" t="s">
        <v>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ht="14.5" customHeight="1" x14ac:dyDescent="0.35">
      <c r="B3" s="1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"/>
      <c r="O3" s="11" t="s">
        <v>1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6" ht="14.5" customHeight="1" x14ac:dyDescent="0.35"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4" t="s">
        <v>12</v>
      </c>
      <c r="N4" s="5"/>
      <c r="P4" s="2" t="s">
        <v>2</v>
      </c>
      <c r="Q4" s="2" t="s">
        <v>3</v>
      </c>
      <c r="R4" s="2" t="s">
        <v>4</v>
      </c>
      <c r="S4" s="2" t="s">
        <v>5</v>
      </c>
      <c r="T4" s="3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4" t="s">
        <v>12</v>
      </c>
    </row>
    <row r="5" spans="2:26" x14ac:dyDescent="0.25">
      <c r="B5" s="6">
        <f t="shared" ref="B5:B27" si="0">DATE(YEAR(B6),MONTH(B6)-1,1)</f>
        <v>44562</v>
      </c>
      <c r="C5" s="10">
        <v>353794.2</v>
      </c>
      <c r="D5" s="10"/>
      <c r="E5" s="10">
        <v>476764.76</v>
      </c>
      <c r="F5" s="10"/>
      <c r="G5" s="10"/>
      <c r="H5" s="10">
        <v>48.65</v>
      </c>
      <c r="I5" s="10"/>
      <c r="J5" s="10"/>
      <c r="K5" s="10">
        <v>17844.105</v>
      </c>
      <c r="L5" s="10">
        <v>33662.245699999999</v>
      </c>
      <c r="M5" s="10">
        <f>+SUM(C5:L5)</f>
        <v>882113.96069999994</v>
      </c>
      <c r="N5" s="7"/>
      <c r="O5" s="6">
        <f t="shared" ref="O5:O28" si="1">+B5</f>
        <v>44562</v>
      </c>
      <c r="P5" s="8">
        <f t="shared" ref="P5:P28" si="2">+IFERROR(C5/$M5,0)</f>
        <v>0.40107538907926055</v>
      </c>
      <c r="Q5" s="8">
        <f t="shared" ref="Q5:Q28" si="3">+IFERROR(D5/$M5,0)</f>
        <v>0</v>
      </c>
      <c r="R5" s="8">
        <f t="shared" ref="R5:R28" si="4">+IFERROR(E5/$M5,0)</f>
        <v>0.54047978066424007</v>
      </c>
      <c r="S5" s="8">
        <f t="shared" ref="S5:S28" si="5">+IFERROR(F5/$M5,0)</f>
        <v>0</v>
      </c>
      <c r="T5" s="8">
        <f t="shared" ref="T5:T28" si="6">+IFERROR(G5/$M5,0)</f>
        <v>0</v>
      </c>
      <c r="U5" s="8">
        <f t="shared" ref="U5:U28" si="7">+IFERROR(H5/$M5,0)</f>
        <v>5.5151604177530394E-5</v>
      </c>
      <c r="V5" s="8">
        <f t="shared" ref="V5:V28" si="8">+IFERROR(I5/$M5,0)</f>
        <v>0</v>
      </c>
      <c r="W5" s="8">
        <f t="shared" ref="W5:W28" si="9">+IFERROR(J5/$M5,0)</f>
        <v>0</v>
      </c>
      <c r="X5" s="8">
        <f t="shared" ref="X5:X28" si="10">+IFERROR(K5/$M5,0)</f>
        <v>2.0228797859450996E-2</v>
      </c>
      <c r="Y5" s="8">
        <f t="shared" ref="Y5:Y28" si="11">+IFERROR(L5/$M5,0)</f>
        <v>3.8160880792871006E-2</v>
      </c>
      <c r="Z5" s="9">
        <f t="shared" ref="Z5:Z28" si="12">+SUM(P5:Y5)</f>
        <v>1.0000000000000002</v>
      </c>
    </row>
    <row r="6" spans="2:26" x14ac:dyDescent="0.25">
      <c r="B6" s="6">
        <f t="shared" si="0"/>
        <v>44593</v>
      </c>
      <c r="C6" s="10">
        <v>270376.8</v>
      </c>
      <c r="D6" s="10"/>
      <c r="E6" s="10">
        <v>532313.93000000005</v>
      </c>
      <c r="F6" s="10"/>
      <c r="G6" s="10"/>
      <c r="H6" s="10">
        <v>48.65</v>
      </c>
      <c r="I6" s="10"/>
      <c r="J6" s="10"/>
      <c r="K6" s="10">
        <v>11929.5581</v>
      </c>
      <c r="L6" s="10">
        <v>36358.435100000002</v>
      </c>
      <c r="M6" s="10">
        <f t="shared" ref="M6:M28" si="13">+SUM(C6:L6)</f>
        <v>851027.37320000003</v>
      </c>
      <c r="N6" s="7"/>
      <c r="O6" s="6">
        <f t="shared" si="1"/>
        <v>44593</v>
      </c>
      <c r="P6" s="8">
        <f t="shared" si="2"/>
        <v>0.31770634942486004</v>
      </c>
      <c r="Q6" s="8">
        <f t="shared" si="3"/>
        <v>0</v>
      </c>
      <c r="R6" s="8">
        <f t="shared" si="4"/>
        <v>0.62549566178866134</v>
      </c>
      <c r="S6" s="8">
        <f t="shared" si="5"/>
        <v>0</v>
      </c>
      <c r="T6" s="8">
        <f t="shared" si="6"/>
        <v>0</v>
      </c>
      <c r="U6" s="8">
        <f t="shared" si="7"/>
        <v>5.7166198799303199E-5</v>
      </c>
      <c r="V6" s="8">
        <f t="shared" si="8"/>
        <v>0</v>
      </c>
      <c r="W6" s="8">
        <f t="shared" si="9"/>
        <v>0</v>
      </c>
      <c r="X6" s="8">
        <f t="shared" si="10"/>
        <v>1.4017831242187827E-2</v>
      </c>
      <c r="Y6" s="8">
        <f t="shared" si="11"/>
        <v>4.272299134549154E-2</v>
      </c>
      <c r="Z6" s="9">
        <f t="shared" si="12"/>
        <v>0.99999999999999989</v>
      </c>
    </row>
    <row r="7" spans="2:26" x14ac:dyDescent="0.25">
      <c r="B7" s="6">
        <f t="shared" si="0"/>
        <v>44621</v>
      </c>
      <c r="C7" s="10">
        <v>223782.87</v>
      </c>
      <c r="D7" s="10"/>
      <c r="E7" s="10">
        <v>586724.76</v>
      </c>
      <c r="F7" s="10"/>
      <c r="G7" s="10"/>
      <c r="H7" s="10">
        <v>48.65</v>
      </c>
      <c r="I7" s="10"/>
      <c r="J7" s="10"/>
      <c r="K7" s="10">
        <v>5982.9478000000008</v>
      </c>
      <c r="L7" s="10">
        <v>39897.363100000002</v>
      </c>
      <c r="M7" s="10">
        <f t="shared" si="13"/>
        <v>856436.59089999995</v>
      </c>
      <c r="N7" s="7"/>
      <c r="O7" s="6">
        <f t="shared" si="1"/>
        <v>44621</v>
      </c>
      <c r="P7" s="8">
        <f t="shared" si="2"/>
        <v>0.26129531640495907</v>
      </c>
      <c r="Q7" s="8">
        <f t="shared" si="3"/>
        <v>0</v>
      </c>
      <c r="R7" s="8">
        <f t="shared" si="4"/>
        <v>0.68507670764443984</v>
      </c>
      <c r="S7" s="8">
        <f t="shared" si="5"/>
        <v>0</v>
      </c>
      <c r="T7" s="8">
        <f t="shared" si="6"/>
        <v>0</v>
      </c>
      <c r="U7" s="8">
        <f t="shared" si="7"/>
        <v>5.6805139477839654E-5</v>
      </c>
      <c r="V7" s="8">
        <f t="shared" si="8"/>
        <v>0</v>
      </c>
      <c r="W7" s="8">
        <f t="shared" si="9"/>
        <v>0</v>
      </c>
      <c r="X7" s="8">
        <f t="shared" si="10"/>
        <v>6.9858619582247481E-3</v>
      </c>
      <c r="Y7" s="8">
        <f t="shared" si="11"/>
        <v>4.6585308852898528E-2</v>
      </c>
      <c r="Z7" s="9">
        <f t="shared" si="12"/>
        <v>1</v>
      </c>
    </row>
    <row r="8" spans="2:26" x14ac:dyDescent="0.25">
      <c r="B8" s="6">
        <f t="shared" si="0"/>
        <v>44652</v>
      </c>
      <c r="C8" s="10">
        <v>171388.25399999999</v>
      </c>
      <c r="D8" s="10"/>
      <c r="E8" s="10">
        <v>619944.26</v>
      </c>
      <c r="F8" s="10"/>
      <c r="G8" s="10"/>
      <c r="H8" s="10">
        <v>48.65</v>
      </c>
      <c r="I8" s="10"/>
      <c r="J8" s="10"/>
      <c r="K8" s="10">
        <v>3466.7509</v>
      </c>
      <c r="L8" s="10">
        <v>40258.976199999997</v>
      </c>
      <c r="M8" s="10">
        <f t="shared" si="13"/>
        <v>835106.89110000001</v>
      </c>
      <c r="N8" s="7"/>
      <c r="O8" s="6">
        <f t="shared" si="1"/>
        <v>44652</v>
      </c>
      <c r="P8" s="8">
        <f t="shared" si="2"/>
        <v>0.20522912195617013</v>
      </c>
      <c r="Q8" s="8">
        <f t="shared" si="3"/>
        <v>0</v>
      </c>
      <c r="R8" s="8">
        <f t="shared" si="4"/>
        <v>0.7423531844928396</v>
      </c>
      <c r="S8" s="8">
        <f t="shared" si="5"/>
        <v>0</v>
      </c>
      <c r="T8" s="8">
        <f t="shared" si="6"/>
        <v>0</v>
      </c>
      <c r="U8" s="8">
        <f t="shared" si="7"/>
        <v>5.8256015509485717E-5</v>
      </c>
      <c r="V8" s="8">
        <f t="shared" si="8"/>
        <v>0</v>
      </c>
      <c r="W8" s="8">
        <f t="shared" si="9"/>
        <v>0</v>
      </c>
      <c r="X8" s="8">
        <f t="shared" si="10"/>
        <v>4.1512660677887683E-3</v>
      </c>
      <c r="Y8" s="8">
        <f t="shared" si="11"/>
        <v>4.8208171467692011E-2</v>
      </c>
      <c r="Z8" s="9">
        <f t="shared" si="12"/>
        <v>1</v>
      </c>
    </row>
    <row r="9" spans="2:26" x14ac:dyDescent="0.25">
      <c r="B9" s="6">
        <f t="shared" si="0"/>
        <v>44682</v>
      </c>
      <c r="C9" s="10">
        <v>129529.18</v>
      </c>
      <c r="D9" s="10"/>
      <c r="E9" s="10">
        <v>645167.91</v>
      </c>
      <c r="F9" s="10"/>
      <c r="G9" s="10"/>
      <c r="H9" s="10">
        <v>48.65</v>
      </c>
      <c r="I9" s="10"/>
      <c r="J9" s="10"/>
      <c r="K9" s="10">
        <v>496.08</v>
      </c>
      <c r="L9" s="10">
        <v>41235.597099999999</v>
      </c>
      <c r="M9" s="10">
        <f t="shared" si="13"/>
        <v>816477.41710000008</v>
      </c>
      <c r="N9" s="7"/>
      <c r="O9" s="6">
        <f t="shared" si="1"/>
        <v>44682</v>
      </c>
      <c r="P9" s="8">
        <f t="shared" si="2"/>
        <v>0.15864392240028799</v>
      </c>
      <c r="Q9" s="8">
        <f t="shared" si="3"/>
        <v>0</v>
      </c>
      <c r="R9" s="8">
        <f t="shared" si="4"/>
        <v>0.79018463522424831</v>
      </c>
      <c r="S9" s="8">
        <f t="shared" si="5"/>
        <v>0</v>
      </c>
      <c r="T9" s="8">
        <f t="shared" si="6"/>
        <v>0</v>
      </c>
      <c r="U9" s="8">
        <f t="shared" si="7"/>
        <v>5.9585236506353326E-5</v>
      </c>
      <c r="V9" s="8">
        <f t="shared" si="8"/>
        <v>0</v>
      </c>
      <c r="W9" s="8">
        <f t="shared" si="9"/>
        <v>0</v>
      </c>
      <c r="X9" s="8">
        <f t="shared" si="10"/>
        <v>6.0758569632213277E-4</v>
      </c>
      <c r="Y9" s="8">
        <f t="shared" si="11"/>
        <v>5.0504271442635099E-2</v>
      </c>
      <c r="Z9" s="9">
        <f t="shared" si="12"/>
        <v>1</v>
      </c>
    </row>
    <row r="10" spans="2:26" x14ac:dyDescent="0.25">
      <c r="B10" s="6">
        <f t="shared" si="0"/>
        <v>44713</v>
      </c>
      <c r="C10" s="10">
        <v>93689.590000000011</v>
      </c>
      <c r="D10" s="10"/>
      <c r="E10" s="10">
        <v>664474.24</v>
      </c>
      <c r="F10" s="10"/>
      <c r="G10" s="10"/>
      <c r="H10" s="10">
        <v>48.65</v>
      </c>
      <c r="I10" s="10">
        <v>1523.4768999999999</v>
      </c>
      <c r="J10" s="10"/>
      <c r="K10" s="10"/>
      <c r="L10" s="10">
        <v>38486.520199999999</v>
      </c>
      <c r="M10" s="10">
        <f t="shared" si="13"/>
        <v>798222.47710000002</v>
      </c>
      <c r="N10" s="7"/>
      <c r="O10" s="6">
        <f t="shared" si="1"/>
        <v>44713</v>
      </c>
      <c r="P10" s="8">
        <f t="shared" si="2"/>
        <v>0.11737277850203</v>
      </c>
      <c r="Q10" s="8">
        <f t="shared" si="3"/>
        <v>0</v>
      </c>
      <c r="R10" s="8">
        <f t="shared" si="4"/>
        <v>0.83244240680127546</v>
      </c>
      <c r="S10" s="8">
        <f t="shared" si="5"/>
        <v>0</v>
      </c>
      <c r="T10" s="8">
        <f t="shared" si="6"/>
        <v>0</v>
      </c>
      <c r="U10" s="8">
        <f t="shared" si="7"/>
        <v>6.0947920405284707E-5</v>
      </c>
      <c r="V10" s="8">
        <f t="shared" si="8"/>
        <v>1.9085868209761539E-3</v>
      </c>
      <c r="W10" s="8">
        <f t="shared" si="9"/>
        <v>0</v>
      </c>
      <c r="X10" s="8">
        <f t="shared" si="10"/>
        <v>0</v>
      </c>
      <c r="Y10" s="8">
        <f t="shared" si="11"/>
        <v>4.8215279955313099E-2</v>
      </c>
      <c r="Z10" s="9">
        <f t="shared" si="12"/>
        <v>0.99999999999999989</v>
      </c>
    </row>
    <row r="11" spans="2:26" x14ac:dyDescent="0.25">
      <c r="B11" s="6">
        <f t="shared" si="0"/>
        <v>44743</v>
      </c>
      <c r="C11" s="10">
        <v>61617.51</v>
      </c>
      <c r="D11" s="10">
        <v>-121.86</v>
      </c>
      <c r="E11" s="10">
        <v>692389.98</v>
      </c>
      <c r="F11" s="10"/>
      <c r="G11" s="10"/>
      <c r="H11" s="10">
        <v>48.65</v>
      </c>
      <c r="I11" s="10">
        <v>4680.6482000000015</v>
      </c>
      <c r="J11" s="10"/>
      <c r="K11" s="10"/>
      <c r="L11" s="10">
        <v>33310.797500000001</v>
      </c>
      <c r="M11" s="10">
        <f t="shared" si="13"/>
        <v>791925.72570000007</v>
      </c>
      <c r="N11" s="7"/>
      <c r="O11" s="6">
        <f t="shared" si="1"/>
        <v>44743</v>
      </c>
      <c r="P11" s="8">
        <f t="shared" si="2"/>
        <v>7.7807183174324807E-2</v>
      </c>
      <c r="Q11" s="8">
        <f t="shared" si="3"/>
        <v>-1.538780671536909E-4</v>
      </c>
      <c r="R11" s="8">
        <f t="shared" si="4"/>
        <v>0.87431176628083607</v>
      </c>
      <c r="S11" s="8">
        <f t="shared" si="5"/>
        <v>0</v>
      </c>
      <c r="T11" s="8">
        <f t="shared" si="6"/>
        <v>0</v>
      </c>
      <c r="U11" s="8">
        <f t="shared" si="7"/>
        <v>6.1432528861210092E-5</v>
      </c>
      <c r="V11" s="8">
        <f t="shared" si="8"/>
        <v>5.9104636307434977E-3</v>
      </c>
      <c r="W11" s="8">
        <f t="shared" si="9"/>
        <v>0</v>
      </c>
      <c r="X11" s="8">
        <f t="shared" si="10"/>
        <v>0</v>
      </c>
      <c r="Y11" s="8">
        <f t="shared" si="11"/>
        <v>4.2063032452387975E-2</v>
      </c>
      <c r="Z11" s="9">
        <f t="shared" si="12"/>
        <v>1</v>
      </c>
    </row>
    <row r="12" spans="2:26" x14ac:dyDescent="0.25">
      <c r="B12" s="6">
        <f t="shared" si="0"/>
        <v>44774</v>
      </c>
      <c r="C12" s="10">
        <v>25120.07</v>
      </c>
      <c r="D12" s="10"/>
      <c r="E12" s="10">
        <v>727692.69</v>
      </c>
      <c r="F12" s="10">
        <v>1229.73</v>
      </c>
      <c r="G12" s="10"/>
      <c r="H12" s="10">
        <v>48.65</v>
      </c>
      <c r="I12" s="10">
        <v>8173.4350999999997</v>
      </c>
      <c r="J12" s="10"/>
      <c r="K12" s="10"/>
      <c r="L12" s="10">
        <v>28383.533100000001</v>
      </c>
      <c r="M12" s="10">
        <f t="shared" si="13"/>
        <v>790648.1081999999</v>
      </c>
      <c r="N12" s="7"/>
      <c r="O12" s="6">
        <f t="shared" si="1"/>
        <v>44774</v>
      </c>
      <c r="P12" s="8">
        <f t="shared" si="2"/>
        <v>3.17714919437279E-2</v>
      </c>
      <c r="Q12" s="8">
        <f t="shared" si="3"/>
        <v>0</v>
      </c>
      <c r="R12" s="8">
        <f t="shared" si="4"/>
        <v>0.92037492084395789</v>
      </c>
      <c r="S12" s="8">
        <f t="shared" si="5"/>
        <v>1.5553442640868639E-3</v>
      </c>
      <c r="T12" s="8">
        <f t="shared" si="6"/>
        <v>0</v>
      </c>
      <c r="U12" s="8">
        <f t="shared" si="7"/>
        <v>6.1531798401133527E-5</v>
      </c>
      <c r="V12" s="8">
        <f t="shared" si="8"/>
        <v>1.0337639482383322E-2</v>
      </c>
      <c r="W12" s="8">
        <f t="shared" si="9"/>
        <v>0</v>
      </c>
      <c r="X12" s="8">
        <f t="shared" si="10"/>
        <v>0</v>
      </c>
      <c r="Y12" s="8">
        <f t="shared" si="11"/>
        <v>3.5899071667442974E-2</v>
      </c>
      <c r="Z12" s="9">
        <f t="shared" si="12"/>
        <v>1</v>
      </c>
    </row>
    <row r="13" spans="2:26" x14ac:dyDescent="0.25">
      <c r="B13" s="6">
        <f t="shared" si="0"/>
        <v>44805</v>
      </c>
      <c r="C13" s="10">
        <v>-467.71</v>
      </c>
      <c r="D13" s="10">
        <v>-157.84</v>
      </c>
      <c r="E13" s="10">
        <v>722368.79999999993</v>
      </c>
      <c r="F13" s="10">
        <v>15998.86</v>
      </c>
      <c r="G13" s="10"/>
      <c r="H13" s="10">
        <v>48.65</v>
      </c>
      <c r="I13" s="10">
        <v>11469.625099999999</v>
      </c>
      <c r="J13" s="10"/>
      <c r="K13" s="10"/>
      <c r="L13" s="10">
        <v>23998.593099999998</v>
      </c>
      <c r="M13" s="10">
        <f t="shared" si="13"/>
        <v>773258.97819999978</v>
      </c>
      <c r="N13" s="7"/>
      <c r="O13" s="6">
        <f t="shared" si="1"/>
        <v>44805</v>
      </c>
      <c r="P13" s="8">
        <f t="shared" si="2"/>
        <v>-6.048555699783016E-4</v>
      </c>
      <c r="Q13" s="8">
        <f t="shared" si="3"/>
        <v>-2.0412307448071485E-4</v>
      </c>
      <c r="R13" s="8">
        <f t="shared" si="4"/>
        <v>0.93418740727917249</v>
      </c>
      <c r="S13" s="8">
        <f t="shared" si="5"/>
        <v>2.0690170371176694E-2</v>
      </c>
      <c r="T13" s="8">
        <f t="shared" si="6"/>
        <v>0</v>
      </c>
      <c r="U13" s="8">
        <f t="shared" si="7"/>
        <v>6.2915532016515305E-5</v>
      </c>
      <c r="V13" s="8">
        <f t="shared" si="8"/>
        <v>1.483283792798515E-2</v>
      </c>
      <c r="W13" s="8">
        <f t="shared" si="9"/>
        <v>0</v>
      </c>
      <c r="X13" s="8">
        <f t="shared" si="10"/>
        <v>0</v>
      </c>
      <c r="Y13" s="8">
        <f t="shared" si="11"/>
        <v>3.1035647534108392E-2</v>
      </c>
      <c r="Z13" s="9">
        <f t="shared" si="12"/>
        <v>1.0000000000000002</v>
      </c>
    </row>
    <row r="14" spans="2:26" x14ac:dyDescent="0.25">
      <c r="B14" s="6">
        <f t="shared" si="0"/>
        <v>44835</v>
      </c>
      <c r="C14" s="10"/>
      <c r="D14" s="10"/>
      <c r="E14" s="10">
        <v>634377.27</v>
      </c>
      <c r="F14" s="10">
        <v>111708.61</v>
      </c>
      <c r="G14" s="10"/>
      <c r="H14" s="10">
        <v>48.65</v>
      </c>
      <c r="I14" s="10">
        <v>14417.687599999999</v>
      </c>
      <c r="J14" s="10"/>
      <c r="K14" s="10"/>
      <c r="L14" s="10">
        <v>19602.556799999998</v>
      </c>
      <c r="M14" s="10">
        <f t="shared" si="13"/>
        <v>780154.77439999999</v>
      </c>
      <c r="N14" s="7"/>
      <c r="O14" s="6">
        <f t="shared" si="1"/>
        <v>44835</v>
      </c>
      <c r="P14" s="8">
        <f t="shared" si="2"/>
        <v>0</v>
      </c>
      <c r="Q14" s="8">
        <f t="shared" si="3"/>
        <v>0</v>
      </c>
      <c r="R14" s="8">
        <f t="shared" si="4"/>
        <v>0.813142841416161</v>
      </c>
      <c r="S14" s="8">
        <f t="shared" si="5"/>
        <v>0.14318775410419382</v>
      </c>
      <c r="T14" s="8">
        <f t="shared" si="6"/>
        <v>0</v>
      </c>
      <c r="U14" s="8">
        <f t="shared" si="7"/>
        <v>6.2359420971839409E-5</v>
      </c>
      <c r="V14" s="8">
        <f t="shared" si="8"/>
        <v>1.848054780038785E-2</v>
      </c>
      <c r="W14" s="8">
        <f t="shared" si="9"/>
        <v>0</v>
      </c>
      <c r="X14" s="8">
        <f t="shared" si="10"/>
        <v>0</v>
      </c>
      <c r="Y14" s="8">
        <f t="shared" si="11"/>
        <v>2.5126497258285571E-2</v>
      </c>
      <c r="Z14" s="9">
        <f t="shared" si="12"/>
        <v>1.0000000000000002</v>
      </c>
    </row>
    <row r="15" spans="2:26" x14ac:dyDescent="0.25">
      <c r="B15" s="6">
        <f t="shared" si="0"/>
        <v>44866</v>
      </c>
      <c r="C15" s="10"/>
      <c r="D15" s="10"/>
      <c r="E15" s="10">
        <v>514214.77</v>
      </c>
      <c r="F15" s="10">
        <v>238493.78</v>
      </c>
      <c r="G15" s="10"/>
      <c r="H15" s="10">
        <v>48.65</v>
      </c>
      <c r="I15" s="10">
        <v>17032.040700000001</v>
      </c>
      <c r="J15" s="10"/>
      <c r="K15" s="10"/>
      <c r="L15" s="10">
        <v>16427.833699999999</v>
      </c>
      <c r="M15" s="10">
        <f t="shared" si="13"/>
        <v>786217.07440000004</v>
      </c>
      <c r="N15" s="7"/>
      <c r="O15" s="6">
        <f t="shared" si="1"/>
        <v>44866</v>
      </c>
      <c r="P15" s="8">
        <f t="shared" si="2"/>
        <v>0</v>
      </c>
      <c r="Q15" s="8">
        <f t="shared" si="3"/>
        <v>0</v>
      </c>
      <c r="R15" s="8">
        <f t="shared" si="4"/>
        <v>0.65403663535598233</v>
      </c>
      <c r="S15" s="8">
        <f t="shared" si="5"/>
        <v>0.30334342481941906</v>
      </c>
      <c r="T15" s="8">
        <f t="shared" si="6"/>
        <v>0</v>
      </c>
      <c r="U15" s="8">
        <f t="shared" si="7"/>
        <v>6.1878584915148467E-5</v>
      </c>
      <c r="V15" s="8">
        <f t="shared" si="8"/>
        <v>2.1663280097291158E-2</v>
      </c>
      <c r="W15" s="8">
        <f t="shared" si="9"/>
        <v>0</v>
      </c>
      <c r="X15" s="8">
        <f t="shared" si="10"/>
        <v>0</v>
      </c>
      <c r="Y15" s="8">
        <f t="shared" si="11"/>
        <v>2.0894781142392342E-2</v>
      </c>
      <c r="Z15" s="9">
        <f t="shared" si="12"/>
        <v>1</v>
      </c>
    </row>
    <row r="16" spans="2:26" x14ac:dyDescent="0.25">
      <c r="B16" s="6">
        <f t="shared" si="0"/>
        <v>44896</v>
      </c>
      <c r="C16" s="10"/>
      <c r="D16" s="10"/>
      <c r="E16" s="10">
        <v>410676.07</v>
      </c>
      <c r="F16" s="10">
        <v>365100.6</v>
      </c>
      <c r="G16" s="10"/>
      <c r="H16" s="10">
        <v>48.65</v>
      </c>
      <c r="I16" s="10">
        <v>18262.713199999998</v>
      </c>
      <c r="J16" s="10"/>
      <c r="K16" s="10"/>
      <c r="L16" s="10">
        <v>13717.163699999999</v>
      </c>
      <c r="M16" s="10">
        <f t="shared" si="13"/>
        <v>807805.19689999998</v>
      </c>
      <c r="N16" s="7"/>
      <c r="O16" s="6">
        <f t="shared" si="1"/>
        <v>44896</v>
      </c>
      <c r="P16" s="8">
        <f t="shared" si="2"/>
        <v>0</v>
      </c>
      <c r="Q16" s="8">
        <f t="shared" si="3"/>
        <v>0</v>
      </c>
      <c r="R16" s="8">
        <f t="shared" si="4"/>
        <v>0.5083850309158614</v>
      </c>
      <c r="S16" s="8">
        <f t="shared" si="5"/>
        <v>0.45196614406678126</v>
      </c>
      <c r="T16" s="8">
        <f t="shared" si="6"/>
        <v>0</v>
      </c>
      <c r="U16" s="8">
        <f t="shared" si="7"/>
        <v>6.0224915841959472E-5</v>
      </c>
      <c r="V16" s="8">
        <f t="shared" si="8"/>
        <v>2.2607818407314333E-2</v>
      </c>
      <c r="W16" s="8">
        <f t="shared" si="9"/>
        <v>0</v>
      </c>
      <c r="X16" s="8">
        <f t="shared" si="10"/>
        <v>0</v>
      </c>
      <c r="Y16" s="8">
        <f t="shared" si="11"/>
        <v>1.6980781694201055E-2</v>
      </c>
      <c r="Z16" s="9">
        <f t="shared" si="12"/>
        <v>1</v>
      </c>
    </row>
    <row r="17" spans="2:26" x14ac:dyDescent="0.25">
      <c r="B17" s="6">
        <f t="shared" si="0"/>
        <v>44927</v>
      </c>
      <c r="C17" s="10">
        <v>-497.28</v>
      </c>
      <c r="D17" s="10">
        <v>-248.64</v>
      </c>
      <c r="E17" s="10">
        <v>294463</v>
      </c>
      <c r="F17" s="10">
        <v>498674.04</v>
      </c>
      <c r="G17" s="10"/>
      <c r="H17" s="10">
        <v>48.65</v>
      </c>
      <c r="I17" s="10">
        <v>18928.890100000001</v>
      </c>
      <c r="J17" s="10"/>
      <c r="K17" s="10"/>
      <c r="L17" s="10">
        <v>11100.250599999999</v>
      </c>
      <c r="M17" s="10">
        <f t="shared" si="13"/>
        <v>822468.91070000001</v>
      </c>
      <c r="N17" s="7"/>
      <c r="O17" s="6">
        <f t="shared" si="1"/>
        <v>44927</v>
      </c>
      <c r="P17" s="8">
        <f t="shared" si="2"/>
        <v>-6.046185983817515E-4</v>
      </c>
      <c r="Q17" s="8">
        <f t="shared" si="3"/>
        <v>-3.0230929919087575E-4</v>
      </c>
      <c r="R17" s="8">
        <f t="shared" si="4"/>
        <v>0.35802325920062283</v>
      </c>
      <c r="S17" s="8">
        <f t="shared" si="5"/>
        <v>0.60631354390718606</v>
      </c>
      <c r="T17" s="8">
        <f t="shared" si="6"/>
        <v>0</v>
      </c>
      <c r="U17" s="8">
        <f t="shared" si="7"/>
        <v>5.9151171998214713E-5</v>
      </c>
      <c r="V17" s="8">
        <f t="shared" si="8"/>
        <v>2.3014718068661948E-2</v>
      </c>
      <c r="W17" s="8">
        <f t="shared" si="9"/>
        <v>0</v>
      </c>
      <c r="X17" s="8">
        <f t="shared" si="10"/>
        <v>0</v>
      </c>
      <c r="Y17" s="8">
        <f t="shared" si="11"/>
        <v>1.3496255549103517E-2</v>
      </c>
      <c r="Z17" s="9">
        <f t="shared" si="12"/>
        <v>0.99999999999999989</v>
      </c>
    </row>
    <row r="18" spans="2:26" x14ac:dyDescent="0.25">
      <c r="B18" s="6">
        <f t="shared" si="0"/>
        <v>44958</v>
      </c>
      <c r="C18" s="10"/>
      <c r="D18" s="10"/>
      <c r="E18" s="10">
        <v>228920.3</v>
      </c>
      <c r="F18" s="10">
        <v>551901.19000000006</v>
      </c>
      <c r="G18" s="10"/>
      <c r="H18" s="10">
        <v>48.65</v>
      </c>
      <c r="I18" s="10">
        <v>21598.270100000002</v>
      </c>
      <c r="J18" s="10"/>
      <c r="K18" s="10"/>
      <c r="L18" s="10">
        <v>7308.6405999999997</v>
      </c>
      <c r="M18" s="10">
        <f t="shared" si="13"/>
        <v>809777.05070000002</v>
      </c>
      <c r="N18" s="7"/>
      <c r="O18" s="6">
        <f t="shared" si="1"/>
        <v>44958</v>
      </c>
      <c r="P18" s="8">
        <f t="shared" si="2"/>
        <v>0</v>
      </c>
      <c r="Q18" s="8">
        <f t="shared" si="3"/>
        <v>0</v>
      </c>
      <c r="R18" s="8">
        <f t="shared" si="4"/>
        <v>0.28269546513094335</v>
      </c>
      <c r="S18" s="8">
        <f t="shared" si="5"/>
        <v>0.68154708697031741</v>
      </c>
      <c r="T18" s="8">
        <f t="shared" si="6"/>
        <v>0</v>
      </c>
      <c r="U18" s="8">
        <f t="shared" si="7"/>
        <v>6.0078264700074186E-5</v>
      </c>
      <c r="V18" s="8">
        <f t="shared" si="8"/>
        <v>2.6671872315138706E-2</v>
      </c>
      <c r="W18" s="8">
        <f t="shared" si="9"/>
        <v>0</v>
      </c>
      <c r="X18" s="8">
        <f t="shared" si="10"/>
        <v>0</v>
      </c>
      <c r="Y18" s="8">
        <f t="shared" si="11"/>
        <v>9.0254973189004949E-3</v>
      </c>
      <c r="Z18" s="9">
        <f t="shared" si="12"/>
        <v>1</v>
      </c>
    </row>
    <row r="19" spans="2:26" x14ac:dyDescent="0.25">
      <c r="B19" s="6">
        <f t="shared" si="0"/>
        <v>44986</v>
      </c>
      <c r="C19" s="10"/>
      <c r="D19" s="10"/>
      <c r="E19" s="10">
        <v>187786.29</v>
      </c>
      <c r="F19" s="10">
        <v>614149.31999999995</v>
      </c>
      <c r="G19" s="10"/>
      <c r="H19" s="10">
        <v>48.65</v>
      </c>
      <c r="I19" s="10">
        <v>23599.010399999999</v>
      </c>
      <c r="J19" s="10"/>
      <c r="K19" s="10"/>
      <c r="L19" s="10">
        <v>4222.2403000000004</v>
      </c>
      <c r="M19" s="10">
        <f t="shared" si="13"/>
        <v>829805.51069999998</v>
      </c>
      <c r="N19" s="7"/>
      <c r="O19" s="6">
        <f t="shared" si="1"/>
        <v>44986</v>
      </c>
      <c r="P19" s="8">
        <f t="shared" si="2"/>
        <v>0</v>
      </c>
      <c r="Q19" s="8">
        <f t="shared" si="3"/>
        <v>0</v>
      </c>
      <c r="R19" s="8">
        <f t="shared" si="4"/>
        <v>0.22630157016140917</v>
      </c>
      <c r="S19" s="8">
        <f t="shared" si="5"/>
        <v>0.74011236618797738</v>
      </c>
      <c r="T19" s="8">
        <f t="shared" si="6"/>
        <v>0</v>
      </c>
      <c r="U19" s="8">
        <f t="shared" si="7"/>
        <v>5.8628195851531839E-5</v>
      </c>
      <c r="V19" s="8">
        <f t="shared" si="8"/>
        <v>2.8439206652282358E-2</v>
      </c>
      <c r="W19" s="8">
        <f t="shared" si="9"/>
        <v>0</v>
      </c>
      <c r="X19" s="8">
        <f t="shared" si="10"/>
        <v>0</v>
      </c>
      <c r="Y19" s="8">
        <f t="shared" si="11"/>
        <v>5.0882288024795596E-3</v>
      </c>
      <c r="Z19" s="9">
        <f t="shared" si="12"/>
        <v>1</v>
      </c>
    </row>
    <row r="20" spans="2:26" x14ac:dyDescent="0.25">
      <c r="B20" s="6">
        <f t="shared" si="0"/>
        <v>45017</v>
      </c>
      <c r="C20" s="10">
        <v>-24.16</v>
      </c>
      <c r="D20" s="10"/>
      <c r="E20" s="10">
        <v>145918.9</v>
      </c>
      <c r="F20" s="10">
        <v>628536.07999999996</v>
      </c>
      <c r="G20" s="10"/>
      <c r="H20" s="10">
        <v>48.65</v>
      </c>
      <c r="I20" s="10">
        <v>23525.860400000001</v>
      </c>
      <c r="J20" s="10"/>
      <c r="K20" s="10"/>
      <c r="L20" s="10">
        <v>2025.7534000000001</v>
      </c>
      <c r="M20" s="10">
        <f t="shared" si="13"/>
        <v>800031.08380000002</v>
      </c>
      <c r="N20" s="7"/>
      <c r="O20" s="6">
        <f t="shared" si="1"/>
        <v>45017</v>
      </c>
      <c r="P20" s="8">
        <f t="shared" si="2"/>
        <v>-3.0198826632140913E-5</v>
      </c>
      <c r="Q20" s="8">
        <f t="shared" si="3"/>
        <v>0</v>
      </c>
      <c r="R20" s="8">
        <f t="shared" si="4"/>
        <v>0.18239153822238025</v>
      </c>
      <c r="S20" s="8">
        <f t="shared" si="5"/>
        <v>0.78563957417075536</v>
      </c>
      <c r="T20" s="8">
        <f t="shared" si="6"/>
        <v>0</v>
      </c>
      <c r="U20" s="8">
        <f t="shared" si="7"/>
        <v>6.0810137237320177E-5</v>
      </c>
      <c r="V20" s="8">
        <f t="shared" si="8"/>
        <v>2.9406182930113798E-2</v>
      </c>
      <c r="W20" s="8">
        <f t="shared" si="9"/>
        <v>0</v>
      </c>
      <c r="X20" s="8">
        <f t="shared" si="10"/>
        <v>0</v>
      </c>
      <c r="Y20" s="8">
        <f t="shared" si="11"/>
        <v>2.5320933661452816E-3</v>
      </c>
      <c r="Z20" s="9">
        <f t="shared" si="12"/>
        <v>0.99999999999999989</v>
      </c>
    </row>
    <row r="21" spans="2:26" x14ac:dyDescent="0.25">
      <c r="B21" s="6">
        <f t="shared" si="0"/>
        <v>45047</v>
      </c>
      <c r="C21" s="10"/>
      <c r="D21" s="10"/>
      <c r="E21" s="10">
        <v>110602.79</v>
      </c>
      <c r="F21" s="10">
        <v>673450.34</v>
      </c>
      <c r="G21" s="10"/>
      <c r="H21" s="10">
        <v>48.65</v>
      </c>
      <c r="I21" s="10">
        <v>24751.753799999999</v>
      </c>
      <c r="J21" s="10"/>
      <c r="K21" s="10"/>
      <c r="L21" s="10">
        <v>444.78</v>
      </c>
      <c r="M21" s="10">
        <f t="shared" si="13"/>
        <v>809298.3138</v>
      </c>
      <c r="N21" s="7"/>
      <c r="O21" s="6">
        <f t="shared" si="1"/>
        <v>45047</v>
      </c>
      <c r="P21" s="8">
        <f t="shared" si="2"/>
        <v>0</v>
      </c>
      <c r="Q21" s="8">
        <f t="shared" si="3"/>
        <v>0</v>
      </c>
      <c r="R21" s="8">
        <f t="shared" si="4"/>
        <v>0.13666504441442962</v>
      </c>
      <c r="S21" s="8">
        <f t="shared" si="5"/>
        <v>0.83214103936268446</v>
      </c>
      <c r="T21" s="8">
        <f t="shared" si="6"/>
        <v>0</v>
      </c>
      <c r="U21" s="8">
        <f t="shared" si="7"/>
        <v>6.0113803736433784E-5</v>
      </c>
      <c r="V21" s="8">
        <f t="shared" si="8"/>
        <v>3.0584215212039651E-2</v>
      </c>
      <c r="W21" s="8">
        <f t="shared" si="9"/>
        <v>0</v>
      </c>
      <c r="X21" s="8">
        <f t="shared" si="10"/>
        <v>0</v>
      </c>
      <c r="Y21" s="8">
        <f t="shared" si="11"/>
        <v>5.4958720710978454E-4</v>
      </c>
      <c r="Z21" s="9">
        <f t="shared" si="12"/>
        <v>0.99999999999999989</v>
      </c>
    </row>
    <row r="22" spans="2:26" x14ac:dyDescent="0.25">
      <c r="B22" s="6">
        <f t="shared" si="0"/>
        <v>45078</v>
      </c>
      <c r="C22" s="10">
        <v>-372.96</v>
      </c>
      <c r="D22" s="10">
        <v>-310.8</v>
      </c>
      <c r="E22" s="10">
        <v>82917.33</v>
      </c>
      <c r="F22" s="10">
        <v>693077.22</v>
      </c>
      <c r="G22" s="10"/>
      <c r="H22" s="10">
        <v>48.65</v>
      </c>
      <c r="I22" s="10">
        <v>23843.093499999999</v>
      </c>
      <c r="J22" s="10">
        <v>1074.7969000000001</v>
      </c>
      <c r="K22" s="10"/>
      <c r="L22" s="10"/>
      <c r="M22" s="10">
        <f t="shared" si="13"/>
        <v>800277.33039999998</v>
      </c>
      <c r="N22" s="7"/>
      <c r="O22" s="6">
        <f t="shared" si="1"/>
        <v>45078</v>
      </c>
      <c r="P22" s="8">
        <f t="shared" si="2"/>
        <v>-4.6603844171567949E-4</v>
      </c>
      <c r="Q22" s="8">
        <f t="shared" si="3"/>
        <v>-3.8836536809639961E-4</v>
      </c>
      <c r="R22" s="8">
        <f t="shared" si="4"/>
        <v>0.1036107444884834</v>
      </c>
      <c r="S22" s="8">
        <f t="shared" si="5"/>
        <v>0.86604629879192185</v>
      </c>
      <c r="T22" s="8">
        <f t="shared" si="6"/>
        <v>0</v>
      </c>
      <c r="U22" s="8">
        <f t="shared" si="7"/>
        <v>6.0791425861936421E-5</v>
      </c>
      <c r="V22" s="8">
        <f t="shared" si="8"/>
        <v>2.9793538557543027E-2</v>
      </c>
      <c r="W22" s="8">
        <f t="shared" si="9"/>
        <v>1.3430305460018315E-3</v>
      </c>
      <c r="X22" s="8">
        <f t="shared" si="10"/>
        <v>0</v>
      </c>
      <c r="Y22" s="8">
        <f t="shared" si="11"/>
        <v>0</v>
      </c>
      <c r="Z22" s="9">
        <f t="shared" si="12"/>
        <v>1</v>
      </c>
    </row>
    <row r="23" spans="2:26" x14ac:dyDescent="0.25">
      <c r="B23" s="6">
        <f t="shared" si="0"/>
        <v>45108</v>
      </c>
      <c r="C23" s="10"/>
      <c r="D23" s="10"/>
      <c r="E23" s="10">
        <v>55142.93</v>
      </c>
      <c r="F23" s="10">
        <v>725224.11</v>
      </c>
      <c r="G23" s="10"/>
      <c r="H23" s="10"/>
      <c r="I23" s="10">
        <v>21784.366600000001</v>
      </c>
      <c r="J23" s="10">
        <v>2295.6738</v>
      </c>
      <c r="K23" s="10"/>
      <c r="L23" s="10"/>
      <c r="M23" s="10">
        <f t="shared" si="13"/>
        <v>804447.08039999998</v>
      </c>
      <c r="N23" s="7"/>
      <c r="O23" s="6">
        <f t="shared" si="1"/>
        <v>45108</v>
      </c>
      <c r="P23" s="8">
        <f t="shared" si="2"/>
        <v>0</v>
      </c>
      <c r="Q23" s="8">
        <f t="shared" si="3"/>
        <v>0</v>
      </c>
      <c r="R23" s="8">
        <f t="shared" si="4"/>
        <v>6.8547616547481233E-2</v>
      </c>
      <c r="S23" s="8">
        <f t="shared" si="5"/>
        <v>0.90151872965887636</v>
      </c>
      <c r="T23" s="8">
        <f t="shared" si="6"/>
        <v>0</v>
      </c>
      <c r="U23" s="8">
        <f t="shared" si="7"/>
        <v>0</v>
      </c>
      <c r="V23" s="8">
        <f t="shared" si="8"/>
        <v>2.7079924995399365E-2</v>
      </c>
      <c r="W23" s="8">
        <f t="shared" si="9"/>
        <v>2.8537287982430223E-3</v>
      </c>
      <c r="X23" s="8">
        <f t="shared" si="10"/>
        <v>0</v>
      </c>
      <c r="Y23" s="8">
        <f t="shared" si="11"/>
        <v>0</v>
      </c>
      <c r="Z23" s="9">
        <f t="shared" si="12"/>
        <v>0.99999999999999989</v>
      </c>
    </row>
    <row r="24" spans="2:26" x14ac:dyDescent="0.25">
      <c r="B24" s="6">
        <f t="shared" si="0"/>
        <v>45139</v>
      </c>
      <c r="C24" s="10"/>
      <c r="D24" s="10"/>
      <c r="E24" s="10">
        <v>26696.44</v>
      </c>
      <c r="F24" s="10">
        <v>746286.04999999993</v>
      </c>
      <c r="G24" s="10">
        <v>108.24</v>
      </c>
      <c r="H24" s="10">
        <v>48.65</v>
      </c>
      <c r="I24" s="10">
        <v>18289.899700000002</v>
      </c>
      <c r="J24" s="10">
        <v>4681.6107000000002</v>
      </c>
      <c r="K24" s="10"/>
      <c r="L24" s="10"/>
      <c r="M24" s="10">
        <f t="shared" si="13"/>
        <v>796110.8903999998</v>
      </c>
      <c r="N24" s="7"/>
      <c r="O24" s="6">
        <f t="shared" si="1"/>
        <v>45139</v>
      </c>
      <c r="P24" s="8">
        <f t="shared" si="2"/>
        <v>0</v>
      </c>
      <c r="Q24" s="8">
        <f t="shared" si="3"/>
        <v>0</v>
      </c>
      <c r="R24" s="8">
        <f t="shared" si="4"/>
        <v>3.3533569659606813E-2</v>
      </c>
      <c r="S24" s="8">
        <f t="shared" si="5"/>
        <v>0.93741469812708411</v>
      </c>
      <c r="T24" s="8">
        <f t="shared" si="6"/>
        <v>1.3596095883780166E-4</v>
      </c>
      <c r="U24" s="8">
        <f t="shared" si="7"/>
        <v>6.1109577304684499E-5</v>
      </c>
      <c r="V24" s="8">
        <f t="shared" si="8"/>
        <v>2.2974060423680904E-2</v>
      </c>
      <c r="W24" s="8">
        <f t="shared" si="9"/>
        <v>5.8806012534858816E-3</v>
      </c>
      <c r="X24" s="8">
        <f t="shared" si="10"/>
        <v>0</v>
      </c>
      <c r="Y24" s="8">
        <f t="shared" si="11"/>
        <v>0</v>
      </c>
      <c r="Z24" s="9">
        <f t="shared" si="12"/>
        <v>1.0000000000000002</v>
      </c>
    </row>
    <row r="25" spans="2:26" x14ac:dyDescent="0.25">
      <c r="B25" s="6">
        <f t="shared" si="0"/>
        <v>45170</v>
      </c>
      <c r="C25" s="10"/>
      <c r="D25" s="10"/>
      <c r="E25" s="10">
        <v>-1063.97</v>
      </c>
      <c r="F25" s="10">
        <v>752496.91</v>
      </c>
      <c r="G25" s="10">
        <v>15034.04</v>
      </c>
      <c r="H25" s="10">
        <v>48.65</v>
      </c>
      <c r="I25" s="10">
        <v>15267.4563</v>
      </c>
      <c r="J25" s="10">
        <v>6762.9707000000008</v>
      </c>
      <c r="K25" s="10"/>
      <c r="L25" s="10"/>
      <c r="M25" s="10">
        <f t="shared" si="13"/>
        <v>788546.05700000003</v>
      </c>
      <c r="N25" s="7"/>
      <c r="O25" s="6">
        <f t="shared" si="1"/>
        <v>45170</v>
      </c>
      <c r="P25" s="8">
        <f t="shared" si="2"/>
        <v>0</v>
      </c>
      <c r="Q25" s="8">
        <f t="shared" si="3"/>
        <v>0</v>
      </c>
      <c r="R25" s="8">
        <f t="shared" si="4"/>
        <v>-1.3492807307259162E-3</v>
      </c>
      <c r="S25" s="8">
        <f t="shared" si="5"/>
        <v>0.95428403112286442</v>
      </c>
      <c r="T25" s="8">
        <f t="shared" si="6"/>
        <v>1.9065519212912631E-2</v>
      </c>
      <c r="U25" s="8">
        <f t="shared" si="7"/>
        <v>6.1695825587014508E-5</v>
      </c>
      <c r="V25" s="8">
        <f t="shared" si="8"/>
        <v>1.9361527667875966E-2</v>
      </c>
      <c r="W25" s="8">
        <f t="shared" si="9"/>
        <v>8.5765069014859079E-3</v>
      </c>
      <c r="X25" s="8">
        <f t="shared" si="10"/>
        <v>0</v>
      </c>
      <c r="Y25" s="8">
        <f t="shared" si="11"/>
        <v>0</v>
      </c>
      <c r="Z25" s="9">
        <f t="shared" si="12"/>
        <v>1</v>
      </c>
    </row>
    <row r="26" spans="2:26" x14ac:dyDescent="0.25">
      <c r="B26" s="6">
        <f t="shared" si="0"/>
        <v>45200</v>
      </c>
      <c r="C26" s="10"/>
      <c r="D26" s="10"/>
      <c r="E26" s="10">
        <v>-632.30000000000007</v>
      </c>
      <c r="F26" s="10">
        <v>647974.91</v>
      </c>
      <c r="G26" s="10">
        <v>154987.26999999999</v>
      </c>
      <c r="H26" s="10">
        <v>48.65</v>
      </c>
      <c r="I26" s="10">
        <v>12962.710300000001</v>
      </c>
      <c r="J26" s="10">
        <v>8194.1882000000005</v>
      </c>
      <c r="K26" s="10"/>
      <c r="L26" s="10"/>
      <c r="M26" s="10">
        <f t="shared" si="13"/>
        <v>823535.42850000004</v>
      </c>
      <c r="N26" s="7"/>
      <c r="O26" s="6">
        <f t="shared" si="1"/>
        <v>45200</v>
      </c>
      <c r="P26" s="8">
        <f t="shared" si="2"/>
        <v>0</v>
      </c>
      <c r="Q26" s="8">
        <f t="shared" si="3"/>
        <v>0</v>
      </c>
      <c r="R26" s="8">
        <f t="shared" si="4"/>
        <v>-7.6778724766180483E-4</v>
      </c>
      <c r="S26" s="8">
        <f t="shared" si="5"/>
        <v>0.78682092788677149</v>
      </c>
      <c r="T26" s="8">
        <f t="shared" si="6"/>
        <v>0.18819745287983075</v>
      </c>
      <c r="U26" s="8">
        <f t="shared" si="7"/>
        <v>5.9074568399093469E-5</v>
      </c>
      <c r="V26" s="8">
        <f t="shared" si="8"/>
        <v>1.5740318936381982E-2</v>
      </c>
      <c r="W26" s="8">
        <f t="shared" si="9"/>
        <v>9.9500129762784099E-3</v>
      </c>
      <c r="X26" s="8">
        <f t="shared" si="10"/>
        <v>0</v>
      </c>
      <c r="Y26" s="8">
        <f t="shared" si="11"/>
        <v>0</v>
      </c>
      <c r="Z26" s="9">
        <f t="shared" si="12"/>
        <v>0.99999999999999989</v>
      </c>
    </row>
    <row r="27" spans="2:26" x14ac:dyDescent="0.25">
      <c r="B27" s="6">
        <f t="shared" si="0"/>
        <v>45231</v>
      </c>
      <c r="C27" s="10"/>
      <c r="D27" s="10"/>
      <c r="E27" s="10">
        <v>-62.16</v>
      </c>
      <c r="F27" s="10">
        <v>536931.70000000007</v>
      </c>
      <c r="G27" s="10">
        <v>320464.84000000003</v>
      </c>
      <c r="H27" s="10">
        <v>48.65</v>
      </c>
      <c r="I27" s="10">
        <v>10664.460300000001</v>
      </c>
      <c r="J27" s="10">
        <v>9509.3881999999994</v>
      </c>
      <c r="K27" s="10"/>
      <c r="L27" s="10"/>
      <c r="M27" s="10">
        <f t="shared" si="13"/>
        <v>877556.87850000022</v>
      </c>
      <c r="N27" s="7"/>
      <c r="O27" s="6">
        <f t="shared" si="1"/>
        <v>45231</v>
      </c>
      <c r="P27" s="8">
        <f t="shared" si="2"/>
        <v>0</v>
      </c>
      <c r="Q27" s="8">
        <f t="shared" si="3"/>
        <v>0</v>
      </c>
      <c r="R27" s="8">
        <f t="shared" si="4"/>
        <v>-7.0833015526297849E-5</v>
      </c>
      <c r="S27" s="8">
        <f t="shared" si="5"/>
        <v>0.61184831793213501</v>
      </c>
      <c r="T27" s="8">
        <f t="shared" si="6"/>
        <v>0.36517842643746079</v>
      </c>
      <c r="U27" s="8">
        <f t="shared" si="7"/>
        <v>5.5438002016640781E-5</v>
      </c>
      <c r="V27" s="8">
        <f t="shared" si="8"/>
        <v>1.2152443404271029E-2</v>
      </c>
      <c r="W27" s="8">
        <f t="shared" si="9"/>
        <v>1.0836207239642754E-2</v>
      </c>
      <c r="X27" s="8">
        <f t="shared" si="10"/>
        <v>0</v>
      </c>
      <c r="Y27" s="8">
        <f t="shared" si="11"/>
        <v>0</v>
      </c>
      <c r="Z27" s="9">
        <f t="shared" si="12"/>
        <v>0.99999999999999989</v>
      </c>
    </row>
    <row r="28" spans="2:26" x14ac:dyDescent="0.25">
      <c r="B28" s="6">
        <v>45291</v>
      </c>
      <c r="C28" s="10"/>
      <c r="D28" s="10"/>
      <c r="E28" s="10">
        <v>-151.88</v>
      </c>
      <c r="F28" s="10">
        <v>421934.11</v>
      </c>
      <c r="G28" s="10">
        <v>464736.84</v>
      </c>
      <c r="H28" s="10">
        <v>48.65</v>
      </c>
      <c r="I28" s="10">
        <v>9099.2602999999999</v>
      </c>
      <c r="J28" s="10">
        <v>10730.4913</v>
      </c>
      <c r="K28" s="10"/>
      <c r="L28" s="10"/>
      <c r="M28" s="10">
        <f t="shared" si="13"/>
        <v>906397.47160000005</v>
      </c>
      <c r="N28" s="7"/>
      <c r="O28" s="6">
        <f t="shared" si="1"/>
        <v>45291</v>
      </c>
      <c r="P28" s="8">
        <f t="shared" si="2"/>
        <v>0</v>
      </c>
      <c r="Q28" s="8">
        <f t="shared" si="3"/>
        <v>0</v>
      </c>
      <c r="R28" s="8">
        <f t="shared" si="4"/>
        <v>-1.6756445682918427E-4</v>
      </c>
      <c r="S28" s="8">
        <f t="shared" si="5"/>
        <v>0.46550671556396689</v>
      </c>
      <c r="T28" s="8">
        <f t="shared" si="6"/>
        <v>0.51272962972815073</v>
      </c>
      <c r="U28" s="8">
        <f t="shared" si="7"/>
        <v>5.3674024392545534E-5</v>
      </c>
      <c r="V28" s="8">
        <f t="shared" si="8"/>
        <v>1.003892948193877E-2</v>
      </c>
      <c r="W28" s="8">
        <f t="shared" si="9"/>
        <v>1.1838615658380219E-2</v>
      </c>
      <c r="X28" s="8">
        <f t="shared" si="10"/>
        <v>0</v>
      </c>
      <c r="Y28" s="8">
        <f t="shared" si="11"/>
        <v>0</v>
      </c>
      <c r="Z28" s="9">
        <f t="shared" si="12"/>
        <v>0.99999999999999978</v>
      </c>
    </row>
  </sheetData>
  <mergeCells count="4">
    <mergeCell ref="B3:M3"/>
    <mergeCell ref="O3:Z3"/>
    <mergeCell ref="B2:M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2024-10-16T13:10:26Z</dcterms:created>
  <dcterms:modified xsi:type="dcterms:W3CDTF">2024-10-23T12:52:23Z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{68AFF7FF-A96E-4E95-A0C2-909766BADCC9}</vt:lpwstr>
  </property>
</Properties>
</file>