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12.2023\"/>
    </mc:Choice>
  </mc:AlternateContent>
  <xr:revisionPtr revIDLastSave="0" documentId="8_{0E1DE372-9E09-40BF-8292-BDD0D6347CE0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<sst xmlns="http://schemas.openxmlformats.org/spreadsheetml/2006/main" count="137" uniqueCount="65">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</sst>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5.9648606261703839E-2</c:v>
                </c:pt>
                <c:pt idx="1">
                  <c:v>0.47765231781087669</c:v>
                </c:pt>
                <c:pt idx="2">
                  <c:v>0.6243229498763575</c:v>
                </c:pt>
                <c:pt idx="3">
                  <c:v>0.75099234657496516</c:v>
                </c:pt>
                <c:pt idx="4">
                  <c:v>0.77200148534819391</c:v>
                </c:pt>
                <c:pt idx="5">
                  <c:v>0.77307781582650847</c:v>
                </c:pt>
                <c:pt idx="6">
                  <c:v>0.77591381266833281</c:v>
                </c:pt>
                <c:pt idx="7">
                  <c:v>0.83063957045125325</c:v>
                </c:pt>
                <c:pt idx="8">
                  <c:v>0.83132957957569298</c:v>
                </c:pt>
                <c:pt idx="9">
                  <c:v>0.83288684699896021</c:v>
                </c:pt>
                <c:pt idx="10">
                  <c:v>0.83310989835095428</c:v>
                </c:pt>
                <c:pt idx="11">
                  <c:v>0.8337968765044752</c:v>
                </c:pt>
                <c:pt idx="12">
                  <c:v>0.83426050708839006</c:v>
                </c:pt>
                <c:pt idx="13">
                  <c:v>0.83426050708839006</c:v>
                </c:pt>
                <c:pt idx="14">
                  <c:v>0.83426050708839006</c:v>
                </c:pt>
                <c:pt idx="15">
                  <c:v>0.83426050708839006</c:v>
                </c:pt>
                <c:pt idx="16">
                  <c:v>0.83542820396749173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3-4220-BBBF-7760D627FE2E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4.6653071465050933E-2</c:v>
                </c:pt>
                <c:pt idx="1">
                  <c:v>0.35673085162007079</c:v>
                </c:pt>
                <c:pt idx="2">
                  <c:v>0.52365851411728537</c:v>
                </c:pt>
                <c:pt idx="3">
                  <c:v>0.7222163760842687</c:v>
                </c:pt>
                <c:pt idx="4">
                  <c:v>0.75433965234008249</c:v>
                </c:pt>
                <c:pt idx="5">
                  <c:v>0.75599165235316224</c:v>
                </c:pt>
                <c:pt idx="6">
                  <c:v>0.7597771947338896</c:v>
                </c:pt>
                <c:pt idx="7">
                  <c:v>0.83005406813971816</c:v>
                </c:pt>
                <c:pt idx="8">
                  <c:v>0.83094088579347947</c:v>
                </c:pt>
                <c:pt idx="9">
                  <c:v>0.83281212512452762</c:v>
                </c:pt>
                <c:pt idx="10">
                  <c:v>0.83306475510972899</c:v>
                </c:pt>
                <c:pt idx="11">
                  <c:v>0.8337968765044752</c:v>
                </c:pt>
                <c:pt idx="12">
                  <c:v>0.83426050708839006</c:v>
                </c:pt>
                <c:pt idx="13">
                  <c:v>0.83426050708839006</c:v>
                </c:pt>
                <c:pt idx="14">
                  <c:v>0.83426050708839006</c:v>
                </c:pt>
                <c:pt idx="15">
                  <c:v>0.83426050708839006</c:v>
                </c:pt>
                <c:pt idx="16">
                  <c:v>0.83542820396749173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3-4220-BBBF-7760D627FE2E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5.9321937054358703E-2</c:v>
                </c:pt>
                <c:pt idx="1">
                  <c:v>0.3721962979478573</c:v>
                </c:pt>
                <c:pt idx="2">
                  <c:v>0.43689959700059228</c:v>
                </c:pt>
                <c:pt idx="3">
                  <c:v>0.84628423789376273</c:v>
                </c:pt>
                <c:pt idx="4">
                  <c:v>0.87060609913865161</c:v>
                </c:pt>
                <c:pt idx="5">
                  <c:v>0.87060609913865161</c:v>
                </c:pt>
                <c:pt idx="6">
                  <c:v>0.87164361220778575</c:v>
                </c:pt>
                <c:pt idx="7">
                  <c:v>0.99535011978167964</c:v>
                </c:pt>
                <c:pt idx="8">
                  <c:v>0.99689640499850329</c:v>
                </c:pt>
                <c:pt idx="9">
                  <c:v>0.99763012657506023</c:v>
                </c:pt>
                <c:pt idx="10">
                  <c:v>0.99812503180400125</c:v>
                </c:pt>
                <c:pt idx="11">
                  <c:v>0.99812503180400125</c:v>
                </c:pt>
                <c:pt idx="12">
                  <c:v>0.99812503180400125</c:v>
                </c:pt>
                <c:pt idx="13">
                  <c:v>0.99812503180400125</c:v>
                </c:pt>
                <c:pt idx="14">
                  <c:v>0.99812503180400125</c:v>
                </c:pt>
                <c:pt idx="15">
                  <c:v>0.99812503180400125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3-4220-BBBF-7760D627FE2E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4.9535310264490873E-2</c:v>
                </c:pt>
                <c:pt idx="1">
                  <c:v>0.76167294346690773</c:v>
                </c:pt>
                <c:pt idx="2">
                  <c:v>0.93568468467925148</c:v>
                </c:pt>
                <c:pt idx="3">
                  <c:v>0.95201839040005276</c:v>
                </c:pt>
                <c:pt idx="4">
                  <c:v>0.99551491179808527</c:v>
                </c:pt>
                <c:pt idx="5">
                  <c:v>0.99551491179808527</c:v>
                </c:pt>
                <c:pt idx="6">
                  <c:v>0.99551491179808527</c:v>
                </c:pt>
                <c:pt idx="7">
                  <c:v>0.99551491179808527</c:v>
                </c:pt>
                <c:pt idx="8">
                  <c:v>0.99551491179808527</c:v>
                </c:pt>
                <c:pt idx="9">
                  <c:v>0.99551491179808527</c:v>
                </c:pt>
                <c:pt idx="10">
                  <c:v>0.99623212422190865</c:v>
                </c:pt>
                <c:pt idx="11">
                  <c:v>0.99623212422190865</c:v>
                </c:pt>
                <c:pt idx="12">
                  <c:v>0.99623212422190865</c:v>
                </c:pt>
                <c:pt idx="13">
                  <c:v>0.99623212422190865</c:v>
                </c:pt>
                <c:pt idx="14">
                  <c:v>0.99623212422190865</c:v>
                </c:pt>
                <c:pt idx="15">
                  <c:v>0.99623212422190865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3-4220-BBBF-7760D627FE2E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2.960764923316905E-2</c:v>
                </c:pt>
                <c:pt idx="1">
                  <c:v>0.36620921609349671</c:v>
                </c:pt>
                <c:pt idx="2">
                  <c:v>0.50903948386589004</c:v>
                </c:pt>
                <c:pt idx="3">
                  <c:v>0.68723506331253581</c:v>
                </c:pt>
                <c:pt idx="4">
                  <c:v>0.71245305874588361</c:v>
                </c:pt>
                <c:pt idx="5">
                  <c:v>0.71425975569151201</c:v>
                </c:pt>
                <c:pt idx="6">
                  <c:v>0.73344054523904367</c:v>
                </c:pt>
                <c:pt idx="7">
                  <c:v>0.81040699974585195</c:v>
                </c:pt>
                <c:pt idx="8">
                  <c:v>0.81079368321665612</c:v>
                </c:pt>
                <c:pt idx="9">
                  <c:v>0.81378269495383893</c:v>
                </c:pt>
                <c:pt idx="10">
                  <c:v>0.81392760663988317</c:v>
                </c:pt>
                <c:pt idx="11">
                  <c:v>0.81529077012447937</c:v>
                </c:pt>
                <c:pt idx="12">
                  <c:v>0.81581396369674541</c:v>
                </c:pt>
                <c:pt idx="13">
                  <c:v>0.81581396369674541</c:v>
                </c:pt>
                <c:pt idx="14">
                  <c:v>0.81581396369674541</c:v>
                </c:pt>
                <c:pt idx="15">
                  <c:v>0.81581396369674541</c:v>
                </c:pt>
                <c:pt idx="16">
                  <c:v>0.81637257956401477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33-4220-BBBF-7760D627FE2E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3.249975631581966E-2</c:v>
                </c:pt>
                <c:pt idx="1">
                  <c:v>0.29592650839458939</c:v>
                </c:pt>
                <c:pt idx="2">
                  <c:v>0.3968684359171652</c:v>
                </c:pt>
                <c:pt idx="3">
                  <c:v>0.63838328448650705</c:v>
                </c:pt>
                <c:pt idx="4">
                  <c:v>0.67578644087305373</c:v>
                </c:pt>
                <c:pt idx="5">
                  <c:v>0.67849982252314478</c:v>
                </c:pt>
                <c:pt idx="6">
                  <c:v>0.70583055661564764</c:v>
                </c:pt>
                <c:pt idx="7">
                  <c:v>0.80939803806173527</c:v>
                </c:pt>
                <c:pt idx="8">
                  <c:v>0.80991297412508423</c:v>
                </c:pt>
                <c:pt idx="9">
                  <c:v>0.81364518035070565</c:v>
                </c:pt>
                <c:pt idx="10">
                  <c:v>0.81381421541571808</c:v>
                </c:pt>
                <c:pt idx="11">
                  <c:v>0.81529077012447937</c:v>
                </c:pt>
                <c:pt idx="12">
                  <c:v>0.81581396369674541</c:v>
                </c:pt>
                <c:pt idx="13">
                  <c:v>0.81581396369674541</c:v>
                </c:pt>
                <c:pt idx="14">
                  <c:v>0.81581396369674541</c:v>
                </c:pt>
                <c:pt idx="15">
                  <c:v>0.81581396369674541</c:v>
                </c:pt>
                <c:pt idx="16">
                  <c:v>0.81637257956401477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33-4220-BBBF-7760D627FE2E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3.9077827320697887E-2</c:v>
                </c:pt>
                <c:pt idx="1">
                  <c:v>0.33664420929378303</c:v>
                </c:pt>
                <c:pt idx="2">
                  <c:v>0.41638193076923941</c:v>
                </c:pt>
                <c:pt idx="3">
                  <c:v>0.74257466090700719</c:v>
                </c:pt>
                <c:pt idx="4">
                  <c:v>0.77990461012730483</c:v>
                </c:pt>
                <c:pt idx="5">
                  <c:v>0.77990461012730483</c:v>
                </c:pt>
                <c:pt idx="6">
                  <c:v>0.78035562112864676</c:v>
                </c:pt>
                <c:pt idx="7">
                  <c:v>0.99677840203905166</c:v>
                </c:pt>
                <c:pt idx="8">
                  <c:v>0.99804669556643999</c:v>
                </c:pt>
                <c:pt idx="9">
                  <c:v>0.99867290432341638</c:v>
                </c:pt>
                <c:pt idx="10">
                  <c:v>0.99908785359955066</c:v>
                </c:pt>
                <c:pt idx="11">
                  <c:v>0.99908785359955066</c:v>
                </c:pt>
                <c:pt idx="12">
                  <c:v>0.99908785359955066</c:v>
                </c:pt>
                <c:pt idx="13">
                  <c:v>0.99908785359955066</c:v>
                </c:pt>
                <c:pt idx="14">
                  <c:v>0.99908785359955066</c:v>
                </c:pt>
                <c:pt idx="15">
                  <c:v>0.99908785359955066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33-4220-BBBF-7760D627FE2E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4.8058606997161669E-2</c:v>
                </c:pt>
                <c:pt idx="1">
                  <c:v>0.73896661704544764</c:v>
                </c:pt>
                <c:pt idx="2">
                  <c:v>0.94831214869503189</c:v>
                </c:pt>
                <c:pt idx="3">
                  <c:v>0.9661765824185421</c:v>
                </c:pt>
                <c:pt idx="4">
                  <c:v>0.99734857167474222</c:v>
                </c:pt>
                <c:pt idx="5">
                  <c:v>0.99734857167474222</c:v>
                </c:pt>
                <c:pt idx="6">
                  <c:v>0.99734857167474222</c:v>
                </c:pt>
                <c:pt idx="7">
                  <c:v>0.99734857167474222</c:v>
                </c:pt>
                <c:pt idx="8">
                  <c:v>0.99734857167474222</c:v>
                </c:pt>
                <c:pt idx="9">
                  <c:v>0.99734857167474222</c:v>
                </c:pt>
                <c:pt idx="10">
                  <c:v>0.99817736970476445</c:v>
                </c:pt>
                <c:pt idx="11">
                  <c:v>0.99817736970476445</c:v>
                </c:pt>
                <c:pt idx="12">
                  <c:v>0.99817736970476445</c:v>
                </c:pt>
                <c:pt idx="13">
                  <c:v>0.99817736970476445</c:v>
                </c:pt>
                <c:pt idx="14">
                  <c:v>0.99817736970476445</c:v>
                </c:pt>
                <c:pt idx="15">
                  <c:v>0.99817736970476445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33-4220-BBBF-7760D627FE2E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5.3988698591121258E-2</c:v>
                </c:pt>
                <c:pt idx="1">
                  <c:v>0.50004328444734736</c:v>
                </c:pt>
                <c:pt idx="2">
                  <c:v>0.59566507807546676</c:v>
                </c:pt>
                <c:pt idx="3">
                  <c:v>0.89604290768897166</c:v>
                </c:pt>
                <c:pt idx="4">
                  <c:v>0.92888011968723472</c:v>
                </c:pt>
                <c:pt idx="5">
                  <c:v>0.92888011968723472</c:v>
                </c:pt>
                <c:pt idx="6">
                  <c:v>0.92947031820814996</c:v>
                </c:pt>
                <c:pt idx="7">
                  <c:v>0.99543250896962898</c:v>
                </c:pt>
                <c:pt idx="8">
                  <c:v>0.99620517945013565</c:v>
                </c:pt>
                <c:pt idx="9">
                  <c:v>0.99657139680624762</c:v>
                </c:pt>
                <c:pt idx="10">
                  <c:v>0.99717767970366689</c:v>
                </c:pt>
                <c:pt idx="11">
                  <c:v>0.99717767970366689</c:v>
                </c:pt>
                <c:pt idx="12">
                  <c:v>0.99717767970366689</c:v>
                </c:pt>
                <c:pt idx="13">
                  <c:v>0.99717767970366689</c:v>
                </c:pt>
                <c:pt idx="14">
                  <c:v>0.99717767970366689</c:v>
                </c:pt>
                <c:pt idx="15">
                  <c:v>0.99717767970366689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33-4220-BBBF-7760D627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8.0077699672514147</c:v>
                </c:pt>
                <c:pt idx="1">
                  <c:v>1.3070656764269151</c:v>
                </c:pt>
                <c:pt idx="2">
                  <c:v>1.2028908223279211</c:v>
                </c:pt>
                <c:pt idx="3">
                  <c:v>1.027975170278425</c:v>
                </c:pt>
                <c:pt idx="4">
                  <c:v>1.001394207781646</c:v>
                </c:pt>
                <c:pt idx="5">
                  <c:v>1.0036684493899131</c:v>
                </c:pt>
                <c:pt idx="6">
                  <c:v>1.070530717316039</c:v>
                </c:pt>
                <c:pt idx="7">
                  <c:v>1.000830696187595</c:v>
                </c:pt>
                <c:pt idx="8">
                  <c:v>1.0018732250860869</c:v>
                </c:pt>
                <c:pt idx="9">
                  <c:v>1.0002678051079781</c:v>
                </c:pt>
                <c:pt idx="10">
                  <c:v>1.0008245948762351</c:v>
                </c:pt>
                <c:pt idx="11">
                  <c:v>1.000556047398329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1.0013996789602051</c:v>
                </c:pt>
                <c:pt idx="16">
                  <c:v>1.196990950569957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D-4EFA-B004-85094708630E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7.6464601454441761</c:v>
                </c:pt>
                <c:pt idx="1">
                  <c:v>1.467937274668347</c:v>
                </c:pt>
                <c:pt idx="2">
                  <c:v>1.3791743218415651</c:v>
                </c:pt>
                <c:pt idx="3">
                  <c:v>1.0444787425480171</c:v>
                </c:pt>
                <c:pt idx="4">
                  <c:v>1.002189994928617</c:v>
                </c:pt>
                <c:pt idx="5">
                  <c:v>1.005007386482303</c:v>
                </c:pt>
                <c:pt idx="6">
                  <c:v>1.0924966870457899</c:v>
                </c:pt>
                <c:pt idx="7">
                  <c:v>1.0010683854074089</c:v>
                </c:pt>
                <c:pt idx="8">
                  <c:v>1.002251952410864</c:v>
                </c:pt>
                <c:pt idx="9">
                  <c:v>1.000303345709771</c:v>
                </c:pt>
                <c:pt idx="10">
                  <c:v>1.000878828914866</c:v>
                </c:pt>
                <c:pt idx="11">
                  <c:v>1.000556047398329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1.0013996789602051</c:v>
                </c:pt>
                <c:pt idx="16">
                  <c:v>1.196990950569957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D-4EFA-B004-85094708630E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6.2741764080765137</c:v>
                </c:pt>
                <c:pt idx="1">
                  <c:v>1.1738418662664929</c:v>
                </c:pt>
                <c:pt idx="2">
                  <c:v>1.9370222442494389</c:v>
                </c:pt>
                <c:pt idx="3">
                  <c:v>1.028739589083475</c:v>
                </c:pt>
                <c:pt idx="4">
                  <c:v>1</c:v>
                </c:pt>
                <c:pt idx="5">
                  <c:v>1.0011917135317121</c:v>
                </c:pt>
                <c:pt idx="6">
                  <c:v>1.141923265244333</c:v>
                </c:pt>
                <c:pt idx="7">
                  <c:v>1.0015535088468801</c:v>
                </c:pt>
                <c:pt idx="8">
                  <c:v>1.000736005840605</c:v>
                </c:pt>
                <c:pt idx="9">
                  <c:v>1.00049608087783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1.001878490305578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D-4EFA-B004-85094708630E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15.37636363636364</c:v>
                </c:pt>
                <c:pt idx="1">
                  <c:v>1.228459921945362</c:v>
                </c:pt>
                <c:pt idx="2">
                  <c:v>1.017456420937787</c:v>
                </c:pt>
                <c:pt idx="3">
                  <c:v>1.0456887407182911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1.000720443677261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1.0037821263603941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4D-4EFA-B004-85094708630E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12.368736646718901</c:v>
                </c:pt>
                <c:pt idx="1">
                  <c:v>1.39002368453755</c:v>
                </c:pt>
                <c:pt idx="2">
                  <c:v>1.350062392200587</c:v>
                </c:pt>
                <c:pt idx="3">
                  <c:v>1.0366948614522</c:v>
                </c:pt>
                <c:pt idx="4">
                  <c:v>1.0025358820815631</c:v>
                </c:pt>
                <c:pt idx="5">
                  <c:v>1.026854081298423</c:v>
                </c:pt>
                <c:pt idx="6">
                  <c:v>1.1049389142806709</c:v>
                </c:pt>
                <c:pt idx="7">
                  <c:v>1.0004771472493761</c:v>
                </c:pt>
                <c:pt idx="8">
                  <c:v>1.0036865256834819</c:v>
                </c:pt>
                <c:pt idx="9">
                  <c:v>1.0001780717222699</c:v>
                </c:pt>
                <c:pt idx="10">
                  <c:v>1.001674796964098</c:v>
                </c:pt>
                <c:pt idx="11">
                  <c:v>1.0006417263526559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1.224930901689584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4D-4EFA-B004-85094708630E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9.1054993003299405</c:v>
                </c:pt>
                <c:pt idx="1">
                  <c:v>1.341104715728878</c:v>
                </c:pt>
                <c:pt idx="2">
                  <c:v>1.6085514158141589</c:v>
                </c:pt>
                <c:pt idx="3">
                  <c:v>1.0585904382139839</c:v>
                </c:pt>
                <c:pt idx="4">
                  <c:v>1.004015146629142</c:v>
                </c:pt>
                <c:pt idx="5">
                  <c:v>1.040281121947634</c:v>
                </c:pt>
                <c:pt idx="6">
                  <c:v>1.1467313655881921</c:v>
                </c:pt>
                <c:pt idx="7">
                  <c:v>1.0006361963325019</c:v>
                </c:pt>
                <c:pt idx="8">
                  <c:v>1.0046081571043519</c:v>
                </c:pt>
                <c:pt idx="9">
                  <c:v>1.000207750342649</c:v>
                </c:pt>
                <c:pt idx="10">
                  <c:v>1.001814363377773</c:v>
                </c:pt>
                <c:pt idx="11">
                  <c:v>1.0006417263526559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1.224930901689584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4D-4EFA-B004-85094708630E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8.6147115224974815</c:v>
                </c:pt>
                <c:pt idx="1">
                  <c:v>1.2368605170507201</c:v>
                </c:pt>
                <c:pt idx="2">
                  <c:v>1.7833978999404401</c:v>
                </c:pt>
                <c:pt idx="3">
                  <c:v>1.050270970968362</c:v>
                </c:pt>
                <c:pt idx="4">
                  <c:v>1</c:v>
                </c:pt>
                <c:pt idx="5">
                  <c:v>1.000578289954291</c:v>
                </c:pt>
                <c:pt idx="6">
                  <c:v>1.277338658235571</c:v>
                </c:pt>
                <c:pt idx="7">
                  <c:v>1.0012723926650029</c:v>
                </c:pt>
                <c:pt idx="8">
                  <c:v>1.0006274343272299</c:v>
                </c:pt>
                <c:pt idx="9">
                  <c:v>1.0004155006852971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1.000912979171114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4D-4EFA-B004-85094708630E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15.37636363636364</c:v>
                </c:pt>
                <c:pt idx="1">
                  <c:v>1.28329497817722</c:v>
                </c:pt>
                <c:pt idx="2">
                  <c:v>1.0188381365229719</c:v>
                </c:pt>
                <c:pt idx="3">
                  <c:v>1.032263242375602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1.000831001370595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1.001825958342228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4D-4EFA-B004-85094708630E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10.825270022220071</c:v>
                </c:pt>
                <c:pt idx="1">
                  <c:v>1.201150894105927</c:v>
                </c:pt>
                <c:pt idx="2">
                  <c:v>1.4772393325936131</c:v>
                </c:pt>
                <c:pt idx="3">
                  <c:v>1.037214164900883</c:v>
                </c:pt>
                <c:pt idx="4">
                  <c:v>1</c:v>
                </c:pt>
                <c:pt idx="5">
                  <c:v>1.0005958567658559</c:v>
                </c:pt>
                <c:pt idx="6">
                  <c:v>1.070961632622166</c:v>
                </c:pt>
                <c:pt idx="7">
                  <c:v>1.0007767544234401</c:v>
                </c:pt>
                <c:pt idx="8">
                  <c:v>1.000368002920303</c:v>
                </c:pt>
                <c:pt idx="9">
                  <c:v>1.000608262277545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1.0028303083329859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4D-4EFA-B004-850947086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6.503488234598559E-2</v>
      </c>
      <c r="C7" s="4">
        <f t="shared" ref="C7:C29" si="1">+F7/F8</f>
        <v>0.15938346883468837</v>
      </c>
      <c r="D7" s="4">
        <f t="shared" ref="D7:D29" si="2">+G7/G8</f>
        <v>0.1307794693202983</v>
      </c>
      <c r="E7" s="5">
        <v>4.9535310264490873E-2</v>
      </c>
      <c r="F7" s="5">
        <v>5.9321937054358703E-2</v>
      </c>
      <c r="G7" s="5">
        <v>4.6653071465050933E-2</v>
      </c>
      <c r="H7" s="4">
        <f t="shared" ref="H7:H29" si="3">+I7/I8</f>
        <v>0.10796805050744775</v>
      </c>
      <c r="I7" s="5">
        <v>5.3988698591121258E-2</v>
      </c>
      <c r="J7" s="5">
        <f t="shared" ref="J7:J30" si="4">I7</f>
        <v>5.3988698591121258E-2</v>
      </c>
    </row>
    <row r="8" spans="1:10" ht="15.5" customHeight="1" x14ac:dyDescent="0.35">
      <c r="A8" s="3">
        <f t="shared" ref="A8:A29" si="5">1+A7</f>
        <v>1</v>
      </c>
      <c r="B8" s="4">
        <f t="shared" si="0"/>
        <v>0.81402737047898333</v>
      </c>
      <c r="C8" s="4">
        <f t="shared" si="1"/>
        <v>0.85190350483970056</v>
      </c>
      <c r="D8" s="4">
        <f t="shared" si="2"/>
        <v>0.68122801788375531</v>
      </c>
      <c r="E8" s="5">
        <v>0.76167294346690773</v>
      </c>
      <c r="F8" s="5">
        <v>0.3721962979478573</v>
      </c>
      <c r="G8" s="5">
        <v>0.35673085162007079</v>
      </c>
      <c r="H8" s="4">
        <f t="shared" si="3"/>
        <v>0.8394705394899703</v>
      </c>
      <c r="I8" s="5">
        <v>0.50004328444734736</v>
      </c>
      <c r="J8" s="5">
        <f t="shared" si="4"/>
        <v>0.50004328444734736</v>
      </c>
    </row>
    <row r="9" spans="1:10" ht="15.5" customHeight="1" x14ac:dyDescent="0.35">
      <c r="A9" s="3">
        <f t="shared" si="5"/>
        <v>2</v>
      </c>
      <c r="B9" s="4">
        <f t="shared" si="0"/>
        <v>0.98284307752296929</v>
      </c>
      <c r="C9" s="4">
        <f t="shared" si="1"/>
        <v>0.51625633260989312</v>
      </c>
      <c r="D9" s="4">
        <f t="shared" si="2"/>
        <v>0.7250715041335265</v>
      </c>
      <c r="E9" s="5">
        <v>0.93568468467925148</v>
      </c>
      <c r="F9" s="5">
        <v>0.43689959700059228</v>
      </c>
      <c r="G9" s="5">
        <v>0.52365851411728537</v>
      </c>
      <c r="H9" s="4">
        <f t="shared" si="3"/>
        <v>0.66477293996085063</v>
      </c>
      <c r="I9" s="5">
        <v>0.59566507807546676</v>
      </c>
      <c r="J9" s="5">
        <f t="shared" si="4"/>
        <v>0.59566507807546676</v>
      </c>
    </row>
    <row r="10" spans="1:10" ht="15.5" customHeight="1" x14ac:dyDescent="0.35">
      <c r="A10" s="3">
        <f t="shared" si="5"/>
        <v>3</v>
      </c>
      <c r="B10" s="4">
        <f t="shared" si="0"/>
        <v>0.95630751394826452</v>
      </c>
      <c r="C10" s="4">
        <f t="shared" si="1"/>
        <v>0.97206330018942877</v>
      </c>
      <c r="D10" s="4">
        <f t="shared" si="2"/>
        <v>0.95741536832093843</v>
      </c>
      <c r="E10" s="5">
        <v>0.95201839040005276</v>
      </c>
      <c r="F10" s="5">
        <v>0.84628423789376273</v>
      </c>
      <c r="G10" s="5">
        <v>0.7222163760842687</v>
      </c>
      <c r="H10" s="4">
        <f t="shared" si="3"/>
        <v>0.96464860071575242</v>
      </c>
      <c r="I10" s="5">
        <v>0.89604290768897166</v>
      </c>
      <c r="J10" s="5">
        <f t="shared" si="4"/>
        <v>0.89604290768897166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0.99781479066873613</v>
      </c>
      <c r="E11" s="5">
        <v>0.99551491179808527</v>
      </c>
      <c r="F11" s="5">
        <v>0.87060609913865161</v>
      </c>
      <c r="G11" s="5">
        <v>0.75433965234008249</v>
      </c>
      <c r="H11" s="4">
        <f t="shared" si="3"/>
        <v>1</v>
      </c>
      <c r="I11" s="5">
        <v>0.92888011968723472</v>
      </c>
      <c r="J11" s="5">
        <f t="shared" si="4"/>
        <v>0.92888011968723472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0.99880970495899557</v>
      </c>
      <c r="D12" s="4">
        <f t="shared" si="2"/>
        <v>0.99501756250784379</v>
      </c>
      <c r="E12" s="5">
        <v>0.99551491179808527</v>
      </c>
      <c r="F12" s="5">
        <v>0.87060609913865161</v>
      </c>
      <c r="G12" s="5">
        <v>0.75599165235316224</v>
      </c>
      <c r="H12" s="4">
        <f t="shared" si="3"/>
        <v>0.99936501627932239</v>
      </c>
      <c r="I12" s="5">
        <v>0.92888011968723472</v>
      </c>
      <c r="J12" s="5">
        <f t="shared" si="4"/>
        <v>0.92888011968723472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0.87571558478234002</v>
      </c>
      <c r="D13" s="4">
        <f t="shared" si="2"/>
        <v>0.91533458348884422</v>
      </c>
      <c r="E13" s="5">
        <v>0.99551491179808527</v>
      </c>
      <c r="F13" s="5">
        <v>0.87164361220778575</v>
      </c>
      <c r="G13" s="5">
        <v>0.7597771947338896</v>
      </c>
      <c r="H13" s="4">
        <f t="shared" si="3"/>
        <v>0.93373514510817368</v>
      </c>
      <c r="I13" s="5">
        <v>0.92947031820814996</v>
      </c>
      <c r="J13" s="5">
        <f t="shared" si="4"/>
        <v>0.92947031820814996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0.9984489007994507</v>
      </c>
      <c r="D14" s="4">
        <f t="shared" si="2"/>
        <v>0.99893275482176513</v>
      </c>
      <c r="E14" s="5">
        <v>0.99551491179808527</v>
      </c>
      <c r="F14" s="5">
        <v>0.99535011978167964</v>
      </c>
      <c r="G14" s="5">
        <v>0.83005406813971816</v>
      </c>
      <c r="H14" s="4">
        <f t="shared" si="3"/>
        <v>0.99922438620432275</v>
      </c>
      <c r="I14" s="5">
        <v>0.99543250896962898</v>
      </c>
      <c r="J14" s="5">
        <f t="shared" si="4"/>
        <v>0.99543250896962898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0.99926453546558802</v>
      </c>
      <c r="D15" s="4">
        <f t="shared" si="2"/>
        <v>0.99775310748415391</v>
      </c>
      <c r="E15" s="5">
        <v>0.99551491179808527</v>
      </c>
      <c r="F15" s="5">
        <v>0.99689640499850329</v>
      </c>
      <c r="G15" s="5">
        <v>0.83094088579347947</v>
      </c>
      <c r="H15" s="4">
        <f t="shared" si="3"/>
        <v>0.99963252271007819</v>
      </c>
      <c r="I15" s="5">
        <v>0.99620517945013565</v>
      </c>
      <c r="J15" s="5">
        <f t="shared" si="4"/>
        <v>0.99620517945013565</v>
      </c>
    </row>
    <row r="16" spans="1:10" ht="15.5" customHeight="1" x14ac:dyDescent="0.35">
      <c r="A16" s="3">
        <f t="shared" si="5"/>
        <v>9</v>
      </c>
      <c r="B16" s="4">
        <f t="shared" si="0"/>
        <v>0.99928007498816251</v>
      </c>
      <c r="C16" s="4">
        <f t="shared" si="1"/>
        <v>0.99950416509638418</v>
      </c>
      <c r="D16" s="4">
        <f t="shared" si="2"/>
        <v>0.99969674628094418</v>
      </c>
      <c r="E16" s="5">
        <v>0.99551491179808527</v>
      </c>
      <c r="F16" s="5">
        <v>0.99763012657506023</v>
      </c>
      <c r="G16" s="5">
        <v>0.83281212512452762</v>
      </c>
      <c r="H16" s="4">
        <f t="shared" si="3"/>
        <v>0.99939200113504401</v>
      </c>
      <c r="I16" s="5">
        <v>0.99657139680624762</v>
      </c>
      <c r="J16" s="5">
        <f t="shared" si="4"/>
        <v>0.99657139680624762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0.99912194274723665</v>
      </c>
      <c r="E17" s="5">
        <v>0.99623212422190865</v>
      </c>
      <c r="F17" s="5">
        <v>0.99812503180400125</v>
      </c>
      <c r="G17" s="5">
        <v>0.83306475510972899</v>
      </c>
      <c r="H17" s="4">
        <f t="shared" si="3"/>
        <v>1</v>
      </c>
      <c r="I17" s="5">
        <v>0.99717767970366689</v>
      </c>
      <c r="J17" s="5">
        <f t="shared" si="4"/>
        <v>0.99717767970366689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0.99944426161855249</v>
      </c>
      <c r="E18" s="5">
        <v>0.99623212422190865</v>
      </c>
      <c r="F18" s="5">
        <v>0.99812503180400125</v>
      </c>
      <c r="G18" s="5">
        <v>0.8337968765044752</v>
      </c>
      <c r="H18" s="4">
        <f t="shared" si="3"/>
        <v>1</v>
      </c>
      <c r="I18" s="5">
        <v>0.99717767970366689</v>
      </c>
      <c r="J18" s="5">
        <f t="shared" si="4"/>
        <v>0.99717767970366689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0.99623212422190865</v>
      </c>
      <c r="F19" s="5">
        <v>0.99812503180400125</v>
      </c>
      <c r="G19" s="5">
        <v>0.83426050708839006</v>
      </c>
      <c r="H19" s="4">
        <f t="shared" si="3"/>
        <v>1</v>
      </c>
      <c r="I19" s="5">
        <v>0.99717767970366689</v>
      </c>
      <c r="J19" s="5">
        <f t="shared" si="4"/>
        <v>0.99717767970366689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0.99623212422190865</v>
      </c>
      <c r="F20" s="5">
        <v>0.99812503180400125</v>
      </c>
      <c r="G20" s="5">
        <v>0.83426050708839006</v>
      </c>
      <c r="H20" s="4">
        <f t="shared" si="3"/>
        <v>1</v>
      </c>
      <c r="I20" s="5">
        <v>0.99717767970366689</v>
      </c>
      <c r="J20" s="5">
        <f t="shared" si="4"/>
        <v>0.99717767970366689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0.99623212422190865</v>
      </c>
      <c r="F21" s="5">
        <v>0.99812503180400125</v>
      </c>
      <c r="G21" s="5">
        <v>0.83426050708839006</v>
      </c>
      <c r="H21" s="4">
        <f t="shared" si="3"/>
        <v>1</v>
      </c>
      <c r="I21" s="5">
        <v>0.99717767970366689</v>
      </c>
      <c r="J21" s="5">
        <f t="shared" si="4"/>
        <v>0.99717767970366689</v>
      </c>
    </row>
    <row r="22" spans="1:10" ht="15.5" customHeight="1" x14ac:dyDescent="0.35">
      <c r="A22" s="3">
        <f t="shared" si="5"/>
        <v>15</v>
      </c>
      <c r="B22" s="4">
        <f t="shared" si="0"/>
        <v>0.99623212422190865</v>
      </c>
      <c r="C22" s="4">
        <f t="shared" si="1"/>
        <v>0.99812503180400125</v>
      </c>
      <c r="D22" s="4">
        <f t="shared" si="2"/>
        <v>0.99860227740270646</v>
      </c>
      <c r="E22" s="5">
        <v>0.99623212422190865</v>
      </c>
      <c r="F22" s="5">
        <v>0.99812503180400125</v>
      </c>
      <c r="G22" s="5">
        <v>0.83426050708839006</v>
      </c>
      <c r="H22" s="4">
        <f t="shared" si="3"/>
        <v>0.99717767970366689</v>
      </c>
      <c r="I22" s="5">
        <v>0.99717767970366689</v>
      </c>
      <c r="J22" s="5">
        <f t="shared" si="4"/>
        <v>0.99717767970366689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0.83542820396749173</v>
      </c>
      <c r="E23" s="5">
        <v>1</v>
      </c>
      <c r="F23" s="5">
        <v>1</v>
      </c>
      <c r="G23" s="5">
        <v>0.83542820396749173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18.315553563424469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1.0077007162318701</v>
      </c>
      <c r="N38" s="4">
        <v>1</v>
      </c>
      <c r="O38" s="4">
        <v>1</v>
      </c>
      <c r="P38" s="4">
        <v>1</v>
      </c>
      <c r="Q38" s="4">
        <v>1</v>
      </c>
      <c r="R38" s="4">
        <v>2.574516311827086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4.3894088584252469</v>
      </c>
      <c r="C39" s="4">
        <v>1.0787834110149339</v>
      </c>
      <c r="D39" s="4">
        <v>1.015158528968735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4.5100892782177944</v>
      </c>
      <c r="C40" s="4">
        <v>1.058374185541421</v>
      </c>
      <c r="D40" s="4">
        <v>0.99999999999999989</v>
      </c>
      <c r="E40" s="4">
        <v>0.99999999999999989</v>
      </c>
      <c r="F40" s="4">
        <v>0.99999999999999989</v>
      </c>
      <c r="G40" s="4">
        <v>0.99999999999999989</v>
      </c>
      <c r="H40" s="4">
        <v>0.99999999999999989</v>
      </c>
      <c r="I40" s="4">
        <v>0.99999999999999989</v>
      </c>
      <c r="J40" s="4">
        <v>0.99999999999999989</v>
      </c>
      <c r="K40" s="4">
        <v>0.99999999999999989</v>
      </c>
      <c r="L40" s="4">
        <v>0.99999999999999989</v>
      </c>
      <c r="M40" s="4">
        <v>0.99999999999999989</v>
      </c>
      <c r="N40" s="4">
        <v>0.99999999999999989</v>
      </c>
      <c r="O40" s="4">
        <v>0.99999999999999989</v>
      </c>
      <c r="P40" s="4">
        <v>0.99999999999999989</v>
      </c>
      <c r="Q40" s="4">
        <v>0.99999999999999989</v>
      </c>
      <c r="R40" s="4">
        <v>0.99999999999999989</v>
      </c>
      <c r="S40" s="4">
        <v>0.99999999999999989</v>
      </c>
      <c r="T40" s="4">
        <v>0.99999999999999989</v>
      </c>
      <c r="U40" s="4">
        <v>0.99999999999999989</v>
      </c>
      <c r="V40" s="4">
        <v>0.99999999999999989</v>
      </c>
    </row>
    <row r="41" spans="1:24" ht="15.5" customHeight="1" x14ac:dyDescent="0.35">
      <c r="A41" s="1">
        <f t="shared" si="6"/>
        <v>3</v>
      </c>
      <c r="B41" s="4">
        <v>11.368813509759489</v>
      </c>
      <c r="C41" s="4">
        <v>1.010648558972183</v>
      </c>
      <c r="D41" s="4">
        <v>1</v>
      </c>
      <c r="E41" s="4">
        <v>1.0046319272125721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2.5193183889192641</v>
      </c>
      <c r="C42" s="4">
        <v>0.96245523926646659</v>
      </c>
      <c r="D42" s="4">
        <v>1.0390093577361039</v>
      </c>
      <c r="E42" s="4">
        <v>1</v>
      </c>
      <c r="F42" s="4">
        <v>1</v>
      </c>
      <c r="G42" s="4">
        <v>1</v>
      </c>
      <c r="H42" s="4">
        <v>1.0231851557130971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19.548823529411759</v>
      </c>
      <c r="C43" s="4">
        <v>1.0571419974122109</v>
      </c>
      <c r="D43" s="4">
        <v>1</v>
      </c>
      <c r="E43" s="4">
        <v>1</v>
      </c>
      <c r="F43" s="4">
        <v>1</v>
      </c>
      <c r="G43" s="4">
        <v>1</v>
      </c>
      <c r="H43" s="4">
        <v>1.018245474211545</v>
      </c>
      <c r="I43" s="4">
        <v>1</v>
      </c>
      <c r="J43" s="4">
        <v>1.051533279288849</v>
      </c>
      <c r="K43" s="4">
        <v>0.99999999999999989</v>
      </c>
      <c r="L43" s="4">
        <v>1.021772360533276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32.999999999999993</v>
      </c>
      <c r="C44" s="4">
        <v>2.102016464860017</v>
      </c>
      <c r="D44" s="4">
        <v>0.99452535973758305</v>
      </c>
      <c r="E44" s="4">
        <v>1</v>
      </c>
      <c r="F44" s="4">
        <v>1</v>
      </c>
      <c r="G44" s="4">
        <v>1.004911011852317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1.005477875026684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4.4232090284592731</v>
      </c>
      <c r="C45" s="4">
        <v>1</v>
      </c>
      <c r="D45" s="4">
        <v>1</v>
      </c>
      <c r="E45" s="4">
        <v>1.026180043263631</v>
      </c>
      <c r="F45" s="4">
        <v>1.034646775849954</v>
      </c>
      <c r="G45" s="4">
        <v>1</v>
      </c>
      <c r="H45" s="4">
        <v>1.064308849649984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4.0549126389834349</v>
      </c>
      <c r="D46" s="4">
        <v>1</v>
      </c>
      <c r="E46" s="4">
        <v>1</v>
      </c>
      <c r="F46" s="4">
        <v>1</v>
      </c>
      <c r="G46" s="4">
        <v>1.4837716843872411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37.424257066924383</v>
      </c>
      <c r="C47" s="4">
        <v>1.16293197502889</v>
      </c>
      <c r="D47" s="4">
        <v>1.0097814441230839</v>
      </c>
      <c r="E47" s="4">
        <v>0.99999999999999989</v>
      </c>
      <c r="F47" s="4">
        <v>1.0135349836997449</v>
      </c>
      <c r="G47" s="4">
        <v>1.0052125991939731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11.03055466837006</v>
      </c>
      <c r="C48" s="4">
        <v>1.1381912942766139</v>
      </c>
      <c r="D48" s="4">
        <v>1.0073519435587821</v>
      </c>
      <c r="E48" s="4">
        <v>1.3663201313186579</v>
      </c>
      <c r="F48" s="4">
        <v>1</v>
      </c>
      <c r="G48" s="4">
        <v>0.98600842821233181</v>
      </c>
      <c r="H48" s="4">
        <v>1.0141901137833429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1.0454798103645579</v>
      </c>
      <c r="D49" s="4">
        <v>3.0391126678342091</v>
      </c>
      <c r="E49" s="4">
        <v>1.0177508095055161</v>
      </c>
      <c r="F49" s="4">
        <v>1</v>
      </c>
      <c r="G49" s="4">
        <v>1</v>
      </c>
      <c r="H49" s="4">
        <v>1</v>
      </c>
      <c r="I49" s="4">
        <v>1</v>
      </c>
      <c r="J49" s="4">
        <v>1.003764605963378</v>
      </c>
      <c r="K49" s="4">
        <v>0.99999999999999989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9.0404631176891854</v>
      </c>
      <c r="C50" s="4">
        <v>1.3868446416075839</v>
      </c>
      <c r="D50" s="4">
        <v>1.0297978884435599</v>
      </c>
      <c r="E50" s="4">
        <v>1</v>
      </c>
      <c r="F50" s="4">
        <v>1</v>
      </c>
      <c r="G50" s="4">
        <v>1</v>
      </c>
      <c r="H50" s="4">
        <v>2.6640319494134288</v>
      </c>
      <c r="I50" s="4">
        <v>1.00763435599002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4.7742875389159423</v>
      </c>
      <c r="C51" s="4">
        <v>1.295681979684822</v>
      </c>
      <c r="D51" s="4">
        <v>1.516185646167644</v>
      </c>
      <c r="E51" s="4">
        <v>1.017388491933459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1.0024930041117841</v>
      </c>
      <c r="U51" s="4"/>
      <c r="V51" s="4"/>
    </row>
    <row r="52" spans="1:22" ht="15.5" customHeight="1" x14ac:dyDescent="0.35">
      <c r="A52" s="1">
        <f t="shared" si="6"/>
        <v>14</v>
      </c>
      <c r="B52" s="4">
        <v>15.61344537815126</v>
      </c>
      <c r="C52" s="4">
        <v>2.7755161953224392</v>
      </c>
      <c r="D52" s="4">
        <v>1</v>
      </c>
      <c r="E52" s="4">
        <v>1.006819330348224</v>
      </c>
      <c r="F52" s="4">
        <v>1</v>
      </c>
      <c r="G52" s="4">
        <v>1.0034697397257479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8.4661645000607439</v>
      </c>
      <c r="C53" s="4">
        <v>1.0303795651861949</v>
      </c>
      <c r="D53" s="4">
        <v>1</v>
      </c>
      <c r="E53" s="4">
        <v>1.1980167683351439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1</v>
      </c>
      <c r="D54" s="4">
        <v>5.6438729900737208</v>
      </c>
      <c r="E54" s="4">
        <v>1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8.3507062834875789</v>
      </c>
      <c r="C55" s="4">
        <v>1.4535697620158661</v>
      </c>
      <c r="D55" s="4">
        <v>1</v>
      </c>
      <c r="E55" s="4">
        <v>1.0967897271268059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>
        <v>1.1177084057567961</v>
      </c>
      <c r="D56" s="4">
        <v>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>
        <v>2.117064647641234</v>
      </c>
      <c r="C57" s="4">
        <v>1.6225584594222831</v>
      </c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1.056514409568917</v>
      </c>
    </row>
    <row r="59" spans="1:22" ht="15.5" customHeight="1" x14ac:dyDescent="0.35">
      <c r="A59" s="1">
        <f t="shared" si="6"/>
        <v>21</v>
      </c>
      <c r="B59" s="4">
        <v>15.37636363636364</v>
      </c>
      <c r="C59" s="4">
        <v>1.2273264751093771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5.9648606261703839E-2</v>
      </c>
      <c r="C2" s="32">
        <v>4.6653071465050933E-2</v>
      </c>
      <c r="D2" s="32">
        <v>5.9321937054358703E-2</v>
      </c>
      <c r="E2" s="32">
        <v>4.9535310264490873E-2</v>
      </c>
      <c r="F2" s="32">
        <v>2.960764923316905E-2</v>
      </c>
      <c r="G2" s="32">
        <v>3.249975631581966E-2</v>
      </c>
      <c r="H2" s="32">
        <v>3.9077827320697887E-2</v>
      </c>
      <c r="I2" s="32">
        <v>4.8058606997161669E-2</v>
      </c>
      <c r="J2" s="32">
        <v>5.3988698591121258E-2</v>
      </c>
      <c r="M2" s="31">
        <v>1</v>
      </c>
      <c r="N2" s="17">
        <v>8.0077699672514147</v>
      </c>
      <c r="O2" s="17">
        <v>7.6464601454441761</v>
      </c>
      <c r="P2" s="17">
        <v>6.2741764080765137</v>
      </c>
      <c r="Q2" s="17">
        <v>15.37636363636364</v>
      </c>
      <c r="R2" s="17">
        <v>12.368736646718901</v>
      </c>
      <c r="S2" s="17">
        <v>9.1054993003299405</v>
      </c>
      <c r="T2" s="17">
        <v>8.6147115224974815</v>
      </c>
      <c r="U2" s="17">
        <v>15.37636363636364</v>
      </c>
      <c r="V2" s="17">
        <v>10.825270022220071</v>
      </c>
    </row>
    <row r="3" spans="1:27" x14ac:dyDescent="0.35">
      <c r="A3">
        <f t="shared" ref="A3:A24" si="0">+A2+1</f>
        <v>2</v>
      </c>
      <c r="B3" s="32">
        <v>0.47765231781087669</v>
      </c>
      <c r="C3" s="32">
        <v>0.35673085162007079</v>
      </c>
      <c r="D3" s="32">
        <v>0.3721962979478573</v>
      </c>
      <c r="E3" s="32">
        <v>0.76167294346690773</v>
      </c>
      <c r="F3" s="32">
        <v>0.36620921609349671</v>
      </c>
      <c r="G3" s="32">
        <v>0.29592650839458939</v>
      </c>
      <c r="H3" s="32">
        <v>0.33664420929378303</v>
      </c>
      <c r="I3" s="32">
        <v>0.73896661704544764</v>
      </c>
      <c r="J3" s="32">
        <v>0.50004328444734736</v>
      </c>
      <c r="M3">
        <f t="shared" ref="M3:M24" si="1">+M2+1</f>
        <v>2</v>
      </c>
      <c r="N3" s="17">
        <v>1.3070656764269151</v>
      </c>
      <c r="O3" s="17">
        <v>1.467937274668347</v>
      </c>
      <c r="P3" s="17">
        <v>1.1738418662664929</v>
      </c>
      <c r="Q3" s="17">
        <v>1.228459921945362</v>
      </c>
      <c r="R3" s="17">
        <v>1.39002368453755</v>
      </c>
      <c r="S3" s="17">
        <v>1.341104715728878</v>
      </c>
      <c r="T3" s="17">
        <v>1.2368605170507201</v>
      </c>
      <c r="U3" s="17">
        <v>1.28329497817722</v>
      </c>
      <c r="V3" s="17">
        <v>1.201150894105927</v>
      </c>
    </row>
    <row r="4" spans="1:27" x14ac:dyDescent="0.35">
      <c r="A4">
        <f t="shared" si="0"/>
        <v>3</v>
      </c>
      <c r="B4" s="32">
        <v>0.6243229498763575</v>
      </c>
      <c r="C4" s="32">
        <v>0.52365851411728537</v>
      </c>
      <c r="D4" s="32">
        <v>0.43689959700059228</v>
      </c>
      <c r="E4" s="32">
        <v>0.93568468467925148</v>
      </c>
      <c r="F4" s="32">
        <v>0.50903948386589004</v>
      </c>
      <c r="G4" s="32">
        <v>0.3968684359171652</v>
      </c>
      <c r="H4" s="32">
        <v>0.41638193076923941</v>
      </c>
      <c r="I4" s="32">
        <v>0.94831214869503189</v>
      </c>
      <c r="J4" s="32">
        <v>0.59566507807546676</v>
      </c>
      <c r="M4">
        <f t="shared" si="1"/>
        <v>3</v>
      </c>
      <c r="N4" s="17">
        <v>1.2028908223279211</v>
      </c>
      <c r="O4" s="17">
        <v>1.3791743218415651</v>
      </c>
      <c r="P4" s="17">
        <v>1.9370222442494389</v>
      </c>
      <c r="Q4" s="17">
        <v>1.017456420937787</v>
      </c>
      <c r="R4" s="17">
        <v>1.350062392200587</v>
      </c>
      <c r="S4" s="17">
        <v>1.6085514158141589</v>
      </c>
      <c r="T4" s="17">
        <v>1.7833978999404401</v>
      </c>
      <c r="U4" s="17">
        <v>1.0188381365229719</v>
      </c>
      <c r="V4" s="17">
        <v>1.4772393325936131</v>
      </c>
    </row>
    <row r="5" spans="1:27" x14ac:dyDescent="0.35">
      <c r="A5">
        <f t="shared" si="0"/>
        <v>4</v>
      </c>
      <c r="B5" s="32">
        <v>0.75099234657496516</v>
      </c>
      <c r="C5" s="32">
        <v>0.7222163760842687</v>
      </c>
      <c r="D5" s="32">
        <v>0.84628423789376273</v>
      </c>
      <c r="E5" s="32">
        <v>0.95201839040005276</v>
      </c>
      <c r="F5" s="32">
        <v>0.68723506331253581</v>
      </c>
      <c r="G5" s="32">
        <v>0.63838328448650705</v>
      </c>
      <c r="H5" s="32">
        <v>0.74257466090700719</v>
      </c>
      <c r="I5" s="32">
        <v>0.9661765824185421</v>
      </c>
      <c r="J5" s="32">
        <v>0.89604290768897166</v>
      </c>
      <c r="M5">
        <f t="shared" si="1"/>
        <v>4</v>
      </c>
      <c r="N5" s="17">
        <v>1.027975170278425</v>
      </c>
      <c r="O5" s="17">
        <v>1.0444787425480171</v>
      </c>
      <c r="P5" s="17">
        <v>1.028739589083475</v>
      </c>
      <c r="Q5" s="17">
        <v>1.0456887407182911</v>
      </c>
      <c r="R5" s="17">
        <v>1.0366948614522</v>
      </c>
      <c r="S5" s="17">
        <v>1.0585904382139839</v>
      </c>
      <c r="T5" s="17">
        <v>1.050270970968362</v>
      </c>
      <c r="U5" s="17">
        <v>1.032263242375602</v>
      </c>
      <c r="V5" s="17">
        <v>1.037214164900883</v>
      </c>
    </row>
    <row r="6" spans="1:27" x14ac:dyDescent="0.35">
      <c r="A6">
        <f t="shared" si="0"/>
        <v>5</v>
      </c>
      <c r="B6" s="32">
        <v>0.77200148534819391</v>
      </c>
      <c r="C6" s="32">
        <v>0.75433965234008249</v>
      </c>
      <c r="D6" s="32">
        <v>0.87060609913865161</v>
      </c>
      <c r="E6" s="32">
        <v>0.99551491179808527</v>
      </c>
      <c r="F6" s="32">
        <v>0.71245305874588361</v>
      </c>
      <c r="G6" s="32">
        <v>0.67578644087305373</v>
      </c>
      <c r="H6" s="32">
        <v>0.77990461012730483</v>
      </c>
      <c r="I6" s="32">
        <v>0.99734857167474222</v>
      </c>
      <c r="J6" s="32">
        <v>0.92888011968723472</v>
      </c>
      <c r="M6">
        <f t="shared" si="1"/>
        <v>5</v>
      </c>
      <c r="N6" s="17">
        <v>1.001394207781646</v>
      </c>
      <c r="O6" s="17">
        <v>1.002189994928617</v>
      </c>
      <c r="P6" s="17">
        <v>1</v>
      </c>
      <c r="Q6" s="17">
        <v>1</v>
      </c>
      <c r="R6" s="17">
        <v>1.0025358820815631</v>
      </c>
      <c r="S6" s="17">
        <v>1.004015146629142</v>
      </c>
      <c r="T6" s="17">
        <v>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0.77307781582650847</v>
      </c>
      <c r="C7" s="32">
        <v>0.75599165235316224</v>
      </c>
      <c r="D7" s="32">
        <v>0.87060609913865161</v>
      </c>
      <c r="E7" s="32">
        <v>0.99551491179808527</v>
      </c>
      <c r="F7" s="32">
        <v>0.71425975569151201</v>
      </c>
      <c r="G7" s="32">
        <v>0.67849982252314478</v>
      </c>
      <c r="H7" s="32">
        <v>0.77990461012730483</v>
      </c>
      <c r="I7" s="32">
        <v>0.99734857167474222</v>
      </c>
      <c r="J7" s="32">
        <v>0.92888011968723472</v>
      </c>
      <c r="M7">
        <f t="shared" si="1"/>
        <v>6</v>
      </c>
      <c r="N7" s="17">
        <v>1.0036684493899131</v>
      </c>
      <c r="O7" s="17">
        <v>1.005007386482303</v>
      </c>
      <c r="P7" s="17">
        <v>1.0011917135317121</v>
      </c>
      <c r="Q7" s="17">
        <v>1</v>
      </c>
      <c r="R7" s="17">
        <v>1.026854081298423</v>
      </c>
      <c r="S7" s="17">
        <v>1.040281121947634</v>
      </c>
      <c r="T7" s="17">
        <v>1.000578289954291</v>
      </c>
      <c r="U7" s="17">
        <v>1</v>
      </c>
      <c r="V7" s="17">
        <v>1.0005958567658559</v>
      </c>
    </row>
    <row r="8" spans="1:27" x14ac:dyDescent="0.35">
      <c r="A8">
        <f t="shared" si="0"/>
        <v>7</v>
      </c>
      <c r="B8" s="32">
        <v>0.77591381266833281</v>
      </c>
      <c r="C8" s="32">
        <v>0.7597771947338896</v>
      </c>
      <c r="D8" s="32">
        <v>0.87164361220778575</v>
      </c>
      <c r="E8" s="32">
        <v>0.99551491179808527</v>
      </c>
      <c r="F8" s="32">
        <v>0.73344054523904367</v>
      </c>
      <c r="G8" s="32">
        <v>0.70583055661564764</v>
      </c>
      <c r="H8" s="32">
        <v>0.78035562112864676</v>
      </c>
      <c r="I8" s="32">
        <v>0.99734857167474222</v>
      </c>
      <c r="J8" s="32">
        <v>0.92947031820814996</v>
      </c>
      <c r="M8">
        <f t="shared" si="1"/>
        <v>7</v>
      </c>
      <c r="N8" s="17">
        <v>1.070530717316039</v>
      </c>
      <c r="O8" s="17">
        <v>1.0924966870457899</v>
      </c>
      <c r="P8" s="17">
        <v>1.141923265244333</v>
      </c>
      <c r="Q8" s="17">
        <v>1</v>
      </c>
      <c r="R8" s="17">
        <v>1.1049389142806709</v>
      </c>
      <c r="S8" s="17">
        <v>1.1467313655881921</v>
      </c>
      <c r="T8" s="17">
        <v>1.277338658235571</v>
      </c>
      <c r="U8" s="17">
        <v>1</v>
      </c>
      <c r="V8" s="17">
        <v>1.070961632622166</v>
      </c>
    </row>
    <row r="9" spans="1:27" x14ac:dyDescent="0.35">
      <c r="A9">
        <f t="shared" si="0"/>
        <v>8</v>
      </c>
      <c r="B9" s="32">
        <v>0.83063957045125325</v>
      </c>
      <c r="C9" s="32">
        <v>0.83005406813971816</v>
      </c>
      <c r="D9" s="32">
        <v>0.99535011978167964</v>
      </c>
      <c r="E9" s="32">
        <v>0.99551491179808527</v>
      </c>
      <c r="F9" s="32">
        <v>0.81040699974585195</v>
      </c>
      <c r="G9" s="32">
        <v>0.80939803806173527</v>
      </c>
      <c r="H9" s="32">
        <v>0.99677840203905166</v>
      </c>
      <c r="I9" s="32">
        <v>0.99734857167474222</v>
      </c>
      <c r="J9" s="32">
        <v>0.99543250896962898</v>
      </c>
      <c r="M9">
        <f t="shared" si="1"/>
        <v>8</v>
      </c>
      <c r="N9" s="17">
        <v>1.000830696187595</v>
      </c>
      <c r="O9" s="17">
        <v>1.0010683854074089</v>
      </c>
      <c r="P9" s="17">
        <v>1.0015535088468801</v>
      </c>
      <c r="Q9" s="17">
        <v>1</v>
      </c>
      <c r="R9" s="17">
        <v>1.0004771472493761</v>
      </c>
      <c r="S9" s="17">
        <v>1.0006361963325019</v>
      </c>
      <c r="T9" s="17">
        <v>1.0012723926650029</v>
      </c>
      <c r="U9" s="17">
        <v>1</v>
      </c>
      <c r="V9" s="17">
        <v>1.0007767544234401</v>
      </c>
    </row>
    <row r="10" spans="1:27" x14ac:dyDescent="0.35">
      <c r="A10">
        <f t="shared" si="0"/>
        <v>9</v>
      </c>
      <c r="B10" s="32">
        <v>0.83132957957569298</v>
      </c>
      <c r="C10" s="32">
        <v>0.83094088579347947</v>
      </c>
      <c r="D10" s="32">
        <v>0.99689640499850329</v>
      </c>
      <c r="E10" s="32">
        <v>0.99551491179808527</v>
      </c>
      <c r="F10" s="32">
        <v>0.81079368321665612</v>
      </c>
      <c r="G10" s="32">
        <v>0.80991297412508423</v>
      </c>
      <c r="H10" s="32">
        <v>0.99804669556643999</v>
      </c>
      <c r="I10" s="32">
        <v>0.99734857167474222</v>
      </c>
      <c r="J10" s="32">
        <v>0.99620517945013565</v>
      </c>
      <c r="M10">
        <f t="shared" si="1"/>
        <v>9</v>
      </c>
      <c r="N10" s="17">
        <v>1.0018732250860869</v>
      </c>
      <c r="O10" s="17">
        <v>1.002251952410864</v>
      </c>
      <c r="P10" s="17">
        <v>1.000736005840605</v>
      </c>
      <c r="Q10" s="17">
        <v>1</v>
      </c>
      <c r="R10" s="17">
        <v>1.0036865256834819</v>
      </c>
      <c r="S10" s="17">
        <v>1.0046081571043519</v>
      </c>
      <c r="T10" s="17">
        <v>1.0006274343272299</v>
      </c>
      <c r="U10" s="17">
        <v>1</v>
      </c>
      <c r="V10" s="17">
        <v>1.000368002920303</v>
      </c>
    </row>
    <row r="11" spans="1:27" x14ac:dyDescent="0.35">
      <c r="A11">
        <f t="shared" si="0"/>
        <v>10</v>
      </c>
      <c r="B11" s="32">
        <v>0.83288684699896021</v>
      </c>
      <c r="C11" s="32">
        <v>0.83281212512452762</v>
      </c>
      <c r="D11" s="32">
        <v>0.99763012657506023</v>
      </c>
      <c r="E11" s="32">
        <v>0.99551491179808527</v>
      </c>
      <c r="F11" s="32">
        <v>0.81378269495383893</v>
      </c>
      <c r="G11" s="32">
        <v>0.81364518035070565</v>
      </c>
      <c r="H11" s="32">
        <v>0.99867290432341638</v>
      </c>
      <c r="I11" s="32">
        <v>0.99734857167474222</v>
      </c>
      <c r="J11" s="32">
        <v>0.99657139680624762</v>
      </c>
      <c r="M11">
        <f t="shared" si="1"/>
        <v>10</v>
      </c>
      <c r="N11" s="17">
        <v>1.0002678051079781</v>
      </c>
      <c r="O11" s="17">
        <v>1.000303345709771</v>
      </c>
      <c r="P11" s="17">
        <v>1.00049608087783</v>
      </c>
      <c r="Q11" s="17">
        <v>1.000720443677261</v>
      </c>
      <c r="R11" s="17">
        <v>1.0001780717222699</v>
      </c>
      <c r="S11" s="17">
        <v>1.000207750342649</v>
      </c>
      <c r="T11" s="17">
        <v>1.0004155006852971</v>
      </c>
      <c r="U11" s="17">
        <v>1.000831001370595</v>
      </c>
      <c r="V11" s="17">
        <v>1.000608262277545</v>
      </c>
    </row>
    <row r="12" spans="1:27" x14ac:dyDescent="0.35">
      <c r="A12">
        <f t="shared" si="0"/>
        <v>11</v>
      </c>
      <c r="B12" s="32">
        <v>0.83310989835095428</v>
      </c>
      <c r="C12" s="32">
        <v>0.83306475510972899</v>
      </c>
      <c r="D12" s="32">
        <v>0.99812503180400125</v>
      </c>
      <c r="E12" s="32">
        <v>0.99623212422190865</v>
      </c>
      <c r="F12" s="32">
        <v>0.81392760663988317</v>
      </c>
      <c r="G12" s="32">
        <v>0.81381421541571808</v>
      </c>
      <c r="H12" s="32">
        <v>0.99908785359955066</v>
      </c>
      <c r="I12" s="32">
        <v>0.99817736970476445</v>
      </c>
      <c r="J12" s="32">
        <v>0.99717767970366689</v>
      </c>
      <c r="M12">
        <f t="shared" si="1"/>
        <v>11</v>
      </c>
      <c r="N12" s="17">
        <v>1.0008245948762351</v>
      </c>
      <c r="O12" s="17">
        <v>1.000878828914866</v>
      </c>
      <c r="P12" s="17">
        <v>1</v>
      </c>
      <c r="Q12" s="17">
        <v>1</v>
      </c>
      <c r="R12" s="17">
        <v>1.001674796964098</v>
      </c>
      <c r="S12" s="17">
        <v>1.001814363377773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0.8337968765044752</v>
      </c>
      <c r="C13" s="32">
        <v>0.8337968765044752</v>
      </c>
      <c r="D13" s="32">
        <v>0.99812503180400125</v>
      </c>
      <c r="E13" s="32">
        <v>0.99623212422190865</v>
      </c>
      <c r="F13" s="32">
        <v>0.81529077012447937</v>
      </c>
      <c r="G13" s="32">
        <v>0.81529077012447937</v>
      </c>
      <c r="H13" s="32">
        <v>0.99908785359955066</v>
      </c>
      <c r="I13" s="32">
        <v>0.99817736970476445</v>
      </c>
      <c r="J13" s="32">
        <v>0.99717767970366689</v>
      </c>
      <c r="M13">
        <f t="shared" si="1"/>
        <v>12</v>
      </c>
      <c r="N13" s="17">
        <v>1.000556047398329</v>
      </c>
      <c r="O13" s="17">
        <v>1.000556047398329</v>
      </c>
      <c r="P13" s="17">
        <v>1</v>
      </c>
      <c r="Q13" s="17">
        <v>1</v>
      </c>
      <c r="R13" s="17">
        <v>1.0006417263526559</v>
      </c>
      <c r="S13" s="17">
        <v>1.0006417263526559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0.83426050708839006</v>
      </c>
      <c r="C14" s="32">
        <v>0.83426050708839006</v>
      </c>
      <c r="D14" s="32">
        <v>0.99812503180400125</v>
      </c>
      <c r="E14" s="32">
        <v>0.99623212422190865</v>
      </c>
      <c r="F14" s="32">
        <v>0.81581396369674541</v>
      </c>
      <c r="G14" s="32">
        <v>0.81581396369674541</v>
      </c>
      <c r="H14" s="32">
        <v>0.99908785359955066</v>
      </c>
      <c r="I14" s="32">
        <v>0.99817736970476445</v>
      </c>
      <c r="J14" s="32">
        <v>0.99717767970366689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0.83426050708839006</v>
      </c>
      <c r="C15" s="32">
        <v>0.83426050708839006</v>
      </c>
      <c r="D15" s="32">
        <v>0.99812503180400125</v>
      </c>
      <c r="E15" s="32">
        <v>0.99623212422190865</v>
      </c>
      <c r="F15" s="32">
        <v>0.81581396369674541</v>
      </c>
      <c r="G15" s="32">
        <v>0.81581396369674541</v>
      </c>
      <c r="H15" s="32">
        <v>0.99908785359955066</v>
      </c>
      <c r="I15" s="32">
        <v>0.99817736970476445</v>
      </c>
      <c r="J15" s="32">
        <v>0.99717767970366689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0.83426050708839006</v>
      </c>
      <c r="C16" s="32">
        <v>0.83426050708839006</v>
      </c>
      <c r="D16" s="32">
        <v>0.99812503180400125</v>
      </c>
      <c r="E16" s="32">
        <v>0.99623212422190865</v>
      </c>
      <c r="F16" s="32">
        <v>0.81581396369674541</v>
      </c>
      <c r="G16" s="32">
        <v>0.81581396369674541</v>
      </c>
      <c r="H16" s="32">
        <v>0.99908785359955066</v>
      </c>
      <c r="I16" s="32">
        <v>0.99817736970476445</v>
      </c>
      <c r="J16" s="32">
        <v>0.99717767970366689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0.83426050708839006</v>
      </c>
      <c r="C17" s="32">
        <v>0.83426050708839006</v>
      </c>
      <c r="D17" s="32">
        <v>0.99812503180400125</v>
      </c>
      <c r="E17" s="32">
        <v>0.99623212422190865</v>
      </c>
      <c r="F17" s="32">
        <v>0.81581396369674541</v>
      </c>
      <c r="G17" s="32">
        <v>0.81581396369674541</v>
      </c>
      <c r="H17" s="32">
        <v>0.99908785359955066</v>
      </c>
      <c r="I17" s="32">
        <v>0.99817736970476445</v>
      </c>
      <c r="J17" s="32">
        <v>0.99717767970366689</v>
      </c>
      <c r="M17">
        <f t="shared" si="1"/>
        <v>16</v>
      </c>
      <c r="N17" s="17">
        <v>1.0013996789602051</v>
      </c>
      <c r="O17" s="17">
        <v>1.0013996789602051</v>
      </c>
      <c r="P17" s="17">
        <v>1.001878490305578</v>
      </c>
      <c r="Q17" s="17">
        <v>1.0037821263603941</v>
      </c>
      <c r="R17" s="17">
        <v>1.000684734378336</v>
      </c>
      <c r="S17" s="17">
        <v>1.000684734378336</v>
      </c>
      <c r="T17" s="17">
        <v>1.000912979171114</v>
      </c>
      <c r="U17" s="17">
        <v>1.001825958342228</v>
      </c>
      <c r="V17" s="17">
        <v>1.0028303083329859</v>
      </c>
    </row>
    <row r="18" spans="1:22" x14ac:dyDescent="0.35">
      <c r="A18">
        <f t="shared" si="0"/>
        <v>17</v>
      </c>
      <c r="B18" s="32">
        <v>0.83542820396749173</v>
      </c>
      <c r="C18" s="32">
        <v>0.83542820396749173</v>
      </c>
      <c r="D18" s="32">
        <v>1</v>
      </c>
      <c r="E18" s="32">
        <v>1</v>
      </c>
      <c r="F18" s="32">
        <v>0.81637257956401477</v>
      </c>
      <c r="G18" s="32">
        <v>0.81637257956401477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1.196990950569957</v>
      </c>
      <c r="O18" s="17">
        <v>1.196990950569957</v>
      </c>
      <c r="P18" s="17">
        <v>1</v>
      </c>
      <c r="Q18" s="17">
        <v>1</v>
      </c>
      <c r="R18" s="17">
        <v>1.224930901689584</v>
      </c>
      <c r="S18" s="17">
        <v>1.224930901689584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45291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44562</v>
      </c>
      <c r="T7" s="11">
        <f>R9</f>
        <v>44593</v>
      </c>
      <c r="U7" s="11">
        <f>R10</f>
        <v>44621</v>
      </c>
      <c r="V7" s="11">
        <f>R11</f>
        <v>44652</v>
      </c>
      <c r="W7" s="11">
        <f>R12</f>
        <v>44682</v>
      </c>
      <c r="X7" s="11">
        <f>R13</f>
        <v>44713</v>
      </c>
      <c r="Y7" s="11">
        <f>R14</f>
        <v>44743</v>
      </c>
      <c r="Z7" s="11">
        <f>R15</f>
        <v>44774</v>
      </c>
      <c r="AA7" s="11">
        <f>R16</f>
        <v>44805</v>
      </c>
      <c r="AB7" s="11">
        <f>R17</f>
        <v>44835</v>
      </c>
      <c r="AC7" s="11">
        <f>R18</f>
        <v>44866</v>
      </c>
      <c r="AD7" s="11">
        <f>R19</f>
        <v>44896</v>
      </c>
      <c r="AE7" s="11">
        <f>R20</f>
        <v>44927</v>
      </c>
      <c r="AF7" s="11">
        <f>R21</f>
        <v>44958</v>
      </c>
      <c r="AG7" s="11">
        <f>R22</f>
        <v>44986</v>
      </c>
      <c r="AH7" s="11">
        <f>R23</f>
        <v>45017</v>
      </c>
      <c r="AI7" s="11">
        <f>R24</f>
        <v>45047</v>
      </c>
      <c r="AJ7" s="11">
        <f>R25</f>
        <v>45078</v>
      </c>
      <c r="AK7" s="11">
        <f>R26</f>
        <v>45108</v>
      </c>
      <c r="AL7" s="11">
        <f>R27</f>
        <v>45139</v>
      </c>
      <c r="AM7" s="11">
        <f>R28</f>
        <v>45170</v>
      </c>
      <c r="AN7" s="11">
        <f>R29</f>
        <v>45200</v>
      </c>
      <c r="AO7" s="11">
        <f>R30</f>
        <v>45231</v>
      </c>
      <c r="AP7" s="11">
        <f>R31</f>
        <v>45261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44562</v>
      </c>
      <c r="B8" s="13">
        <v>3180.3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3180.3</v>
      </c>
      <c r="H8" s="14">
        <f t="shared" ref="H8:H31" si="4">G8-B8</f>
        <v>0</v>
      </c>
      <c r="I8" s="13">
        <v>2489.1083333333331</v>
      </c>
      <c r="J8" s="13">
        <f t="shared" ref="J8:J28" si="5">100*$G8/$I8</f>
        <v>127.76864539845261</v>
      </c>
      <c r="K8" s="13">
        <f t="shared" ref="K8:K31" si="6">100*(B8/I8)</f>
        <v>127.76864539845261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44562</v>
      </c>
      <c r="S8" s="17">
        <v>66.930000000000007</v>
      </c>
      <c r="T8" s="17">
        <v>1225.8599999999999</v>
      </c>
      <c r="U8" s="17">
        <v>1225.8599999999999</v>
      </c>
      <c r="V8" s="17">
        <v>1225.8599999999999</v>
      </c>
      <c r="W8" s="17">
        <v>1225.8599999999999</v>
      </c>
      <c r="X8" s="17">
        <v>1225.8599999999999</v>
      </c>
      <c r="Y8" s="17">
        <v>1225.8599999999999</v>
      </c>
      <c r="Z8" s="17">
        <v>1225.8599999999999</v>
      </c>
      <c r="AA8" s="17">
        <v>1225.8599999999999</v>
      </c>
      <c r="AB8" s="17">
        <v>1225.8599999999999</v>
      </c>
      <c r="AC8" s="17">
        <v>1225.8599999999999</v>
      </c>
      <c r="AD8" s="17">
        <v>1225.8599999999999</v>
      </c>
      <c r="AE8" s="17">
        <v>1235.3</v>
      </c>
      <c r="AF8" s="17">
        <v>1235.3</v>
      </c>
      <c r="AG8" s="17">
        <v>1235.3</v>
      </c>
      <c r="AH8" s="17">
        <v>1235.3</v>
      </c>
      <c r="AI8" s="17">
        <v>1235.3</v>
      </c>
      <c r="AJ8" s="17">
        <v>3180.3</v>
      </c>
      <c r="AK8" s="17">
        <v>3180.3</v>
      </c>
      <c r="AL8" s="17">
        <v>3180.3</v>
      </c>
      <c r="AM8" s="17">
        <v>3180.3</v>
      </c>
      <c r="AN8" s="17">
        <v>3180.3</v>
      </c>
      <c r="AO8" s="17">
        <v>3180.3</v>
      </c>
      <c r="AP8" s="17">
        <v>3180.3</v>
      </c>
      <c r="AQ8" s="13"/>
      <c r="AR8" s="13"/>
    </row>
    <row r="9" spans="1:44" x14ac:dyDescent="0.35">
      <c r="A9" s="12">
        <f t="shared" si="0"/>
        <v>44593</v>
      </c>
      <c r="B9" s="13">
        <v>1381.58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1381.58</v>
      </c>
      <c r="H9" s="14">
        <f t="shared" si="4"/>
        <v>0</v>
      </c>
      <c r="I9" s="13">
        <v>2489.1083333333331</v>
      </c>
      <c r="J9" s="13">
        <f t="shared" si="5"/>
        <v>55.505016856772677</v>
      </c>
      <c r="K9" s="13">
        <f t="shared" si="6"/>
        <v>55.50501685677267</v>
      </c>
      <c r="L9" s="13">
        <f t="shared" si="7"/>
        <v>0</v>
      </c>
      <c r="M9" s="13"/>
      <c r="N9" s="13"/>
      <c r="O9" s="13"/>
      <c r="P9" s="13"/>
      <c r="R9" s="16">
        <f t="shared" si="8"/>
        <v>44593</v>
      </c>
      <c r="S9" s="17">
        <v>287.41000000000003</v>
      </c>
      <c r="T9" s="17">
        <v>1261.56</v>
      </c>
      <c r="U9" s="17">
        <v>1360.95</v>
      </c>
      <c r="V9" s="17">
        <v>1381.58</v>
      </c>
      <c r="W9" s="17">
        <v>1381.58</v>
      </c>
      <c r="X9" s="17">
        <v>1381.58</v>
      </c>
      <c r="Y9" s="17">
        <v>1381.58</v>
      </c>
      <c r="Z9" s="17">
        <v>1381.58</v>
      </c>
      <c r="AA9" s="17">
        <v>1381.58</v>
      </c>
      <c r="AB9" s="17">
        <v>1381.58</v>
      </c>
      <c r="AC9" s="17">
        <v>1381.58</v>
      </c>
      <c r="AD9" s="17">
        <v>1381.58</v>
      </c>
      <c r="AE9" s="17">
        <v>1381.58</v>
      </c>
      <c r="AF9" s="17">
        <v>1381.58</v>
      </c>
      <c r="AG9" s="17">
        <v>1381.58</v>
      </c>
      <c r="AH9" s="17">
        <v>1381.58</v>
      </c>
      <c r="AI9" s="17">
        <v>1381.58</v>
      </c>
      <c r="AJ9" s="17">
        <v>1381.58</v>
      </c>
      <c r="AK9" s="17">
        <v>1381.58</v>
      </c>
      <c r="AL9" s="17">
        <v>1381.58</v>
      </c>
      <c r="AM9" s="17">
        <v>1381.58</v>
      </c>
      <c r="AN9" s="17">
        <v>1381.58</v>
      </c>
      <c r="AO9" s="17">
        <v>1381.58</v>
      </c>
      <c r="AP9" s="17"/>
      <c r="AQ9" s="13"/>
      <c r="AR9" s="13"/>
    </row>
    <row r="10" spans="1:44" x14ac:dyDescent="0.35">
      <c r="A10" s="12">
        <f t="shared" si="0"/>
        <v>44621</v>
      </c>
      <c r="B10" s="13">
        <v>1705.57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1705.57</v>
      </c>
      <c r="H10" s="14">
        <f t="shared" si="4"/>
        <v>0</v>
      </c>
      <c r="I10" s="13">
        <v>2486.1583333333328</v>
      </c>
      <c r="J10" s="13">
        <f t="shared" si="5"/>
        <v>68.602629894180794</v>
      </c>
      <c r="K10" s="13">
        <f t="shared" si="6"/>
        <v>68.602629894180794</v>
      </c>
      <c r="L10" s="13">
        <f t="shared" si="7"/>
        <v>0</v>
      </c>
      <c r="M10" s="13"/>
      <c r="N10" s="13"/>
      <c r="O10" s="13"/>
      <c r="P10" s="13"/>
      <c r="R10" s="16">
        <f t="shared" si="8"/>
        <v>44621</v>
      </c>
      <c r="S10" s="17">
        <v>357.31</v>
      </c>
      <c r="T10" s="17">
        <v>1611.5</v>
      </c>
      <c r="U10" s="17">
        <v>1705.57</v>
      </c>
      <c r="V10" s="17">
        <v>1705.57</v>
      </c>
      <c r="W10" s="17">
        <v>1705.57</v>
      </c>
      <c r="X10" s="17">
        <v>1705.57</v>
      </c>
      <c r="Y10" s="17">
        <v>1705.57</v>
      </c>
      <c r="Z10" s="17">
        <v>1705.57</v>
      </c>
      <c r="AA10" s="17">
        <v>1705.57</v>
      </c>
      <c r="AB10" s="17">
        <v>1705.57</v>
      </c>
      <c r="AC10" s="17">
        <v>1705.57</v>
      </c>
      <c r="AD10" s="17">
        <v>1705.57</v>
      </c>
      <c r="AE10" s="17">
        <v>1705.57</v>
      </c>
      <c r="AF10" s="17">
        <v>1705.57</v>
      </c>
      <c r="AG10" s="17">
        <v>1705.57</v>
      </c>
      <c r="AH10" s="17">
        <v>1705.57</v>
      </c>
      <c r="AI10" s="17">
        <v>1705.57</v>
      </c>
      <c r="AJ10" s="17">
        <v>1705.57</v>
      </c>
      <c r="AK10" s="17">
        <v>1705.57</v>
      </c>
      <c r="AL10" s="17">
        <v>1705.57</v>
      </c>
      <c r="AM10" s="17">
        <v>1705.57</v>
      </c>
      <c r="AN10" s="17">
        <v>1705.57</v>
      </c>
      <c r="AO10" s="17"/>
      <c r="AP10" s="17"/>
      <c r="AQ10" s="13"/>
      <c r="AR10" s="13"/>
    </row>
    <row r="11" spans="1:44" x14ac:dyDescent="0.35">
      <c r="A11" s="12">
        <f t="shared" si="0"/>
        <v>44652</v>
      </c>
      <c r="B11" s="13">
        <v>1578.98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1578.98</v>
      </c>
      <c r="H11" s="14">
        <f t="shared" si="4"/>
        <v>0</v>
      </c>
      <c r="I11" s="13">
        <v>2486.1583333333328</v>
      </c>
      <c r="J11" s="13">
        <f t="shared" si="5"/>
        <v>63.510838341618104</v>
      </c>
      <c r="K11" s="13">
        <f t="shared" si="6"/>
        <v>63.510838341618104</v>
      </c>
      <c r="L11" s="13">
        <f t="shared" si="7"/>
        <v>0</v>
      </c>
      <c r="M11" s="13"/>
      <c r="N11" s="13"/>
      <c r="O11" s="13"/>
      <c r="P11" s="13"/>
      <c r="R11" s="16">
        <f t="shared" si="8"/>
        <v>44652</v>
      </c>
      <c r="S11" s="17">
        <v>136.79</v>
      </c>
      <c r="T11" s="17">
        <v>1555.14</v>
      </c>
      <c r="U11" s="17">
        <v>1571.7</v>
      </c>
      <c r="V11" s="17">
        <v>1571.7</v>
      </c>
      <c r="W11" s="17">
        <v>1578.98</v>
      </c>
      <c r="X11" s="17">
        <v>1578.98</v>
      </c>
      <c r="Y11" s="17">
        <v>1578.98</v>
      </c>
      <c r="Z11" s="17">
        <v>1578.98</v>
      </c>
      <c r="AA11" s="17">
        <v>1578.98</v>
      </c>
      <c r="AB11" s="17">
        <v>1578.98</v>
      </c>
      <c r="AC11" s="17">
        <v>1578.98</v>
      </c>
      <c r="AD11" s="17">
        <v>1578.98</v>
      </c>
      <c r="AE11" s="17">
        <v>1578.98</v>
      </c>
      <c r="AF11" s="17">
        <v>1578.98</v>
      </c>
      <c r="AG11" s="17">
        <v>1578.98</v>
      </c>
      <c r="AH11" s="17">
        <v>1578.98</v>
      </c>
      <c r="AI11" s="17">
        <v>1578.98</v>
      </c>
      <c r="AJ11" s="17">
        <v>1578.98</v>
      </c>
      <c r="AK11" s="17">
        <v>1578.98</v>
      </c>
      <c r="AL11" s="17">
        <v>1578.98</v>
      </c>
      <c r="AM11" s="17">
        <v>1578.98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44682</v>
      </c>
      <c r="B12" s="13">
        <v>565.7600000000001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565.7600000000001</v>
      </c>
      <c r="H12" s="14">
        <f t="shared" si="4"/>
        <v>0</v>
      </c>
      <c r="I12" s="13">
        <v>2486.1583333333328</v>
      </c>
      <c r="J12" s="13">
        <f t="shared" si="5"/>
        <v>22.756394571276306</v>
      </c>
      <c r="K12" s="13">
        <f t="shared" si="6"/>
        <v>22.75639457127631</v>
      </c>
      <c r="L12" s="13">
        <f t="shared" si="7"/>
        <v>0</v>
      </c>
      <c r="M12" s="13"/>
      <c r="N12" s="13"/>
      <c r="O12" s="13"/>
      <c r="P12" s="13"/>
      <c r="R12" s="16">
        <f t="shared" si="8"/>
        <v>44682</v>
      </c>
      <c r="S12" s="17">
        <v>219.48</v>
      </c>
      <c r="T12" s="17">
        <v>552.94000000000005</v>
      </c>
      <c r="U12" s="17">
        <v>532.18000000000006</v>
      </c>
      <c r="V12" s="17">
        <v>552.94000000000005</v>
      </c>
      <c r="W12" s="17">
        <v>552.94000000000005</v>
      </c>
      <c r="X12" s="17">
        <v>552.94000000000005</v>
      </c>
      <c r="Y12" s="17">
        <v>552.94000000000005</v>
      </c>
      <c r="Z12" s="17">
        <v>565.7600000000001</v>
      </c>
      <c r="AA12" s="17">
        <v>565.7600000000001</v>
      </c>
      <c r="AB12" s="17">
        <v>565.7600000000001</v>
      </c>
      <c r="AC12" s="17">
        <v>565.7600000000001</v>
      </c>
      <c r="AD12" s="17">
        <v>565.7600000000001</v>
      </c>
      <c r="AE12" s="17">
        <v>565.7600000000001</v>
      </c>
      <c r="AF12" s="17">
        <v>565.7600000000001</v>
      </c>
      <c r="AG12" s="17">
        <v>565.7600000000001</v>
      </c>
      <c r="AH12" s="17">
        <v>565.7600000000001</v>
      </c>
      <c r="AI12" s="17">
        <v>565.7600000000001</v>
      </c>
      <c r="AJ12" s="17">
        <v>565.7600000000001</v>
      </c>
      <c r="AK12" s="17">
        <v>565.7600000000001</v>
      </c>
      <c r="AL12" s="17">
        <v>565.7600000000001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44713</v>
      </c>
      <c r="B13" s="13">
        <v>768.71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768.71</v>
      </c>
      <c r="H13" s="14">
        <f t="shared" si="4"/>
        <v>0</v>
      </c>
      <c r="I13" s="13">
        <v>2467.5700000000002</v>
      </c>
      <c r="J13" s="13">
        <f t="shared" si="5"/>
        <v>31.152510364447611</v>
      </c>
      <c r="K13" s="13">
        <f t="shared" si="6"/>
        <v>31.152510364447615</v>
      </c>
      <c r="L13" s="13">
        <f t="shared" si="7"/>
        <v>0</v>
      </c>
      <c r="M13" s="13"/>
      <c r="N13" s="13"/>
      <c r="O13" s="13"/>
      <c r="P13" s="13"/>
      <c r="R13" s="16">
        <f t="shared" si="8"/>
        <v>44713</v>
      </c>
      <c r="S13" s="17">
        <v>34</v>
      </c>
      <c r="T13" s="17">
        <v>664.66</v>
      </c>
      <c r="U13" s="17">
        <v>702.64</v>
      </c>
      <c r="V13" s="17">
        <v>702.64</v>
      </c>
      <c r="W13" s="17">
        <v>702.64</v>
      </c>
      <c r="X13" s="17">
        <v>702.64</v>
      </c>
      <c r="Y13" s="17">
        <v>702.64</v>
      </c>
      <c r="Z13" s="17">
        <v>715.46</v>
      </c>
      <c r="AA13" s="17">
        <v>715.46</v>
      </c>
      <c r="AB13" s="17">
        <v>752.33</v>
      </c>
      <c r="AC13" s="17">
        <v>752.33</v>
      </c>
      <c r="AD13" s="17">
        <v>768.71</v>
      </c>
      <c r="AE13" s="17">
        <v>768.71</v>
      </c>
      <c r="AF13" s="17">
        <v>768.71</v>
      </c>
      <c r="AG13" s="17">
        <v>768.71</v>
      </c>
      <c r="AH13" s="17">
        <v>768.71</v>
      </c>
      <c r="AI13" s="17">
        <v>768.71</v>
      </c>
      <c r="AJ13" s="17">
        <v>768.71</v>
      </c>
      <c r="AK13" s="17">
        <v>768.71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44743</v>
      </c>
      <c r="B14" s="13">
        <v>2637.65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2637.65</v>
      </c>
      <c r="H14" s="14">
        <f t="shared" si="4"/>
        <v>0</v>
      </c>
      <c r="I14" s="13">
        <v>2467.5700000000002</v>
      </c>
      <c r="J14" s="13">
        <f t="shared" si="5"/>
        <v>106.89261094923344</v>
      </c>
      <c r="K14" s="13">
        <f t="shared" si="6"/>
        <v>106.89261094923346</v>
      </c>
      <c r="L14" s="13">
        <f t="shared" si="7"/>
        <v>0</v>
      </c>
      <c r="M14" s="13"/>
      <c r="N14" s="13"/>
      <c r="O14" s="13"/>
      <c r="P14" s="13"/>
      <c r="R14" s="16">
        <f t="shared" si="8"/>
        <v>44743</v>
      </c>
      <c r="S14" s="17">
        <v>37.840000000000003</v>
      </c>
      <c r="T14" s="17">
        <v>1248.72</v>
      </c>
      <c r="U14" s="17">
        <v>2624.83</v>
      </c>
      <c r="V14" s="17">
        <v>2610.46</v>
      </c>
      <c r="W14" s="17">
        <v>2610.46</v>
      </c>
      <c r="X14" s="17">
        <v>2610.46</v>
      </c>
      <c r="Y14" s="17">
        <v>2623.28</v>
      </c>
      <c r="Z14" s="17">
        <v>2623.28</v>
      </c>
      <c r="AA14" s="17">
        <v>2623.28</v>
      </c>
      <c r="AB14" s="17">
        <v>2623.28</v>
      </c>
      <c r="AC14" s="17">
        <v>2623.28</v>
      </c>
      <c r="AD14" s="17">
        <v>2623.28</v>
      </c>
      <c r="AE14" s="17">
        <v>2623.28</v>
      </c>
      <c r="AF14" s="17">
        <v>2623.28</v>
      </c>
      <c r="AG14" s="17">
        <v>2623.28</v>
      </c>
      <c r="AH14" s="17">
        <v>2623.28</v>
      </c>
      <c r="AI14" s="17">
        <v>2637.65</v>
      </c>
      <c r="AJ14" s="17">
        <v>2637.65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44774</v>
      </c>
      <c r="B15" s="13">
        <v>407.46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407.46</v>
      </c>
      <c r="H15" s="14">
        <f t="shared" si="4"/>
        <v>0</v>
      </c>
      <c r="I15" s="13">
        <v>2467.5700000000002</v>
      </c>
      <c r="J15" s="13">
        <f t="shared" si="5"/>
        <v>16.512601466219802</v>
      </c>
      <c r="K15" s="13">
        <f t="shared" si="6"/>
        <v>16.512601466219799</v>
      </c>
      <c r="L15" s="13">
        <f t="shared" si="7"/>
        <v>0</v>
      </c>
      <c r="M15" s="13"/>
      <c r="N15" s="13"/>
      <c r="O15" s="13"/>
      <c r="P15" s="13"/>
      <c r="R15" s="16">
        <f t="shared" si="8"/>
        <v>44774</v>
      </c>
      <c r="S15" s="17">
        <v>81.52</v>
      </c>
      <c r="T15" s="17">
        <v>360.58</v>
      </c>
      <c r="U15" s="17">
        <v>360.58</v>
      </c>
      <c r="V15" s="17">
        <v>360.58</v>
      </c>
      <c r="W15" s="17">
        <v>370.02</v>
      </c>
      <c r="X15" s="17">
        <v>382.84</v>
      </c>
      <c r="Y15" s="17">
        <v>382.84</v>
      </c>
      <c r="Z15" s="17">
        <v>407.46</v>
      </c>
      <c r="AA15" s="17">
        <v>407.46</v>
      </c>
      <c r="AB15" s="17">
        <v>407.46</v>
      </c>
      <c r="AC15" s="17">
        <v>407.46</v>
      </c>
      <c r="AD15" s="17">
        <v>407.46</v>
      </c>
      <c r="AE15" s="17">
        <v>407.46</v>
      </c>
      <c r="AF15" s="17">
        <v>407.46</v>
      </c>
      <c r="AG15" s="17">
        <v>407.46</v>
      </c>
      <c r="AH15" s="17">
        <v>407.46</v>
      </c>
      <c r="AI15" s="17">
        <v>407.46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44805</v>
      </c>
      <c r="B16" s="13">
        <v>265.14999999999998</v>
      </c>
      <c r="C16" s="13">
        <f>++'Completion Factors'!J22</f>
        <v>0.99717767970366689</v>
      </c>
      <c r="D16" s="13">
        <f t="shared" si="1"/>
        <v>0.75045625449127551</v>
      </c>
      <c r="E16" s="13">
        <f t="shared" si="2"/>
        <v>0.75045625449127551</v>
      </c>
      <c r="F16" s="13"/>
      <c r="G16" s="13">
        <f t="shared" si="3"/>
        <v>265.90045625449125</v>
      </c>
      <c r="H16" s="14">
        <f t="shared" si="4"/>
        <v>0.75045625449126874</v>
      </c>
      <c r="I16" s="13">
        <v>2467.5700000000002</v>
      </c>
      <c r="J16" s="13">
        <f t="shared" si="5"/>
        <v>10.775801953115463</v>
      </c>
      <c r="K16" s="13">
        <f t="shared" si="6"/>
        <v>10.745389188553919</v>
      </c>
      <c r="L16" s="13">
        <f t="shared" si="7"/>
        <v>3.0412764561544847E-2</v>
      </c>
      <c r="M16" s="13"/>
      <c r="N16" s="13"/>
      <c r="O16" s="13"/>
      <c r="P16" s="13"/>
      <c r="R16" s="16">
        <f t="shared" si="8"/>
        <v>44805</v>
      </c>
      <c r="S16" s="17"/>
      <c r="T16" s="17">
        <v>44.07</v>
      </c>
      <c r="U16" s="17">
        <v>178.7</v>
      </c>
      <c r="V16" s="17">
        <v>178.7</v>
      </c>
      <c r="W16" s="17">
        <v>178.7</v>
      </c>
      <c r="X16" s="17">
        <v>178.7</v>
      </c>
      <c r="Y16" s="17">
        <v>265.14999999999998</v>
      </c>
      <c r="Z16" s="17">
        <v>265.14999999999998</v>
      </c>
      <c r="AA16" s="17">
        <v>265.14999999999998</v>
      </c>
      <c r="AB16" s="17">
        <v>265.14999999999998</v>
      </c>
      <c r="AC16" s="17">
        <v>265.14999999999998</v>
      </c>
      <c r="AD16" s="17">
        <v>265.14999999999998</v>
      </c>
      <c r="AE16" s="17">
        <v>265.14999999999998</v>
      </c>
      <c r="AF16" s="17">
        <v>265.14999999999998</v>
      </c>
      <c r="AG16" s="17">
        <v>265.14999999999998</v>
      </c>
      <c r="AH16" s="17">
        <v>265.14999999999998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44835</v>
      </c>
      <c r="B17" s="13">
        <v>1853.22</v>
      </c>
      <c r="C17" s="13">
        <f>++'Completion Factors'!J21</f>
        <v>0.99717767970366689</v>
      </c>
      <c r="D17" s="13">
        <f t="shared" si="1"/>
        <v>5.2451840088565787</v>
      </c>
      <c r="E17" s="13">
        <f t="shared" si="2"/>
        <v>5.2451840088565787</v>
      </c>
      <c r="F17" s="13"/>
      <c r="G17" s="13">
        <f t="shared" si="3"/>
        <v>1858.4651840088566</v>
      </c>
      <c r="H17" s="14">
        <f t="shared" si="4"/>
        <v>5.2451840088565405</v>
      </c>
      <c r="I17" s="13">
        <v>2467.5700000000002</v>
      </c>
      <c r="J17" s="13">
        <f t="shared" si="5"/>
        <v>75.315601340949044</v>
      </c>
      <c r="K17" s="13">
        <f t="shared" si="6"/>
        <v>75.103036590653957</v>
      </c>
      <c r="L17" s="13">
        <f t="shared" si="7"/>
        <v>0.21256475029508692</v>
      </c>
      <c r="M17" s="13"/>
      <c r="N17" s="13"/>
      <c r="O17" s="13"/>
      <c r="P17" s="13"/>
      <c r="R17" s="16">
        <f t="shared" si="8"/>
        <v>44835</v>
      </c>
      <c r="S17" s="17">
        <v>41.39</v>
      </c>
      <c r="T17" s="17">
        <v>1548.99</v>
      </c>
      <c r="U17" s="17">
        <v>1801.37</v>
      </c>
      <c r="V17" s="17">
        <v>1818.99</v>
      </c>
      <c r="W17" s="17">
        <v>1818.99</v>
      </c>
      <c r="X17" s="17">
        <v>1843.61</v>
      </c>
      <c r="Y17" s="17">
        <v>1853.22</v>
      </c>
      <c r="Z17" s="17">
        <v>1853.22</v>
      </c>
      <c r="AA17" s="17">
        <v>1853.22</v>
      </c>
      <c r="AB17" s="17">
        <v>1853.22</v>
      </c>
      <c r="AC17" s="17">
        <v>1853.22</v>
      </c>
      <c r="AD17" s="17">
        <v>1853.22</v>
      </c>
      <c r="AE17" s="17">
        <v>1853.22</v>
      </c>
      <c r="AF17" s="17">
        <v>1853.22</v>
      </c>
      <c r="AG17" s="17">
        <v>1853.22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44866</v>
      </c>
      <c r="B18" s="13">
        <v>1623.12</v>
      </c>
      <c r="C18" s="13">
        <f>++'Completion Factors'!J20</f>
        <v>0.99717767970366689</v>
      </c>
      <c r="D18" s="13">
        <f t="shared" si="1"/>
        <v>4.5939300614364669</v>
      </c>
      <c r="E18" s="13">
        <f t="shared" si="2"/>
        <v>4.5939300614364669</v>
      </c>
      <c r="F18" s="13"/>
      <c r="G18" s="13">
        <f t="shared" si="3"/>
        <v>1627.7139300614363</v>
      </c>
      <c r="H18" s="14">
        <f t="shared" si="4"/>
        <v>4.5939300614363674</v>
      </c>
      <c r="I18" s="13">
        <v>2467.5700000000002</v>
      </c>
      <c r="J18" s="13">
        <f t="shared" si="5"/>
        <v>65.964245393704587</v>
      </c>
      <c r="K18" s="13">
        <f t="shared" si="6"/>
        <v>65.778073165097638</v>
      </c>
      <c r="L18" s="13">
        <f t="shared" si="7"/>
        <v>0.18617222860694937</v>
      </c>
      <c r="M18" s="13"/>
      <c r="N18" s="13"/>
      <c r="O18" s="13"/>
      <c r="P18" s="13"/>
      <c r="R18" s="16">
        <f t="shared" si="8"/>
        <v>44866</v>
      </c>
      <c r="S18" s="17">
        <v>93.929999999999993</v>
      </c>
      <c r="T18" s="17">
        <v>1036.0999999999999</v>
      </c>
      <c r="U18" s="17">
        <v>1179.28</v>
      </c>
      <c r="V18" s="17">
        <v>1187.95</v>
      </c>
      <c r="W18" s="17">
        <v>1623.12</v>
      </c>
      <c r="X18" s="17">
        <v>1623.12</v>
      </c>
      <c r="Y18" s="17">
        <v>1600.41</v>
      </c>
      <c r="Z18" s="17">
        <v>1623.12</v>
      </c>
      <c r="AA18" s="17">
        <v>1623.12</v>
      </c>
      <c r="AB18" s="17">
        <v>1623.12</v>
      </c>
      <c r="AC18" s="17">
        <v>1623.12</v>
      </c>
      <c r="AD18" s="17">
        <v>1623.12</v>
      </c>
      <c r="AE18" s="17">
        <v>1623.12</v>
      </c>
      <c r="AF18" s="17">
        <v>1623.12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44896</v>
      </c>
      <c r="B19" s="13">
        <v>2978.28</v>
      </c>
      <c r="C19" s="13">
        <f>++'Completion Factors'!J19</f>
        <v>0.99717767970366689</v>
      </c>
      <c r="D19" s="13">
        <f t="shared" si="1"/>
        <v>8.429450701965969</v>
      </c>
      <c r="E19" s="13">
        <f t="shared" si="2"/>
        <v>8.429450701965969</v>
      </c>
      <c r="F19" s="13"/>
      <c r="G19" s="13">
        <f t="shared" si="3"/>
        <v>2986.709450701966</v>
      </c>
      <c r="H19" s="14">
        <f t="shared" si="4"/>
        <v>8.429450701965834</v>
      </c>
      <c r="I19" s="13">
        <v>2467.5700000000002</v>
      </c>
      <c r="J19" s="13">
        <f t="shared" si="5"/>
        <v>121.03848931142645</v>
      </c>
      <c r="K19" s="13">
        <f t="shared" si="6"/>
        <v>120.69687992640532</v>
      </c>
      <c r="L19" s="13">
        <f t="shared" si="7"/>
        <v>0.3416093850211297</v>
      </c>
      <c r="M19" s="13">
        <f t="shared" ref="M19:M31" si="9">SUM(G8:G19)/SUM(I8:I19)*100</f>
        <v>63.833733507500554</v>
      </c>
      <c r="N19" s="18"/>
      <c r="O19" s="13"/>
      <c r="P19" s="13"/>
      <c r="R19" s="16">
        <f t="shared" si="8"/>
        <v>44896</v>
      </c>
      <c r="S19" s="17"/>
      <c r="T19" s="17">
        <v>917.55</v>
      </c>
      <c r="U19" s="17">
        <v>959.28</v>
      </c>
      <c r="V19" s="17">
        <v>2915.36</v>
      </c>
      <c r="W19" s="17">
        <v>2967.11</v>
      </c>
      <c r="X19" s="17">
        <v>2967.11</v>
      </c>
      <c r="Y19" s="17">
        <v>2967.11</v>
      </c>
      <c r="Z19" s="17">
        <v>2967.11</v>
      </c>
      <c r="AA19" s="17">
        <v>2967.11</v>
      </c>
      <c r="AB19" s="17">
        <v>2978.28</v>
      </c>
      <c r="AC19" s="17">
        <v>2978.28</v>
      </c>
      <c r="AD19" s="17">
        <v>2978.28</v>
      </c>
      <c r="AE19" s="17">
        <v>2978.28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44927</v>
      </c>
      <c r="B20" s="13">
        <v>2903.71</v>
      </c>
      <c r="C20" s="13">
        <f>++'Completion Factors'!J18</f>
        <v>0.99717767970366689</v>
      </c>
      <c r="D20" s="13">
        <f t="shared" si="1"/>
        <v>8.2183946095751921</v>
      </c>
      <c r="E20" s="13">
        <f t="shared" si="2"/>
        <v>8.2183946095751921</v>
      </c>
      <c r="F20" s="13"/>
      <c r="G20" s="13">
        <f t="shared" si="3"/>
        <v>2911.9283946095752</v>
      </c>
      <c r="H20" s="14">
        <f t="shared" si="4"/>
        <v>8.2183946095751708</v>
      </c>
      <c r="I20" s="13">
        <v>2216.4033333333332</v>
      </c>
      <c r="J20" s="13">
        <f t="shared" si="5"/>
        <v>131.38079837798364</v>
      </c>
      <c r="K20" s="13">
        <f t="shared" si="6"/>
        <v>131.00999968417301</v>
      </c>
      <c r="L20" s="13">
        <f t="shared" si="7"/>
        <v>0.37079869381062736</v>
      </c>
      <c r="M20" s="13">
        <f t="shared" si="9"/>
        <v>63.513409095464155</v>
      </c>
      <c r="N20" s="18">
        <f t="shared" ref="N20:N31" si="10">J20/J8</f>
        <v>1.0282710438720419</v>
      </c>
      <c r="O20" s="18">
        <f t="shared" ref="O20:O31" si="11">I20/I8</f>
        <v>0.8904406865912492</v>
      </c>
      <c r="P20" s="13"/>
      <c r="R20" s="16">
        <f t="shared" si="8"/>
        <v>44927</v>
      </c>
      <c r="S20" s="17">
        <v>83.78</v>
      </c>
      <c r="T20" s="17">
        <v>757.41</v>
      </c>
      <c r="U20" s="17">
        <v>1050.4100000000001</v>
      </c>
      <c r="V20" s="17">
        <v>1081.71</v>
      </c>
      <c r="W20" s="17">
        <v>1081.71</v>
      </c>
      <c r="X20" s="17">
        <v>1081.71</v>
      </c>
      <c r="Y20" s="17">
        <v>1081.71</v>
      </c>
      <c r="Z20" s="17">
        <v>2881.71</v>
      </c>
      <c r="AA20" s="17">
        <v>2903.71</v>
      </c>
      <c r="AB20" s="17">
        <v>2903.71</v>
      </c>
      <c r="AC20" s="17">
        <v>2903.71</v>
      </c>
      <c r="AD20" s="17">
        <v>2903.71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44958</v>
      </c>
      <c r="B21" s="13">
        <v>2396.65</v>
      </c>
      <c r="C21" s="13">
        <f>++'Completion Factors'!J17</f>
        <v>0.99717767970366689</v>
      </c>
      <c r="D21" s="13">
        <f t="shared" si="1"/>
        <v>6.7832584662512385</v>
      </c>
      <c r="E21" s="13">
        <f t="shared" si="2"/>
        <v>6.7832584662512385</v>
      </c>
      <c r="F21" s="13"/>
      <c r="G21" s="13">
        <f t="shared" si="3"/>
        <v>2403.4332584662511</v>
      </c>
      <c r="H21" s="14">
        <f t="shared" si="4"/>
        <v>6.7832584662510271</v>
      </c>
      <c r="I21" s="13">
        <v>2216.4033333333332</v>
      </c>
      <c r="J21" s="13">
        <f t="shared" si="5"/>
        <v>108.43844269317339</v>
      </c>
      <c r="K21" s="13">
        <f t="shared" si="6"/>
        <v>108.1323946754577</v>
      </c>
      <c r="L21" s="13">
        <f t="shared" si="7"/>
        <v>0.30604801771568191</v>
      </c>
      <c r="M21" s="13">
        <f t="shared" si="9"/>
        <v>67.611085575778702</v>
      </c>
      <c r="N21" s="18">
        <f t="shared" si="10"/>
        <v>1.9536692146764354</v>
      </c>
      <c r="O21" s="18">
        <f t="shared" si="11"/>
        <v>0.8904406865912492</v>
      </c>
      <c r="P21" s="13"/>
      <c r="R21" s="16">
        <f t="shared" si="8"/>
        <v>44958</v>
      </c>
      <c r="S21" s="17">
        <v>250.54</v>
      </c>
      <c r="T21" s="17">
        <v>1196.1500000000001</v>
      </c>
      <c r="U21" s="17">
        <v>1549.83</v>
      </c>
      <c r="V21" s="17">
        <v>2349.83</v>
      </c>
      <c r="W21" s="17">
        <v>2390.69</v>
      </c>
      <c r="X21" s="17">
        <v>2390.69</v>
      </c>
      <c r="Y21" s="17">
        <v>2390.69</v>
      </c>
      <c r="Z21" s="17">
        <v>2390.69</v>
      </c>
      <c r="AA21" s="17">
        <v>2390.69</v>
      </c>
      <c r="AB21" s="17">
        <v>2390.69</v>
      </c>
      <c r="AC21" s="17">
        <v>2396.65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44986</v>
      </c>
      <c r="B22" s="13">
        <v>3438.66</v>
      </c>
      <c r="C22" s="13">
        <f>++'Completion Factors'!J16</f>
        <v>0.99657139680624762</v>
      </c>
      <c r="D22" s="13">
        <f t="shared" si="1"/>
        <v>11.830362276111622</v>
      </c>
      <c r="E22" s="13">
        <f t="shared" si="2"/>
        <v>11.830362276111622</v>
      </c>
      <c r="F22" s="13"/>
      <c r="G22" s="13">
        <f t="shared" si="3"/>
        <v>3450.4903622761117</v>
      </c>
      <c r="H22" s="14">
        <f t="shared" si="4"/>
        <v>11.830362276111828</v>
      </c>
      <c r="I22" s="13">
        <v>2216.4033333333332</v>
      </c>
      <c r="J22" s="13">
        <f t="shared" si="5"/>
        <v>155.67971363257195</v>
      </c>
      <c r="K22" s="13">
        <f t="shared" si="6"/>
        <v>155.14594966920882</v>
      </c>
      <c r="L22" s="13">
        <f t="shared" si="7"/>
        <v>0.53376396336312837</v>
      </c>
      <c r="M22" s="13">
        <f t="shared" si="9"/>
        <v>74.281225341066531</v>
      </c>
      <c r="N22" s="18">
        <f t="shared" si="10"/>
        <v>2.2692965834211765</v>
      </c>
      <c r="O22" s="18">
        <f t="shared" si="11"/>
        <v>0.89149725647669276</v>
      </c>
      <c r="P22" s="13"/>
      <c r="R22" s="16">
        <f t="shared" si="8"/>
        <v>44986</v>
      </c>
      <c r="S22" s="17">
        <v>78.539999999999992</v>
      </c>
      <c r="T22" s="17">
        <v>1226.28</v>
      </c>
      <c r="U22" s="17">
        <v>3403.56</v>
      </c>
      <c r="V22" s="17">
        <v>3403.56</v>
      </c>
      <c r="W22" s="17">
        <v>3426.77</v>
      </c>
      <c r="X22" s="17">
        <v>3426.77</v>
      </c>
      <c r="Y22" s="17">
        <v>3438.66</v>
      </c>
      <c r="Z22" s="17">
        <v>3438.66</v>
      </c>
      <c r="AA22" s="17">
        <v>3438.66</v>
      </c>
      <c r="AB22" s="17">
        <v>3438.66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45017</v>
      </c>
      <c r="B23" s="13">
        <v>860.19999999999982</v>
      </c>
      <c r="C23" s="13">
        <f>++'Completion Factors'!J15</f>
        <v>0.99620517945013565</v>
      </c>
      <c r="D23" s="13">
        <f t="shared" si="1"/>
        <v>3.276739274528826</v>
      </c>
      <c r="E23" s="13">
        <f t="shared" si="2"/>
        <v>3.276739274528826</v>
      </c>
      <c r="F23" s="13"/>
      <c r="G23" s="13">
        <f t="shared" si="3"/>
        <v>863.47673927452865</v>
      </c>
      <c r="H23" s="14">
        <f t="shared" si="4"/>
        <v>3.2767392745288362</v>
      </c>
      <c r="I23" s="13">
        <v>2216.4033333333332</v>
      </c>
      <c r="J23" s="13">
        <f t="shared" si="5"/>
        <v>38.958466010602557</v>
      </c>
      <c r="K23" s="13">
        <f t="shared" si="6"/>
        <v>38.810625623194326</v>
      </c>
      <c r="L23" s="13">
        <f t="shared" si="7"/>
        <v>0.14784038740823036</v>
      </c>
      <c r="M23" s="13">
        <f t="shared" si="9"/>
        <v>72.481643750465764</v>
      </c>
      <c r="N23" s="18">
        <f t="shared" si="10"/>
        <v>0.61341445063359223</v>
      </c>
      <c r="O23" s="18">
        <f t="shared" si="11"/>
        <v>0.89149725647669276</v>
      </c>
      <c r="P23" s="13"/>
      <c r="R23" s="16">
        <f t="shared" si="8"/>
        <v>45017</v>
      </c>
      <c r="S23" s="17">
        <v>82.31</v>
      </c>
      <c r="T23" s="17">
        <v>696.84999999999991</v>
      </c>
      <c r="U23" s="17">
        <v>718.01999999999987</v>
      </c>
      <c r="V23" s="17">
        <v>718.01999999999987</v>
      </c>
      <c r="W23" s="17">
        <v>860.19999999999982</v>
      </c>
      <c r="X23" s="17">
        <v>860.19999999999982</v>
      </c>
      <c r="Y23" s="17">
        <v>860.19999999999982</v>
      </c>
      <c r="Z23" s="17">
        <v>860.19999999999982</v>
      </c>
      <c r="AA23" s="17">
        <v>860.19999999999982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45047</v>
      </c>
      <c r="B24" s="13">
        <v>1944.54</v>
      </c>
      <c r="C24" s="13">
        <f>++'Completion Factors'!J14</f>
        <v>0.99543250896962898</v>
      </c>
      <c r="D24" s="13">
        <f t="shared" si="1"/>
        <v>8.9224220910678049</v>
      </c>
      <c r="E24" s="13">
        <f t="shared" si="2"/>
        <v>8.9224220910678049</v>
      </c>
      <c r="F24" s="19">
        <v>0</v>
      </c>
      <c r="G24" s="13">
        <f t="shared" si="3"/>
        <v>1953.4624220910678</v>
      </c>
      <c r="H24" s="14">
        <f t="shared" si="4"/>
        <v>8.9224220910678014</v>
      </c>
      <c r="I24" s="13">
        <v>1976.403333333333</v>
      </c>
      <c r="J24" s="13">
        <f t="shared" si="5"/>
        <v>98.839259636160705</v>
      </c>
      <c r="K24" s="13">
        <f t="shared" si="6"/>
        <v>98.387812204324035</v>
      </c>
      <c r="L24" s="13">
        <f t="shared" si="7"/>
        <v>0.45144743183666947</v>
      </c>
      <c r="M24" s="13">
        <f t="shared" si="9"/>
        <v>78.731619950096473</v>
      </c>
      <c r="N24" s="18">
        <f t="shared" si="10"/>
        <v>4.3433620087128437</v>
      </c>
      <c r="O24" s="18">
        <f t="shared" si="11"/>
        <v>0.7949627772433373</v>
      </c>
      <c r="P24" s="13"/>
      <c r="R24" s="16">
        <f t="shared" si="8"/>
        <v>45047</v>
      </c>
      <c r="S24" s="17"/>
      <c r="T24" s="17">
        <v>344.54</v>
      </c>
      <c r="U24" s="17">
        <v>344.54</v>
      </c>
      <c r="V24" s="17">
        <v>1944.54</v>
      </c>
      <c r="W24" s="17">
        <v>1944.54</v>
      </c>
      <c r="X24" s="17">
        <v>1944.54</v>
      </c>
      <c r="Y24" s="17">
        <v>1944.54</v>
      </c>
      <c r="Z24" s="17">
        <v>1944.54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45078</v>
      </c>
      <c r="B25" s="13">
        <v>273.32</v>
      </c>
      <c r="C25" s="13">
        <f>++'Completion Factors'!J13</f>
        <v>0.92947031820814996</v>
      </c>
      <c r="D25" s="13">
        <f t="shared" si="1"/>
        <v>20.739955057963918</v>
      </c>
      <c r="E25" s="13">
        <f t="shared" si="2"/>
        <v>20.739955057963918</v>
      </c>
      <c r="F25" s="19">
        <v>0</v>
      </c>
      <c r="G25" s="13">
        <f t="shared" si="3"/>
        <v>294.05995505796392</v>
      </c>
      <c r="H25" s="14">
        <f t="shared" si="4"/>
        <v>20.739955057963925</v>
      </c>
      <c r="I25" s="13">
        <v>1976.403333333333</v>
      </c>
      <c r="J25" s="13">
        <f t="shared" si="5"/>
        <v>14.87853972407609</v>
      </c>
      <c r="K25" s="13">
        <f t="shared" si="6"/>
        <v>13.829161051809603</v>
      </c>
      <c r="L25" s="13">
        <f t="shared" si="7"/>
        <v>1.0493786722664868</v>
      </c>
      <c r="M25" s="13">
        <f t="shared" si="9"/>
        <v>78.413247951053336</v>
      </c>
      <c r="N25" s="18">
        <f t="shared" si="10"/>
        <v>0.47760323486020007</v>
      </c>
      <c r="O25" s="18">
        <f t="shared" si="11"/>
        <v>0.80095127324993121</v>
      </c>
      <c r="P25" s="13"/>
      <c r="R25" s="16">
        <f t="shared" si="8"/>
        <v>45078</v>
      </c>
      <c r="S25" s="17">
        <v>20.53</v>
      </c>
      <c r="T25" s="17">
        <v>171.44</v>
      </c>
      <c r="U25" s="17">
        <v>249.2</v>
      </c>
      <c r="V25" s="17">
        <v>249.2</v>
      </c>
      <c r="W25" s="17">
        <v>273.32</v>
      </c>
      <c r="X25" s="17">
        <v>273.32</v>
      </c>
      <c r="Y25" s="17">
        <v>273.32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45108</v>
      </c>
      <c r="B26" s="13">
        <v>160.76</v>
      </c>
      <c r="C26" s="13">
        <f>++'Completion Factors'!J12</f>
        <v>0.92888011968723472</v>
      </c>
      <c r="D26" s="13">
        <f t="shared" si="1"/>
        <v>12.30861950509809</v>
      </c>
      <c r="E26" s="13">
        <f t="shared" si="2"/>
        <v>12.30861950509809</v>
      </c>
      <c r="F26" s="19">
        <v>0</v>
      </c>
      <c r="G26" s="13">
        <f t="shared" si="3"/>
        <v>173.06861950509807</v>
      </c>
      <c r="H26" s="14">
        <f t="shared" si="4"/>
        <v>12.308619505098079</v>
      </c>
      <c r="I26" s="13">
        <v>1976.403333333333</v>
      </c>
      <c r="J26" s="13">
        <f t="shared" si="5"/>
        <v>8.7567459832809824</v>
      </c>
      <c r="K26" s="13">
        <f t="shared" si="6"/>
        <v>8.1339672570207515</v>
      </c>
      <c r="L26" s="13">
        <f t="shared" si="7"/>
        <v>0.6227787262602309</v>
      </c>
      <c r="M26" s="13">
        <f t="shared" si="9"/>
        <v>70.749271686119698</v>
      </c>
      <c r="N26" s="18">
        <f t="shared" si="10"/>
        <v>8.1920966337325485E-2</v>
      </c>
      <c r="O26" s="18">
        <f t="shared" si="11"/>
        <v>0.80095127324993121</v>
      </c>
      <c r="P26" s="13"/>
      <c r="R26" s="16">
        <f t="shared" si="8"/>
        <v>45108</v>
      </c>
      <c r="S26" s="17"/>
      <c r="T26" s="17">
        <v>143.83000000000001</v>
      </c>
      <c r="U26" s="17">
        <v>160.76</v>
      </c>
      <c r="V26" s="17">
        <v>160.76</v>
      </c>
      <c r="W26" s="17">
        <v>160.76</v>
      </c>
      <c r="X26" s="17">
        <v>160.76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45139</v>
      </c>
      <c r="B27" s="13">
        <v>117.96</v>
      </c>
      <c r="C27" s="13">
        <f>++'Completion Factors'!J11</f>
        <v>0.92888011968723472</v>
      </c>
      <c r="D27" s="13">
        <f t="shared" si="1"/>
        <v>9.031629490055801</v>
      </c>
      <c r="E27" s="13">
        <f t="shared" si="2"/>
        <v>9.031629490055801</v>
      </c>
      <c r="F27" s="19">
        <v>0</v>
      </c>
      <c r="G27" s="13">
        <f t="shared" si="3"/>
        <v>126.9916294900558</v>
      </c>
      <c r="H27" s="14">
        <f t="shared" si="4"/>
        <v>9.0316294900558063</v>
      </c>
      <c r="I27" s="13">
        <v>1976.403333333333</v>
      </c>
      <c r="J27" s="13">
        <f t="shared" si="5"/>
        <v>6.4253903719073451</v>
      </c>
      <c r="K27" s="13">
        <f t="shared" si="6"/>
        <v>5.9684173776944993</v>
      </c>
      <c r="L27" s="13">
        <f t="shared" si="7"/>
        <v>0.45697299421284576</v>
      </c>
      <c r="M27" s="13">
        <f t="shared" si="9"/>
        <v>71.000865823644887</v>
      </c>
      <c r="N27" s="18">
        <f t="shared" si="10"/>
        <v>0.38912041721904994</v>
      </c>
      <c r="O27" s="18">
        <f t="shared" si="11"/>
        <v>0.80095127324993121</v>
      </c>
      <c r="P27" s="13"/>
      <c r="R27" s="16">
        <f t="shared" si="8"/>
        <v>45139</v>
      </c>
      <c r="S27" s="17">
        <v>34.340000000000003</v>
      </c>
      <c r="T27" s="17">
        <v>72.7</v>
      </c>
      <c r="U27" s="17">
        <v>117.96</v>
      </c>
      <c r="V27" s="17">
        <v>117.96</v>
      </c>
      <c r="W27" s="17">
        <v>117.96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45170</v>
      </c>
      <c r="B28" s="13">
        <v>131.61000000000001</v>
      </c>
      <c r="C28" s="13">
        <f>++'Completion Factors'!J10</f>
        <v>0.89604290768897166</v>
      </c>
      <c r="D28" s="13">
        <f t="shared" si="1"/>
        <v>15.269126959937472</v>
      </c>
      <c r="E28" s="13">
        <f t="shared" si="2"/>
        <v>15.269126959937472</v>
      </c>
      <c r="F28" s="19">
        <v>0</v>
      </c>
      <c r="G28" s="13">
        <f t="shared" si="3"/>
        <v>146.87912695993748</v>
      </c>
      <c r="H28" s="14">
        <f t="shared" si="4"/>
        <v>15.269126959937466</v>
      </c>
      <c r="I28" s="13">
        <v>1976.403333333333</v>
      </c>
      <c r="J28" s="13">
        <f t="shared" si="5"/>
        <v>7.4316372818606951</v>
      </c>
      <c r="K28" s="13">
        <f t="shared" si="6"/>
        <v>6.6590658789282235</v>
      </c>
      <c r="L28" s="13">
        <f t="shared" si="7"/>
        <v>0.77257140293247151</v>
      </c>
      <c r="M28" s="13">
        <f t="shared" si="9"/>
        <v>71.879291330448666</v>
      </c>
      <c r="N28" s="18">
        <f t="shared" si="10"/>
        <v>0.68965978719682064</v>
      </c>
      <c r="O28" s="18">
        <f t="shared" si="11"/>
        <v>0.80095127324993121</v>
      </c>
      <c r="P28" s="20"/>
      <c r="R28" s="16">
        <f t="shared" si="8"/>
        <v>45170</v>
      </c>
      <c r="S28" s="17"/>
      <c r="T28" s="17">
        <v>124.57</v>
      </c>
      <c r="U28" s="17">
        <v>124.57</v>
      </c>
      <c r="V28" s="17">
        <v>131.61000000000001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45200</v>
      </c>
      <c r="B29" s="13">
        <v>207.59</v>
      </c>
      <c r="C29" s="13">
        <f>++'Completion Factors'!J9</f>
        <v>0.59566507807546676</v>
      </c>
      <c r="D29" s="13">
        <f t="shared" si="1"/>
        <v>140.91120922096385</v>
      </c>
      <c r="E29" s="13">
        <f t="shared" si="2"/>
        <v>140.91120922096385</v>
      </c>
      <c r="F29" s="13">
        <f>ROUND(+I29*J29/100,0)-D29-B29</f>
        <v>1627.4987907790362</v>
      </c>
      <c r="G29" s="13">
        <f t="shared" si="3"/>
        <v>1976</v>
      </c>
      <c r="H29" s="14">
        <f t="shared" si="4"/>
        <v>1768.41</v>
      </c>
      <c r="I29" s="13">
        <v>1976.403333333333</v>
      </c>
      <c r="J29" s="19">
        <v>100</v>
      </c>
      <c r="K29" s="13">
        <f t="shared" si="6"/>
        <v>10.503422884330291</v>
      </c>
      <c r="L29" s="13">
        <f t="shared" si="7"/>
        <v>89.496577115669709</v>
      </c>
      <c r="M29" s="13">
        <f t="shared" si="9"/>
        <v>73.713262866200395</v>
      </c>
      <c r="N29" s="18">
        <f t="shared" si="10"/>
        <v>1.327746153779032</v>
      </c>
      <c r="O29" s="18">
        <f t="shared" si="11"/>
        <v>0.80095127324993121</v>
      </c>
      <c r="P29" s="13"/>
      <c r="R29" s="16">
        <f t="shared" si="8"/>
        <v>45200</v>
      </c>
      <c r="S29" s="17">
        <v>11</v>
      </c>
      <c r="T29" s="17">
        <v>169.14</v>
      </c>
      <c r="U29" s="17">
        <v>207.59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45231</v>
      </c>
      <c r="B30" s="13">
        <v>160.47</v>
      </c>
      <c r="C30" s="13">
        <f>++'Completion Factors'!J8</f>
        <v>0.50004328444734736</v>
      </c>
      <c r="D30" s="13">
        <f t="shared" si="1"/>
        <v>160.44221898390853</v>
      </c>
      <c r="E30" s="13">
        <f t="shared" si="2"/>
        <v>160.44221898390853</v>
      </c>
      <c r="F30" s="13">
        <f>ROUND(+I30*J30/100,0)-D30-B30</f>
        <v>885.08778101609141</v>
      </c>
      <c r="G30" s="13">
        <f t="shared" si="3"/>
        <v>1206</v>
      </c>
      <c r="H30" s="14">
        <f t="shared" si="4"/>
        <v>1045.53</v>
      </c>
      <c r="I30" s="13">
        <v>1722.403333333333</v>
      </c>
      <c r="J30" s="19">
        <v>70</v>
      </c>
      <c r="K30" s="13">
        <f t="shared" si="6"/>
        <v>9.316633154061865</v>
      </c>
      <c r="L30" s="13">
        <f t="shared" si="7"/>
        <v>60.683366845938139</v>
      </c>
      <c r="M30" s="13">
        <f t="shared" si="9"/>
        <v>74.225315124340611</v>
      </c>
      <c r="N30" s="18">
        <f t="shared" si="10"/>
        <v>1.0611809410114252</v>
      </c>
      <c r="O30" s="18">
        <f t="shared" si="11"/>
        <v>0.69801599684439863</v>
      </c>
      <c r="P30" s="13"/>
      <c r="R30" s="16">
        <f t="shared" si="8"/>
        <v>45231</v>
      </c>
      <c r="S30" s="17"/>
      <c r="T30" s="17">
        <v>160.47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45261</v>
      </c>
      <c r="B31" s="13"/>
      <c r="C31" s="13">
        <f>+'Completion Factors'!J7</f>
        <v>5.3988698591121258E-2</v>
      </c>
      <c r="D31" s="13">
        <f t="shared" si="1"/>
        <v>0</v>
      </c>
      <c r="E31" s="13">
        <f t="shared" si="2"/>
        <v>0</v>
      </c>
      <c r="F31" s="13">
        <f>ROUND(+I31*J31/100,0)-D31-B31</f>
        <v>1206</v>
      </c>
      <c r="G31" s="13">
        <f t="shared" si="3"/>
        <v>1206</v>
      </c>
      <c r="H31" s="14">
        <f t="shared" si="4"/>
        <v>1206</v>
      </c>
      <c r="I31" s="13">
        <v>1722.403333333333</v>
      </c>
      <c r="J31" s="19">
        <v>70</v>
      </c>
      <c r="K31" s="13">
        <f t="shared" si="6"/>
        <v>0</v>
      </c>
      <c r="L31" s="13">
        <f t="shared" si="7"/>
        <v>70</v>
      </c>
      <c r="M31" s="13">
        <f t="shared" si="9"/>
        <v>69.146018210764765</v>
      </c>
      <c r="N31" s="18">
        <f t="shared" si="10"/>
        <v>0.57832843418834512</v>
      </c>
      <c r="O31" s="18">
        <f t="shared" si="11"/>
        <v>0.69801599684439863</v>
      </c>
      <c r="P31" s="13"/>
      <c r="R31" s="16">
        <f t="shared" si="8"/>
        <v>45261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4135.3395287573403</v>
      </c>
      <c r="I33" s="13"/>
      <c r="J33" s="22">
        <f>SUM(G20:G31)/SUM(I20:I31)</f>
        <v>0.69146018210764759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4445.4899934141404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-0.12608437369050268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2024-10-15T13:31:47Z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