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D0E384DE-2932-4750-87AF-98B9524DF1F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<sst xmlns="http://schemas.openxmlformats.org/spreadsheetml/2006/main" count="137" uniqueCount="65">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</sst>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3-4424-8764-9C9F1338E5B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3-4424-8764-9C9F1338E5B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3-4424-8764-9C9F1338E5B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3-4424-8764-9C9F1338E5B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3-4424-8764-9C9F1338E5B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3-4424-8764-9C9F1338E5B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3-4424-8764-9C9F1338E5B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3-4424-8764-9C9F1338E5B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3-4424-8764-9C9F1338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472B-B5D6-E8930CC361A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5-472B-B5D6-E8930CC361A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5-472B-B5D6-E8930CC361A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5-472B-B5D6-E8930CC361A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5-472B-B5D6-E8930CC361A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5-472B-B5D6-E8930CC361A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25-472B-B5D6-E8930CC361A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25-472B-B5D6-E8930CC361A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25-472B-B5D6-E8930CC3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0.9456264775413713</v>
      </c>
      <c r="I7" s="5">
        <v>0.1705848011547865</v>
      </c>
      <c r="J7" s="5">
        <f t="shared" ref="J7:J30" si="4">I7</f>
        <v>0.1705848011547865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0.53544751283151149</v>
      </c>
      <c r="I8" s="5">
        <v>0.1803934272211867</v>
      </c>
      <c r="J8" s="5">
        <f t="shared" si="4"/>
        <v>0.1803934272211867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0.71049281758905891</v>
      </c>
      <c r="I9" s="5">
        <v>0.33690216668902678</v>
      </c>
      <c r="J9" s="5">
        <f t="shared" si="4"/>
        <v>0.33690216668902678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0.79601170744068239</v>
      </c>
      <c r="I10" s="5">
        <v>0.47418096052293551</v>
      </c>
      <c r="J10" s="5">
        <f t="shared" si="4"/>
        <v>0.47418096052293551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0.9130897430068029</v>
      </c>
      <c r="I11" s="5">
        <v>0.59569596287410231</v>
      </c>
      <c r="J11" s="5">
        <f t="shared" si="4"/>
        <v>0.59569596287410231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0.90197674842690401</v>
      </c>
      <c r="I12" s="5">
        <v>0.6523958542261975</v>
      </c>
      <c r="J12" s="5">
        <f t="shared" si="4"/>
        <v>0.6523958542261975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0.79724010155167813</v>
      </c>
      <c r="I13" s="5">
        <v>0.72329564521924872</v>
      </c>
      <c r="J13" s="5">
        <f t="shared" si="4"/>
        <v>0.72329564521924872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0.99320722778135162</v>
      </c>
      <c r="I14" s="5">
        <v>0.9072494519674682</v>
      </c>
      <c r="J14" s="5">
        <f t="shared" si="4"/>
        <v>0.9072494519674682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0.99157553647976071</v>
      </c>
      <c r="I15" s="5">
        <v>0.91345433922596619</v>
      </c>
      <c r="J15" s="5">
        <f t="shared" si="4"/>
        <v>0.91345433922596619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0.95355811072071994</v>
      </c>
      <c r="I16" s="5">
        <v>0.92121508207923697</v>
      </c>
      <c r="J16" s="5">
        <f t="shared" si="4"/>
        <v>0.92121508207923697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0.99930068432234942</v>
      </c>
      <c r="I17" s="5">
        <v>0.96608174344294817</v>
      </c>
      <c r="J17" s="5">
        <f t="shared" si="4"/>
        <v>0.96608174344294817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0.99800310792079217</v>
      </c>
      <c r="I18" s="5">
        <v>0.96675781233760705</v>
      </c>
      <c r="J18" s="5">
        <f t="shared" si="4"/>
        <v>0.96675781233760705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0.99564648784760612</v>
      </c>
      <c r="I19" s="5">
        <v>0.96869218609120311</v>
      </c>
      <c r="J19" s="5">
        <f t="shared" si="4"/>
        <v>0.96869218609120311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0.99852734456072745</v>
      </c>
      <c r="I20" s="5">
        <v>0.97292783926283621</v>
      </c>
      <c r="J20" s="5">
        <f t="shared" si="4"/>
        <v>0.97292783926283621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0.1705848011547865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>
        <v>1.0575000000000001</v>
      </c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0.1803934272211867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1.8675966850828729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0.33690216668902678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1.407473763624151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0.47418096052293551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1.2562629301209349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0.59569596287410231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1.0951826013366459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0.6523958542261975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1.1086760293367359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0.72329564521924872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1.2543272698572081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0.9072494519674682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1.0068392295471129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0.91345433922596619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1.0084960380831369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0.92121508207923697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1.048703785073128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0.96608174344294817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1.0006998050623019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0.96675781233760705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1.002000887635879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0.96869218609120311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1.0043725480936569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0.97292783926283621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1.0014748273517939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0.97292783926283621</v>
      </c>
      <c r="D18" s="13">
        <f t="shared" si="1"/>
        <v>92.269211941198733</v>
      </c>
      <c r="E18" s="13">
        <f t="shared" si="2"/>
        <v>92.269211941198733</v>
      </c>
      <c r="F18" s="13"/>
      <c r="G18" s="13">
        <f t="shared" si="3"/>
        <v>3408.2692119411986</v>
      </c>
      <c r="H18" s="14">
        <f t="shared" si="4"/>
        <v>92.269211941198591</v>
      </c>
      <c r="I18" s="13">
        <v>74528.827499999999</v>
      </c>
      <c r="J18" s="13">
        <f t="shared" si="5"/>
        <v>4.5730884629054422</v>
      </c>
      <c r="K18" s="13">
        <f t="shared" si="6"/>
        <v>4.4492850769723971</v>
      </c>
      <c r="L18" s="13">
        <f t="shared" si="7"/>
        <v>0.12380338593304518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0.96869218609120311</v>
      </c>
      <c r="D19" s="13">
        <f t="shared" si="1"/>
        <v>1035.5222970110856</v>
      </c>
      <c r="E19" s="13">
        <f t="shared" si="2"/>
        <v>1035.5222970110856</v>
      </c>
      <c r="F19" s="13"/>
      <c r="G19" s="13">
        <f t="shared" si="3"/>
        <v>33075.522297011084</v>
      </c>
      <c r="H19" s="14">
        <f t="shared" si="4"/>
        <v>1035.5222970110844</v>
      </c>
      <c r="I19" s="13">
        <v>73976.997499999998</v>
      </c>
      <c r="J19" s="13">
        <f t="shared" si="5"/>
        <v>44.710549785439838</v>
      </c>
      <c r="K19" s="13">
        <f t="shared" si="6"/>
        <v>43.310760212997288</v>
      </c>
      <c r="L19" s="13">
        <f t="shared" si="7"/>
        <v>1.3997895724425504</v>
      </c>
      <c r="M19" s="13">
        <f t="shared" ref="M19:M31" si="9">SUM(G8:G19)/SUM(I8:I19)*100</f>
        <v>26.529220099926231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0.96675781233760705</v>
      </c>
      <c r="D20" s="13">
        <f t="shared" si="1"/>
        <v>441.85017799740029</v>
      </c>
      <c r="E20" s="13">
        <f t="shared" si="2"/>
        <v>441.85017799740029</v>
      </c>
      <c r="F20" s="13"/>
      <c r="G20" s="13">
        <f t="shared" si="3"/>
        <v>13291.850177997399</v>
      </c>
      <c r="H20" s="14">
        <f t="shared" si="4"/>
        <v>441.85017799739944</v>
      </c>
      <c r="I20" s="13">
        <v>73669.02916666666</v>
      </c>
      <c r="J20" s="13">
        <f t="shared" si="5"/>
        <v>18.042656905286897</v>
      </c>
      <c r="K20" s="13">
        <f t="shared" si="6"/>
        <v>17.44287951851318</v>
      </c>
      <c r="L20" s="13">
        <f t="shared" si="7"/>
        <v>0.59977738677371661</v>
      </c>
      <c r="M20" s="13">
        <f t="shared" si="9"/>
        <v>26.457237306567972</v>
      </c>
      <c r="N20" s="18">
        <f t="shared" ref="N20:N31" si="10">J20/J8</f>
        <v>0.92533663338967775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0.96608174344294817</v>
      </c>
      <c r="D21" s="13">
        <f t="shared" si="1"/>
        <v>370.68183428569387</v>
      </c>
      <c r="E21" s="13">
        <f t="shared" si="2"/>
        <v>370.68183428569387</v>
      </c>
      <c r="F21" s="13"/>
      <c r="G21" s="13">
        <f t="shared" si="3"/>
        <v>10928.681834285693</v>
      </c>
      <c r="H21" s="14">
        <f t="shared" si="4"/>
        <v>370.68183428569318</v>
      </c>
      <c r="I21" s="13">
        <v>73100.85583333332</v>
      </c>
      <c r="J21" s="13">
        <f t="shared" si="5"/>
        <v>14.950142114892058</v>
      </c>
      <c r="K21" s="13">
        <f t="shared" si="6"/>
        <v>14.443059359074766</v>
      </c>
      <c r="L21" s="13">
        <f t="shared" si="7"/>
        <v>0.5070827558172919</v>
      </c>
      <c r="M21" s="13">
        <f t="shared" si="9"/>
        <v>26.88841443775382</v>
      </c>
      <c r="N21" s="18">
        <f t="shared" si="10"/>
        <v>1.3763372851843634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0.92121508207923697</v>
      </c>
      <c r="D22" s="13">
        <f t="shared" si="1"/>
        <v>2531.048059485016</v>
      </c>
      <c r="E22" s="13">
        <f t="shared" si="2"/>
        <v>2531.048059485016</v>
      </c>
      <c r="F22" s="13"/>
      <c r="G22" s="13">
        <f t="shared" si="3"/>
        <v>32126.048059485016</v>
      </c>
      <c r="H22" s="14">
        <f t="shared" si="4"/>
        <v>2531.048059485016</v>
      </c>
      <c r="I22" s="13">
        <v>72660.900833333333</v>
      </c>
      <c r="J22" s="13">
        <f t="shared" si="5"/>
        <v>44.213666072176089</v>
      </c>
      <c r="K22" s="13">
        <f t="shared" si="6"/>
        <v>40.730296019703673</v>
      </c>
      <c r="L22" s="13">
        <f t="shared" si="7"/>
        <v>3.4833700524724165</v>
      </c>
      <c r="M22" s="13">
        <f t="shared" si="9"/>
        <v>25.46053529842105</v>
      </c>
      <c r="N22" s="18">
        <f t="shared" si="10"/>
        <v>0.74644844931082832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0.91345433922596619</v>
      </c>
      <c r="D23" s="13">
        <f t="shared" si="1"/>
        <v>1767.4767444946253</v>
      </c>
      <c r="E23" s="13">
        <f t="shared" si="2"/>
        <v>1767.4767444946253</v>
      </c>
      <c r="F23" s="13"/>
      <c r="G23" s="13">
        <f t="shared" si="3"/>
        <v>20422.476744494626</v>
      </c>
      <c r="H23" s="14">
        <f t="shared" si="4"/>
        <v>1767.4767444946265</v>
      </c>
      <c r="I23" s="13">
        <v>71981.799166666664</v>
      </c>
      <c r="J23" s="13">
        <f t="shared" si="5"/>
        <v>28.371723103514572</v>
      </c>
      <c r="K23" s="13">
        <f t="shared" si="6"/>
        <v>25.916273580222981</v>
      </c>
      <c r="L23" s="13">
        <f t="shared" si="7"/>
        <v>2.4554495232915912</v>
      </c>
      <c r="M23" s="13">
        <f t="shared" si="9"/>
        <v>27.223869731590273</v>
      </c>
      <c r="N23" s="18">
        <f t="shared" si="10"/>
        <v>3.5784330301036982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0.9072494519674682</v>
      </c>
      <c r="D24" s="13">
        <f t="shared" si="1"/>
        <v>2858.2214255076879</v>
      </c>
      <c r="E24" s="13">
        <f t="shared" si="2"/>
        <v>2858.2214255076879</v>
      </c>
      <c r="F24" s="19">
        <v>0</v>
      </c>
      <c r="G24" s="13">
        <f t="shared" si="3"/>
        <v>30816.221425507687</v>
      </c>
      <c r="H24" s="14">
        <f t="shared" si="4"/>
        <v>2858.2214255076869</v>
      </c>
      <c r="I24" s="13">
        <v>71135.608333333323</v>
      </c>
      <c r="J24" s="13">
        <f t="shared" si="5"/>
        <v>43.320387844448312</v>
      </c>
      <c r="K24" s="13">
        <f t="shared" si="6"/>
        <v>39.302398130893899</v>
      </c>
      <c r="L24" s="13">
        <f t="shared" si="7"/>
        <v>4.0179897135544138</v>
      </c>
      <c r="M24" s="13">
        <f t="shared" si="9"/>
        <v>30.536350226806974</v>
      </c>
      <c r="N24" s="18">
        <f t="shared" si="10"/>
        <v>11.104650029506983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0.72329564521924872</v>
      </c>
      <c r="D25" s="13">
        <f t="shared" si="1"/>
        <v>2142.3388859233382</v>
      </c>
      <c r="E25" s="13">
        <f t="shared" si="2"/>
        <v>2142.3388859233382</v>
      </c>
      <c r="F25" s="19">
        <v>0</v>
      </c>
      <c r="G25" s="13">
        <f t="shared" si="3"/>
        <v>7742.3388859233382</v>
      </c>
      <c r="H25" s="14">
        <f t="shared" si="4"/>
        <v>2142.3388859233382</v>
      </c>
      <c r="I25" s="13">
        <v>70269.654999999999</v>
      </c>
      <c r="J25" s="13">
        <f t="shared" si="5"/>
        <v>11.018040270616581</v>
      </c>
      <c r="K25" s="13">
        <f t="shared" si="6"/>
        <v>7.9693005465872861</v>
      </c>
      <c r="L25" s="13">
        <f t="shared" si="7"/>
        <v>3.0487397240292946</v>
      </c>
      <c r="M25" s="13">
        <f t="shared" si="9"/>
        <v>30.875783998859312</v>
      </c>
      <c r="N25" s="18">
        <f t="shared" si="10"/>
        <v>1.2305645128941372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0.6523958542261975</v>
      </c>
      <c r="D26" s="13">
        <f t="shared" si="1"/>
        <v>5328.1170246873135</v>
      </c>
      <c r="E26" s="13">
        <f t="shared" si="2"/>
        <v>5328.1170246873135</v>
      </c>
      <c r="F26" s="19">
        <v>0</v>
      </c>
      <c r="G26" s="13">
        <f t="shared" si="3"/>
        <v>15328.117024687313</v>
      </c>
      <c r="H26" s="14">
        <f t="shared" si="4"/>
        <v>5328.1170246873135</v>
      </c>
      <c r="I26" s="13">
        <v>69750.661666666667</v>
      </c>
      <c r="J26" s="13">
        <f t="shared" si="5"/>
        <v>21.975586551335198</v>
      </c>
      <c r="K26" s="13">
        <f t="shared" si="6"/>
        <v>14.336781560280063</v>
      </c>
      <c r="L26" s="13">
        <f t="shared" si="7"/>
        <v>7.6388049910551352</v>
      </c>
      <c r="M26" s="13">
        <f t="shared" si="9"/>
        <v>30.356638025125211</v>
      </c>
      <c r="N26" s="18">
        <f t="shared" si="10"/>
        <v>0.76438858033506452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0.59569596287410231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29.141991870552825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0.47418096052293551</v>
      </c>
      <c r="D28" s="13">
        <f t="shared" si="1"/>
        <v>1718.7942558693865</v>
      </c>
      <c r="E28" s="13">
        <f t="shared" si="2"/>
        <v>1718.7942558693865</v>
      </c>
      <c r="F28" s="19">
        <v>0</v>
      </c>
      <c r="G28" s="13">
        <f t="shared" si="3"/>
        <v>3268.7942558693867</v>
      </c>
      <c r="H28" s="14">
        <f t="shared" si="4"/>
        <v>1718.7942558693867</v>
      </c>
      <c r="I28" s="13">
        <v>69002.143333333326</v>
      </c>
      <c r="J28" s="13">
        <f t="shared" si="5"/>
        <v>4.7372358277026283</v>
      </c>
      <c r="K28" s="13">
        <f t="shared" si="6"/>
        <v>2.2463070350036958</v>
      </c>
      <c r="L28" s="13">
        <f t="shared" si="7"/>
        <v>2.4909287926989325</v>
      </c>
      <c r="M28" s="13">
        <f t="shared" si="9"/>
        <v>22.622787292689221</v>
      </c>
      <c r="N28" s="18">
        <f t="shared" si="10"/>
        <v>5.8519001488173482E-2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0.33690216668902678</v>
      </c>
      <c r="D29" s="13">
        <f t="shared" si="1"/>
        <v>21861.027808061484</v>
      </c>
      <c r="E29" s="13">
        <f t="shared" si="2"/>
        <v>21861.027808061484</v>
      </c>
      <c r="F29" s="13">
        <f>ROUND(+I29*J29/100,0)-D29-B29</f>
        <v>-5599.0278080614844</v>
      </c>
      <c r="G29" s="13">
        <f t="shared" si="3"/>
        <v>27368.999999999996</v>
      </c>
      <c r="H29" s="14">
        <f t="shared" si="4"/>
        <v>16261.999999999996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23.050672688267724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0.1803934272211867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26.023215917125142</v>
      </c>
      <c r="N30" s="18">
        <f t="shared" si="10"/>
        <v>8.7468240171734202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0.1705848011547865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25.506556645819334</v>
      </c>
      <c r="N31" s="18">
        <f t="shared" si="10"/>
        <v>0.89464343856102957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93597.397197326572</v>
      </c>
      <c r="I33" s="13"/>
      <c r="J33" s="22">
        <f>SUM(G20:G31)/SUM(I20:I31)</f>
        <v>0.25506556645819334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100617.20198712606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