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13_ncr:1_{2576D00E-E159-486C-98E1-1A9B6ED8782C}" xr6:coauthVersionLast="47" xr6:coauthVersionMax="47" xr10:uidLastSave="{00000000-0000-0000-0000-000000000000}"/>
  <bookViews>
    <workbookView xWindow="28680" yWindow="-120" windowWidth="29040" windowHeight="15840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E30" i="1"/>
  <c r="F30" i="1"/>
  <c r="G30" i="1"/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E29" i="1" s="1"/>
  <c r="AO94" i="2"/>
  <c r="AO93" i="2"/>
  <c r="AO92" i="2"/>
  <c r="AO101" i="2" s="1"/>
  <c r="I29" i="1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I28" i="1" s="1"/>
  <c r="B24" i="3"/>
  <c r="AN98" i="2"/>
  <c r="AO102" i="2"/>
  <c r="G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C24" i="3"/>
  <c r="AM101" i="2"/>
  <c r="I27" i="1" s="1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C23" i="3"/>
  <c r="O23" i="3" s="1"/>
  <c r="AL101" i="2"/>
  <c r="I26" i="1" s="1"/>
  <c r="B22" i="3"/>
  <c r="N22" i="3" s="1"/>
  <c r="C27" i="1" l="1"/>
  <c r="B26" i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C22" i="3"/>
  <c r="O22" i="3" s="1"/>
  <c r="AK101" i="2"/>
  <c r="I25" i="1" s="1"/>
  <c r="B21" i="3"/>
  <c r="N21" i="3" s="1"/>
  <c r="C26" i="1" l="1"/>
  <c r="B25" i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C21" i="3"/>
  <c r="O21" i="3" s="1"/>
  <c r="AJ101" i="2"/>
  <c r="I24" i="1" s="1"/>
  <c r="B20" i="3"/>
  <c r="N20" i="3" s="1"/>
  <c r="C25" i="1" l="1"/>
  <c r="B24" i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C20" i="3"/>
  <c r="O20" i="3" s="1"/>
  <c r="AI101" i="2"/>
  <c r="I23" i="1" s="1"/>
  <c r="B19" i="3"/>
  <c r="N19" i="3" s="1"/>
  <c r="C24" i="1" l="1"/>
  <c r="B23" i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C19" i="3"/>
  <c r="O19" i="3" s="1"/>
  <c r="AH101" i="2"/>
  <c r="I22" i="1" s="1"/>
  <c r="B18" i="3"/>
  <c r="N18" i="3" s="1"/>
  <c r="C23" i="1" l="1"/>
  <c r="B22" i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C18" i="3"/>
  <c r="O18" i="3" s="1"/>
  <c r="AG101" i="2"/>
  <c r="I21" i="1" s="1"/>
  <c r="B17" i="3"/>
  <c r="N17" i="3" s="1"/>
  <c r="C22" i="1" l="1"/>
  <c r="B21" i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C17" i="3"/>
  <c r="O17" i="3" s="1"/>
  <c r="AF101" i="2"/>
  <c r="I20" i="1" s="1"/>
  <c r="B16" i="3"/>
  <c r="N16" i="3" s="1"/>
  <c r="C21" i="1" l="1"/>
  <c r="B20" i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C16" i="3"/>
  <c r="O16" i="3" s="1"/>
  <c r="AE101" i="2"/>
  <c r="I19" i="1" s="1"/>
  <c r="B15" i="3"/>
  <c r="N15" i="3" s="1"/>
  <c r="C20" i="1" l="1"/>
  <c r="B19" i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C15" i="3"/>
  <c r="O15" i="3" s="1"/>
  <c r="AD101" i="2"/>
  <c r="I18" i="1" s="1"/>
  <c r="B14" i="3"/>
  <c r="N14" i="3" s="1"/>
  <c r="C19" i="1" l="1"/>
  <c r="B18" i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C14" i="3"/>
  <c r="O14" i="3" s="1"/>
  <c r="AC101" i="2"/>
  <c r="I17" i="1" s="1"/>
  <c r="B13" i="3"/>
  <c r="N13" i="3" s="1"/>
  <c r="C18" i="1" l="1"/>
  <c r="B17" i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C13" i="3"/>
  <c r="O13" i="3" s="1"/>
  <c r="AB101" i="2"/>
  <c r="I16" i="1" s="1"/>
  <c r="B12" i="3"/>
  <c r="N12" i="3" s="1"/>
  <c r="C17" i="1" l="1"/>
  <c r="B16" i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C12" i="3"/>
  <c r="O12" i="3" s="1"/>
  <c r="AA101" i="2"/>
  <c r="I15" i="1" s="1"/>
  <c r="B11" i="3"/>
  <c r="N11" i="3" s="1"/>
  <c r="C16" i="1" l="1"/>
  <c r="B15" i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C11" i="3"/>
  <c r="O11" i="3" s="1"/>
  <c r="Z101" i="2"/>
  <c r="I14" i="1" s="1"/>
  <c r="B10" i="3"/>
  <c r="N10" i="3" s="1"/>
  <c r="C15" i="1" l="1"/>
  <c r="B14" i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C10" i="3"/>
  <c r="O10" i="3" s="1"/>
  <c r="Y101" i="2"/>
  <c r="I13" i="1" s="1"/>
  <c r="B9" i="3"/>
  <c r="N9" i="3" s="1"/>
  <c r="C14" i="1" l="1"/>
  <c r="B13" i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C9" i="3"/>
  <c r="O9" i="3" s="1"/>
  <c r="X101" i="2"/>
  <c r="I12" i="1" s="1"/>
  <c r="B8" i="3"/>
  <c r="N8" i="3" s="1"/>
  <c r="C13" i="1" l="1"/>
  <c r="B12" i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C8" i="3"/>
  <c r="O8" i="3" s="1"/>
  <c r="W101" i="2"/>
  <c r="I11" i="1" s="1"/>
  <c r="B7" i="3"/>
  <c r="N7" i="3" s="1"/>
  <c r="C12" i="1" l="1"/>
  <c r="B11" i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C7" i="3"/>
  <c r="O7" i="3" s="1"/>
  <c r="V101" i="2"/>
  <c r="I10" i="1" s="1"/>
  <c r="B6" i="3"/>
  <c r="N6" i="3" s="1"/>
  <c r="C11" i="1" l="1"/>
  <c r="B10" i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C6" i="3"/>
  <c r="O6" i="3" s="1"/>
  <c r="U101" i="2"/>
  <c r="I9" i="1" s="1"/>
  <c r="B5" i="3"/>
  <c r="N5" i="3" s="1"/>
  <c r="C10" i="1" l="1"/>
  <c r="B9" i="1"/>
  <c r="D10" i="1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C5" i="3"/>
  <c r="O5" i="3" s="1"/>
  <c r="T101" i="2"/>
  <c r="I8" i="1" s="1"/>
  <c r="B4" i="3"/>
  <c r="N4" i="3" s="1"/>
  <c r="C9" i="1" l="1"/>
  <c r="B8" i="1"/>
  <c r="D9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C4" i="3"/>
  <c r="O4" i="3" s="1"/>
  <c r="S101" i="2"/>
  <c r="B3" i="3"/>
  <c r="N3" i="3" s="1"/>
  <c r="B2" i="3" l="1"/>
  <c r="I7" i="1"/>
  <c r="C8" i="1"/>
  <c r="D8" i="1"/>
  <c r="N2" i="3"/>
  <c r="E29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D3" i="3"/>
  <c r="P3" i="3" s="1"/>
  <c r="S102" i="2"/>
  <c r="G7" i="1" s="1"/>
  <c r="C3" i="3"/>
  <c r="O3" i="3" s="1"/>
  <c r="F7" i="1" l="1"/>
  <c r="C7" i="1"/>
  <c r="J7" i="1"/>
  <c r="D7" i="1"/>
  <c r="E30" i="2"/>
  <c r="J2" i="3"/>
  <c r="V2" i="3" s="1"/>
  <c r="H7" i="1"/>
  <c r="C31" i="2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<sst xmlns="http://schemas.openxmlformats.org/spreadsheetml/2006/main" count="161" uniqueCount="69">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</sst>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tabSelected="1" workbookViewId="0">
      <selection activeCell="I7" sqref="I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0.32614962113386836</v>
      </c>
      <c r="C7" s="4">
        <f t="shared" ca="1" si="0"/>
        <v>0.19526247921710124</v>
      </c>
      <c r="D7" s="4">
        <f t="shared" ca="1" si="0"/>
        <v>0.16262219248635951</v>
      </c>
      <c r="E7" s="4">
        <f ca="1">(1/OFFSET(Summary!$S$104,0,$A7))</f>
        <v>0.30581396242093078</v>
      </c>
      <c r="F7" s="4">
        <f ca="1">(1/OFFSET(Summary!$S$103,0,$A7))</f>
        <v>0.15736579892157507</v>
      </c>
      <c r="G7" s="4">
        <f ca="1">(1/OFFSET(Summary!$S$102,0,A7))</f>
        <v>0.1019847844956817</v>
      </c>
      <c r="H7" s="4">
        <f ca="1">+I7/I8</f>
        <v>0.14342587345117538</v>
      </c>
      <c r="I7" s="4">
        <f ca="1">(1/OFFSET(Summary!$S$101,0,$A7))</f>
        <v>0.10365636371028256</v>
      </c>
      <c r="J7" s="5">
        <f ca="1">+G7</f>
        <v>0.1019847844956817</v>
      </c>
    </row>
    <row r="8" spans="1:10" ht="15.5" x14ac:dyDescent="0.35">
      <c r="A8" s="3">
        <f t="shared" ref="A8:A29" si="1">1+A7</f>
        <v>1</v>
      </c>
      <c r="B8" s="4">
        <f t="shared" ca="1" si="0"/>
        <v>0.98337497121759976</v>
      </c>
      <c r="C8" s="4">
        <f t="shared" ca="1" si="0"/>
        <v>0.96584396103764891</v>
      </c>
      <c r="D8" s="4">
        <f t="shared" ca="1" si="0"/>
        <v>0.80143816187387318</v>
      </c>
      <c r="E8" s="4">
        <f ca="1">(1/OFFSET(Summary!$S$104,0,$A8))</f>
        <v>0.93764929530734986</v>
      </c>
      <c r="F8" s="4">
        <f ca="1">(1/OFFSET(Summary!$S$103,0,$A8))</f>
        <v>0.80591929157372311</v>
      </c>
      <c r="G8" s="4">
        <f ca="1">(1/OFFSET(Summary!$S$102,0,A8))</f>
        <v>0.62712710323491683</v>
      </c>
      <c r="H8" s="4">
        <f t="shared" ref="H8:H29" ca="1" si="2">+I8/I9</f>
        <v>0.87055628939877672</v>
      </c>
      <c r="I8" s="4">
        <f ca="1">(1/OFFSET(Summary!$S$101,0,$A8))</f>
        <v>0.7227173257938635</v>
      </c>
      <c r="J8" s="5">
        <f t="shared" ref="J8:J30" ca="1" si="3">I8</f>
        <v>0.7227173257938635</v>
      </c>
    </row>
    <row r="9" spans="1:10" ht="15.5" x14ac:dyDescent="0.35">
      <c r="A9" s="3">
        <f t="shared" si="1"/>
        <v>2</v>
      </c>
      <c r="B9" s="4">
        <f t="shared" ca="1" si="0"/>
        <v>0.98768798808812153</v>
      </c>
      <c r="C9" s="4">
        <f t="shared" ca="1" si="0"/>
        <v>0.97333334503149538</v>
      </c>
      <c r="D9" s="4">
        <f t="shared" ca="1" si="0"/>
        <v>0.98127035924657569</v>
      </c>
      <c r="E9" s="4">
        <f ca="1">(1/OFFSET(Summary!$S$104,0,$A9))</f>
        <v>0.95350128155729541</v>
      </c>
      <c r="F9" s="4">
        <f ca="1">(1/OFFSET(Summary!$S$103,0,$A9))</f>
        <v>0.83441976559845998</v>
      </c>
      <c r="G9" s="4">
        <f ca="1">(1/OFFSET(Summary!$S$102,0,A9))</f>
        <v>0.78250217305425906</v>
      </c>
      <c r="H9" s="4">
        <f t="shared" ca="1" si="2"/>
        <v>0.98607653099738901</v>
      </c>
      <c r="I9" s="4">
        <f ca="1">(1/OFFSET(Summary!$S$101,0,$A9))</f>
        <v>0.83017874271287651</v>
      </c>
      <c r="J9" s="5">
        <f t="shared" ca="1" si="3"/>
        <v>0.83017874271287651</v>
      </c>
    </row>
    <row r="10" spans="1:10" ht="15.5" x14ac:dyDescent="0.35">
      <c r="A10" s="3">
        <f t="shared" si="1"/>
        <v>3</v>
      </c>
      <c r="B10" s="4">
        <f t="shared" ca="1" si="0"/>
        <v>0.9814997608624193</v>
      </c>
      <c r="C10" s="4">
        <f t="shared" ca="1" si="0"/>
        <v>0.90515141056041415</v>
      </c>
      <c r="D10" s="4">
        <f t="shared" ca="1" si="0"/>
        <v>0.94893325414465202</v>
      </c>
      <c r="E10" s="4">
        <f ca="1">(1/OFFSET(Summary!$S$104,0,$A10))</f>
        <v>0.96538713951862298</v>
      </c>
      <c r="F10" s="4">
        <f ca="1">(1/OFFSET(Summary!$S$103,0,$A10))</f>
        <v>0.85728057079094477</v>
      </c>
      <c r="G10" s="4">
        <f ca="1">(1/OFFSET(Summary!$S$102,0,A10))</f>
        <v>0.79743789841473267</v>
      </c>
      <c r="H10" s="4">
        <f t="shared" ca="1" si="2"/>
        <v>0.96560933525849646</v>
      </c>
      <c r="I10" s="4">
        <f ca="1">(1/OFFSET(Summary!$S$101,0,$A10))</f>
        <v>0.8419009241333163</v>
      </c>
      <c r="J10" s="5">
        <f t="shared" ca="1" si="3"/>
        <v>0.8419009241333163</v>
      </c>
    </row>
    <row r="11" spans="1:10" ht="15.5" x14ac:dyDescent="0.35">
      <c r="A11" s="3">
        <f t="shared" si="1"/>
        <v>4</v>
      </c>
      <c r="B11" s="4">
        <f t="shared" ca="1" si="0"/>
        <v>0.99311636884574617</v>
      </c>
      <c r="C11" s="4">
        <f t="shared" ca="1" si="0"/>
        <v>0.98771667687464071</v>
      </c>
      <c r="D11" s="4">
        <f t="shared" ca="1" si="0"/>
        <v>0.88913588731603033</v>
      </c>
      <c r="E11" s="4">
        <f ca="1">(1/OFFSET(Summary!$S$104,0,$A11))</f>
        <v>0.98358367267492908</v>
      </c>
      <c r="F11" s="4">
        <f ca="1">(1/OFFSET(Summary!$S$103,0,$A11))</f>
        <v>0.94711289270396137</v>
      </c>
      <c r="G11" s="4">
        <f ca="1">(1/OFFSET(Summary!$S$102,0,A11))</f>
        <v>0.84035193722189239</v>
      </c>
      <c r="H11" s="4">
        <f t="shared" ca="1" si="2"/>
        <v>0.92116244359002641</v>
      </c>
      <c r="I11" s="4">
        <f ca="1">(1/OFFSET(Summary!$S$101,0,$A11))</f>
        <v>0.87188565125868112</v>
      </c>
      <c r="J11" s="5">
        <f t="shared" ca="1" si="3"/>
        <v>0.87188565125868112</v>
      </c>
    </row>
    <row r="12" spans="1:10" ht="15.5" x14ac:dyDescent="0.35">
      <c r="A12" s="3">
        <f t="shared" si="1"/>
        <v>5</v>
      </c>
      <c r="B12" s="4">
        <f t="shared" ca="1" si="0"/>
        <v>0.99830685931668695</v>
      </c>
      <c r="C12" s="4">
        <f t="shared" ca="1" si="0"/>
        <v>0.99501855765397174</v>
      </c>
      <c r="D12" s="4">
        <f t="shared" ca="1" si="0"/>
        <v>0.99777570418529293</v>
      </c>
      <c r="E12" s="4">
        <f ca="1">(1/OFFSET(Summary!$S$104,0,$A12))</f>
        <v>0.99040122943306586</v>
      </c>
      <c r="F12" s="4">
        <f ca="1">(1/OFFSET(Summary!$S$103,0,$A12))</f>
        <v>0.9588912639410333</v>
      </c>
      <c r="G12" s="4">
        <f ca="1">(1/OFFSET(Summary!$S$102,0,A12))</f>
        <v>0.94513330213068047</v>
      </c>
      <c r="H12" s="4">
        <f t="shared" ca="1" si="2"/>
        <v>0.99758953845746512</v>
      </c>
      <c r="I12" s="4">
        <f ca="1">(1/OFFSET(Summary!$S$101,0,$A12))</f>
        <v>0.94650586042207718</v>
      </c>
      <c r="J12" s="5">
        <f t="shared" ca="1" si="3"/>
        <v>0.94650586042207718</v>
      </c>
    </row>
    <row r="13" spans="1:10" ht="15.5" x14ac:dyDescent="0.35">
      <c r="A13" s="3">
        <f t="shared" si="1"/>
        <v>6</v>
      </c>
      <c r="B13" s="4">
        <f t="shared" ca="1" si="0"/>
        <v>0.99669871268761934</v>
      </c>
      <c r="C13" s="4">
        <f t="shared" ca="1" si="0"/>
        <v>0.99581870916900672</v>
      </c>
      <c r="D13" s="4">
        <f t="shared" ca="1" si="0"/>
        <v>0.99662937892458114</v>
      </c>
      <c r="E13" s="4">
        <f ca="1">(1/OFFSET(Summary!$S$104,0,$A13))</f>
        <v>0.99208096207108876</v>
      </c>
      <c r="F13" s="4">
        <f ca="1">(1/OFFSET(Summary!$S$103,0,$A13))</f>
        <v>0.96369183927773328</v>
      </c>
      <c r="G13" s="4">
        <f ca="1">(1/OFFSET(Summary!$S$102,0,A13))</f>
        <v>0.94724024464236056</v>
      </c>
      <c r="H13" s="4">
        <f t="shared" ca="1" si="2"/>
        <v>0.99744794535558268</v>
      </c>
      <c r="I13" s="4">
        <f ca="1">(1/OFFSET(Summary!$S$101,0,$A13))</f>
        <v>0.94879288919330818</v>
      </c>
      <c r="J13" s="5">
        <f t="shared" ca="1" si="3"/>
        <v>0.94879288919330818</v>
      </c>
    </row>
    <row r="14" spans="1:10" ht="15.5" x14ac:dyDescent="0.35">
      <c r="A14" s="3">
        <f t="shared" si="1"/>
        <v>7</v>
      </c>
      <c r="B14" s="4">
        <f t="shared" ca="1" si="0"/>
        <v>0.9987733609332472</v>
      </c>
      <c r="C14" s="4">
        <f t="shared" ca="1" si="0"/>
        <v>0.99564391851136003</v>
      </c>
      <c r="D14" s="4">
        <f t="shared" ca="1" si="0"/>
        <v>0.99590772605287925</v>
      </c>
      <c r="E14" s="4">
        <f ca="1">(1/OFFSET(Summary!$S$104,0,$A14))</f>
        <v>0.99536695436870914</v>
      </c>
      <c r="F14" s="4">
        <f ca="1">(1/OFFSET(Summary!$S$103,0,$A14))</f>
        <v>0.96773823428354466</v>
      </c>
      <c r="G14" s="4">
        <f ca="1">(1/OFFSET(Summary!$S$102,0,A14))</f>
        <v>0.95044383064894777</v>
      </c>
      <c r="H14" s="4">
        <f t="shared" ca="1" si="2"/>
        <v>0.9963967913229681</v>
      </c>
      <c r="I14" s="4">
        <f ca="1">(1/OFFSET(Summary!$S$101,0,$A14))</f>
        <v>0.95122045577533443</v>
      </c>
      <c r="J14" s="5">
        <f t="shared" ca="1" si="3"/>
        <v>0.95122045577533443</v>
      </c>
    </row>
    <row r="15" spans="1:10" ht="15.5" x14ac:dyDescent="0.35">
      <c r="A15" s="3">
        <f t="shared" si="1"/>
        <v>8</v>
      </c>
      <c r="B15" s="4">
        <f t="shared" ca="1" si="0"/>
        <v>0.99901083749269826</v>
      </c>
      <c r="C15" s="4">
        <f t="shared" ca="1" si="0"/>
        <v>0.99769250038742263</v>
      </c>
      <c r="D15" s="4">
        <f t="shared" ca="1" si="0"/>
        <v>0.99842568444091029</v>
      </c>
      <c r="E15" s="4">
        <f ca="1">(1/OFFSET(Summary!$S$104,0,$A15))</f>
        <v>0.99658940987237066</v>
      </c>
      <c r="F15" s="4">
        <f ca="1">(1/OFFSET(Summary!$S$103,0,$A15))</f>
        <v>0.97197222449815324</v>
      </c>
      <c r="G15" s="4">
        <f ca="1">(1/OFFSET(Summary!$S$102,0,A15))</f>
        <v>0.95434928938234032</v>
      </c>
      <c r="H15" s="4">
        <f t="shared" ca="1" si="2"/>
        <v>0.99839507297231822</v>
      </c>
      <c r="I15" s="4">
        <f ca="1">(1/OFFSET(Summary!$S$101,0,$A15))</f>
        <v>0.95466029603763503</v>
      </c>
      <c r="J15" s="5">
        <f t="shared" ca="1" si="3"/>
        <v>0.95466029603763503</v>
      </c>
    </row>
    <row r="16" spans="1:10" ht="15.5" x14ac:dyDescent="0.35">
      <c r="A16" s="3">
        <f t="shared" si="1"/>
        <v>9</v>
      </c>
      <c r="B16" s="4">
        <f t="shared" ca="1" si="0"/>
        <v>0.99820620664055359</v>
      </c>
      <c r="C16" s="4">
        <f t="shared" ca="1" si="0"/>
        <v>0.99901051925909989</v>
      </c>
      <c r="D16" s="4">
        <f t="shared" ca="1" si="0"/>
        <v>0.99890571180108845</v>
      </c>
      <c r="E16" s="4">
        <f ca="1">(1/OFFSET(Summary!$S$104,0,$A16))</f>
        <v>0.99757617482268279</v>
      </c>
      <c r="F16" s="4">
        <f ca="1">(1/OFFSET(Summary!$S$103,0,$A16))</f>
        <v>0.9742202373183303</v>
      </c>
      <c r="G16" s="4">
        <f ca="1">(1/OFFSET(Summary!$S$102,0,A16))</f>
        <v>0.95585410537264826</v>
      </c>
      <c r="H16" s="4">
        <f t="shared" ca="1" si="2"/>
        <v>0.99903141366270409</v>
      </c>
      <c r="I16" s="4">
        <f ca="1">(1/OFFSET(Summary!$S$101,0,$A16))</f>
        <v>0.95619491910704191</v>
      </c>
      <c r="J16" s="5">
        <f t="shared" ca="1" si="3"/>
        <v>0.95619491910704191</v>
      </c>
    </row>
    <row r="17" spans="1:10" ht="15.5" x14ac:dyDescent="0.35">
      <c r="A17" s="3">
        <f t="shared" si="1"/>
        <v>10</v>
      </c>
      <c r="B17" s="4">
        <f t="shared" ca="1" si="0"/>
        <v>0.99936883600434512</v>
      </c>
      <c r="C17" s="4">
        <f t="shared" ca="1" si="0"/>
        <v>0.99619535016313665</v>
      </c>
      <c r="D17" s="4">
        <f t="shared" ca="1" si="0"/>
        <v>0.99668722554223121</v>
      </c>
      <c r="E17" s="4">
        <f ca="1">(1/OFFSET(Summary!$S$104,0,$A17))</f>
        <v>0.99936883600434512</v>
      </c>
      <c r="F17" s="4">
        <f ca="1">(1/OFFSET(Summary!$S$103,0,$A17))</f>
        <v>0.97518516425717428</v>
      </c>
      <c r="G17" s="4">
        <f ca="1">(1/OFFSET(Summary!$S$102,0,A17))</f>
        <v>0.95690123109736203</v>
      </c>
      <c r="H17" s="4">
        <f t="shared" ca="1" si="2"/>
        <v>0.99691714687302746</v>
      </c>
      <c r="I17" s="4">
        <f ca="1">(1/OFFSET(Summary!$S$101,0,$A17))</f>
        <v>0.95712197437454682</v>
      </c>
      <c r="J17" s="5">
        <f t="shared" ca="1" si="3"/>
        <v>0.95712197437454682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0.9988155985817283</v>
      </c>
      <c r="D18" s="4">
        <f t="shared" ca="1" si="0"/>
        <v>0.99932214983251533</v>
      </c>
      <c r="E18" s="4">
        <f ca="1">(1/OFFSET(Summary!$S$104,0,$A18))</f>
        <v>1</v>
      </c>
      <c r="F18" s="4">
        <f ca="1">(1/OFFSET(Summary!$S$103,0,$A18))</f>
        <v>0.97890957240211796</v>
      </c>
      <c r="G18" s="4">
        <f ca="1">(1/OFFSET(Summary!$S$102,0,A18))</f>
        <v>0.96008176544730539</v>
      </c>
      <c r="H18" s="4">
        <f t="shared" ca="1" si="2"/>
        <v>0.99932214983251533</v>
      </c>
      <c r="I18" s="4">
        <f ca="1">(1/OFFSET(Summary!$S$101,0,$A18))</f>
        <v>0.96008176544730539</v>
      </c>
      <c r="J18" s="5">
        <f t="shared" ca="1" si="3"/>
        <v>0.96008176544730539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0.99882605592356521</v>
      </c>
      <c r="D19" s="4">
        <f t="shared" ca="1" si="0"/>
        <v>0.99931054631758232</v>
      </c>
      <c r="E19" s="4">
        <f ca="1">(1/OFFSET(Summary!$S$104,0,$A19))</f>
        <v>1</v>
      </c>
      <c r="F19" s="4">
        <f ca="1">(1/OFFSET(Summary!$S$103,0,$A19))</f>
        <v>0.98007036913733026</v>
      </c>
      <c r="G19" s="4">
        <f ca="1">(1/OFFSET(Summary!$S$102,0,A19))</f>
        <v>0.96073299847122717</v>
      </c>
      <c r="H19" s="4">
        <f t="shared" ca="1" si="2"/>
        <v>0.99931054631758232</v>
      </c>
      <c r="I19" s="4">
        <f ca="1">(1/OFFSET(Summary!$S$101,0,$A19))</f>
        <v>0.96073299847122717</v>
      </c>
      <c r="J19" s="5">
        <f t="shared" ca="1" si="3"/>
        <v>0.96073299847122717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0.99412318808583766</v>
      </c>
      <c r="D20" s="4">
        <f t="shared" ca="1" si="0"/>
        <v>0.99575436506787118</v>
      </c>
      <c r="E20" s="4">
        <f ca="1">(1/OFFSET(Summary!$S$104,0,$A20))</f>
        <v>1</v>
      </c>
      <c r="F20" s="4">
        <f ca="1">(1/OFFSET(Summary!$S$103,0,$A20))</f>
        <v>0.98122226920793276</v>
      </c>
      <c r="G20" s="4">
        <f ca="1">(1/OFFSET(Summary!$S$102,0,A20))</f>
        <v>0.96139583637087411</v>
      </c>
      <c r="H20" s="4">
        <f t="shared" ca="1" si="2"/>
        <v>0.99575436506787118</v>
      </c>
      <c r="I20" s="4">
        <f ca="1">(1/OFFSET(Summary!$S$101,0,$A20))</f>
        <v>0.96139583637087411</v>
      </c>
      <c r="J20" s="5">
        <f t="shared" ca="1" si="3"/>
        <v>0.96139583637087411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0.99139093278631829</v>
      </c>
      <c r="D21" s="4">
        <f t="shared" ca="1" si="0"/>
        <v>0.99325525402361703</v>
      </c>
      <c r="E21" s="4">
        <f ca="1">(1/OFFSET(Summary!$S$104,0,$A21))</f>
        <v>1</v>
      </c>
      <c r="F21" s="4">
        <f ca="1">(1/OFFSET(Summary!$S$103,0,$A21))</f>
        <v>0.98702281665640923</v>
      </c>
      <c r="G21" s="4">
        <f ca="1">(1/OFFSET(Summary!$S$102,0,A21))</f>
        <v>0.96549497556593167</v>
      </c>
      <c r="H21" s="4">
        <f t="shared" ca="1" si="2"/>
        <v>0.99325525402361703</v>
      </c>
      <c r="I21" s="4">
        <f ca="1">(1/OFFSET(Summary!$S$101,0,$A21))</f>
        <v>0.96549497556593167</v>
      </c>
      <c r="J21" s="5">
        <f t="shared" ca="1" si="3"/>
        <v>0.96549497556593167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0.99559395190590216</v>
      </c>
      <c r="D22" s="4">
        <f t="shared" ca="1" si="0"/>
        <v>0.99519463392912844</v>
      </c>
      <c r="E22" s="4">
        <f ca="1">(1/OFFSET(Summary!$S$104,0,$A22))</f>
        <v>1</v>
      </c>
      <c r="F22" s="4">
        <f ca="1">(1/OFFSET(Summary!$S$103,0,$A22))</f>
        <v>0.99559395190590216</v>
      </c>
      <c r="G22" s="4">
        <f ca="1">(1/OFFSET(Summary!$S$102,0,A22))</f>
        <v>0.97205121408094231</v>
      </c>
      <c r="H22" s="4">
        <f t="shared" ca="1" si="2"/>
        <v>0.99519463392912844</v>
      </c>
      <c r="I22" s="4">
        <f ca="1">(1/OFFSET(Summary!$S$101,0,$A22))</f>
        <v>0.97205121408094231</v>
      </c>
      <c r="J22" s="5">
        <f t="shared" ca="1" si="3"/>
        <v>0.97205121408094231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0.9767448305495644</v>
      </c>
      <c r="E23" s="4">
        <f ca="1">(1/OFFSET(Summary!$S$104,0,$A23))</f>
        <v>1</v>
      </c>
      <c r="F23" s="4">
        <f ca="1">(1/OFFSET(Summary!$S$103,0,$A23))</f>
        <v>1</v>
      </c>
      <c r="G23" s="4">
        <f ca="1">(1/OFFSET(Summary!$S$102,0,A23))</f>
        <v>0.9767448305495644</v>
      </c>
      <c r="H23" s="4">
        <f t="shared" ca="1" si="2"/>
        <v>0.9767448305495644</v>
      </c>
      <c r="I23" s="4">
        <f ca="1">(1/OFFSET(Summary!$S$101,0,$A23))</f>
        <v>0.9767448305495644</v>
      </c>
      <c r="J23" s="5">
        <f t="shared" ca="1" si="3"/>
        <v>0.9767448305495644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4">
        <f ca="1">(1/OFFSET(Summary!$S$101,0,$A24))</f>
        <v>1</v>
      </c>
      <c r="J24" s="5">
        <f t="shared" ca="1" si="3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4">
        <f ca="1">(1/OFFSET(Summary!$S$101,0,$A25))</f>
        <v>1</v>
      </c>
      <c r="J25" s="5">
        <f t="shared" ca="1" si="3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4">
        <f ca="1">(1/OFFSET(Summary!$S$101,0,$A26))</f>
        <v>1</v>
      </c>
      <c r="J26" s="5">
        <f t="shared" ca="1" si="3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4">
        <f ca="1">(1/OFFSET(Summary!$S$101,0,$A27))</f>
        <v>1</v>
      </c>
      <c r="J27" s="5">
        <f t="shared" ca="1" si="3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4">
        <f ca="1">(1/OFFSET(Summary!$S$101,0,$A28))</f>
        <v>1</v>
      </c>
      <c r="J28" s="5">
        <f t="shared" ca="1" si="3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4">
        <f ca="1">(1/OFFSET(Summary!$S$101,0,$A29))</f>
        <v>1</v>
      </c>
      <c r="J29" s="5">
        <f t="shared" ca="1" si="3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4">
        <f ca="1">(1/OFFSET(Summary!$S$101,0,$A30))</f>
        <v>1</v>
      </c>
      <c r="J30" s="5">
        <f t="shared" ca="1" si="3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4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4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4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4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4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4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4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4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4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4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4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4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4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4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4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4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4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4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4"/>
        <v>19</v>
      </c>
      <c r="B57" s="4"/>
      <c r="C57" s="4"/>
      <c r="D57" s="4"/>
      <c r="E57" s="4"/>
    </row>
    <row r="58" spans="1:22" ht="15.5" x14ac:dyDescent="0.35">
      <c r="A58" s="1">
        <f t="shared" si="4"/>
        <v>20</v>
      </c>
      <c r="B58" s="4"/>
      <c r="C58" s="4"/>
      <c r="D58" s="4"/>
    </row>
    <row r="59" spans="1:22" ht="15.5" x14ac:dyDescent="0.35">
      <c r="A59" s="1">
        <f t="shared" si="4"/>
        <v>21</v>
      </c>
      <c r="B59" s="4"/>
      <c r="C59" s="4"/>
    </row>
    <row r="60" spans="1:22" ht="15.5" x14ac:dyDescent="0.35">
      <c r="A60" s="1">
        <f t="shared" si="4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0.10365636371028256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0.14342587345117538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0.7227173257938635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0.87055628939877672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0.83017874271287651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0.98607653099738901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0.8419009241333163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0.96560933525849646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0.87188565125868112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0.92116244359002641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0.94650586042207718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0.99758953845746512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0.94879288919330818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0.99744794535558268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0.95122045577533443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0.9963967913229681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0.95466029603763503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0.99839507297231822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0.95619491910704191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0.99903141366270409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0.95712197437454682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0.99691714687302746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0.96008176544730539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0.99932214983251533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0.96073299847122717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0.99931054631758232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0.96139583637087411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0.99575436506787118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0.96549497556593167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0.99325525402361703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0.97205121408094231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0.99519463392912844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0.9767448305495644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0.9767448305495644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zoomScale="80" zoomScaleNormal="80" workbookViewId="0">
      <pane ySplit="7" topLeftCell="A8" activePane="bottomLeft" state="frozen"/>
      <selection activeCell="E7" sqref="E7"/>
      <selection pane="bottomLeft" activeCell="S102" sqref="S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39127</v>
      </c>
      <c r="H8" s="15">
        <f t="shared" ref="H8:H28" ca="1" si="2">G8-B8</f>
        <v>0</v>
      </c>
      <c r="I8" s="13">
        <f>+[1]Summary!F7</f>
        <v>78169</v>
      </c>
      <c r="J8" s="13">
        <f ca="1">100*$G8/$I8</f>
        <v>50.054369379165657</v>
      </c>
      <c r="K8" s="13">
        <f t="shared" ref="K8:K31" si="3">100*(B8/I8)</f>
        <v>50.054369379165649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0.9767448305495644</v>
      </c>
      <c r="D15" s="13">
        <f t="shared" ca="1" si="6"/>
        <v>1901.7317540430863</v>
      </c>
      <c r="E15" s="13">
        <f t="shared" ca="1" si="1"/>
        <v>1901.7317540430863</v>
      </c>
      <c r="F15" s="13"/>
      <c r="G15" s="13">
        <f t="shared" ca="1" si="7"/>
        <v>81776.731754043081</v>
      </c>
      <c r="H15" s="15">
        <f t="shared" ca="1" si="2"/>
        <v>1901.7317540430813</v>
      </c>
      <c r="I15" s="13">
        <f>+[1]Summary!F14</f>
        <v>83899</v>
      </c>
      <c r="J15" s="13">
        <f t="shared" ca="1" si="8"/>
        <v>97.470448699082326</v>
      </c>
      <c r="K15" s="13">
        <f t="shared" si="3"/>
        <v>95.203756898175186</v>
      </c>
      <c r="L15" s="13">
        <f t="shared" ca="1" si="4"/>
        <v>2.2666918009071395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0.97205121408094231</v>
      </c>
      <c r="D16" s="13">
        <f t="shared" ca="1" si="6"/>
        <v>1150.152706090905</v>
      </c>
      <c r="E16" s="13">
        <f t="shared" ca="1" si="1"/>
        <v>1150.152706090905</v>
      </c>
      <c r="F16" s="13"/>
      <c r="G16" s="13">
        <f t="shared" ca="1" si="7"/>
        <v>41152.152706090907</v>
      </c>
      <c r="H16" s="15">
        <f t="shared" ca="1" si="2"/>
        <v>1150.1527060909066</v>
      </c>
      <c r="I16" s="13">
        <f>+[1]Summary!F15</f>
        <v>68895</v>
      </c>
      <c r="J16" s="13">
        <f t="shared" ca="1" si="8"/>
        <v>59.731697084100304</v>
      </c>
      <c r="K16" s="13">
        <f t="shared" si="3"/>
        <v>58.062268669714776</v>
      </c>
      <c r="L16" s="13">
        <f t="shared" ca="1" si="4"/>
        <v>1.6694284143855285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0.96549497556593167</v>
      </c>
      <c r="D17" s="13">
        <f t="shared" ca="1" si="6"/>
        <v>1261.3072653617501</v>
      </c>
      <c r="E17" s="13">
        <f t="shared" ca="1" si="1"/>
        <v>1261.3072653617501</v>
      </c>
      <c r="F17" s="13"/>
      <c r="G17" s="13">
        <f t="shared" ca="1" si="7"/>
        <v>36554.307265361749</v>
      </c>
      <c r="H17" s="15">
        <f t="shared" ca="1" si="2"/>
        <v>1261.3072653617492</v>
      </c>
      <c r="I17" s="13">
        <f>+[1]Summary!F16</f>
        <v>95548</v>
      </c>
      <c r="J17" s="13">
        <f t="shared" ca="1" si="8"/>
        <v>38.257532617492515</v>
      </c>
      <c r="K17" s="13">
        <f t="shared" si="3"/>
        <v>36.937455519738769</v>
      </c>
      <c r="L17" s="13">
        <f t="shared" ca="1" si="4"/>
        <v>1.3200770977537459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0.96139583637087411</v>
      </c>
      <c r="D18" s="13">
        <f t="shared" ca="1" si="6"/>
        <v>1366.0889730750241</v>
      </c>
      <c r="E18" s="13">
        <f t="shared" ca="1" si="1"/>
        <v>1366.0889730750241</v>
      </c>
      <c r="F18" s="13"/>
      <c r="G18" s="13">
        <f t="shared" ca="1" si="7"/>
        <v>35387.08897307502</v>
      </c>
      <c r="H18" s="15">
        <f t="shared" ca="1" si="2"/>
        <v>1366.0889730750205</v>
      </c>
      <c r="I18" s="13">
        <f>+[1]Summary!F17</f>
        <v>55426</v>
      </c>
      <c r="J18" s="13">
        <f t="shared" ca="1" si="8"/>
        <v>63.845648203144769</v>
      </c>
      <c r="K18" s="13">
        <f t="shared" si="3"/>
        <v>61.380940352902968</v>
      </c>
      <c r="L18" s="13">
        <f t="shared" ca="1" si="4"/>
        <v>2.4647078502418012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0.96073299847122717</v>
      </c>
      <c r="D19" s="13">
        <f t="shared" ca="1" si="6"/>
        <v>1475.0675655238822</v>
      </c>
      <c r="E19" s="13">
        <f t="shared" ca="1" si="1"/>
        <v>1475.0675655238822</v>
      </c>
      <c r="F19" s="13"/>
      <c r="G19" s="13">
        <f t="shared" ca="1" si="7"/>
        <v>37565.067565523881</v>
      </c>
      <c r="H19" s="15">
        <f t="shared" ca="1" si="2"/>
        <v>1475.0675655238811</v>
      </c>
      <c r="I19" s="13">
        <f>+[1]Summary!F18</f>
        <v>79875</v>
      </c>
      <c r="J19" s="13">
        <f t="shared" ca="1" si="8"/>
        <v>47.029818548386707</v>
      </c>
      <c r="K19" s="13">
        <f t="shared" si="3"/>
        <v>45.183098591549296</v>
      </c>
      <c r="L19" s="13">
        <f t="shared" ca="1" si="4"/>
        <v>1.8467199568374113</v>
      </c>
      <c r="M19" s="13">
        <f ca="1">SUM(G8:G19)/SUM(I8:I19)*100</f>
        <v>48.911809455937991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0.96008176544730539</v>
      </c>
      <c r="D20" s="13">
        <f t="shared" ca="1" si="6"/>
        <v>1305.5477252717458</v>
      </c>
      <c r="E20" s="13">
        <f t="shared" ca="1" si="1"/>
        <v>1305.5477252717458</v>
      </c>
      <c r="F20" s="13"/>
      <c r="G20" s="13">
        <f t="shared" ca="1" si="7"/>
        <v>32705.547725271746</v>
      </c>
      <c r="H20" s="15">
        <f t="shared" ca="1" si="2"/>
        <v>1305.5477252717465</v>
      </c>
      <c r="I20" s="13">
        <f>+[1]Summary!F19</f>
        <v>71413</v>
      </c>
      <c r="J20" s="13">
        <f t="shared" ca="1" si="8"/>
        <v>45.797750725038505</v>
      </c>
      <c r="K20" s="13">
        <f t="shared" si="3"/>
        <v>43.969585369610577</v>
      </c>
      <c r="L20" s="13">
        <f t="shared" ca="1" si="4"/>
        <v>1.8281653554279274</v>
      </c>
      <c r="M20" s="13">
        <f t="shared" ref="M20:M31" ca="1" si="10">SUM(G9:G20)/SUM(I9:I20)*100</f>
        <v>48.586049349347995</v>
      </c>
      <c r="N20" s="19">
        <f ca="1">J20/J8</f>
        <v>0.91496009825070534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0.95712197437454682</v>
      </c>
      <c r="D21" s="13">
        <f t="shared" ca="1" si="6"/>
        <v>2948.7093602016962</v>
      </c>
      <c r="E21" s="13">
        <f t="shared" ca="1" si="1"/>
        <v>2948.7093602016962</v>
      </c>
      <c r="F21" s="13"/>
      <c r="G21" s="13">
        <f t="shared" ca="1" si="7"/>
        <v>68769.709360201698</v>
      </c>
      <c r="H21" s="15">
        <f t="shared" ca="1" si="2"/>
        <v>2948.7093602016976</v>
      </c>
      <c r="I21" s="13">
        <f>+[1]Summary!F20</f>
        <v>83341</v>
      </c>
      <c r="J21" s="13">
        <f t="shared" ca="1" si="8"/>
        <v>82.516059754744603</v>
      </c>
      <c r="K21" s="13">
        <f t="shared" si="3"/>
        <v>78.977934030069235</v>
      </c>
      <c r="L21" s="13">
        <f t="shared" ca="1" si="4"/>
        <v>3.5381257246753677</v>
      </c>
      <c r="M21" s="13">
        <f t="shared" ca="1" si="10"/>
        <v>53.043781017647618</v>
      </c>
      <c r="N21" s="19">
        <f t="shared" ref="N21:N31" ca="1" si="12">J21/J9</f>
        <v>2.4948419334852394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0.95619491910704191</v>
      </c>
      <c r="D22" s="13">
        <f t="shared" ca="1" si="6"/>
        <v>1568.6901801752363</v>
      </c>
      <c r="E22" s="13">
        <f t="shared" ca="1" si="1"/>
        <v>1568.6901801752363</v>
      </c>
      <c r="F22" s="13"/>
      <c r="G22" s="13">
        <f t="shared" ca="1" si="7"/>
        <v>35810.690180175239</v>
      </c>
      <c r="H22" s="15">
        <f t="shared" ca="1" si="2"/>
        <v>1568.6901801752392</v>
      </c>
      <c r="I22" s="13">
        <f>+[1]Summary!F21</f>
        <v>80686</v>
      </c>
      <c r="J22" s="13">
        <f t="shared" ca="1" si="8"/>
        <v>44.382780383431125</v>
      </c>
      <c r="K22" s="13">
        <f t="shared" si="3"/>
        <v>42.438589098480527</v>
      </c>
      <c r="L22" s="13">
        <f t="shared" ca="1" si="4"/>
        <v>1.9441912849505982</v>
      </c>
      <c r="M22" s="13">
        <f t="shared" ca="1" si="10"/>
        <v>54.036110350919365</v>
      </c>
      <c r="N22" s="19">
        <f t="shared" ca="1" si="12"/>
        <v>1.2604599343992104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0.95466029603763503</v>
      </c>
      <c r="D23" s="13">
        <f t="shared" ca="1" si="6"/>
        <v>425.58498441076455</v>
      </c>
      <c r="E23" s="13">
        <f t="shared" ca="1" si="1"/>
        <v>425.58498441076455</v>
      </c>
      <c r="F23" s="13"/>
      <c r="G23" s="13">
        <f t="shared" ca="1" si="7"/>
        <v>9386.5849844107652</v>
      </c>
      <c r="H23" s="15">
        <f t="shared" ca="1" si="2"/>
        <v>425.58498441076517</v>
      </c>
      <c r="I23" s="13">
        <f>+[1]Summary!F22</f>
        <v>64835</v>
      </c>
      <c r="J23" s="13">
        <f t="shared" ca="1" si="8"/>
        <v>14.477650936085086</v>
      </c>
      <c r="K23" s="13">
        <f t="shared" si="3"/>
        <v>13.821238528572529</v>
      </c>
      <c r="L23" s="13">
        <f t="shared" ca="1" si="4"/>
        <v>0.65641240751255658</v>
      </c>
      <c r="M23" s="13">
        <f t="shared" ca="1" si="10"/>
        <v>51.664876334133666</v>
      </c>
      <c r="N23" s="19">
        <f t="shared" ca="1" si="12"/>
        <v>0.29536371612158036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0.95122045577533443</v>
      </c>
      <c r="D24" s="13">
        <f t="shared" ca="1" si="6"/>
        <v>2872.5056879874305</v>
      </c>
      <c r="E24" s="13">
        <f t="shared" ca="1" si="1"/>
        <v>2872.5056879874305</v>
      </c>
      <c r="F24" s="20">
        <v>0</v>
      </c>
      <c r="G24" s="13">
        <f t="shared" ca="1" si="7"/>
        <v>58887.505687987432</v>
      </c>
      <c r="H24" s="15">
        <f t="shared" ca="1" si="2"/>
        <v>2872.5056879874319</v>
      </c>
      <c r="I24" s="13">
        <f>+[1]Summary!F23</f>
        <v>82241</v>
      </c>
      <c r="J24" s="13">
        <f t="shared" ca="1" si="8"/>
        <v>71.603586639252242</v>
      </c>
      <c r="K24" s="13">
        <f t="shared" si="3"/>
        <v>68.110796318138156</v>
      </c>
      <c r="L24" s="13">
        <f t="shared" ca="1" si="4"/>
        <v>3.4927903211140858</v>
      </c>
      <c r="M24" s="13">
        <f t="shared" ca="1" si="10"/>
        <v>55.000215570992431</v>
      </c>
      <c r="N24" s="19">
        <f t="shared" ca="1" si="12"/>
        <v>1.9597239176413275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0.94879288919330818</v>
      </c>
      <c r="D25" s="13">
        <f t="shared" ca="1" si="6"/>
        <v>2032.2704558477437</v>
      </c>
      <c r="E25" s="13">
        <f t="shared" ca="1" si="1"/>
        <v>2032.2704558477437</v>
      </c>
      <c r="F25" s="20">
        <v>0</v>
      </c>
      <c r="G25" s="13">
        <f t="shared" ca="1" si="7"/>
        <v>39687.270455847742</v>
      </c>
      <c r="H25" s="15">
        <f t="shared" ca="1" si="2"/>
        <v>2032.2704558477417</v>
      </c>
      <c r="I25" s="13">
        <f>+[1]Summary!F24</f>
        <v>67083</v>
      </c>
      <c r="J25" s="13">
        <f t="shared" ca="1" si="8"/>
        <v>59.16144247551204</v>
      </c>
      <c r="K25" s="13">
        <f t="shared" si="3"/>
        <v>56.131955935184777</v>
      </c>
      <c r="L25" s="13">
        <f t="shared" ca="1" si="4"/>
        <v>3.0294865403272624</v>
      </c>
      <c r="M25" s="13">
        <f t="shared" ca="1" si="10"/>
        <v>55.740140095373512</v>
      </c>
      <c r="N25" s="19">
        <f t="shared" ca="1" si="12"/>
        <v>1.2001247897229321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0.94650586042207718</v>
      </c>
      <c r="D26" s="13">
        <f t="shared" ca="1" si="6"/>
        <v>1912.6085248423278</v>
      </c>
      <c r="E26" s="13">
        <f t="shared" ca="1" si="1"/>
        <v>1912.6085248423278</v>
      </c>
      <c r="F26" s="20">
        <v>0</v>
      </c>
      <c r="G26" s="13">
        <f t="shared" ca="1" si="7"/>
        <v>35753.608524842326</v>
      </c>
      <c r="H26" s="15">
        <f t="shared" ca="1" si="2"/>
        <v>1912.608524842326</v>
      </c>
      <c r="I26" s="13">
        <f>+[1]Summary!F25</f>
        <v>83643</v>
      </c>
      <c r="J26" s="13">
        <f t="shared" ca="1" si="8"/>
        <v>42.745487996416109</v>
      </c>
      <c r="K26" s="13">
        <f t="shared" si="3"/>
        <v>40.458854895209399</v>
      </c>
      <c r="L26" s="13">
        <f t="shared" ca="1" si="4"/>
        <v>2.2866331012067107</v>
      </c>
      <c r="M26" s="13">
        <f t="shared" ca="1" si="10"/>
        <v>55.99789124948402</v>
      </c>
      <c r="N26" s="19">
        <f t="shared" ca="1" si="12"/>
        <v>1.0638952083547764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0.87188565125868112</v>
      </c>
      <c r="D27" s="13">
        <f t="shared" ca="1" si="6"/>
        <v>5037.0824069788614</v>
      </c>
      <c r="E27" s="13">
        <f t="shared" ca="1" si="1"/>
        <v>5037.0824069788614</v>
      </c>
      <c r="F27" s="20">
        <v>0</v>
      </c>
      <c r="G27" s="13">
        <f t="shared" ca="1" si="7"/>
        <v>39317.082406978865</v>
      </c>
      <c r="H27" s="15">
        <f t="shared" ca="1" si="2"/>
        <v>5037.082406978865</v>
      </c>
      <c r="I27" s="13">
        <f>+[1]Summary!F26</f>
        <v>73925</v>
      </c>
      <c r="J27" s="13">
        <f t="shared" ca="1" si="8"/>
        <v>53.185096255635933</v>
      </c>
      <c r="K27" s="13">
        <f t="shared" si="3"/>
        <v>46.371322286100778</v>
      </c>
      <c r="L27" s="13">
        <f t="shared" ca="1" si="4"/>
        <v>6.8137739695351556</v>
      </c>
      <c r="M27" s="13">
        <f t="shared" ca="1" si="10"/>
        <v>51.931955377734681</v>
      </c>
      <c r="N27" s="19">
        <f t="shared" ca="1" si="12"/>
        <v>0.54565354900368557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0.8419009241333163</v>
      </c>
      <c r="D28" s="13">
        <f t="shared" ca="1" si="6"/>
        <v>6267.2440506065723</v>
      </c>
      <c r="E28" s="13">
        <f t="shared" ca="1" si="1"/>
        <v>6267.2440506065723</v>
      </c>
      <c r="F28" s="20">
        <v>0</v>
      </c>
      <c r="G28" s="13">
        <f t="shared" ca="1" si="7"/>
        <v>39641.244050606576</v>
      </c>
      <c r="H28" s="15">
        <f t="shared" ca="1" si="2"/>
        <v>6267.2440506065759</v>
      </c>
      <c r="I28" s="13">
        <f>+[1]Summary!F27</f>
        <v>65572</v>
      </c>
      <c r="J28" s="13">
        <f t="shared" ca="1" si="8"/>
        <v>60.454529449470165</v>
      </c>
      <c r="K28" s="13">
        <f t="shared" si="3"/>
        <v>50.89672421155371</v>
      </c>
      <c r="L28" s="13">
        <f t="shared" ca="1" si="4"/>
        <v>9.5578052379164546</v>
      </c>
      <c r="M28" s="13">
        <f t="shared" ca="1" si="10"/>
        <v>51.955726191614218</v>
      </c>
      <c r="N28" s="19">
        <f t="shared" ca="1" si="12"/>
        <v>1.0121013197457311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0.83017874271287651</v>
      </c>
      <c r="D29" s="13">
        <f t="shared" ca="1" si="6"/>
        <v>7486.6867527118056</v>
      </c>
      <c r="E29" s="13">
        <f t="shared" ca="1" si="1"/>
        <v>7486.6867527118056</v>
      </c>
      <c r="F29" s="20">
        <v>0</v>
      </c>
      <c r="G29" s="13">
        <f ca="1">B29+D29+F29</f>
        <v>44085.686752711808</v>
      </c>
      <c r="H29" s="15">
        <f ca="1">G29-B29</f>
        <v>7486.6867527118084</v>
      </c>
      <c r="I29" s="13">
        <f>+[1]Summary!F28</f>
        <v>81435</v>
      </c>
      <c r="J29" s="13">
        <f t="shared" ca="1" si="8"/>
        <v>54.136043166589062</v>
      </c>
      <c r="K29" s="13">
        <f t="shared" si="3"/>
        <v>44.942592251488918</v>
      </c>
      <c r="L29" s="13">
        <f t="shared" ca="1" si="4"/>
        <v>9.1934509151001436</v>
      </c>
      <c r="M29" s="13">
        <f t="shared" ca="1" si="10"/>
        <v>53.626812070899476</v>
      </c>
      <c r="N29" s="19">
        <f t="shared" ca="1" si="12"/>
        <v>1.4150427239480783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0.7227173257938635</v>
      </c>
      <c r="D30" s="13">
        <f t="shared" ca="1" si="6"/>
        <v>13641.274575187294</v>
      </c>
      <c r="E30" s="13">
        <f t="shared" ca="1" si="1"/>
        <v>13641.274575187294</v>
      </c>
      <c r="F30" s="13">
        <f ca="1">ROUND(+I30*J30/100,0)-D30-B30</f>
        <v>25220.725424812706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57.024472572725394</v>
      </c>
      <c r="N30" s="19">
        <f ca="1">J30/J18</f>
        <v>1.6445913379391164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0.1019847844956817</v>
      </c>
      <c r="D31" s="13">
        <f t="shared" ca="1" si="6"/>
        <v>279289.17775545258</v>
      </c>
      <c r="E31" s="13">
        <f t="shared" ca="1" si="1"/>
        <v>279289.17775545258</v>
      </c>
      <c r="F31" s="13">
        <f ca="1">ROUND(+I31*J31/100,0)-D31-B31</f>
        <v>-246831.17775545258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61.42683802141913</v>
      </c>
      <c r="N31" s="19">
        <f t="shared" ca="1" si="12"/>
        <v>2.3389416203429816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110331.27839312883</v>
      </c>
      <c r="I33" s="13"/>
      <c r="J33" s="23">
        <f ca="1">SUM(G20:G31)/SUM(I20:I31)</f>
        <v>0.61426838021419128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115847.84231278527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2024-10-02T14:08:08Z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