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2\"/>
    </mc:Choice>
  </mc:AlternateContent>
  <xr:revisionPtr revIDLastSave="0" documentId="8_{A2194D5D-D343-43ED-B4FF-CB7D3F943AE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<sst xmlns="http://schemas.openxmlformats.org/spreadsheetml/2006/main" count="137" uniqueCount="65">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</sst>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6.8908394445211607E-4</c:v>
                </c:pt>
                <c:pt idx="1">
                  <c:v>5.7839944050874573E-3</c:v>
                </c:pt>
                <c:pt idx="2">
                  <c:v>6.9480708555946973E-3</c:v>
                </c:pt>
                <c:pt idx="3">
                  <c:v>7.4150276790336117E-3</c:v>
                </c:pt>
                <c:pt idx="4">
                  <c:v>7.8973772332573324E-3</c:v>
                </c:pt>
                <c:pt idx="5">
                  <c:v>9.7847461355367194E-3</c:v>
                </c:pt>
                <c:pt idx="6">
                  <c:v>1.2503223536461871E-2</c:v>
                </c:pt>
                <c:pt idx="7">
                  <c:v>2.3057610142482692E-2</c:v>
                </c:pt>
                <c:pt idx="8">
                  <c:v>2.8703615516467391E-2</c:v>
                </c:pt>
                <c:pt idx="9">
                  <c:v>6.2229387754097552E-2</c:v>
                </c:pt>
                <c:pt idx="10">
                  <c:v>0.17495251068785461</c:v>
                </c:pt>
                <c:pt idx="11">
                  <c:v>0.33358871214308528</c:v>
                </c:pt>
                <c:pt idx="12">
                  <c:v>0.62323431007027752</c:v>
                </c:pt>
                <c:pt idx="13">
                  <c:v>1.215683220459796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0-4423-9FE0-DD2A7126E932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6.8980802558884515E-4</c:v>
                </c:pt>
                <c:pt idx="1">
                  <c:v>5.7900721569744207E-3</c:v>
                </c:pt>
                <c:pt idx="2">
                  <c:v>6.9534926447124496E-3</c:v>
                </c:pt>
                <c:pt idx="3">
                  <c:v>7.4206106959109029E-3</c:v>
                </c:pt>
                <c:pt idx="4">
                  <c:v>7.9028863631078576E-3</c:v>
                </c:pt>
                <c:pt idx="5">
                  <c:v>9.7847461355367194E-3</c:v>
                </c:pt>
                <c:pt idx="6">
                  <c:v>1.2503223536461871E-2</c:v>
                </c:pt>
                <c:pt idx="7">
                  <c:v>2.3057610142482692E-2</c:v>
                </c:pt>
                <c:pt idx="8">
                  <c:v>2.8703615516467391E-2</c:v>
                </c:pt>
                <c:pt idx="9">
                  <c:v>6.2229387754097552E-2</c:v>
                </c:pt>
                <c:pt idx="10">
                  <c:v>0.17495251068785461</c:v>
                </c:pt>
                <c:pt idx="11">
                  <c:v>0.33358871214308528</c:v>
                </c:pt>
                <c:pt idx="12">
                  <c:v>0.62323431007027752</c:v>
                </c:pt>
                <c:pt idx="13">
                  <c:v>1.215683220459796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0-4423-9FE0-DD2A7126E932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8.5256379929981999E-4</c:v>
                </c:pt>
                <c:pt idx="1">
                  <c:v>7.1562024987406039E-3</c:v>
                </c:pt>
                <c:pt idx="2">
                  <c:v>8.5811167870869613E-3</c:v>
                </c:pt>
                <c:pt idx="3">
                  <c:v>9.1495324046639882E-3</c:v>
                </c:pt>
                <c:pt idx="4">
                  <c:v>9.7270319954984238E-3</c:v>
                </c:pt>
                <c:pt idx="5">
                  <c:v>1.199623588112971E-2</c:v>
                </c:pt>
                <c:pt idx="6">
                  <c:v>1.513287414755341E-2</c:v>
                </c:pt>
                <c:pt idx="7">
                  <c:v>2.7084070974182421E-2</c:v>
                </c:pt>
                <c:pt idx="8">
                  <c:v>3.320551111995531E-2</c:v>
                </c:pt>
                <c:pt idx="9">
                  <c:v>6.8669597262426288E-2</c:v>
                </c:pt>
                <c:pt idx="10">
                  <c:v>0.18349986328448389</c:v>
                </c:pt>
                <c:pt idx="11">
                  <c:v>0.34406680671727419</c:v>
                </c:pt>
                <c:pt idx="12">
                  <c:v>0.62360480104642824</c:v>
                </c:pt>
                <c:pt idx="13">
                  <c:v>1.2164059015698701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0-4423-9FE0-DD2A7126E932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3.1321725909446139E-3</c:v>
                </c:pt>
                <c:pt idx="1">
                  <c:v>2.1704413540089049E-2</c:v>
                </c:pt>
                <c:pt idx="2">
                  <c:v>2.5253882462428968E-2</c:v>
                </c:pt>
                <c:pt idx="3">
                  <c:v>2.6717194598159681E-2</c:v>
                </c:pt>
                <c:pt idx="4">
                  <c:v>2.7678429878016299E-2</c:v>
                </c:pt>
                <c:pt idx="5">
                  <c:v>3.1176473417361121E-2</c:v>
                </c:pt>
                <c:pt idx="6">
                  <c:v>3.4654126457477799E-2</c:v>
                </c:pt>
                <c:pt idx="7">
                  <c:v>5.34908514404989E-2</c:v>
                </c:pt>
                <c:pt idx="8">
                  <c:v>5.8376669184189628E-2</c:v>
                </c:pt>
                <c:pt idx="9">
                  <c:v>9.4974861631469315E-2</c:v>
                </c:pt>
                <c:pt idx="10">
                  <c:v>0.23190093033699391</c:v>
                </c:pt>
                <c:pt idx="11">
                  <c:v>0.41537175106877472</c:v>
                </c:pt>
                <c:pt idx="12">
                  <c:v>0.73180941781541564</c:v>
                </c:pt>
                <c:pt idx="13">
                  <c:v>1.273966857561073</c:v>
                </c:pt>
                <c:pt idx="14">
                  <c:v>1.273966857561073</c:v>
                </c:pt>
                <c:pt idx="15">
                  <c:v>1.273966857561073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0-4423-9FE0-DD2A7126E932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3.7904013860187092E-7</c:v>
                </c:pt>
                <c:pt idx="1">
                  <c:v>3.152980021563029E-4</c:v>
                </c:pt>
                <c:pt idx="2">
                  <c:v>-2.4058730781225612E-3</c:v>
                </c:pt>
                <c:pt idx="3">
                  <c:v>-5.6970469395399058E-3</c:v>
                </c:pt>
                <c:pt idx="4">
                  <c:v>-0.35109735206782028</c:v>
                </c:pt>
                <c:pt idx="5">
                  <c:v>-0.1547818909257368</c:v>
                </c:pt>
                <c:pt idx="6">
                  <c:v>-0.1427450031044914</c:v>
                </c:pt>
                <c:pt idx="7">
                  <c:v>-0.22807088295580269</c:v>
                </c:pt>
                <c:pt idx="8">
                  <c:v>-1.6646658114407999</c:v>
                </c:pt>
                <c:pt idx="9">
                  <c:v>0.71773923051801269</c:v>
                </c:pt>
                <c:pt idx="10">
                  <c:v>1.347729928020764</c:v>
                </c:pt>
                <c:pt idx="11">
                  <c:v>2.1157908572517781</c:v>
                </c:pt>
                <c:pt idx="12">
                  <c:v>7.1973349646432752</c:v>
                </c:pt>
                <c:pt idx="13">
                  <c:v>1.21309992905805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0-4423-9FE0-DD2A7126E932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2.4508883707070178E-7</c:v>
                </c:pt>
                <c:pt idx="1">
                  <c:v>2.038729221771725E-4</c:v>
                </c:pt>
                <c:pt idx="2">
                  <c:v>-2.08350290929759E-3</c:v>
                </c:pt>
                <c:pt idx="3">
                  <c:v>-5.4518969563894949E-3</c:v>
                </c:pt>
                <c:pt idx="4">
                  <c:v>-0.40209673255262629</c:v>
                </c:pt>
                <c:pt idx="5">
                  <c:v>-0.1547818909257368</c:v>
                </c:pt>
                <c:pt idx="6">
                  <c:v>-0.1427450031044914</c:v>
                </c:pt>
                <c:pt idx="7">
                  <c:v>-0.22807088295580269</c:v>
                </c:pt>
                <c:pt idx="8">
                  <c:v>-1.6646658114407999</c:v>
                </c:pt>
                <c:pt idx="9">
                  <c:v>0.71773923051801269</c:v>
                </c:pt>
                <c:pt idx="10">
                  <c:v>1.347729928020764</c:v>
                </c:pt>
                <c:pt idx="11">
                  <c:v>2.1157908572517781</c:v>
                </c:pt>
                <c:pt idx="12">
                  <c:v>7.1973349646432752</c:v>
                </c:pt>
                <c:pt idx="13">
                  <c:v>1.21309992905805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0-4423-9FE0-DD2A7126E932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-1.070974920669747E-7</c:v>
                </c:pt>
                <c:pt idx="1">
                  <c:v>-8.9087201712259345E-5</c:v>
                </c:pt>
                <c:pt idx="2">
                  <c:v>1.5767864048641851E-3</c:v>
                </c:pt>
                <c:pt idx="3">
                  <c:v>6.2502953846825353E-3</c:v>
                </c:pt>
                <c:pt idx="4">
                  <c:v>0.76417092640563977</c:v>
                </c:pt>
                <c:pt idx="5">
                  <c:v>-1.9184571329593999E-2</c:v>
                </c:pt>
                <c:pt idx="6">
                  <c:v>-1.64493807034699E-2</c:v>
                </c:pt>
                <c:pt idx="7">
                  <c:v>-3.2837086647723113E-2</c:v>
                </c:pt>
                <c:pt idx="8">
                  <c:v>-0.37756611367191589</c:v>
                </c:pt>
                <c:pt idx="9">
                  <c:v>0.43297081815785982</c:v>
                </c:pt>
                <c:pt idx="10">
                  <c:v>1.0410302940936931</c:v>
                </c:pt>
                <c:pt idx="11">
                  <c:v>1.871615524696131</c:v>
                </c:pt>
                <c:pt idx="12">
                  <c:v>7.2657385637807819</c:v>
                </c:pt>
                <c:pt idx="13">
                  <c:v>1.2246292522962581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0-4423-9FE0-DD2A7126E932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2.0247523516763832E-3</c:v>
                </c:pt>
                <c:pt idx="1">
                  <c:v>1.438481589233625E-2</c:v>
                </c:pt>
                <c:pt idx="2">
                  <c:v>1.6914394085375189E-2</c:v>
                </c:pt>
                <c:pt idx="3">
                  <c:v>2.051872055094256E-2</c:v>
                </c:pt>
                <c:pt idx="4">
                  <c:v>2.3019113258004639E-2</c:v>
                </c:pt>
                <c:pt idx="5">
                  <c:v>3.1209546223297469E-2</c:v>
                </c:pt>
                <c:pt idx="6">
                  <c:v>3.673598291231512E-2</c:v>
                </c:pt>
                <c:pt idx="7">
                  <c:v>0.11753562324304311</c:v>
                </c:pt>
                <c:pt idx="8">
                  <c:v>0.108450610060639</c:v>
                </c:pt>
                <c:pt idx="9">
                  <c:v>-3.992553425531338E-2</c:v>
                </c:pt>
                <c:pt idx="10">
                  <c:v>-9.2439657031340869E-2</c:v>
                </c:pt>
                <c:pt idx="11">
                  <c:v>-0.22591276612903111</c:v>
                </c:pt>
                <c:pt idx="12">
                  <c:v>-1.3110726547567959</c:v>
                </c:pt>
                <c:pt idx="13">
                  <c:v>1.202206741514152</c:v>
                </c:pt>
                <c:pt idx="14">
                  <c:v>1.202206741514152</c:v>
                </c:pt>
                <c:pt idx="15">
                  <c:v>1.202206741514152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0-4423-9FE0-DD2A7126E932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3.1321725909446139E-3</c:v>
                </c:pt>
                <c:pt idx="1">
                  <c:v>2.1704413540089049E-2</c:v>
                </c:pt>
                <c:pt idx="2">
                  <c:v>2.5253882462428968E-2</c:v>
                </c:pt>
                <c:pt idx="3">
                  <c:v>2.6717194598159681E-2</c:v>
                </c:pt>
                <c:pt idx="4">
                  <c:v>2.7678429878016299E-2</c:v>
                </c:pt>
                <c:pt idx="5">
                  <c:v>3.1176473417361121E-2</c:v>
                </c:pt>
                <c:pt idx="6">
                  <c:v>3.4654126457477799E-2</c:v>
                </c:pt>
                <c:pt idx="7">
                  <c:v>5.34908514404989E-2</c:v>
                </c:pt>
                <c:pt idx="8">
                  <c:v>5.8376669184189628E-2</c:v>
                </c:pt>
                <c:pt idx="9">
                  <c:v>9.4974861631469315E-2</c:v>
                </c:pt>
                <c:pt idx="10">
                  <c:v>0.23190093033699391</c:v>
                </c:pt>
                <c:pt idx="11">
                  <c:v>0.41537175106877472</c:v>
                </c:pt>
                <c:pt idx="12">
                  <c:v>0.73180941781541564</c:v>
                </c:pt>
                <c:pt idx="13">
                  <c:v>1.273966857561073</c:v>
                </c:pt>
                <c:pt idx="14">
                  <c:v>1.273966857561073</c:v>
                </c:pt>
                <c:pt idx="15">
                  <c:v>1.273966857561073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50-4423-9FE0-DD2A7126E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1.201258225541046</c:v>
                </c:pt>
                <c:pt idx="2">
                  <c:v>1.0672066870277981</c:v>
                </c:pt>
                <c:pt idx="3">
                  <c:v>1.065050270221862</c:v>
                </c:pt>
                <c:pt idx="4">
                  <c:v>1.238986798595783</c:v>
                </c:pt>
                <c:pt idx="5">
                  <c:v>1.2778280972515019</c:v>
                </c:pt>
                <c:pt idx="6">
                  <c:v>1.8441332409391979</c:v>
                </c:pt>
                <c:pt idx="7">
                  <c:v>1.2448651590123889</c:v>
                </c:pt>
                <c:pt idx="8">
                  <c:v>2.1679982341735409</c:v>
                </c:pt>
                <c:pt idx="9">
                  <c:v>2.8114130156508681</c:v>
                </c:pt>
                <c:pt idx="10">
                  <c:v>1.906738639139995</c:v>
                </c:pt>
                <c:pt idx="11">
                  <c:v>1.868271579294192</c:v>
                </c:pt>
                <c:pt idx="12">
                  <c:v>1.9506038111456221</c:v>
                </c:pt>
                <c:pt idx="13">
                  <c:v>1.04213552159599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0-4686-8116-C9EF537D0905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1.2009336768517871</c:v>
                </c:pt>
                <c:pt idx="2">
                  <c:v>1.067177471102045</c:v>
                </c:pt>
                <c:pt idx="3">
                  <c:v>1.06499137159462</c:v>
                </c:pt>
                <c:pt idx="4">
                  <c:v>1.2381230965453001</c:v>
                </c:pt>
                <c:pt idx="5">
                  <c:v>1.2778280972515019</c:v>
                </c:pt>
                <c:pt idx="6">
                  <c:v>1.8441332409391979</c:v>
                </c:pt>
                <c:pt idx="7">
                  <c:v>1.2448651590123889</c:v>
                </c:pt>
                <c:pt idx="8">
                  <c:v>2.1679982341735409</c:v>
                </c:pt>
                <c:pt idx="9">
                  <c:v>2.8114130156508681</c:v>
                </c:pt>
                <c:pt idx="10">
                  <c:v>1.906738639139995</c:v>
                </c:pt>
                <c:pt idx="11">
                  <c:v>1.868271579294192</c:v>
                </c:pt>
                <c:pt idx="12">
                  <c:v>1.9506038111456221</c:v>
                </c:pt>
                <c:pt idx="13">
                  <c:v>1.04213552159599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0-4686-8116-C9EF537D0905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1.199115982058518</c:v>
                </c:pt>
                <c:pt idx="2">
                  <c:v>1.066240284531774</c:v>
                </c:pt>
                <c:pt idx="3">
                  <c:v>1.0631179349165489</c:v>
                </c:pt>
                <c:pt idx="4">
                  <c:v>1.2332884158992641</c:v>
                </c:pt>
                <c:pt idx="5">
                  <c:v>1.261468538757035</c:v>
                </c:pt>
                <c:pt idx="6">
                  <c:v>1.789750625697313</c:v>
                </c:pt>
                <c:pt idx="7">
                  <c:v>1.2260162496106319</c:v>
                </c:pt>
                <c:pt idx="8">
                  <c:v>2.0680180773112191</c:v>
                </c:pt>
                <c:pt idx="9">
                  <c:v>2.6722140597857988</c:v>
                </c:pt>
                <c:pt idx="10">
                  <c:v>1.875024866824341</c:v>
                </c:pt>
                <c:pt idx="11">
                  <c:v>1.8124526657953819</c:v>
                </c:pt>
                <c:pt idx="12">
                  <c:v>1.9506038111456221</c:v>
                </c:pt>
                <c:pt idx="13">
                  <c:v>1.041516376576533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80-4686-8116-C9EF537D0905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6.9295075254915419</c:v>
                </c:pt>
                <c:pt idx="1">
                  <c:v>1.1635367348573551</c:v>
                </c:pt>
                <c:pt idx="2">
                  <c:v>1.057944046342487</c:v>
                </c:pt>
                <c:pt idx="3">
                  <c:v>1.035978151685238</c:v>
                </c:pt>
                <c:pt idx="4">
                  <c:v>1.1263815741991621</c:v>
                </c:pt>
                <c:pt idx="5">
                  <c:v>1.1115473515416949</c:v>
                </c:pt>
                <c:pt idx="6">
                  <c:v>1.543563693811028</c:v>
                </c:pt>
                <c:pt idx="7">
                  <c:v>1.091339315268248</c:v>
                </c:pt>
                <c:pt idx="8">
                  <c:v>1.626931836960505</c:v>
                </c:pt>
                <c:pt idx="9">
                  <c:v>2.441708535852765</c:v>
                </c:pt>
                <c:pt idx="10">
                  <c:v>1.791160347934631</c:v>
                </c:pt>
                <c:pt idx="11">
                  <c:v>1.7618179761440911</c:v>
                </c:pt>
                <c:pt idx="12">
                  <c:v>1.7408451251749339</c:v>
                </c:pt>
                <c:pt idx="13">
                  <c:v>1</c:v>
                </c:pt>
                <c:pt idx="14">
                  <c:v>1</c:v>
                </c:pt>
                <c:pt idx="15">
                  <c:v>0.87638926538357287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80-4686-8116-C9EF537D0905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-7.6304735890140396</c:v>
                </c:pt>
                <c:pt idx="2">
                  <c:v>2.3679748492741082</c:v>
                </c:pt>
                <c:pt idx="3">
                  <c:v>61.627954937681267</c:v>
                </c:pt>
                <c:pt idx="4">
                  <c:v>0.44085177519606611</c:v>
                </c:pt>
                <c:pt idx="5">
                  <c:v>0.92223322929282114</c:v>
                </c:pt>
                <c:pt idx="6">
                  <c:v>1.5977503800175159</c:v>
                </c:pt>
                <c:pt idx="7">
                  <c:v>7.298896684516242</c:v>
                </c:pt>
                <c:pt idx="8">
                  <c:v>-0.4311611529384361</c:v>
                </c:pt>
                <c:pt idx="9">
                  <c:v>1.877743156171175</c:v>
                </c:pt>
                <c:pt idx="10">
                  <c:v>1.5698923154129001</c:v>
                </c:pt>
                <c:pt idx="11">
                  <c:v>3.4017232563297699</c:v>
                </c:pt>
                <c:pt idx="12">
                  <c:v>0.16854848843597989</c:v>
                </c:pt>
                <c:pt idx="13">
                  <c:v>0.95504351473209603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80-4686-8116-C9EF537D0905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-10.21961566571825</c:v>
                </c:pt>
                <c:pt idx="2">
                  <c:v>2.6166975491421272</c:v>
                </c:pt>
                <c:pt idx="3">
                  <c:v>73.753545925217537</c:v>
                </c:pt>
                <c:pt idx="4">
                  <c:v>0.38493695271567258</c:v>
                </c:pt>
                <c:pt idx="5">
                  <c:v>0.92223322929282114</c:v>
                </c:pt>
                <c:pt idx="6">
                  <c:v>1.5977503800175159</c:v>
                </c:pt>
                <c:pt idx="7">
                  <c:v>7.298896684516242</c:v>
                </c:pt>
                <c:pt idx="8">
                  <c:v>-0.4311611529384361</c:v>
                </c:pt>
                <c:pt idx="9">
                  <c:v>1.877743156171175</c:v>
                </c:pt>
                <c:pt idx="10">
                  <c:v>1.5698923154129001</c:v>
                </c:pt>
                <c:pt idx="11">
                  <c:v>3.4017232563297699</c:v>
                </c:pt>
                <c:pt idx="12">
                  <c:v>0.16854848843597989</c:v>
                </c:pt>
                <c:pt idx="13">
                  <c:v>0.95504351473209603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80-4686-8116-C9EF537D0905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-17.699359442863749</c:v>
                </c:pt>
                <c:pt idx="2">
                  <c:v>3.9639455067605671</c:v>
                </c:pt>
                <c:pt idx="3">
                  <c:v>122.261569953698</c:v>
                </c:pt>
                <c:pt idx="4">
                  <c:v>-2.5105078807212279E-2</c:v>
                </c:pt>
                <c:pt idx="5">
                  <c:v>0.85742758703683863</c:v>
                </c:pt>
                <c:pt idx="6">
                  <c:v>1.9962506333625269</c:v>
                </c:pt>
                <c:pt idx="7">
                  <c:v>11.4981611408604</c:v>
                </c:pt>
                <c:pt idx="8">
                  <c:v>-1.1467417294076541</c:v>
                </c:pt>
                <c:pt idx="9">
                  <c:v>2.4043890498738811</c:v>
                </c:pt>
                <c:pt idx="10">
                  <c:v>1.79784924157806</c:v>
                </c:pt>
                <c:pt idx="11">
                  <c:v>3.882067907595725</c:v>
                </c:pt>
                <c:pt idx="12">
                  <c:v>0.16854848843597989</c:v>
                </c:pt>
                <c:pt idx="13">
                  <c:v>0.94605221767851533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80-4686-8116-C9EF537D0905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7.1044816322482163</c:v>
                </c:pt>
                <c:pt idx="1">
                  <c:v>1.1758505782744579</c:v>
                </c:pt>
                <c:pt idx="2">
                  <c:v>1.213092260200074</c:v>
                </c:pt>
                <c:pt idx="3">
                  <c:v>1.1218590945207461</c:v>
                </c:pt>
                <c:pt idx="4">
                  <c:v>1.3558100989161559</c:v>
                </c:pt>
                <c:pt idx="5">
                  <c:v>1.177075201589834</c:v>
                </c:pt>
                <c:pt idx="6">
                  <c:v>3.199468584346528</c:v>
                </c:pt>
                <c:pt idx="7">
                  <c:v>0.92270417315422859</c:v>
                </c:pt>
                <c:pt idx="8">
                  <c:v>-0.36814485628978427</c:v>
                </c:pt>
                <c:pt idx="9">
                  <c:v>2.3153016924009919</c:v>
                </c:pt>
                <c:pt idx="10">
                  <c:v>2.4438944646066489</c:v>
                </c:pt>
                <c:pt idx="11">
                  <c:v>5.8034465126595407</c:v>
                </c:pt>
                <c:pt idx="12">
                  <c:v>-0.91696424080873062</c:v>
                </c:pt>
                <c:pt idx="13">
                  <c:v>1</c:v>
                </c:pt>
                <c:pt idx="14">
                  <c:v>1</c:v>
                </c:pt>
                <c:pt idx="15">
                  <c:v>0.86905018307129012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80-4686-8116-C9EF537D0905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6.9295075254915419</c:v>
                </c:pt>
                <c:pt idx="1">
                  <c:v>1.1635367348573551</c:v>
                </c:pt>
                <c:pt idx="2">
                  <c:v>1.057944046342487</c:v>
                </c:pt>
                <c:pt idx="3">
                  <c:v>1.035978151685238</c:v>
                </c:pt>
                <c:pt idx="4">
                  <c:v>1.1263815741991621</c:v>
                </c:pt>
                <c:pt idx="5">
                  <c:v>1.1115473515416949</c:v>
                </c:pt>
                <c:pt idx="6">
                  <c:v>1.543563693811028</c:v>
                </c:pt>
                <c:pt idx="7">
                  <c:v>1.091339315268248</c:v>
                </c:pt>
                <c:pt idx="8">
                  <c:v>1.626931836960505</c:v>
                </c:pt>
                <c:pt idx="9">
                  <c:v>2.441708535852765</c:v>
                </c:pt>
                <c:pt idx="10">
                  <c:v>1.791160347934631</c:v>
                </c:pt>
                <c:pt idx="11">
                  <c:v>1.7618179761440911</c:v>
                </c:pt>
                <c:pt idx="12">
                  <c:v>1.7408451251749339</c:v>
                </c:pt>
                <c:pt idx="13">
                  <c:v>1</c:v>
                </c:pt>
                <c:pt idx="14">
                  <c:v>1</c:v>
                </c:pt>
                <c:pt idx="15">
                  <c:v>0.87638926538357287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80-4686-8116-C9EF537D0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0.14075622286935932</v>
      </c>
      <c r="C7" s="4">
        <f t="shared" ref="C7:C29" si="1">+F7/F8</f>
        <v>1.2021647330767709E-3</v>
      </c>
      <c r="D7" s="4">
        <f t="shared" ref="D7:D29" si="2">+G7/G8</f>
        <v>1.2021647330767704E-3</v>
      </c>
      <c r="E7" s="5">
        <v>2.0247523516763832E-3</v>
      </c>
      <c r="F7" s="5">
        <v>-1.070974920669747E-7</v>
      </c>
      <c r="G7" s="5">
        <v>2.4508883707070178E-7</v>
      </c>
      <c r="H7" s="4">
        <f t="shared" ref="H7:H29" si="3">+I7/I8</f>
        <v>0.14431039959496475</v>
      </c>
      <c r="I7" s="5">
        <v>3.1321725909446139E-3</v>
      </c>
      <c r="J7" s="5">
        <f t="shared" ref="J7:J30" si="4">I7</f>
        <v>3.1321725909446139E-3</v>
      </c>
    </row>
    <row r="8" spans="1:10" ht="15.5" customHeight="1" x14ac:dyDescent="0.35">
      <c r="A8" s="3">
        <f t="shared" ref="A8:A29" si="5">1+A7</f>
        <v>1</v>
      </c>
      <c r="B8" s="4">
        <f t="shared" si="0"/>
        <v>0.85044819339842004</v>
      </c>
      <c r="C8" s="4">
        <f t="shared" si="1"/>
        <v>-5.6499219829291202E-2</v>
      </c>
      <c r="D8" s="4">
        <f t="shared" si="2"/>
        <v>-9.7851037916670852E-2</v>
      </c>
      <c r="E8" s="5">
        <v>1.438481589233625E-2</v>
      </c>
      <c r="F8" s="5">
        <v>-8.9087201712259345E-5</v>
      </c>
      <c r="G8" s="5">
        <v>2.038729221771725E-4</v>
      </c>
      <c r="H8" s="4">
        <f t="shared" si="3"/>
        <v>0.859448584683144</v>
      </c>
      <c r="I8" s="5">
        <v>2.1704413540089049E-2</v>
      </c>
      <c r="J8" s="5">
        <f t="shared" si="4"/>
        <v>2.1704413540089049E-2</v>
      </c>
    </row>
    <row r="9" spans="1:10" ht="15.5" customHeight="1" x14ac:dyDescent="0.35">
      <c r="A9" s="3">
        <f t="shared" si="5"/>
        <v>2</v>
      </c>
      <c r="B9" s="4">
        <f t="shared" si="0"/>
        <v>0.82433960944987872</v>
      </c>
      <c r="C9" s="4">
        <f t="shared" si="1"/>
        <v>0.2522739019228406</v>
      </c>
      <c r="D9" s="4">
        <f t="shared" si="2"/>
        <v>0.38216109474625592</v>
      </c>
      <c r="E9" s="5">
        <v>1.6914394085375189E-2</v>
      </c>
      <c r="F9" s="5">
        <v>1.5767864048641851E-3</v>
      </c>
      <c r="G9" s="5">
        <v>-2.08350290929759E-3</v>
      </c>
      <c r="H9" s="4">
        <f t="shared" si="3"/>
        <v>0.94522957377300731</v>
      </c>
      <c r="I9" s="5">
        <v>2.5253882462428968E-2</v>
      </c>
      <c r="J9" s="5">
        <f t="shared" si="4"/>
        <v>2.5253882462428968E-2</v>
      </c>
    </row>
    <row r="10" spans="1:10" ht="15.5" customHeight="1" x14ac:dyDescent="0.35">
      <c r="A10" s="3">
        <f t="shared" si="5"/>
        <v>3</v>
      </c>
      <c r="B10" s="4">
        <f t="shared" si="0"/>
        <v>0.89137754008866543</v>
      </c>
      <c r="C10" s="4">
        <f t="shared" si="1"/>
        <v>8.1791850078378053E-3</v>
      </c>
      <c r="D10" s="4">
        <f t="shared" si="2"/>
        <v>1.3558670128402379E-2</v>
      </c>
      <c r="E10" s="5">
        <v>2.051872055094256E-2</v>
      </c>
      <c r="F10" s="5">
        <v>6.2502953846825353E-3</v>
      </c>
      <c r="G10" s="5">
        <v>-5.4518969563894949E-3</v>
      </c>
      <c r="H10" s="4">
        <f t="shared" si="3"/>
        <v>0.96527132196107401</v>
      </c>
      <c r="I10" s="5">
        <v>2.6717194598159681E-2</v>
      </c>
      <c r="J10" s="5">
        <f t="shared" si="4"/>
        <v>2.6717194598159681E-2</v>
      </c>
    </row>
    <row r="11" spans="1:10" ht="15.5" customHeight="1" x14ac:dyDescent="0.35">
      <c r="A11" s="3">
        <f t="shared" si="5"/>
        <v>4</v>
      </c>
      <c r="B11" s="4">
        <f t="shared" si="0"/>
        <v>0.73756641936758471</v>
      </c>
      <c r="C11" s="4">
        <f t="shared" si="1"/>
        <v>-39.832577610260934</v>
      </c>
      <c r="D11" s="4">
        <f t="shared" si="2"/>
        <v>2.5978280155883953</v>
      </c>
      <c r="E11" s="5">
        <v>2.3019113258004639E-2</v>
      </c>
      <c r="F11" s="5">
        <v>0.76417092640563977</v>
      </c>
      <c r="G11" s="5">
        <v>-0.40209673255262629</v>
      </c>
      <c r="H11" s="4">
        <f t="shared" si="3"/>
        <v>0.88779861363675339</v>
      </c>
      <c r="I11" s="5">
        <v>2.7678429878016299E-2</v>
      </c>
      <c r="J11" s="5">
        <f t="shared" si="4"/>
        <v>2.7678429878016299E-2</v>
      </c>
    </row>
    <row r="12" spans="1:10" ht="15.5" customHeight="1" x14ac:dyDescent="0.35">
      <c r="A12" s="3">
        <f t="shared" si="5"/>
        <v>5</v>
      </c>
      <c r="B12" s="4">
        <f t="shared" si="0"/>
        <v>0.84956339123391178</v>
      </c>
      <c r="C12" s="4">
        <f t="shared" si="1"/>
        <v>1.1662792463394762</v>
      </c>
      <c r="D12" s="4">
        <f t="shared" si="2"/>
        <v>1.0843244075761742</v>
      </c>
      <c r="E12" s="5">
        <v>3.1209546223297469E-2</v>
      </c>
      <c r="F12" s="5">
        <v>-1.9184571329593999E-2</v>
      </c>
      <c r="G12" s="5">
        <v>-0.1547818909257368</v>
      </c>
      <c r="H12" s="4">
        <f t="shared" si="3"/>
        <v>0.89964678392964492</v>
      </c>
      <c r="I12" s="5">
        <v>3.1176473417361121E-2</v>
      </c>
      <c r="J12" s="5">
        <f t="shared" si="4"/>
        <v>3.1176473417361121E-2</v>
      </c>
    </row>
    <row r="13" spans="1:10" ht="15.5" customHeight="1" x14ac:dyDescent="0.35">
      <c r="A13" s="3">
        <f t="shared" si="5"/>
        <v>6</v>
      </c>
      <c r="B13" s="4">
        <f t="shared" si="0"/>
        <v>0.3125519046795841</v>
      </c>
      <c r="C13" s="4">
        <f t="shared" si="1"/>
        <v>0.50093910217855708</v>
      </c>
      <c r="D13" s="4">
        <f t="shared" si="2"/>
        <v>0.62587999508974412</v>
      </c>
      <c r="E13" s="5">
        <v>3.673598291231512E-2</v>
      </c>
      <c r="F13" s="5">
        <v>-1.64493807034699E-2</v>
      </c>
      <c r="G13" s="5">
        <v>-0.1427450031044914</v>
      </c>
      <c r="H13" s="4">
        <f t="shared" si="3"/>
        <v>0.64785146476917976</v>
      </c>
      <c r="I13" s="5">
        <v>3.4654126457477799E-2</v>
      </c>
      <c r="J13" s="5">
        <f t="shared" si="4"/>
        <v>3.4654126457477799E-2</v>
      </c>
    </row>
    <row r="14" spans="1:10" ht="15.5" customHeight="1" x14ac:dyDescent="0.35">
      <c r="A14" s="3">
        <f t="shared" si="5"/>
        <v>7</v>
      </c>
      <c r="B14" s="4">
        <f t="shared" si="0"/>
        <v>1.0837709735088104</v>
      </c>
      <c r="C14" s="4">
        <f t="shared" si="1"/>
        <v>8.6970428379747888E-2</v>
      </c>
      <c r="D14" s="4">
        <f t="shared" si="2"/>
        <v>0.13700700848682837</v>
      </c>
      <c r="E14" s="5">
        <v>0.11753562324304311</v>
      </c>
      <c r="F14" s="5">
        <v>-3.2837086647723113E-2</v>
      </c>
      <c r="G14" s="5">
        <v>-0.22807088295580269</v>
      </c>
      <c r="H14" s="4">
        <f t="shared" si="3"/>
        <v>0.91630530121074516</v>
      </c>
      <c r="I14" s="5">
        <v>5.34908514404989E-2</v>
      </c>
      <c r="J14" s="5">
        <f t="shared" si="4"/>
        <v>5.34908514404989E-2</v>
      </c>
    </row>
    <row r="15" spans="1:10" ht="15.5" customHeight="1" x14ac:dyDescent="0.35">
      <c r="A15" s="3">
        <f t="shared" si="5"/>
        <v>8</v>
      </c>
      <c r="B15" s="4">
        <f t="shared" si="0"/>
        <v>-2.7163220751693795</v>
      </c>
      <c r="C15" s="4">
        <f t="shared" si="1"/>
        <v>-0.87203593830717818</v>
      </c>
      <c r="D15" s="4">
        <f t="shared" si="2"/>
        <v>-2.3193184107260842</v>
      </c>
      <c r="E15" s="5">
        <v>0.108450610060639</v>
      </c>
      <c r="F15" s="5">
        <v>-0.37756611367191589</v>
      </c>
      <c r="G15" s="5">
        <v>-1.6646658114407999</v>
      </c>
      <c r="H15" s="4">
        <f t="shared" si="3"/>
        <v>0.61465390084703098</v>
      </c>
      <c r="I15" s="5">
        <v>5.8376669184189628E-2</v>
      </c>
      <c r="J15" s="5">
        <f t="shared" si="4"/>
        <v>5.8376669184189628E-2</v>
      </c>
    </row>
    <row r="16" spans="1:10" ht="15.5" customHeight="1" x14ac:dyDescent="0.35">
      <c r="A16" s="3">
        <f t="shared" si="5"/>
        <v>9</v>
      </c>
      <c r="B16" s="4">
        <f t="shared" si="0"/>
        <v>0.43190915606466357</v>
      </c>
      <c r="C16" s="4">
        <f t="shared" si="1"/>
        <v>0.4159060697986684</v>
      </c>
      <c r="D16" s="4">
        <f t="shared" si="2"/>
        <v>0.53255419768860013</v>
      </c>
      <c r="E16" s="5">
        <v>-3.992553425531338E-2</v>
      </c>
      <c r="F16" s="5">
        <v>0.43297081815785982</v>
      </c>
      <c r="G16" s="5">
        <v>0.71773923051801269</v>
      </c>
      <c r="H16" s="4">
        <f t="shared" si="3"/>
        <v>0.40954929112812827</v>
      </c>
      <c r="I16" s="5">
        <v>9.4974861631469315E-2</v>
      </c>
      <c r="J16" s="5">
        <f t="shared" si="4"/>
        <v>9.4974861631469315E-2</v>
      </c>
    </row>
    <row r="17" spans="1:10" ht="15.5" customHeight="1" x14ac:dyDescent="0.35">
      <c r="A17" s="3">
        <f t="shared" si="5"/>
        <v>10</v>
      </c>
      <c r="B17" s="4">
        <f t="shared" si="0"/>
        <v>0.40918297188457042</v>
      </c>
      <c r="C17" s="4">
        <f t="shared" si="1"/>
        <v>0.55622016400121022</v>
      </c>
      <c r="D17" s="4">
        <f t="shared" si="2"/>
        <v>0.63698636535907138</v>
      </c>
      <c r="E17" s="5">
        <v>-9.2439657031340869E-2</v>
      </c>
      <c r="F17" s="5">
        <v>1.0410302940936931</v>
      </c>
      <c r="G17" s="5">
        <v>1.347729928020764</v>
      </c>
      <c r="H17" s="4">
        <f t="shared" si="3"/>
        <v>0.55829730774974429</v>
      </c>
      <c r="I17" s="5">
        <v>0.23190093033699391</v>
      </c>
      <c r="J17" s="5">
        <f t="shared" si="4"/>
        <v>0.23190093033699391</v>
      </c>
    </row>
    <row r="18" spans="1:10" ht="15.5" customHeight="1" x14ac:dyDescent="0.35">
      <c r="A18" s="3">
        <f t="shared" si="5"/>
        <v>11</v>
      </c>
      <c r="B18" s="4">
        <f t="shared" si="0"/>
        <v>0.17231140113355345</v>
      </c>
      <c r="C18" s="4">
        <f t="shared" si="1"/>
        <v>0.25759466959436284</v>
      </c>
      <c r="D18" s="4">
        <f t="shared" si="2"/>
        <v>0.29396865195875233</v>
      </c>
      <c r="E18" s="5">
        <v>-0.22591276612903111</v>
      </c>
      <c r="F18" s="5">
        <v>1.871615524696131</v>
      </c>
      <c r="G18" s="5">
        <v>2.1157908572517781</v>
      </c>
      <c r="H18" s="4">
        <f t="shared" si="3"/>
        <v>0.56759552549724634</v>
      </c>
      <c r="I18" s="5">
        <v>0.41537175106877472</v>
      </c>
      <c r="J18" s="5">
        <f t="shared" si="4"/>
        <v>0.41537175106877472</v>
      </c>
    </row>
    <row r="19" spans="1:10" ht="15.5" customHeight="1" x14ac:dyDescent="0.35">
      <c r="A19" s="3">
        <f t="shared" si="5"/>
        <v>12</v>
      </c>
      <c r="B19" s="4">
        <f t="shared" si="0"/>
        <v>-1.0905550680122871</v>
      </c>
      <c r="C19" s="4">
        <f t="shared" si="1"/>
        <v>5.9330107868622752</v>
      </c>
      <c r="D19" s="4">
        <f t="shared" si="2"/>
        <v>5.9330107868622788</v>
      </c>
      <c r="E19" s="5">
        <v>-1.3110726547567959</v>
      </c>
      <c r="F19" s="5">
        <v>7.2657385637807819</v>
      </c>
      <c r="G19" s="5">
        <v>7.1973349646432752</v>
      </c>
      <c r="H19" s="4">
        <f t="shared" si="3"/>
        <v>0.57443363889105981</v>
      </c>
      <c r="I19" s="5">
        <v>0.73180941781541564</v>
      </c>
      <c r="J19" s="5">
        <f t="shared" si="4"/>
        <v>0.73180941781541564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1.0570241064006649</v>
      </c>
      <c r="D20" s="4">
        <f t="shared" si="2"/>
        <v>1.0470727088079483</v>
      </c>
      <c r="E20" s="5">
        <v>1.202206741514152</v>
      </c>
      <c r="F20" s="5">
        <v>1.2246292522962581</v>
      </c>
      <c r="G20" s="5">
        <v>1.21309992905805</v>
      </c>
      <c r="H20" s="4">
        <f t="shared" si="3"/>
        <v>1</v>
      </c>
      <c r="I20" s="5">
        <v>1.273966857561073</v>
      </c>
      <c r="J20" s="5">
        <f t="shared" si="4"/>
        <v>1.273966857561073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1.202206741514152</v>
      </c>
      <c r="F21" s="5">
        <v>1.1585632199688569</v>
      </c>
      <c r="G21" s="5">
        <v>1.1585632199688569</v>
      </c>
      <c r="H21" s="4">
        <f t="shared" si="3"/>
        <v>1</v>
      </c>
      <c r="I21" s="5">
        <v>1.273966857561073</v>
      </c>
      <c r="J21" s="5">
        <f t="shared" si="4"/>
        <v>1.273966857561073</v>
      </c>
    </row>
    <row r="22" spans="1:10" ht="15.5" customHeight="1" x14ac:dyDescent="0.35">
      <c r="A22" s="3">
        <f t="shared" si="5"/>
        <v>15</v>
      </c>
      <c r="B22" s="4">
        <f t="shared" si="0"/>
        <v>1.1506815365551426</v>
      </c>
      <c r="C22" s="4">
        <f t="shared" si="1"/>
        <v>1.1089085263912111</v>
      </c>
      <c r="D22" s="4">
        <f t="shared" si="2"/>
        <v>1.1089085263912111</v>
      </c>
      <c r="E22" s="5">
        <v>1.202206741514152</v>
      </c>
      <c r="F22" s="5">
        <v>1.1585632199688569</v>
      </c>
      <c r="G22" s="5">
        <v>1.1585632199688569</v>
      </c>
      <c r="H22" s="4">
        <f t="shared" si="3"/>
        <v>1.1410454686050113</v>
      </c>
      <c r="I22" s="5">
        <v>1.273966857561073</v>
      </c>
      <c r="J22" s="5">
        <f t="shared" si="4"/>
        <v>1.273966857561073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1.0447779888024129</v>
      </c>
      <c r="F23" s="5">
        <v>1.0447779888024129</v>
      </c>
      <c r="G23" s="5">
        <v>1.0447779888024129</v>
      </c>
      <c r="H23" s="4">
        <f t="shared" si="3"/>
        <v>1</v>
      </c>
      <c r="I23" s="5">
        <v>1.1164908784209671</v>
      </c>
      <c r="J23" s="5">
        <f t="shared" si="4"/>
        <v>1.1164908784209671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1.0447779888024129</v>
      </c>
      <c r="F24" s="5">
        <v>1.0447779888024129</v>
      </c>
      <c r="G24" s="5">
        <v>1.0447779888024129</v>
      </c>
      <c r="H24" s="4">
        <f t="shared" si="3"/>
        <v>1</v>
      </c>
      <c r="I24" s="5">
        <v>1.1164908784209671</v>
      </c>
      <c r="J24" s="5">
        <f t="shared" si="4"/>
        <v>1.1164908784209671</v>
      </c>
    </row>
    <row r="25" spans="1:10" ht="15.5" customHeight="1" x14ac:dyDescent="0.35">
      <c r="A25" s="3">
        <f t="shared" si="5"/>
        <v>18</v>
      </c>
      <c r="B25" s="4">
        <f t="shared" si="0"/>
        <v>1.0762411347517731</v>
      </c>
      <c r="C25" s="4">
        <f t="shared" si="1"/>
        <v>1.0762411347517731</v>
      </c>
      <c r="D25" s="4">
        <f t="shared" si="2"/>
        <v>1.0762411347517731</v>
      </c>
      <c r="E25" s="5">
        <v>1.0447779888024129</v>
      </c>
      <c r="F25" s="5">
        <v>1.0447779888024129</v>
      </c>
      <c r="G25" s="5">
        <v>1.0447779888024129</v>
      </c>
      <c r="H25" s="4">
        <f t="shared" si="3"/>
        <v>1.1799163179916317</v>
      </c>
      <c r="I25" s="5">
        <v>1.1164908784209671</v>
      </c>
      <c r="J25" s="5">
        <f t="shared" si="4"/>
        <v>1.1164908784209671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0.97076570952975438</v>
      </c>
      <c r="F26" s="5">
        <v>0.97076570952975438</v>
      </c>
      <c r="G26" s="5">
        <v>0.97076570952975438</v>
      </c>
      <c r="H26" s="4">
        <f t="shared" si="3"/>
        <v>1</v>
      </c>
      <c r="I26" s="5">
        <v>0.94624581539933039</v>
      </c>
      <c r="J26" s="5">
        <f t="shared" si="4"/>
        <v>0.94624581539933039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0.97076570952975438</v>
      </c>
      <c r="F27" s="5">
        <v>0.97076570952975438</v>
      </c>
      <c r="G27" s="5">
        <v>0.97076570952975438</v>
      </c>
      <c r="H27" s="4">
        <f t="shared" si="3"/>
        <v>1</v>
      </c>
      <c r="I27" s="5">
        <v>0.94624581539933039</v>
      </c>
      <c r="J27" s="5">
        <f t="shared" si="4"/>
        <v>0.94624581539933039</v>
      </c>
    </row>
    <row r="28" spans="1:10" ht="15.5" customHeight="1" x14ac:dyDescent="0.35">
      <c r="A28" s="3">
        <f t="shared" si="5"/>
        <v>21</v>
      </c>
      <c r="B28" s="4">
        <f t="shared" si="0"/>
        <v>0.97076570952975438</v>
      </c>
      <c r="C28" s="4">
        <f t="shared" si="1"/>
        <v>0.97076570952975438</v>
      </c>
      <c r="D28" s="4">
        <f t="shared" si="2"/>
        <v>0.97076570952975438</v>
      </c>
      <c r="E28" s="5">
        <v>0.97076570952975438</v>
      </c>
      <c r="F28" s="5">
        <v>0.97076570952975438</v>
      </c>
      <c r="G28" s="5">
        <v>0.97076570952975438</v>
      </c>
      <c r="H28" s="4">
        <f t="shared" si="3"/>
        <v>0.94624581539933039</v>
      </c>
      <c r="I28" s="5">
        <v>0.94624581539933039</v>
      </c>
      <c r="J28" s="5">
        <f t="shared" si="4"/>
        <v>0.94624581539933039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1</v>
      </c>
      <c r="W38" s="4">
        <v>1.060229343050048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0.85831960461284995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/>
      <c r="G43" s="4"/>
      <c r="H43" s="4"/>
      <c r="I43" s="4">
        <v>0.99999999999999989</v>
      </c>
      <c r="J43" s="4">
        <v>0.99999999999999989</v>
      </c>
      <c r="K43" s="4">
        <v>0.99999999999999989</v>
      </c>
      <c r="L43" s="4">
        <v>0.99999999999999989</v>
      </c>
      <c r="M43" s="4">
        <v>0.99999999999999989</v>
      </c>
      <c r="N43" s="4">
        <v>0.99999999999999989</v>
      </c>
      <c r="O43" s="4">
        <v>0.99999999999999989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0.67667092379736049</v>
      </c>
      <c r="O44" s="4">
        <v>0.73026108839257631</v>
      </c>
      <c r="P44" s="4">
        <v>1</v>
      </c>
      <c r="Q44" s="4">
        <v>0.60715054921387035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0.65756281407035189</v>
      </c>
      <c r="M47" s="4">
        <v>0.75973405678040584</v>
      </c>
      <c r="N47" s="4">
        <v>-2.8339284816174608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-0.44708146247594599</v>
      </c>
      <c r="K48" s="4">
        <v>4.0760401721664277</v>
      </c>
      <c r="L48" s="4">
        <v>2.7613516367476238</v>
      </c>
      <c r="M48" s="4">
        <v>15.65060548119822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0.75775000000000003</v>
      </c>
      <c r="J49" s="4">
        <v>-6.3289343451006266</v>
      </c>
      <c r="K49" s="4">
        <v>1.0573250621209751</v>
      </c>
      <c r="L49" s="4">
        <v>2.916250328687878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>
        <v>1</v>
      </c>
      <c r="H50" s="4">
        <v>1</v>
      </c>
      <c r="I50" s="4">
        <v>64.463104325699746</v>
      </c>
      <c r="J50" s="4">
        <v>1.0606694560669461</v>
      </c>
      <c r="K50" s="4">
        <v>4.8335008001190882</v>
      </c>
      <c r="L50" s="4">
        <v>1.6540814283844441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0.99999999999999989</v>
      </c>
      <c r="D51" s="4">
        <v>0.99999999999999989</v>
      </c>
      <c r="E51" s="4">
        <v>0.96603952998709497</v>
      </c>
      <c r="F51" s="4">
        <v>1</v>
      </c>
      <c r="G51" s="4">
        <v>0.95737537790902061</v>
      </c>
      <c r="H51" s="4">
        <v>0.37909804713557449</v>
      </c>
      <c r="I51" s="4">
        <v>0.65256275728468793</v>
      </c>
      <c r="J51" s="4">
        <v>-3.1651040249362992</v>
      </c>
      <c r="K51" s="4">
        <v>1.0550792149629129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-0.34403546045749173</v>
      </c>
      <c r="H52" s="4">
        <v>6.4606896551724136</v>
      </c>
      <c r="I52" s="4">
        <v>1.05508597934943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</v>
      </c>
      <c r="E53" s="4">
        <v>741.21739130434776</v>
      </c>
      <c r="F53" s="4">
        <v>-6.2180607695917418</v>
      </c>
      <c r="G53" s="4">
        <v>1.4262326011386199</v>
      </c>
      <c r="H53" s="4">
        <v>2.1109938917311828</v>
      </c>
      <c r="I53" s="4">
        <v>1.0604637828285679</v>
      </c>
    </row>
    <row r="54" spans="1:22" ht="15.5" customHeight="1" x14ac:dyDescent="0.35">
      <c r="A54" s="1">
        <f t="shared" si="6"/>
        <v>16</v>
      </c>
      <c r="B54" s="4"/>
      <c r="C54" s="4">
        <v>9.9477124183006538</v>
      </c>
      <c r="D54" s="4">
        <v>16.827201051248359</v>
      </c>
      <c r="E54" s="4">
        <v>-12.013548865721759</v>
      </c>
      <c r="F54" s="4">
        <v>1.969175666847591</v>
      </c>
      <c r="G54" s="4">
        <v>1.048838537385661</v>
      </c>
      <c r="H54" s="4">
        <v>1.0267222061359891</v>
      </c>
    </row>
    <row r="55" spans="1:22" ht="15.5" customHeight="1" x14ac:dyDescent="0.35">
      <c r="A55" s="1">
        <f t="shared" si="6"/>
        <v>17</v>
      </c>
      <c r="B55" s="4"/>
      <c r="C55" s="4">
        <v>-125.1664233576642</v>
      </c>
      <c r="D55" s="4">
        <v>2.31719520871482</v>
      </c>
      <c r="E55" s="4">
        <v>1.2062902040528709</v>
      </c>
      <c r="F55" s="4">
        <v>1.0818185042466679</v>
      </c>
      <c r="G55" s="4">
        <v>1.056154466245222</v>
      </c>
    </row>
    <row r="56" spans="1:22" ht="15.5" customHeight="1" x14ac:dyDescent="0.35">
      <c r="A56" s="1">
        <f t="shared" si="6"/>
        <v>18</v>
      </c>
      <c r="B56" s="4"/>
      <c r="C56" s="4">
        <v>5.4950025473576964</v>
      </c>
      <c r="D56" s="4">
        <v>1.578542614541488</v>
      </c>
      <c r="E56" s="4">
        <v>1.155611525695954</v>
      </c>
      <c r="F56" s="4">
        <v>1.016436125654208</v>
      </c>
    </row>
    <row r="57" spans="1:22" ht="15.5" customHeight="1" x14ac:dyDescent="0.35">
      <c r="A57" s="1">
        <f t="shared" si="6"/>
        <v>19</v>
      </c>
      <c r="B57" s="4">
        <v>3306.0175688509021</v>
      </c>
      <c r="C57" s="4">
        <v>1.254062026524196</v>
      </c>
      <c r="D57" s="4">
        <v>1.03431842849916</v>
      </c>
      <c r="E57" s="4">
        <v>1.0036755538134119</v>
      </c>
    </row>
    <row r="58" spans="1:22" ht="15.5" customHeight="1" x14ac:dyDescent="0.35">
      <c r="A58" s="1">
        <f t="shared" si="6"/>
        <v>20</v>
      </c>
      <c r="B58" s="4">
        <v>8.0764280718116126</v>
      </c>
      <c r="C58" s="4">
        <v>1.1078350710488409</v>
      </c>
      <c r="D58" s="4">
        <v>1.026415737559573</v>
      </c>
    </row>
    <row r="59" spans="1:22" ht="15.5" customHeight="1" x14ac:dyDescent="0.35">
      <c r="A59" s="1">
        <f t="shared" si="6"/>
        <v>21</v>
      </c>
      <c r="B59" s="4">
        <v>5.8634566431724942</v>
      </c>
      <c r="C59" s="4">
        <v>1.165654637250338</v>
      </c>
    </row>
    <row r="60" spans="1:22" ht="15.5" customHeight="1" x14ac:dyDescent="0.35">
      <c r="A60" s="1">
        <f t="shared" si="6"/>
        <v>22</v>
      </c>
      <c r="B60" s="4">
        <v>7.3735601817605421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6.8908394445211607E-4</v>
      </c>
      <c r="C2" s="32">
        <v>6.8980802558884515E-4</v>
      </c>
      <c r="D2" s="32">
        <v>8.5256379929981999E-4</v>
      </c>
      <c r="E2" s="32">
        <v>3.1321725909446139E-3</v>
      </c>
      <c r="F2" s="32">
        <v>3.7904013860187092E-7</v>
      </c>
      <c r="G2" s="32">
        <v>2.4508883707070178E-7</v>
      </c>
      <c r="H2" s="32">
        <v>-1.070974920669747E-7</v>
      </c>
      <c r="I2" s="32">
        <v>2.0247523516763832E-3</v>
      </c>
      <c r="J2" s="32">
        <v>3.1321725909446139E-3</v>
      </c>
      <c r="M2" s="31">
        <v>1</v>
      </c>
      <c r="N2" s="17">
        <v>8.393744262444331</v>
      </c>
      <c r="O2" s="17">
        <v>8.393744262444331</v>
      </c>
      <c r="P2" s="17">
        <v>8.393744262444331</v>
      </c>
      <c r="Q2" s="17">
        <v>6.9295075254915419</v>
      </c>
      <c r="R2" s="17">
        <v>831.83275343691162</v>
      </c>
      <c r="S2" s="17">
        <v>831.83275343691162</v>
      </c>
      <c r="T2" s="17">
        <v>831.83275343691162</v>
      </c>
      <c r="U2" s="17">
        <v>7.1044816322482163</v>
      </c>
      <c r="V2" s="17">
        <v>6.9295075254915419</v>
      </c>
    </row>
    <row r="3" spans="1:27" x14ac:dyDescent="0.35">
      <c r="A3">
        <f t="shared" ref="A3:A24" si="0">+A2+1</f>
        <v>2</v>
      </c>
      <c r="B3" s="32">
        <v>5.7839944050874573E-3</v>
      </c>
      <c r="C3" s="32">
        <v>5.7900721569744207E-3</v>
      </c>
      <c r="D3" s="32">
        <v>7.1562024987406039E-3</v>
      </c>
      <c r="E3" s="32">
        <v>2.1704413540089049E-2</v>
      </c>
      <c r="F3" s="32">
        <v>3.152980021563029E-4</v>
      </c>
      <c r="G3" s="32">
        <v>2.038729221771725E-4</v>
      </c>
      <c r="H3" s="32">
        <v>-8.9087201712259345E-5</v>
      </c>
      <c r="I3" s="32">
        <v>1.438481589233625E-2</v>
      </c>
      <c r="J3" s="32">
        <v>2.1704413540089049E-2</v>
      </c>
      <c r="M3">
        <f t="shared" ref="M3:M24" si="1">+M2+1</f>
        <v>2</v>
      </c>
      <c r="N3" s="17">
        <v>1.201258225541046</v>
      </c>
      <c r="O3" s="17">
        <v>1.2009336768517871</v>
      </c>
      <c r="P3" s="17">
        <v>1.199115982058518</v>
      </c>
      <c r="Q3" s="17">
        <v>1.1635367348573551</v>
      </c>
      <c r="R3" s="17">
        <v>-7.6304735890140396</v>
      </c>
      <c r="S3" s="17">
        <v>-10.21961566571825</v>
      </c>
      <c r="T3" s="17">
        <v>-17.699359442863749</v>
      </c>
      <c r="U3" s="17">
        <v>1.1758505782744579</v>
      </c>
      <c r="V3" s="17">
        <v>1.1635367348573551</v>
      </c>
    </row>
    <row r="4" spans="1:27" x14ac:dyDescent="0.35">
      <c r="A4">
        <f t="shared" si="0"/>
        <v>3</v>
      </c>
      <c r="B4" s="32">
        <v>6.9480708555946973E-3</v>
      </c>
      <c r="C4" s="32">
        <v>6.9534926447124496E-3</v>
      </c>
      <c r="D4" s="32">
        <v>8.5811167870869613E-3</v>
      </c>
      <c r="E4" s="32">
        <v>2.5253882462428968E-2</v>
      </c>
      <c r="F4" s="32">
        <v>-2.4058730781225612E-3</v>
      </c>
      <c r="G4" s="32">
        <v>-2.08350290929759E-3</v>
      </c>
      <c r="H4" s="32">
        <v>1.5767864048641851E-3</v>
      </c>
      <c r="I4" s="32">
        <v>1.6914394085375189E-2</v>
      </c>
      <c r="J4" s="32">
        <v>2.5253882462428968E-2</v>
      </c>
      <c r="M4">
        <f t="shared" si="1"/>
        <v>3</v>
      </c>
      <c r="N4" s="17">
        <v>1.0672066870277981</v>
      </c>
      <c r="O4" s="17">
        <v>1.067177471102045</v>
      </c>
      <c r="P4" s="17">
        <v>1.066240284531774</v>
      </c>
      <c r="Q4" s="17">
        <v>1.057944046342487</v>
      </c>
      <c r="R4" s="17">
        <v>2.3679748492741082</v>
      </c>
      <c r="S4" s="17">
        <v>2.6166975491421272</v>
      </c>
      <c r="T4" s="17">
        <v>3.9639455067605671</v>
      </c>
      <c r="U4" s="17">
        <v>1.213092260200074</v>
      </c>
      <c r="V4" s="17">
        <v>1.057944046342487</v>
      </c>
    </row>
    <row r="5" spans="1:27" x14ac:dyDescent="0.35">
      <c r="A5">
        <f t="shared" si="0"/>
        <v>4</v>
      </c>
      <c r="B5" s="32">
        <v>7.4150276790336117E-3</v>
      </c>
      <c r="C5" s="32">
        <v>7.4206106959109029E-3</v>
      </c>
      <c r="D5" s="32">
        <v>9.1495324046639882E-3</v>
      </c>
      <c r="E5" s="32">
        <v>2.6717194598159681E-2</v>
      </c>
      <c r="F5" s="32">
        <v>-5.6970469395399058E-3</v>
      </c>
      <c r="G5" s="32">
        <v>-5.4518969563894949E-3</v>
      </c>
      <c r="H5" s="32">
        <v>6.2502953846825353E-3</v>
      </c>
      <c r="I5" s="32">
        <v>2.051872055094256E-2</v>
      </c>
      <c r="J5" s="32">
        <v>2.6717194598159681E-2</v>
      </c>
      <c r="M5">
        <f t="shared" si="1"/>
        <v>4</v>
      </c>
      <c r="N5" s="17">
        <v>1.065050270221862</v>
      </c>
      <c r="O5" s="17">
        <v>1.06499137159462</v>
      </c>
      <c r="P5" s="17">
        <v>1.0631179349165489</v>
      </c>
      <c r="Q5" s="17">
        <v>1.035978151685238</v>
      </c>
      <c r="R5" s="17">
        <v>61.627954937681267</v>
      </c>
      <c r="S5" s="17">
        <v>73.753545925217537</v>
      </c>
      <c r="T5" s="17">
        <v>122.261569953698</v>
      </c>
      <c r="U5" s="17">
        <v>1.1218590945207461</v>
      </c>
      <c r="V5" s="17">
        <v>1.035978151685238</v>
      </c>
    </row>
    <row r="6" spans="1:27" x14ac:dyDescent="0.35">
      <c r="A6">
        <f t="shared" si="0"/>
        <v>5</v>
      </c>
      <c r="B6" s="32">
        <v>7.8973772332573324E-3</v>
      </c>
      <c r="C6" s="32">
        <v>7.9028863631078576E-3</v>
      </c>
      <c r="D6" s="32">
        <v>9.7270319954984238E-3</v>
      </c>
      <c r="E6" s="32">
        <v>2.7678429878016299E-2</v>
      </c>
      <c r="F6" s="32">
        <v>-0.35109735206782028</v>
      </c>
      <c r="G6" s="32">
        <v>-0.40209673255262629</v>
      </c>
      <c r="H6" s="32">
        <v>0.76417092640563977</v>
      </c>
      <c r="I6" s="32">
        <v>2.3019113258004639E-2</v>
      </c>
      <c r="J6" s="32">
        <v>2.7678429878016299E-2</v>
      </c>
      <c r="M6">
        <f t="shared" si="1"/>
        <v>5</v>
      </c>
      <c r="N6" s="17">
        <v>1.238986798595783</v>
      </c>
      <c r="O6" s="17">
        <v>1.2381230965453001</v>
      </c>
      <c r="P6" s="17">
        <v>1.2332884158992641</v>
      </c>
      <c r="Q6" s="17">
        <v>1.1263815741991621</v>
      </c>
      <c r="R6" s="17">
        <v>0.44085177519606611</v>
      </c>
      <c r="S6" s="17">
        <v>0.38493695271567258</v>
      </c>
      <c r="T6" s="17">
        <v>-2.5105078807212279E-2</v>
      </c>
      <c r="U6" s="17">
        <v>1.3558100989161559</v>
      </c>
      <c r="V6" s="17">
        <v>1.1263815741991621</v>
      </c>
    </row>
    <row r="7" spans="1:27" x14ac:dyDescent="0.35">
      <c r="A7">
        <f t="shared" si="0"/>
        <v>6</v>
      </c>
      <c r="B7" s="32">
        <v>9.7847461355367194E-3</v>
      </c>
      <c r="C7" s="32">
        <v>9.7847461355367194E-3</v>
      </c>
      <c r="D7" s="32">
        <v>1.199623588112971E-2</v>
      </c>
      <c r="E7" s="32">
        <v>3.1176473417361121E-2</v>
      </c>
      <c r="F7" s="32">
        <v>-0.1547818909257368</v>
      </c>
      <c r="G7" s="32">
        <v>-0.1547818909257368</v>
      </c>
      <c r="H7" s="32">
        <v>-1.9184571329593999E-2</v>
      </c>
      <c r="I7" s="32">
        <v>3.1209546223297469E-2</v>
      </c>
      <c r="J7" s="32">
        <v>3.1176473417361121E-2</v>
      </c>
      <c r="M7">
        <f t="shared" si="1"/>
        <v>6</v>
      </c>
      <c r="N7" s="17">
        <v>1.2778280972515019</v>
      </c>
      <c r="O7" s="17">
        <v>1.2778280972515019</v>
      </c>
      <c r="P7" s="17">
        <v>1.261468538757035</v>
      </c>
      <c r="Q7" s="17">
        <v>1.1115473515416949</v>
      </c>
      <c r="R7" s="17">
        <v>0.92223322929282114</v>
      </c>
      <c r="S7" s="17">
        <v>0.92223322929282114</v>
      </c>
      <c r="T7" s="17">
        <v>0.85742758703683863</v>
      </c>
      <c r="U7" s="17">
        <v>1.177075201589834</v>
      </c>
      <c r="V7" s="17">
        <v>1.1115473515416949</v>
      </c>
    </row>
    <row r="8" spans="1:27" x14ac:dyDescent="0.35">
      <c r="A8">
        <f t="shared" si="0"/>
        <v>7</v>
      </c>
      <c r="B8" s="32">
        <v>1.2503223536461871E-2</v>
      </c>
      <c r="C8" s="32">
        <v>1.2503223536461871E-2</v>
      </c>
      <c r="D8" s="32">
        <v>1.513287414755341E-2</v>
      </c>
      <c r="E8" s="32">
        <v>3.4654126457477799E-2</v>
      </c>
      <c r="F8" s="32">
        <v>-0.1427450031044914</v>
      </c>
      <c r="G8" s="32">
        <v>-0.1427450031044914</v>
      </c>
      <c r="H8" s="32">
        <v>-1.64493807034699E-2</v>
      </c>
      <c r="I8" s="32">
        <v>3.673598291231512E-2</v>
      </c>
      <c r="J8" s="32">
        <v>3.4654126457477799E-2</v>
      </c>
      <c r="M8">
        <f t="shared" si="1"/>
        <v>7</v>
      </c>
      <c r="N8" s="17">
        <v>1.8441332409391979</v>
      </c>
      <c r="O8" s="17">
        <v>1.8441332409391979</v>
      </c>
      <c r="P8" s="17">
        <v>1.789750625697313</v>
      </c>
      <c r="Q8" s="17">
        <v>1.543563693811028</v>
      </c>
      <c r="R8" s="17">
        <v>1.5977503800175159</v>
      </c>
      <c r="S8" s="17">
        <v>1.5977503800175159</v>
      </c>
      <c r="T8" s="17">
        <v>1.9962506333625269</v>
      </c>
      <c r="U8" s="17">
        <v>3.199468584346528</v>
      </c>
      <c r="V8" s="17">
        <v>1.543563693811028</v>
      </c>
    </row>
    <row r="9" spans="1:27" x14ac:dyDescent="0.35">
      <c r="A9">
        <f t="shared" si="0"/>
        <v>8</v>
      </c>
      <c r="B9" s="32">
        <v>2.3057610142482692E-2</v>
      </c>
      <c r="C9" s="32">
        <v>2.3057610142482692E-2</v>
      </c>
      <c r="D9" s="32">
        <v>2.7084070974182421E-2</v>
      </c>
      <c r="E9" s="32">
        <v>5.34908514404989E-2</v>
      </c>
      <c r="F9" s="32">
        <v>-0.22807088295580269</v>
      </c>
      <c r="G9" s="32">
        <v>-0.22807088295580269</v>
      </c>
      <c r="H9" s="32">
        <v>-3.2837086647723113E-2</v>
      </c>
      <c r="I9" s="32">
        <v>0.11753562324304311</v>
      </c>
      <c r="J9" s="32">
        <v>5.34908514404989E-2</v>
      </c>
      <c r="M9">
        <f t="shared" si="1"/>
        <v>8</v>
      </c>
      <c r="N9" s="17">
        <v>1.2448651590123889</v>
      </c>
      <c r="O9" s="17">
        <v>1.2448651590123889</v>
      </c>
      <c r="P9" s="17">
        <v>1.2260162496106319</v>
      </c>
      <c r="Q9" s="17">
        <v>1.091339315268248</v>
      </c>
      <c r="R9" s="17">
        <v>7.298896684516242</v>
      </c>
      <c r="S9" s="17">
        <v>7.298896684516242</v>
      </c>
      <c r="T9" s="17">
        <v>11.4981611408604</v>
      </c>
      <c r="U9" s="17">
        <v>0.92270417315422859</v>
      </c>
      <c r="V9" s="17">
        <v>1.091339315268248</v>
      </c>
    </row>
    <row r="10" spans="1:27" x14ac:dyDescent="0.35">
      <c r="A10">
        <f t="shared" si="0"/>
        <v>9</v>
      </c>
      <c r="B10" s="32">
        <v>2.8703615516467391E-2</v>
      </c>
      <c r="C10" s="32">
        <v>2.8703615516467391E-2</v>
      </c>
      <c r="D10" s="32">
        <v>3.320551111995531E-2</v>
      </c>
      <c r="E10" s="32">
        <v>5.8376669184189628E-2</v>
      </c>
      <c r="F10" s="32">
        <v>-1.6646658114407999</v>
      </c>
      <c r="G10" s="32">
        <v>-1.6646658114407999</v>
      </c>
      <c r="H10" s="32">
        <v>-0.37756611367191589</v>
      </c>
      <c r="I10" s="32">
        <v>0.108450610060639</v>
      </c>
      <c r="J10" s="32">
        <v>5.8376669184189628E-2</v>
      </c>
      <c r="M10">
        <f t="shared" si="1"/>
        <v>9</v>
      </c>
      <c r="N10" s="17">
        <v>2.1679982341735409</v>
      </c>
      <c r="O10" s="17">
        <v>2.1679982341735409</v>
      </c>
      <c r="P10" s="17">
        <v>2.0680180773112191</v>
      </c>
      <c r="Q10" s="17">
        <v>1.626931836960505</v>
      </c>
      <c r="R10" s="17">
        <v>-0.4311611529384361</v>
      </c>
      <c r="S10" s="17">
        <v>-0.4311611529384361</v>
      </c>
      <c r="T10" s="17">
        <v>-1.1467417294076541</v>
      </c>
      <c r="U10" s="17">
        <v>-0.36814485628978427</v>
      </c>
      <c r="V10" s="17">
        <v>1.626931836960505</v>
      </c>
    </row>
    <row r="11" spans="1:27" x14ac:dyDescent="0.35">
      <c r="A11">
        <f t="shared" si="0"/>
        <v>10</v>
      </c>
      <c r="B11" s="32">
        <v>6.2229387754097552E-2</v>
      </c>
      <c r="C11" s="32">
        <v>6.2229387754097552E-2</v>
      </c>
      <c r="D11" s="32">
        <v>6.8669597262426288E-2</v>
      </c>
      <c r="E11" s="32">
        <v>9.4974861631469315E-2</v>
      </c>
      <c r="F11" s="32">
        <v>0.71773923051801269</v>
      </c>
      <c r="G11" s="32">
        <v>0.71773923051801269</v>
      </c>
      <c r="H11" s="32">
        <v>0.43297081815785982</v>
      </c>
      <c r="I11" s="32">
        <v>-3.992553425531338E-2</v>
      </c>
      <c r="J11" s="32">
        <v>9.4974861631469315E-2</v>
      </c>
      <c r="M11">
        <f t="shared" si="1"/>
        <v>10</v>
      </c>
      <c r="N11" s="17">
        <v>2.8114130156508681</v>
      </c>
      <c r="O11" s="17">
        <v>2.8114130156508681</v>
      </c>
      <c r="P11" s="17">
        <v>2.6722140597857988</v>
      </c>
      <c r="Q11" s="17">
        <v>2.441708535852765</v>
      </c>
      <c r="R11" s="17">
        <v>1.877743156171175</v>
      </c>
      <c r="S11" s="17">
        <v>1.877743156171175</v>
      </c>
      <c r="T11" s="17">
        <v>2.4043890498738811</v>
      </c>
      <c r="U11" s="17">
        <v>2.3153016924009919</v>
      </c>
      <c r="V11" s="17">
        <v>2.441708535852765</v>
      </c>
    </row>
    <row r="12" spans="1:27" x14ac:dyDescent="0.35">
      <c r="A12">
        <f t="shared" si="0"/>
        <v>11</v>
      </c>
      <c r="B12" s="32">
        <v>0.17495251068785461</v>
      </c>
      <c r="C12" s="32">
        <v>0.17495251068785461</v>
      </c>
      <c r="D12" s="32">
        <v>0.18349986328448389</v>
      </c>
      <c r="E12" s="32">
        <v>0.23190093033699391</v>
      </c>
      <c r="F12" s="32">
        <v>1.347729928020764</v>
      </c>
      <c r="G12" s="32">
        <v>1.347729928020764</v>
      </c>
      <c r="H12" s="32">
        <v>1.0410302940936931</v>
      </c>
      <c r="I12" s="32">
        <v>-9.2439657031340869E-2</v>
      </c>
      <c r="J12" s="32">
        <v>0.23190093033699391</v>
      </c>
      <c r="M12">
        <f t="shared" si="1"/>
        <v>11</v>
      </c>
      <c r="N12" s="17">
        <v>1.906738639139995</v>
      </c>
      <c r="O12" s="17">
        <v>1.906738639139995</v>
      </c>
      <c r="P12" s="17">
        <v>1.875024866824341</v>
      </c>
      <c r="Q12" s="17">
        <v>1.791160347934631</v>
      </c>
      <c r="R12" s="17">
        <v>1.5698923154129001</v>
      </c>
      <c r="S12" s="17">
        <v>1.5698923154129001</v>
      </c>
      <c r="T12" s="17">
        <v>1.79784924157806</v>
      </c>
      <c r="U12" s="17">
        <v>2.4438944646066489</v>
      </c>
      <c r="V12" s="17">
        <v>1.791160347934631</v>
      </c>
    </row>
    <row r="13" spans="1:27" x14ac:dyDescent="0.35">
      <c r="A13">
        <f t="shared" si="0"/>
        <v>12</v>
      </c>
      <c r="B13" s="32">
        <v>0.33358871214308528</v>
      </c>
      <c r="C13" s="32">
        <v>0.33358871214308528</v>
      </c>
      <c r="D13" s="32">
        <v>0.34406680671727419</v>
      </c>
      <c r="E13" s="32">
        <v>0.41537175106877472</v>
      </c>
      <c r="F13" s="32">
        <v>2.1157908572517781</v>
      </c>
      <c r="G13" s="32">
        <v>2.1157908572517781</v>
      </c>
      <c r="H13" s="32">
        <v>1.871615524696131</v>
      </c>
      <c r="I13" s="32">
        <v>-0.22591276612903111</v>
      </c>
      <c r="J13" s="32">
        <v>0.41537175106877472</v>
      </c>
      <c r="M13">
        <f t="shared" si="1"/>
        <v>12</v>
      </c>
      <c r="N13" s="17">
        <v>1.868271579294192</v>
      </c>
      <c r="O13" s="17">
        <v>1.868271579294192</v>
      </c>
      <c r="P13" s="17">
        <v>1.8124526657953819</v>
      </c>
      <c r="Q13" s="17">
        <v>1.7618179761440911</v>
      </c>
      <c r="R13" s="17">
        <v>3.4017232563297699</v>
      </c>
      <c r="S13" s="17">
        <v>3.4017232563297699</v>
      </c>
      <c r="T13" s="17">
        <v>3.882067907595725</v>
      </c>
      <c r="U13" s="17">
        <v>5.8034465126595407</v>
      </c>
      <c r="V13" s="17">
        <v>1.7618179761440911</v>
      </c>
    </row>
    <row r="14" spans="1:27" x14ac:dyDescent="0.35">
      <c r="A14">
        <f t="shared" si="0"/>
        <v>13</v>
      </c>
      <c r="B14" s="32">
        <v>0.62323431007027752</v>
      </c>
      <c r="C14" s="32">
        <v>0.62323431007027752</v>
      </c>
      <c r="D14" s="32">
        <v>0.62360480104642824</v>
      </c>
      <c r="E14" s="32">
        <v>0.73180941781541564</v>
      </c>
      <c r="F14" s="32">
        <v>7.1973349646432752</v>
      </c>
      <c r="G14" s="32">
        <v>7.1973349646432752</v>
      </c>
      <c r="H14" s="32">
        <v>7.2657385637807819</v>
      </c>
      <c r="I14" s="32">
        <v>-1.3110726547567959</v>
      </c>
      <c r="J14" s="32">
        <v>0.73180941781541564</v>
      </c>
      <c r="M14">
        <f t="shared" si="1"/>
        <v>13</v>
      </c>
      <c r="N14" s="17">
        <v>1.9506038111456221</v>
      </c>
      <c r="O14" s="17">
        <v>1.9506038111456221</v>
      </c>
      <c r="P14" s="17">
        <v>1.9506038111456221</v>
      </c>
      <c r="Q14" s="17">
        <v>1.7408451251749339</v>
      </c>
      <c r="R14" s="17">
        <v>0.16854848843597989</v>
      </c>
      <c r="S14" s="17">
        <v>0.16854848843597989</v>
      </c>
      <c r="T14" s="17">
        <v>0.16854848843597989</v>
      </c>
      <c r="U14" s="17">
        <v>-0.91696424080873062</v>
      </c>
      <c r="V14" s="17">
        <v>1.7408451251749339</v>
      </c>
    </row>
    <row r="15" spans="1:27" x14ac:dyDescent="0.35">
      <c r="A15">
        <f t="shared" si="0"/>
        <v>14</v>
      </c>
      <c r="B15" s="32">
        <v>1.215683220459796</v>
      </c>
      <c r="C15" s="32">
        <v>1.215683220459796</v>
      </c>
      <c r="D15" s="32">
        <v>1.2164059015698701</v>
      </c>
      <c r="E15" s="32">
        <v>1.273966857561073</v>
      </c>
      <c r="F15" s="32">
        <v>1.21309992905805</v>
      </c>
      <c r="G15" s="32">
        <v>1.21309992905805</v>
      </c>
      <c r="H15" s="32">
        <v>1.2246292522962581</v>
      </c>
      <c r="I15" s="32">
        <v>1.202206741514152</v>
      </c>
      <c r="J15" s="32">
        <v>1.273966857561073</v>
      </c>
      <c r="M15">
        <f t="shared" si="1"/>
        <v>14</v>
      </c>
      <c r="N15" s="17">
        <v>1.04213552159599</v>
      </c>
      <c r="O15" s="17">
        <v>1.04213552159599</v>
      </c>
      <c r="P15" s="17">
        <v>1.041516376576533</v>
      </c>
      <c r="Q15" s="17">
        <v>1</v>
      </c>
      <c r="R15" s="17">
        <v>0.95504351473209603</v>
      </c>
      <c r="S15" s="17">
        <v>0.95504351473209603</v>
      </c>
      <c r="T15" s="17">
        <v>0.94605221767851533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1.2669066670493629</v>
      </c>
      <c r="C16" s="32">
        <v>1.2669066670493629</v>
      </c>
      <c r="D16" s="32">
        <v>1.2669066670493629</v>
      </c>
      <c r="E16" s="32">
        <v>1.273966857561073</v>
      </c>
      <c r="F16" s="32">
        <v>1.1585632199688569</v>
      </c>
      <c r="G16" s="32">
        <v>1.1585632199688569</v>
      </c>
      <c r="H16" s="32">
        <v>1.1585632199688569</v>
      </c>
      <c r="I16" s="32">
        <v>1.202206741514152</v>
      </c>
      <c r="J16" s="32">
        <v>1.273966857561073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1.2669066670493629</v>
      </c>
      <c r="C17" s="32">
        <v>1.2669066670493629</v>
      </c>
      <c r="D17" s="32">
        <v>1.2669066670493629</v>
      </c>
      <c r="E17" s="32">
        <v>1.273966857561073</v>
      </c>
      <c r="F17" s="32">
        <v>1.1585632199688569</v>
      </c>
      <c r="G17" s="32">
        <v>1.1585632199688569</v>
      </c>
      <c r="H17" s="32">
        <v>1.1585632199688569</v>
      </c>
      <c r="I17" s="32">
        <v>1.202206741514152</v>
      </c>
      <c r="J17" s="32">
        <v>1.273966857561073</v>
      </c>
      <c r="M17">
        <f t="shared" si="1"/>
        <v>16</v>
      </c>
      <c r="N17" s="17">
        <v>0.8812731888303067</v>
      </c>
      <c r="O17" s="17">
        <v>0.8812731888303067</v>
      </c>
      <c r="P17" s="17">
        <v>0.8812731888303067</v>
      </c>
      <c r="Q17" s="17">
        <v>0.87638926538357287</v>
      </c>
      <c r="R17" s="17">
        <v>0.90178763730346756</v>
      </c>
      <c r="S17" s="17">
        <v>0.90178763730346756</v>
      </c>
      <c r="T17" s="17">
        <v>0.90178763730346756</v>
      </c>
      <c r="U17" s="17">
        <v>0.86905018307129012</v>
      </c>
      <c r="V17" s="17">
        <v>0.87638926538357287</v>
      </c>
    </row>
    <row r="18" spans="1:22" x14ac:dyDescent="0.35">
      <c r="A18">
        <f t="shared" si="0"/>
        <v>17</v>
      </c>
      <c r="B18" s="32">
        <v>1.1164908784209671</v>
      </c>
      <c r="C18" s="32">
        <v>1.1164908784209671</v>
      </c>
      <c r="D18" s="32">
        <v>1.1164908784209671</v>
      </c>
      <c r="E18" s="32">
        <v>1.1164908784209671</v>
      </c>
      <c r="F18" s="32">
        <v>1.0447779888024129</v>
      </c>
      <c r="G18" s="32">
        <v>1.0447779888024129</v>
      </c>
      <c r="H18" s="32">
        <v>1.0447779888024129</v>
      </c>
      <c r="I18" s="32">
        <v>1.0447779888024129</v>
      </c>
      <c r="J18" s="32">
        <v>1.1164908784209671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1.1164908784209671</v>
      </c>
      <c r="C19" s="32">
        <v>1.1164908784209671</v>
      </c>
      <c r="D19" s="32">
        <v>1.1164908784209671</v>
      </c>
      <c r="E19" s="32">
        <v>1.1164908784209671</v>
      </c>
      <c r="F19" s="32">
        <v>1.0447779888024129</v>
      </c>
      <c r="G19" s="32">
        <v>1.0447779888024129</v>
      </c>
      <c r="H19" s="32">
        <v>1.0447779888024129</v>
      </c>
      <c r="I19" s="32">
        <v>1.0447779888024129</v>
      </c>
      <c r="J19" s="32">
        <v>1.1164908784209671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1.1164908784209671</v>
      </c>
      <c r="C20" s="32">
        <v>1.1164908784209671</v>
      </c>
      <c r="D20" s="32">
        <v>1.1164908784209671</v>
      </c>
      <c r="E20" s="32">
        <v>1.1164908784209671</v>
      </c>
      <c r="F20" s="32">
        <v>1.0447779888024129</v>
      </c>
      <c r="G20" s="32">
        <v>1.0447779888024129</v>
      </c>
      <c r="H20" s="32">
        <v>1.0447779888024129</v>
      </c>
      <c r="I20" s="32">
        <v>1.0447779888024129</v>
      </c>
      <c r="J20" s="32">
        <v>1.1164908784209671</v>
      </c>
      <c r="M20">
        <f t="shared" si="1"/>
        <v>19</v>
      </c>
      <c r="N20" s="17">
        <v>0.84751773049645385</v>
      </c>
      <c r="O20" s="17">
        <v>0.84751773049645385</v>
      </c>
      <c r="P20" s="17">
        <v>0.84751773049645385</v>
      </c>
      <c r="Q20" s="17">
        <v>0.84751773049645385</v>
      </c>
      <c r="R20" s="17">
        <v>0.92915980230642492</v>
      </c>
      <c r="S20" s="17">
        <v>0.92915980230642492</v>
      </c>
      <c r="T20" s="17">
        <v>0.92915980230642492</v>
      </c>
      <c r="U20" s="17">
        <v>0.92915980230642492</v>
      </c>
      <c r="V20" s="17">
        <v>0.84751773049645385</v>
      </c>
    </row>
    <row r="21" spans="1:22" x14ac:dyDescent="0.35">
      <c r="A21">
        <f t="shared" si="0"/>
        <v>20</v>
      </c>
      <c r="B21" s="32">
        <v>0.94624581539933039</v>
      </c>
      <c r="C21" s="32">
        <v>0.94624581539933039</v>
      </c>
      <c r="D21" s="32">
        <v>0.94624581539933039</v>
      </c>
      <c r="E21" s="32">
        <v>0.94624581539933039</v>
      </c>
      <c r="F21" s="32">
        <v>0.97076570952975438</v>
      </c>
      <c r="G21" s="32">
        <v>0.97076570952975438</v>
      </c>
      <c r="H21" s="32">
        <v>0.97076570952975438</v>
      </c>
      <c r="I21" s="32">
        <v>0.97076570952975438</v>
      </c>
      <c r="J21" s="32">
        <v>0.94624581539933039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0.94624581539933039</v>
      </c>
      <c r="C22" s="32">
        <v>0.94624581539933039</v>
      </c>
      <c r="D22" s="32">
        <v>0.94624581539933039</v>
      </c>
      <c r="E22" s="32">
        <v>0.94624581539933039</v>
      </c>
      <c r="F22" s="32">
        <v>0.97076570952975438</v>
      </c>
      <c r="G22" s="32">
        <v>0.97076570952975438</v>
      </c>
      <c r="H22" s="32">
        <v>0.97076570952975438</v>
      </c>
      <c r="I22" s="32">
        <v>0.97076570952975438</v>
      </c>
      <c r="J22" s="32">
        <v>0.94624581539933039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0.94624581539933039</v>
      </c>
      <c r="C23" s="32">
        <v>0.94624581539933039</v>
      </c>
      <c r="D23" s="32">
        <v>0.94624581539933039</v>
      </c>
      <c r="E23" s="32">
        <v>0.94624581539933039</v>
      </c>
      <c r="F23" s="32">
        <v>0.97076570952975438</v>
      </c>
      <c r="G23" s="32">
        <v>0.97076570952975438</v>
      </c>
      <c r="H23" s="32">
        <v>0.97076570952975438</v>
      </c>
      <c r="I23" s="32">
        <v>0.97076570952975438</v>
      </c>
      <c r="J23" s="32">
        <v>0.94624581539933039</v>
      </c>
      <c r="M23">
        <f t="shared" si="1"/>
        <v>22</v>
      </c>
      <c r="N23" s="17">
        <v>1.0568078439300519</v>
      </c>
      <c r="O23" s="17">
        <v>1.0568078439300519</v>
      </c>
      <c r="P23" s="17">
        <v>1.0568078439300519</v>
      </c>
      <c r="Q23" s="17">
        <v>1.0568078439300519</v>
      </c>
      <c r="R23" s="17">
        <v>1.030114671525024</v>
      </c>
      <c r="S23" s="17">
        <v>1.030114671525024</v>
      </c>
      <c r="T23" s="17">
        <v>1.030114671525024</v>
      </c>
      <c r="U23" s="17">
        <v>1.030114671525024</v>
      </c>
      <c r="V23" s="17">
        <v>1.0568078439300519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98.93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98.93</v>
      </c>
      <c r="H8" s="14">
        <f t="shared" ref="H8:H31" si="4">G8-B8</f>
        <v>0</v>
      </c>
      <c r="I8" s="13">
        <v>712.99666666666678</v>
      </c>
      <c r="J8" s="13">
        <f t="shared" ref="J8:J28" si="5">100*$G8/$I8</f>
        <v>13.875240183451066</v>
      </c>
      <c r="K8" s="13">
        <f t="shared" ref="K8:K31" si="6">100*(B8/I8)</f>
        <v>13.875240183451067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>
        <v>93.31</v>
      </c>
      <c r="AN8" s="17">
        <v>93.31</v>
      </c>
      <c r="AO8" s="17">
        <v>98.93</v>
      </c>
      <c r="AP8" s="17">
        <v>98.93</v>
      </c>
      <c r="AQ8" s="13"/>
      <c r="AR8" s="13"/>
    </row>
    <row r="9" spans="1:44" x14ac:dyDescent="0.35">
      <c r="A9" s="12">
        <f t="shared" si="0"/>
        <v>44682</v>
      </c>
      <c r="B9" s="13">
        <v>5.62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5.62</v>
      </c>
      <c r="H9" s="14">
        <f t="shared" si="4"/>
        <v>0</v>
      </c>
      <c r="I9" s="13">
        <v>712.99666666666678</v>
      </c>
      <c r="J9" s="13">
        <f t="shared" si="5"/>
        <v>0.78822247883346797</v>
      </c>
      <c r="K9" s="13">
        <f t="shared" si="6"/>
        <v>0.78822247883346808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>
        <v>5.62</v>
      </c>
      <c r="AO9" s="17">
        <v>5.62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24.26</v>
      </c>
      <c r="C10" s="13">
        <f>+'Completion Factors'!J28</f>
        <v>0.94624581539933039</v>
      </c>
      <c r="D10" s="13">
        <f t="shared" si="1"/>
        <v>1.3781582937430537</v>
      </c>
      <c r="E10" s="13">
        <f t="shared" si="2"/>
        <v>1.3781582937430537</v>
      </c>
      <c r="F10" s="13"/>
      <c r="G10" s="13">
        <f t="shared" si="3"/>
        <v>25.638158293743054</v>
      </c>
      <c r="H10" s="14">
        <f t="shared" si="4"/>
        <v>1.3781582937430521</v>
      </c>
      <c r="I10" s="13">
        <v>712.99666666666678</v>
      </c>
      <c r="J10" s="13">
        <f t="shared" si="5"/>
        <v>3.5958314382596059</v>
      </c>
      <c r="K10" s="13">
        <f t="shared" si="6"/>
        <v>3.4025404513345077</v>
      </c>
      <c r="L10" s="13">
        <f t="shared" si="7"/>
        <v>0.19329098692509827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>
        <v>24.26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-5.21</v>
      </c>
      <c r="C11" s="13">
        <f>+'Completion Factors'!J27</f>
        <v>0.94624581539933039</v>
      </c>
      <c r="D11" s="13">
        <f t="shared" si="1"/>
        <v>0</v>
      </c>
      <c r="E11" s="13">
        <f t="shared" si="2"/>
        <v>0</v>
      </c>
      <c r="F11" s="13"/>
      <c r="G11" s="13">
        <f t="shared" si="3"/>
        <v>-5.21</v>
      </c>
      <c r="H11" s="14">
        <f t="shared" si="4"/>
        <v>0</v>
      </c>
      <c r="I11" s="13">
        <v>712.99666666666678</v>
      </c>
      <c r="J11" s="13">
        <f t="shared" si="5"/>
        <v>-0.73071870368725411</v>
      </c>
      <c r="K11" s="13">
        <f t="shared" si="6"/>
        <v>-0.73071870368725411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>
        <v>-6.07</v>
      </c>
      <c r="AG11" s="17">
        <v>-6.07</v>
      </c>
      <c r="AH11" s="17">
        <v>-6.07</v>
      </c>
      <c r="AI11" s="17">
        <v>-6.07</v>
      </c>
      <c r="AJ11" s="17">
        <v>-6.07</v>
      </c>
      <c r="AK11" s="17">
        <v>-6.07</v>
      </c>
      <c r="AL11" s="17">
        <v>-5.21</v>
      </c>
      <c r="AM11" s="17">
        <v>-5.21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0.43</v>
      </c>
      <c r="C12" s="13">
        <f>++'Completion Factors'!J26</f>
        <v>0.94624581539933039</v>
      </c>
      <c r="D12" s="13">
        <f t="shared" si="1"/>
        <v>2.4427372889922219E-2</v>
      </c>
      <c r="E12" s="13">
        <f t="shared" si="2"/>
        <v>2.4427372889922219E-2</v>
      </c>
      <c r="F12" s="13"/>
      <c r="G12" s="13">
        <f t="shared" si="3"/>
        <v>0.45442737288992219</v>
      </c>
      <c r="H12" s="14">
        <f t="shared" si="4"/>
        <v>2.4427372889922194E-2</v>
      </c>
      <c r="I12" s="13">
        <v>706.75666666666666</v>
      </c>
      <c r="J12" s="13">
        <f t="shared" si="5"/>
        <v>6.4297571472961779E-2</v>
      </c>
      <c r="K12" s="13">
        <f t="shared" si="6"/>
        <v>6.0841307946629439E-2</v>
      </c>
      <c r="L12" s="13">
        <f t="shared" si="7"/>
        <v>3.4562635263323399E-3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>
        <v>0.43</v>
      </c>
      <c r="AL12" s="17">
        <v>0.43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-95.92</v>
      </c>
      <c r="C13" s="13">
        <f>++'Completion Factors'!J25</f>
        <v>1.1164908784209671</v>
      </c>
      <c r="D13" s="13">
        <f t="shared" si="1"/>
        <v>10.007968066825654</v>
      </c>
      <c r="E13" s="13">
        <f t="shared" si="2"/>
        <v>10.007968066825654</v>
      </c>
      <c r="F13" s="13"/>
      <c r="G13" s="13">
        <f t="shared" si="3"/>
        <v>-85.912031933174347</v>
      </c>
      <c r="H13" s="14">
        <f t="shared" si="4"/>
        <v>10.007968066825654</v>
      </c>
      <c r="I13" s="13">
        <v>706.25</v>
      </c>
      <c r="J13" s="13">
        <f t="shared" si="5"/>
        <v>-12.16453549496274</v>
      </c>
      <c r="K13" s="13">
        <f t="shared" si="6"/>
        <v>-13.581592920353982</v>
      </c>
      <c r="L13" s="13">
        <f t="shared" si="7"/>
        <v>1.417057425391242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/>
      <c r="X13" s="17"/>
      <c r="Y13" s="17"/>
      <c r="Z13" s="17">
        <v>-95.92</v>
      </c>
      <c r="AA13" s="17">
        <v>-95.92</v>
      </c>
      <c r="AB13" s="17">
        <v>-95.92</v>
      </c>
      <c r="AC13" s="17">
        <v>-95.92</v>
      </c>
      <c r="AD13" s="17">
        <v>-95.92</v>
      </c>
      <c r="AE13" s="17">
        <v>-95.92</v>
      </c>
      <c r="AF13" s="17">
        <v>-95.92</v>
      </c>
      <c r="AG13" s="17">
        <v>-95.92</v>
      </c>
      <c r="AH13" s="17">
        <v>-95.92</v>
      </c>
      <c r="AI13" s="17">
        <v>-95.92</v>
      </c>
      <c r="AJ13" s="17">
        <v>-95.92</v>
      </c>
      <c r="AK13" s="17">
        <v>-95.92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-28.189999999999991</v>
      </c>
      <c r="C14" s="13">
        <f>++'Completion Factors'!J24</f>
        <v>1.1164908784209671</v>
      </c>
      <c r="D14" s="13">
        <f t="shared" si="1"/>
        <v>2.9412491639263458</v>
      </c>
      <c r="E14" s="13">
        <f t="shared" si="2"/>
        <v>2.9412491639263458</v>
      </c>
      <c r="F14" s="13"/>
      <c r="G14" s="13">
        <f t="shared" si="3"/>
        <v>-25.248750836073643</v>
      </c>
      <c r="H14" s="14">
        <f t="shared" si="4"/>
        <v>2.9412491639263472</v>
      </c>
      <c r="I14" s="13">
        <v>705.17666666666673</v>
      </c>
      <c r="J14" s="13">
        <f t="shared" si="5"/>
        <v>-3.5804858597240847</v>
      </c>
      <c r="K14" s="13">
        <f t="shared" si="6"/>
        <v>-3.9975798026971945</v>
      </c>
      <c r="L14" s="13">
        <f t="shared" si="7"/>
        <v>0.41709394297310975</v>
      </c>
      <c r="M14" s="13"/>
      <c r="N14" s="13"/>
      <c r="O14" s="13"/>
      <c r="P14" s="13"/>
      <c r="R14" s="16">
        <f t="shared" si="8"/>
        <v>44835</v>
      </c>
      <c r="S14" s="17"/>
      <c r="T14" s="17">
        <v>-93.96</v>
      </c>
      <c r="U14" s="17">
        <v>-93.96</v>
      </c>
      <c r="V14" s="17">
        <v>-93.96</v>
      </c>
      <c r="W14" s="17">
        <v>-93.96</v>
      </c>
      <c r="X14" s="17">
        <v>-93.96</v>
      </c>
      <c r="Y14" s="17">
        <v>-93.96</v>
      </c>
      <c r="Z14" s="17">
        <v>-93.96</v>
      </c>
      <c r="AA14" s="17">
        <v>-93.96</v>
      </c>
      <c r="AB14" s="17">
        <v>-93.96</v>
      </c>
      <c r="AC14" s="17">
        <v>-93.96</v>
      </c>
      <c r="AD14" s="17">
        <v>-93.96</v>
      </c>
      <c r="AE14" s="17">
        <v>-93.96</v>
      </c>
      <c r="AF14" s="17">
        <v>-63.579999999999991</v>
      </c>
      <c r="AG14" s="17">
        <v>-46.429999999999993</v>
      </c>
      <c r="AH14" s="17">
        <v>-46.429999999999993</v>
      </c>
      <c r="AI14" s="17">
        <v>-28.189999999999991</v>
      </c>
      <c r="AJ14" s="17">
        <v>-28.189999999999991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-5.2100000000000009</v>
      </c>
      <c r="C15" s="13">
        <f>++'Completion Factors'!J23</f>
        <v>1.1164908784209671</v>
      </c>
      <c r="D15" s="13">
        <f t="shared" si="1"/>
        <v>0.54359376176148522</v>
      </c>
      <c r="E15" s="13">
        <f t="shared" si="2"/>
        <v>0.54359376176148522</v>
      </c>
      <c r="F15" s="13"/>
      <c r="G15" s="13">
        <f t="shared" si="3"/>
        <v>-4.6664062382385154</v>
      </c>
      <c r="H15" s="14">
        <f t="shared" si="4"/>
        <v>0.54359376176148544</v>
      </c>
      <c r="I15" s="13">
        <v>724.63666666666677</v>
      </c>
      <c r="J15" s="13">
        <f t="shared" si="5"/>
        <v>-0.6439649624278625</v>
      </c>
      <c r="K15" s="13">
        <f t="shared" si="6"/>
        <v>-0.71898100657340924</v>
      </c>
      <c r="L15" s="13">
        <f t="shared" si="7"/>
        <v>7.5016044145546745E-2</v>
      </c>
      <c r="M15" s="13"/>
      <c r="N15" s="13"/>
      <c r="O15" s="13"/>
      <c r="P15" s="13"/>
      <c r="R15" s="16">
        <f t="shared" si="8"/>
        <v>44866</v>
      </c>
      <c r="S15" s="17"/>
      <c r="T15" s="17">
        <v>-5.2100000000000009</v>
      </c>
      <c r="U15" s="17">
        <v>-5.2100000000000009</v>
      </c>
      <c r="V15" s="17">
        <v>-5.2100000000000009</v>
      </c>
      <c r="W15" s="17">
        <v>-5.2100000000000009</v>
      </c>
      <c r="X15" s="17">
        <v>-5.2100000000000009</v>
      </c>
      <c r="Y15" s="17">
        <v>-5.2100000000000009</v>
      </c>
      <c r="Z15" s="17">
        <v>-5.2100000000000009</v>
      </c>
      <c r="AA15" s="17">
        <v>-5.2100000000000009</v>
      </c>
      <c r="AB15" s="17">
        <v>-5.2100000000000009</v>
      </c>
      <c r="AC15" s="17">
        <v>-5.2100000000000009</v>
      </c>
      <c r="AD15" s="17">
        <v>-5.2100000000000009</v>
      </c>
      <c r="AE15" s="17">
        <v>-5.2100000000000009</v>
      </c>
      <c r="AF15" s="17">
        <v>-5.2100000000000009</v>
      </c>
      <c r="AG15" s="17">
        <v>-5.2100000000000009</v>
      </c>
      <c r="AH15" s="17">
        <v>-5.2100000000000009</v>
      </c>
      <c r="AI15" s="17">
        <v>-5.2100000000000009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14.33</v>
      </c>
      <c r="C16" s="13">
        <f>++'Completion Factors'!J22</f>
        <v>1.273966857561073</v>
      </c>
      <c r="D16" s="13">
        <f t="shared" si="1"/>
        <v>0</v>
      </c>
      <c r="E16" s="13">
        <f t="shared" si="2"/>
        <v>0</v>
      </c>
      <c r="F16" s="13"/>
      <c r="G16" s="13">
        <f t="shared" si="3"/>
        <v>14.33</v>
      </c>
      <c r="H16" s="14">
        <f t="shared" si="4"/>
        <v>0</v>
      </c>
      <c r="I16" s="13">
        <v>715.08333333333337</v>
      </c>
      <c r="J16" s="13">
        <f t="shared" si="5"/>
        <v>2.0039622421629182</v>
      </c>
      <c r="K16" s="13">
        <f t="shared" si="6"/>
        <v>2.0039622421629177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>
        <v>14.33</v>
      </c>
      <c r="AG16" s="17">
        <v>14.33</v>
      </c>
      <c r="AH16" s="17">
        <v>14.33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563.46999999999991</v>
      </c>
      <c r="C17" s="13">
        <f>++'Completion Factors'!J21</f>
        <v>1.273966857561073</v>
      </c>
      <c r="D17" s="13">
        <f t="shared" si="1"/>
        <v>0</v>
      </c>
      <c r="E17" s="13">
        <f t="shared" si="2"/>
        <v>0</v>
      </c>
      <c r="F17" s="13"/>
      <c r="G17" s="13">
        <f t="shared" si="3"/>
        <v>563.46999999999991</v>
      </c>
      <c r="H17" s="14">
        <f t="shared" si="4"/>
        <v>0</v>
      </c>
      <c r="I17" s="13">
        <v>696.2166666666667</v>
      </c>
      <c r="J17" s="13">
        <f t="shared" si="5"/>
        <v>80.93313863021568</v>
      </c>
      <c r="K17" s="13">
        <f t="shared" si="6"/>
        <v>80.933138630215666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>
        <v>-398</v>
      </c>
      <c r="U17" s="17">
        <v>-398</v>
      </c>
      <c r="V17" s="17">
        <v>-398</v>
      </c>
      <c r="W17" s="17">
        <v>-398</v>
      </c>
      <c r="X17" s="17">
        <v>-398</v>
      </c>
      <c r="Y17" s="17">
        <v>-398</v>
      </c>
      <c r="Z17" s="17">
        <v>-398</v>
      </c>
      <c r="AA17" s="17">
        <v>-398</v>
      </c>
      <c r="AB17" s="17">
        <v>-398</v>
      </c>
      <c r="AC17" s="17">
        <v>-398</v>
      </c>
      <c r="AD17" s="17">
        <v>-261.70999999999998</v>
      </c>
      <c r="AE17" s="17">
        <v>-198.83</v>
      </c>
      <c r="AF17" s="17">
        <v>563.46999999999991</v>
      </c>
      <c r="AG17" s="17">
        <v>563.46999999999991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1227.79</v>
      </c>
      <c r="C18" s="13">
        <f>++'Completion Factors'!J20</f>
        <v>1.273966857561073</v>
      </c>
      <c r="D18" s="13">
        <f t="shared" si="1"/>
        <v>0</v>
      </c>
      <c r="E18" s="13">
        <f t="shared" si="2"/>
        <v>0</v>
      </c>
      <c r="F18" s="13"/>
      <c r="G18" s="13">
        <f t="shared" si="3"/>
        <v>1227.79</v>
      </c>
      <c r="H18" s="14">
        <f t="shared" si="4"/>
        <v>0</v>
      </c>
      <c r="I18" s="13">
        <v>696.2166666666667</v>
      </c>
      <c r="J18" s="13">
        <f t="shared" si="5"/>
        <v>176.35171043496996</v>
      </c>
      <c r="K18" s="13">
        <f t="shared" si="6"/>
        <v>176.35171043496993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-15.59</v>
      </c>
      <c r="V18" s="17">
        <v>-15.59</v>
      </c>
      <c r="W18" s="17">
        <v>-15.59</v>
      </c>
      <c r="X18" s="17">
        <v>-15.59</v>
      </c>
      <c r="Y18" s="17">
        <v>-15.59</v>
      </c>
      <c r="Z18" s="17">
        <v>-15.59</v>
      </c>
      <c r="AA18" s="17">
        <v>-15.59</v>
      </c>
      <c r="AB18" s="17">
        <v>6.9699999999999989</v>
      </c>
      <c r="AC18" s="17">
        <v>28.41</v>
      </c>
      <c r="AD18" s="17">
        <v>78.449999999999989</v>
      </c>
      <c r="AE18" s="17">
        <v>1227.79</v>
      </c>
      <c r="AF18" s="17">
        <v>1227.79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1774.48</v>
      </c>
      <c r="C19" s="13">
        <f>++'Completion Factors'!J19</f>
        <v>0.73180941781541564</v>
      </c>
      <c r="D19" s="13">
        <f t="shared" si="1"/>
        <v>650.30431788585872</v>
      </c>
      <c r="E19" s="13">
        <f t="shared" si="2"/>
        <v>650.30431788585872</v>
      </c>
      <c r="F19" s="13"/>
      <c r="G19" s="13">
        <f t="shared" si="3"/>
        <v>2424.7843178858589</v>
      </c>
      <c r="H19" s="14">
        <f t="shared" si="4"/>
        <v>650.30431788585884</v>
      </c>
      <c r="I19" s="13">
        <v>677.66666666666663</v>
      </c>
      <c r="J19" s="13">
        <f t="shared" si="5"/>
        <v>357.8137212817303</v>
      </c>
      <c r="K19" s="13">
        <f t="shared" si="6"/>
        <v>261.85145105755043</v>
      </c>
      <c r="L19" s="13">
        <f t="shared" si="7"/>
        <v>95.962270224179861</v>
      </c>
      <c r="M19" s="13">
        <f t="shared" ref="M19:M31" si="9">SUM(G8:G19)/SUM(I8:I19)*100</f>
        <v>49.999819746780425</v>
      </c>
      <c r="N19" s="18"/>
      <c r="O19" s="13"/>
      <c r="P19" s="13"/>
      <c r="R19" s="16">
        <f t="shared" si="8"/>
        <v>44986</v>
      </c>
      <c r="S19" s="17"/>
      <c r="T19" s="17">
        <v>-120</v>
      </c>
      <c r="U19" s="17">
        <v>-120</v>
      </c>
      <c r="V19" s="17">
        <v>-120</v>
      </c>
      <c r="W19" s="17">
        <v>-120</v>
      </c>
      <c r="X19" s="17">
        <v>-120</v>
      </c>
      <c r="Y19" s="17">
        <v>-120</v>
      </c>
      <c r="Z19" s="17">
        <v>-120</v>
      </c>
      <c r="AA19" s="17">
        <v>-90.93</v>
      </c>
      <c r="AB19" s="17">
        <v>575.49</v>
      </c>
      <c r="AC19" s="17">
        <v>608.48</v>
      </c>
      <c r="AD19" s="17">
        <v>1774.48</v>
      </c>
      <c r="AE19" s="17">
        <v>1774.48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8593.35</v>
      </c>
      <c r="C20" s="13">
        <f>++'Completion Factors'!J18</f>
        <v>0.41537175106877472</v>
      </c>
      <c r="D20" s="13">
        <f t="shared" si="1"/>
        <v>12094.985154927675</v>
      </c>
      <c r="E20" s="13">
        <f t="shared" si="2"/>
        <v>12094.985154927675</v>
      </c>
      <c r="F20" s="13"/>
      <c r="G20" s="13">
        <f t="shared" si="3"/>
        <v>20688.335154927678</v>
      </c>
      <c r="H20" s="14">
        <f t="shared" si="4"/>
        <v>12094.985154927677</v>
      </c>
      <c r="I20" s="13">
        <v>678.2166666666667</v>
      </c>
      <c r="J20" s="13">
        <f t="shared" si="5"/>
        <v>3050.402057591381</v>
      </c>
      <c r="K20" s="13">
        <f t="shared" si="6"/>
        <v>1267.0508441255254</v>
      </c>
      <c r="L20" s="13">
        <f t="shared" si="7"/>
        <v>1783.3512134658556</v>
      </c>
      <c r="M20" s="13">
        <f t="shared" si="9"/>
        <v>294.00553532088225</v>
      </c>
      <c r="N20" s="18">
        <f t="shared" ref="N20:N31" si="10">J20/J8</f>
        <v>219.84499131262473</v>
      </c>
      <c r="O20" s="18">
        <f t="shared" ref="O20:O31" si="11">I20/I8</f>
        <v>0.95121996830279698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>
        <v>15.72</v>
      </c>
      <c r="Y20" s="17">
        <v>15.72</v>
      </c>
      <c r="Z20" s="17">
        <v>15.72</v>
      </c>
      <c r="AA20" s="17">
        <v>1013.36</v>
      </c>
      <c r="AB20" s="17">
        <v>1074.8399999999999</v>
      </c>
      <c r="AC20" s="17">
        <v>5195.24</v>
      </c>
      <c r="AD20" s="17">
        <v>8593.35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1349.9</v>
      </c>
      <c r="C21" s="13">
        <f>++'Completion Factors'!J17</f>
        <v>0.23190093033699391</v>
      </c>
      <c r="D21" s="13">
        <f t="shared" si="1"/>
        <v>4471.1202004724673</v>
      </c>
      <c r="E21" s="13">
        <f t="shared" si="2"/>
        <v>4471.1202004724673</v>
      </c>
      <c r="F21" s="13"/>
      <c r="G21" s="13">
        <f t="shared" si="3"/>
        <v>5821.020200472467</v>
      </c>
      <c r="H21" s="14">
        <f t="shared" si="4"/>
        <v>4471.1202004724673</v>
      </c>
      <c r="I21" s="13">
        <v>678.2166666666667</v>
      </c>
      <c r="J21" s="13">
        <f t="shared" si="5"/>
        <v>858.28327237693952</v>
      </c>
      <c r="K21" s="13">
        <f t="shared" si="6"/>
        <v>199.03668935689186</v>
      </c>
      <c r="L21" s="13">
        <f t="shared" si="7"/>
        <v>659.24658302004764</v>
      </c>
      <c r="M21" s="13">
        <f t="shared" si="9"/>
        <v>364.36644820710887</v>
      </c>
      <c r="N21" s="18">
        <f t="shared" si="10"/>
        <v>1088.8845413888198</v>
      </c>
      <c r="O21" s="18">
        <f t="shared" si="11"/>
        <v>0.95121996830279698</v>
      </c>
      <c r="P21" s="13"/>
      <c r="R21" s="16">
        <f t="shared" si="8"/>
        <v>45047</v>
      </c>
      <c r="S21" s="17"/>
      <c r="T21" s="17">
        <v>-1766.76</v>
      </c>
      <c r="U21" s="17">
        <v>-1766.76</v>
      </c>
      <c r="V21" s="17">
        <v>-1766.76</v>
      </c>
      <c r="W21" s="17">
        <v>-1706.76</v>
      </c>
      <c r="X21" s="17">
        <v>-1706.76</v>
      </c>
      <c r="Y21" s="17">
        <v>-1634.01</v>
      </c>
      <c r="Z21" s="17">
        <v>-619.45000000000005</v>
      </c>
      <c r="AA21" s="17">
        <v>-404.23</v>
      </c>
      <c r="AB21" s="17">
        <v>1279.43</v>
      </c>
      <c r="AC21" s="17">
        <v>1349.9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2174.4899999999998</v>
      </c>
      <c r="C22" s="13">
        <f>++'Completion Factors'!J16</f>
        <v>9.4974861631469315E-2</v>
      </c>
      <c r="D22" s="13">
        <f t="shared" si="1"/>
        <v>20720.936880827343</v>
      </c>
      <c r="E22" s="13">
        <f t="shared" si="2"/>
        <v>20720.936880827343</v>
      </c>
      <c r="F22" s="13"/>
      <c r="G22" s="13">
        <f t="shared" si="3"/>
        <v>22895.426880827341</v>
      </c>
      <c r="H22" s="14">
        <f t="shared" si="4"/>
        <v>20720.936880827343</v>
      </c>
      <c r="I22" s="13">
        <v>677.66666666666663</v>
      </c>
      <c r="J22" s="13">
        <f t="shared" si="5"/>
        <v>3378.5676656410246</v>
      </c>
      <c r="K22" s="13">
        <f t="shared" si="6"/>
        <v>320.87899655681258</v>
      </c>
      <c r="L22" s="13">
        <f t="shared" si="7"/>
        <v>3057.6886690842121</v>
      </c>
      <c r="M22" s="13">
        <f t="shared" si="9"/>
        <v>638.97235606116647</v>
      </c>
      <c r="N22" s="18">
        <f t="shared" si="10"/>
        <v>939.57898851795517</v>
      </c>
      <c r="O22" s="18">
        <f t="shared" si="11"/>
        <v>0.95044857619717693</v>
      </c>
      <c r="P22" s="13"/>
      <c r="R22" s="16">
        <f t="shared" si="8"/>
        <v>45078</v>
      </c>
      <c r="S22" s="17"/>
      <c r="T22" s="17">
        <v>-927.23</v>
      </c>
      <c r="U22" s="17">
        <v>-927.23</v>
      </c>
      <c r="V22" s="17">
        <v>-927.23</v>
      </c>
      <c r="W22" s="17">
        <v>-927.23</v>
      </c>
      <c r="X22" s="17">
        <v>-927.23</v>
      </c>
      <c r="Y22" s="17">
        <v>319</v>
      </c>
      <c r="Z22" s="17">
        <v>2060.96</v>
      </c>
      <c r="AA22" s="17">
        <v>2174.4899999999998</v>
      </c>
      <c r="AB22" s="17">
        <v>2174.4899999999998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6769.11</v>
      </c>
      <c r="C23" s="13">
        <f>++'Completion Factors'!J15</f>
        <v>5.8376669184189628E-2</v>
      </c>
      <c r="D23" s="13">
        <f t="shared" si="1"/>
        <v>109186.63215860372</v>
      </c>
      <c r="E23" s="13">
        <f t="shared" si="2"/>
        <v>109186.63215860372</v>
      </c>
      <c r="F23" s="13"/>
      <c r="G23" s="13">
        <f t="shared" si="3"/>
        <v>115955.74215860372</v>
      </c>
      <c r="H23" s="14">
        <f t="shared" si="4"/>
        <v>109186.63215860372</v>
      </c>
      <c r="I23" s="13">
        <v>678.2166666666667</v>
      </c>
      <c r="J23" s="13">
        <f t="shared" si="5"/>
        <v>17097.153145544009</v>
      </c>
      <c r="K23" s="13">
        <f t="shared" si="6"/>
        <v>998.07485316884959</v>
      </c>
      <c r="L23" s="13">
        <f t="shared" si="7"/>
        <v>16099.078292375159</v>
      </c>
      <c r="M23" s="13">
        <f t="shared" si="9"/>
        <v>2032.0026803657704</v>
      </c>
      <c r="N23" s="18">
        <f t="shared" si="10"/>
        <v>-23397.722077279072</v>
      </c>
      <c r="O23" s="18">
        <f t="shared" si="11"/>
        <v>0.95121996830279698</v>
      </c>
      <c r="P23" s="13"/>
      <c r="R23" s="16">
        <f t="shared" si="8"/>
        <v>45108</v>
      </c>
      <c r="S23" s="17"/>
      <c r="T23" s="17">
        <v>-0.46</v>
      </c>
      <c r="U23" s="17">
        <v>-0.46</v>
      </c>
      <c r="V23" s="17">
        <v>-0.46</v>
      </c>
      <c r="W23" s="17">
        <v>-340.96</v>
      </c>
      <c r="X23" s="17">
        <v>2120.11</v>
      </c>
      <c r="Y23" s="17">
        <v>3023.77</v>
      </c>
      <c r="Z23" s="17">
        <v>6383.16</v>
      </c>
      <c r="AA23" s="17">
        <v>6769.11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6524.45</v>
      </c>
      <c r="C24" s="13">
        <f>++'Completion Factors'!J14</f>
        <v>5.34908514404989E-2</v>
      </c>
      <c r="D24" s="13">
        <f t="shared" si="1"/>
        <v>115448.74400042713</v>
      </c>
      <c r="E24" s="13">
        <f t="shared" si="2"/>
        <v>115448.74400042713</v>
      </c>
      <c r="F24" s="19">
        <v>0</v>
      </c>
      <c r="G24" s="13">
        <f t="shared" si="3"/>
        <v>121973.19400042713</v>
      </c>
      <c r="H24" s="14">
        <f t="shared" si="4"/>
        <v>115448.74400042713</v>
      </c>
      <c r="I24" s="13">
        <v>656.2166666666667</v>
      </c>
      <c r="J24" s="13">
        <f t="shared" si="5"/>
        <v>18587.335585364661</v>
      </c>
      <c r="K24" s="13">
        <f t="shared" si="6"/>
        <v>994.25240647143983</v>
      </c>
      <c r="L24" s="13">
        <f t="shared" si="7"/>
        <v>17593.083178893219</v>
      </c>
      <c r="M24" s="13">
        <f t="shared" si="9"/>
        <v>3515.753922590668</v>
      </c>
      <c r="N24" s="18">
        <f t="shared" si="10"/>
        <v>289083.01137284713</v>
      </c>
      <c r="O24" s="18">
        <f t="shared" si="11"/>
        <v>0.92849023945063602</v>
      </c>
      <c r="P24" s="13"/>
      <c r="R24" s="16">
        <f t="shared" si="8"/>
        <v>45139</v>
      </c>
      <c r="S24" s="17"/>
      <c r="T24" s="17">
        <v>-1.53</v>
      </c>
      <c r="U24" s="17">
        <v>-15.22</v>
      </c>
      <c r="V24" s="17">
        <v>-256.11</v>
      </c>
      <c r="W24" s="17">
        <v>3076.79</v>
      </c>
      <c r="X24" s="17">
        <v>6058.74</v>
      </c>
      <c r="Y24" s="17">
        <v>6354.6399999999994</v>
      </c>
      <c r="Z24" s="17">
        <v>6524.45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5476.52</v>
      </c>
      <c r="C25" s="13">
        <f>++'Completion Factors'!J13</f>
        <v>3.4654126457477799E-2</v>
      </c>
      <c r="D25" s="13">
        <f t="shared" si="1"/>
        <v>152557.18506885928</v>
      </c>
      <c r="E25" s="13">
        <f t="shared" si="2"/>
        <v>152557.18506885928</v>
      </c>
      <c r="F25" s="19">
        <v>0</v>
      </c>
      <c r="G25" s="13">
        <f t="shared" si="3"/>
        <v>158033.70506885927</v>
      </c>
      <c r="H25" s="14">
        <f t="shared" si="4"/>
        <v>152557.18506885928</v>
      </c>
      <c r="I25" s="13">
        <v>656.2166666666667</v>
      </c>
      <c r="J25" s="13">
        <f t="shared" si="5"/>
        <v>24082.549727304387</v>
      </c>
      <c r="K25" s="13">
        <f t="shared" si="6"/>
        <v>834.55972366850369</v>
      </c>
      <c r="L25" s="13">
        <f t="shared" si="7"/>
        <v>23247.990003635885</v>
      </c>
      <c r="M25" s="13">
        <f t="shared" si="9"/>
        <v>5456.0886494681363</v>
      </c>
      <c r="N25" s="18">
        <f t="shared" si="10"/>
        <v>-1979.7344285999925</v>
      </c>
      <c r="O25" s="18">
        <f t="shared" si="11"/>
        <v>0.92915634218289089</v>
      </c>
      <c r="P25" s="13"/>
      <c r="R25" s="16">
        <f t="shared" si="8"/>
        <v>45170</v>
      </c>
      <c r="S25" s="17"/>
      <c r="T25" s="17">
        <v>-13.7</v>
      </c>
      <c r="U25" s="17">
        <v>1714.78</v>
      </c>
      <c r="V25" s="17">
        <v>3973.48</v>
      </c>
      <c r="W25" s="17">
        <v>4793.17</v>
      </c>
      <c r="X25" s="17">
        <v>5185.34</v>
      </c>
      <c r="Y25" s="17">
        <v>5476.52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21998.29</v>
      </c>
      <c r="C26" s="13">
        <f>++'Completion Factors'!J12</f>
        <v>3.1176473417361121E-2</v>
      </c>
      <c r="D26" s="13">
        <f t="shared" si="1"/>
        <v>683607.17427133408</v>
      </c>
      <c r="E26" s="13">
        <f t="shared" si="2"/>
        <v>683607.17427133408</v>
      </c>
      <c r="F26" s="19">
        <v>0</v>
      </c>
      <c r="G26" s="13">
        <f t="shared" si="3"/>
        <v>705605.46427133412</v>
      </c>
      <c r="H26" s="14">
        <f t="shared" si="4"/>
        <v>683607.17427133408</v>
      </c>
      <c r="I26" s="13">
        <v>652.2166666666667</v>
      </c>
      <c r="J26" s="13">
        <f t="shared" si="5"/>
        <v>108185.74567827675</v>
      </c>
      <c r="K26" s="13">
        <f t="shared" si="6"/>
        <v>3372.8500242761861</v>
      </c>
      <c r="L26" s="13">
        <f t="shared" si="7"/>
        <v>104812.89565400057</v>
      </c>
      <c r="M26" s="13">
        <f t="shared" si="9"/>
        <v>14110.525199717338</v>
      </c>
      <c r="N26" s="18">
        <f t="shared" si="10"/>
        <v>-30215.381352354689</v>
      </c>
      <c r="O26" s="18">
        <f t="shared" si="11"/>
        <v>0.92489825244737722</v>
      </c>
      <c r="P26" s="13"/>
      <c r="R26" s="16">
        <f t="shared" si="8"/>
        <v>45200</v>
      </c>
      <c r="S26" s="17"/>
      <c r="T26" s="17">
        <v>2159.1</v>
      </c>
      <c r="U26" s="17">
        <v>11864.26</v>
      </c>
      <c r="V26" s="17">
        <v>18728.240000000002</v>
      </c>
      <c r="W26" s="17">
        <v>21642.57</v>
      </c>
      <c r="X26" s="17">
        <v>21998.29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90642.14</v>
      </c>
      <c r="C27" s="13">
        <f>++'Completion Factors'!J11</f>
        <v>2.7678429878016299E-2</v>
      </c>
      <c r="D27" s="13">
        <f t="shared" si="1"/>
        <v>3184187.4077552673</v>
      </c>
      <c r="E27" s="13">
        <f t="shared" si="2"/>
        <v>3184187.4077552673</v>
      </c>
      <c r="F27" s="19">
        <v>0</v>
      </c>
      <c r="G27" s="13">
        <f t="shared" si="3"/>
        <v>3274829.5477552675</v>
      </c>
      <c r="H27" s="14">
        <f t="shared" si="4"/>
        <v>3184187.4077552673</v>
      </c>
      <c r="I27" s="13">
        <v>652.2166666666667</v>
      </c>
      <c r="J27" s="13">
        <f t="shared" si="5"/>
        <v>502107.61471217655</v>
      </c>
      <c r="K27" s="13">
        <f t="shared" si="6"/>
        <v>13897.550405029002</v>
      </c>
      <c r="L27" s="13">
        <f t="shared" si="7"/>
        <v>488210.06430714758</v>
      </c>
      <c r="M27" s="13">
        <f t="shared" si="9"/>
        <v>54594.930101038131</v>
      </c>
      <c r="N27" s="18">
        <f t="shared" si="10"/>
        <v>-779712.63035669131</v>
      </c>
      <c r="O27" s="18">
        <f t="shared" si="11"/>
        <v>0.90006026008436402</v>
      </c>
      <c r="P27" s="13"/>
      <c r="R27" s="16">
        <f t="shared" si="8"/>
        <v>45231</v>
      </c>
      <c r="S27" s="17">
        <v>21.06</v>
      </c>
      <c r="T27" s="17">
        <v>69624.73</v>
      </c>
      <c r="U27" s="17">
        <v>87313.73</v>
      </c>
      <c r="V27" s="17">
        <v>90310.2</v>
      </c>
      <c r="W27" s="17">
        <v>90642.14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133922.23999999999</v>
      </c>
      <c r="C28" s="13">
        <f>++'Completion Factors'!J10</f>
        <v>2.6717194598159681E-2</v>
      </c>
      <c r="D28" s="13">
        <f t="shared" si="1"/>
        <v>4878663.9246126851</v>
      </c>
      <c r="E28" s="13">
        <f t="shared" si="2"/>
        <v>4878663.9246126851</v>
      </c>
      <c r="F28" s="19">
        <v>0</v>
      </c>
      <c r="G28" s="13">
        <f t="shared" si="3"/>
        <v>5012586.1646126853</v>
      </c>
      <c r="H28" s="14">
        <f t="shared" si="4"/>
        <v>4878663.9246126851</v>
      </c>
      <c r="I28" s="13">
        <v>126316.48</v>
      </c>
      <c r="J28" s="13">
        <f t="shared" si="5"/>
        <v>3968.2756870779535</v>
      </c>
      <c r="K28" s="13">
        <f t="shared" si="6"/>
        <v>106.0211937508075</v>
      </c>
      <c r="L28" s="13">
        <f t="shared" si="7"/>
        <v>3862.2544933271461</v>
      </c>
      <c r="M28" s="13">
        <f t="shared" si="9"/>
        <v>7061.698941868427</v>
      </c>
      <c r="N28" s="18">
        <f t="shared" si="10"/>
        <v>1980.2147982563338</v>
      </c>
      <c r="O28" s="18">
        <f t="shared" si="11"/>
        <v>176.64581750378741</v>
      </c>
      <c r="P28" s="20"/>
      <c r="R28" s="16">
        <f t="shared" si="8"/>
        <v>45261</v>
      </c>
      <c r="S28" s="17">
        <v>14582.6</v>
      </c>
      <c r="T28" s="17">
        <v>117775.32</v>
      </c>
      <c r="U28" s="17">
        <v>130475.63</v>
      </c>
      <c r="V28" s="17">
        <v>133922.23999999999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141713.53</v>
      </c>
      <c r="C29" s="13">
        <f>++'Completion Factors'!J9</f>
        <v>2.5253882462428968E-2</v>
      </c>
      <c r="D29" s="13">
        <f t="shared" si="1"/>
        <v>5469840.6621457776</v>
      </c>
      <c r="E29" s="13">
        <f t="shared" si="2"/>
        <v>5469840.6621457776</v>
      </c>
      <c r="F29" s="13">
        <f>ROUND(+I29*J29/100,0)-D29-B29</f>
        <v>-5521969.1921457779</v>
      </c>
      <c r="G29" s="13">
        <f t="shared" si="3"/>
        <v>89585</v>
      </c>
      <c r="H29" s="14">
        <f t="shared" si="4"/>
        <v>-52128.53</v>
      </c>
      <c r="I29" s="13">
        <v>119447.2241666667</v>
      </c>
      <c r="J29" s="19">
        <v>75</v>
      </c>
      <c r="K29" s="13">
        <f t="shared" si="6"/>
        <v>118.64112455410832</v>
      </c>
      <c r="L29" s="13">
        <f t="shared" si="7"/>
        <v>-43.641124554108316</v>
      </c>
      <c r="M29" s="13">
        <f t="shared" si="9"/>
        <v>3775.3983001246611</v>
      </c>
      <c r="N29" s="18">
        <f t="shared" si="10"/>
        <v>0.92669086198022976</v>
      </c>
      <c r="O29" s="18">
        <f t="shared" si="11"/>
        <v>171.56616594450963</v>
      </c>
      <c r="P29" s="13"/>
      <c r="R29" s="16">
        <f t="shared" si="8"/>
        <v>45292</v>
      </c>
      <c r="S29" s="17">
        <v>20734.22</v>
      </c>
      <c r="T29" s="17">
        <v>121574.2</v>
      </c>
      <c r="U29" s="17">
        <v>141713.53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89313.279999999999</v>
      </c>
      <c r="C30" s="13">
        <f>++'Completion Factors'!J8</f>
        <v>2.1704413540089049E-2</v>
      </c>
      <c r="D30" s="13">
        <f t="shared" si="1"/>
        <v>4025669.1329103634</v>
      </c>
      <c r="E30" s="13">
        <f t="shared" si="2"/>
        <v>4025669.1329103634</v>
      </c>
      <c r="F30" s="13">
        <f>ROUND(+I30*J30/100,0)-D30-B30</f>
        <v>-4033624.4129103632</v>
      </c>
      <c r="G30" s="13">
        <f t="shared" si="3"/>
        <v>81358</v>
      </c>
      <c r="H30" s="14">
        <f t="shared" si="4"/>
        <v>-7955.2799999999988</v>
      </c>
      <c r="I30" s="13">
        <v>116225.6425</v>
      </c>
      <c r="J30" s="19">
        <v>70</v>
      </c>
      <c r="K30" s="13">
        <f t="shared" si="6"/>
        <v>76.844728993431886</v>
      </c>
      <c r="L30" s="13">
        <f t="shared" si="7"/>
        <v>-6.844728993431886</v>
      </c>
      <c r="M30" s="13">
        <f t="shared" si="9"/>
        <v>2611.9173163976147</v>
      </c>
      <c r="N30" s="18">
        <f t="shared" si="10"/>
        <v>0.39693405767001416</v>
      </c>
      <c r="O30" s="18">
        <f t="shared" si="11"/>
        <v>166.93889713451273</v>
      </c>
      <c r="P30" s="13"/>
      <c r="R30" s="16">
        <f t="shared" si="8"/>
        <v>45323</v>
      </c>
      <c r="S30" s="17">
        <v>12112.64</v>
      </c>
      <c r="T30" s="17">
        <v>89313.279999999999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7881.53</v>
      </c>
      <c r="C31" s="13">
        <f>+'Completion Factors'!J7</f>
        <v>3.1321725909446139E-3</v>
      </c>
      <c r="D31" s="13">
        <f t="shared" si="1"/>
        <v>2508432.5526869488</v>
      </c>
      <c r="E31" s="13">
        <f t="shared" si="2"/>
        <v>2508432.5526869488</v>
      </c>
      <c r="F31" s="13">
        <f>ROUND(+I31*J31/100,0)-D31-B31</f>
        <v>-2436307.0826869486</v>
      </c>
      <c r="G31" s="13">
        <f t="shared" si="3"/>
        <v>80007</v>
      </c>
      <c r="H31" s="14">
        <f t="shared" si="4"/>
        <v>72125.47</v>
      </c>
      <c r="I31" s="13">
        <v>114295.67999999999</v>
      </c>
      <c r="J31" s="19">
        <v>70</v>
      </c>
      <c r="K31" s="13">
        <f t="shared" si="6"/>
        <v>6.8957374416950854</v>
      </c>
      <c r="L31" s="13">
        <f t="shared" si="7"/>
        <v>63.104262558304917</v>
      </c>
      <c r="M31" s="13">
        <f t="shared" si="9"/>
        <v>2011.8464943348336</v>
      </c>
      <c r="N31" s="18">
        <f t="shared" si="10"/>
        <v>0.19563252004213777</v>
      </c>
      <c r="O31" s="18">
        <f t="shared" si="11"/>
        <v>168.6606197737334</v>
      </c>
      <c r="P31" s="13"/>
      <c r="R31" s="16">
        <f t="shared" si="8"/>
        <v>45352</v>
      </c>
      <c r="S31" s="17">
        <v>7881.53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9173644.9698179513</v>
      </c>
      <c r="I33" s="13"/>
      <c r="J33" s="22">
        <f>SUM(G20:G31)/SUM(I20:I31)</f>
        <v>20.118464943348336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9861668.3425542973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2024-09-20T11:39:51Z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