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CAB6DF26-2CFA-4F72-BD5F-4C4413192F2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<sst xmlns="http://schemas.openxmlformats.org/spreadsheetml/2006/main" count="137" uniqueCount="65">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</sst>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5-4673-B884-21381BE002A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5-4673-B884-21381BE002A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5-4673-B884-21381BE002A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5-4673-B884-21381BE002A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5-4673-B884-21381BE002A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5-4673-B884-21381BE002A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5-4673-B884-21381BE002A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A5-4673-B884-21381BE002A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A5-4673-B884-21381BE0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C-469C-9465-855613EF0F8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C-469C-9465-855613EF0F8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C-469C-9465-855613EF0F8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C-469C-9465-855613EF0F8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C-469C-9465-855613EF0F8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C-469C-9465-855613EF0F8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C-469C-9465-855613EF0F8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C-469C-9465-855613EF0F8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CC-469C-9465-855613EF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5.8136454359350158E-2</v>
      </c>
      <c r="I7" s="5">
        <v>3.8472229245050373E-2</v>
      </c>
      <c r="J7" s="5">
        <f t="shared" ref="J7:J30" si="4">I7</f>
        <v>3.8472229245050373E-2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0.86994799792086752</v>
      </c>
      <c r="I8" s="5">
        <v>0.66175740624372692</v>
      </c>
      <c r="J8" s="5">
        <f t="shared" si="4"/>
        <v>0.66175740624372692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0.87288390786119496</v>
      </c>
      <c r="I9" s="5">
        <v>0.76068616494927765</v>
      </c>
      <c r="J9" s="5">
        <f t="shared" si="4"/>
        <v>0.76068616494927765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0.8970731003811887</v>
      </c>
      <c r="I10" s="5">
        <v>0.87146315575133859</v>
      </c>
      <c r="J10" s="5">
        <f t="shared" si="4"/>
        <v>0.87146315575133859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0.98159647934833283</v>
      </c>
      <c r="I11" s="5">
        <v>0.97145166361696966</v>
      </c>
      <c r="J11" s="5">
        <f t="shared" si="4"/>
        <v>0.97145166361696966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1</v>
      </c>
      <c r="I12" s="5">
        <v>0.98966498358052568</v>
      </c>
      <c r="J12" s="5">
        <f t="shared" si="4"/>
        <v>0.98966498358052568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1</v>
      </c>
      <c r="I13" s="5">
        <v>0.98966498358052568</v>
      </c>
      <c r="J13" s="5">
        <f t="shared" si="4"/>
        <v>0.98966498358052568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0.98996286339423945</v>
      </c>
      <c r="I14" s="5">
        <v>0.98966498358052568</v>
      </c>
      <c r="J14" s="5">
        <f t="shared" si="4"/>
        <v>0.98966498358052568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1</v>
      </c>
      <c r="I15" s="5">
        <v>0.99969910001200202</v>
      </c>
      <c r="J15" s="5">
        <f t="shared" si="4"/>
        <v>0.99969910001200202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0.99994899657111469</v>
      </c>
      <c r="I16" s="5">
        <v>0.99969910001200202</v>
      </c>
      <c r="J16" s="5">
        <f t="shared" si="4"/>
        <v>0.99969910001200202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0.9999658372602731</v>
      </c>
      <c r="I17" s="5">
        <v>0.99975009069465581</v>
      </c>
      <c r="J17" s="5">
        <f t="shared" si="4"/>
        <v>0.99975009069465581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0.99998768256814374</v>
      </c>
      <c r="I18" s="5">
        <v>0.99978424606363714</v>
      </c>
      <c r="J18" s="5">
        <f t="shared" si="4"/>
        <v>0.99978424606363714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0.99998718860950897</v>
      </c>
      <c r="I19" s="5">
        <v>0.9997965609896472</v>
      </c>
      <c r="J19" s="5">
        <f t="shared" si="4"/>
        <v>0.9997965609896472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0.99980936993790204</v>
      </c>
      <c r="I20" s="5">
        <v>0.99980936993790204</v>
      </c>
      <c r="J20" s="5">
        <f t="shared" si="4"/>
        <v>0.99980936993790204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3.8472229245050373E-2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17.2009113906199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0.66175740624372692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1.149493995491627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0.76068616494927765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1.145627718639326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0.87146315575133859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1.1147363571319611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0.97145166361696966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1.018748560165869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0.98966498358052568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0.98966498358052568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0.98966498358052568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1.01013890215169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0.99969910001200202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0.99969910001200202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1.000051006030368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0.99975009069465581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1.00003416390686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0.99978424606363714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1.0000123175835769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0.9997965609896472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1.000012811554625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0.99980936993790204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1.0001906664088469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19467.21333333334</v>
      </c>
      <c r="J12" s="13">
        <f t="shared" si="5"/>
        <v>180.6598068136442</v>
      </c>
      <c r="K12" s="13">
        <f t="shared" si="6"/>
        <v>180.65980681364422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0.99980936993790204</v>
      </c>
      <c r="D18" s="13">
        <f t="shared" si="1"/>
        <v>5.3389511673313601</v>
      </c>
      <c r="E18" s="13">
        <f t="shared" si="2"/>
        <v>5.3389511673313601</v>
      </c>
      <c r="F18" s="13"/>
      <c r="G18" s="13">
        <f t="shared" si="3"/>
        <v>28006.868951167329</v>
      </c>
      <c r="H18" s="14">
        <f t="shared" si="4"/>
        <v>5.3389511673303787</v>
      </c>
      <c r="I18" s="13">
        <v>17002.068333333329</v>
      </c>
      <c r="J18" s="13">
        <f t="shared" si="5"/>
        <v>164.72624625474882</v>
      </c>
      <c r="K18" s="13">
        <f t="shared" si="6"/>
        <v>164.69484448019611</v>
      </c>
      <c r="L18" s="13">
        <f t="shared" si="7"/>
        <v>3.1401774552705319E-2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0.9997965609896472</v>
      </c>
      <c r="D19" s="13">
        <f t="shared" si="1"/>
        <v>5.4159118141123406</v>
      </c>
      <c r="E19" s="13">
        <f t="shared" si="2"/>
        <v>5.4159118141123406</v>
      </c>
      <c r="F19" s="13"/>
      <c r="G19" s="13">
        <f t="shared" si="3"/>
        <v>26621.795911814112</v>
      </c>
      <c r="H19" s="14">
        <f t="shared" si="4"/>
        <v>5.4159118141105864</v>
      </c>
      <c r="I19" s="13">
        <v>15696.41666666667</v>
      </c>
      <c r="J19" s="13">
        <f t="shared" si="5"/>
        <v>169.60428916460194</v>
      </c>
      <c r="K19" s="13">
        <f t="shared" si="6"/>
        <v>169.56978503586274</v>
      </c>
      <c r="L19" s="13">
        <f t="shared" si="7"/>
        <v>3.4504128739200723E-2</v>
      </c>
      <c r="M19" s="13">
        <f t="shared" ref="M19:M31" si="9">SUM(G8:G19)/SUM(I8:I19)*100</f>
        <v>134.77930686174832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0.99978424606363714</v>
      </c>
      <c r="D20" s="13">
        <f t="shared" si="1"/>
        <v>4.123226708140546</v>
      </c>
      <c r="E20" s="13">
        <f t="shared" si="2"/>
        <v>4.123226708140546</v>
      </c>
      <c r="F20" s="13"/>
      <c r="G20" s="13">
        <f t="shared" si="3"/>
        <v>19110.783226708139</v>
      </c>
      <c r="H20" s="14">
        <f t="shared" si="4"/>
        <v>4.1232267081395548</v>
      </c>
      <c r="I20" s="13">
        <v>15156.199166666671</v>
      </c>
      <c r="J20" s="13">
        <f t="shared" si="5"/>
        <v>126.09218852665161</v>
      </c>
      <c r="K20" s="13">
        <f t="shared" si="6"/>
        <v>126.06498364063239</v>
      </c>
      <c r="L20" s="13">
        <f t="shared" si="7"/>
        <v>2.7204886019219998E-2</v>
      </c>
      <c r="M20" s="13">
        <f t="shared" si="9"/>
        <v>139.31512747101448</v>
      </c>
      <c r="N20" s="18">
        <f t="shared" ref="N20:N31" si="10">J20/J8</f>
        <v>1.5275833549864291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0.99975009069465581</v>
      </c>
      <c r="D21" s="13">
        <f t="shared" si="1"/>
        <v>6.4151306658056138</v>
      </c>
      <c r="E21" s="13">
        <f t="shared" si="2"/>
        <v>6.4151306658056138</v>
      </c>
      <c r="F21" s="13"/>
      <c r="G21" s="13">
        <f t="shared" si="3"/>
        <v>25669.835130665804</v>
      </c>
      <c r="H21" s="14">
        <f t="shared" si="4"/>
        <v>6.4151306658059184</v>
      </c>
      <c r="I21" s="13">
        <v>15001.129166666669</v>
      </c>
      <c r="J21" s="13">
        <f t="shared" si="5"/>
        <v>171.11935271983114</v>
      </c>
      <c r="K21" s="13">
        <f t="shared" si="6"/>
        <v>171.07658840126197</v>
      </c>
      <c r="L21" s="13">
        <f t="shared" si="7"/>
        <v>4.2764318569169291E-2</v>
      </c>
      <c r="M21" s="13">
        <f t="shared" si="9"/>
        <v>140.89493126428229</v>
      </c>
      <c r="N21" s="18">
        <f t="shared" si="10"/>
        <v>1.1722736361175385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0.99969910001200202</v>
      </c>
      <c r="D22" s="13">
        <f t="shared" si="1"/>
        <v>8.8868575339618499</v>
      </c>
      <c r="E22" s="13">
        <f t="shared" si="2"/>
        <v>8.8868575339618499</v>
      </c>
      <c r="F22" s="13"/>
      <c r="G22" s="13">
        <f t="shared" si="3"/>
        <v>29534.256857533961</v>
      </c>
      <c r="H22" s="14">
        <f t="shared" si="4"/>
        <v>8.8868575339620293</v>
      </c>
      <c r="I22" s="13">
        <v>14998.66666666667</v>
      </c>
      <c r="J22" s="13">
        <f t="shared" si="5"/>
        <v>196.91254905458678</v>
      </c>
      <c r="K22" s="13">
        <f t="shared" si="6"/>
        <v>196.85329807093959</v>
      </c>
      <c r="L22" s="13">
        <f t="shared" si="7"/>
        <v>5.9250983647189059E-2</v>
      </c>
      <c r="M22" s="13">
        <f t="shared" si="9"/>
        <v>147.66070935106094</v>
      </c>
      <c r="N22" s="18">
        <f t="shared" si="10"/>
        <v>1.7595985625255615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0.99969910001200202</v>
      </c>
      <c r="D23" s="13">
        <f t="shared" si="1"/>
        <v>3.3551447382250617</v>
      </c>
      <c r="E23" s="13">
        <f t="shared" si="2"/>
        <v>3.3551447382250617</v>
      </c>
      <c r="F23" s="13"/>
      <c r="G23" s="13">
        <f t="shared" si="3"/>
        <v>11150.365144738225</v>
      </c>
      <c r="H23" s="14">
        <f t="shared" si="4"/>
        <v>3.3551447382251354</v>
      </c>
      <c r="I23" s="13">
        <v>14638.657499999999</v>
      </c>
      <c r="J23" s="13">
        <f t="shared" si="5"/>
        <v>76.170681257746651</v>
      </c>
      <c r="K23" s="13">
        <f t="shared" si="6"/>
        <v>76.147761500670413</v>
      </c>
      <c r="L23" s="13">
        <f t="shared" si="7"/>
        <v>2.2919757076238056E-2</v>
      </c>
      <c r="M23" s="13">
        <f t="shared" si="9"/>
        <v>138.85211731673041</v>
      </c>
      <c r="N23" s="18">
        <f t="shared" si="10"/>
        <v>0.4090449091254183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0.98966498358052568</v>
      </c>
      <c r="D24" s="13">
        <f t="shared" si="1"/>
        <v>133.28549267042555</v>
      </c>
      <c r="E24" s="13">
        <f t="shared" si="2"/>
        <v>133.28549267042555</v>
      </c>
      <c r="F24" s="19">
        <v>0</v>
      </c>
      <c r="G24" s="13">
        <f t="shared" si="3"/>
        <v>12896.495492670425</v>
      </c>
      <c r="H24" s="14">
        <f t="shared" si="4"/>
        <v>133.28549267042581</v>
      </c>
      <c r="I24" s="13">
        <v>13948.4575</v>
      </c>
      <c r="J24" s="13">
        <f t="shared" si="5"/>
        <v>92.458219790040758</v>
      </c>
      <c r="K24" s="13">
        <f t="shared" si="6"/>
        <v>91.502662570395316</v>
      </c>
      <c r="L24" s="13">
        <f t="shared" si="7"/>
        <v>0.95555721964544205</v>
      </c>
      <c r="M24" s="13">
        <f t="shared" si="9"/>
        <v>131.52864392700809</v>
      </c>
      <c r="N24" s="18">
        <f t="shared" si="10"/>
        <v>0.51178079629750783</v>
      </c>
      <c r="O24" s="18">
        <f t="shared" si="11"/>
        <v>0.71651022984970947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0.98966498358052568</v>
      </c>
      <c r="D25" s="13">
        <f t="shared" si="1"/>
        <v>202.89523615996379</v>
      </c>
      <c r="E25" s="13">
        <f t="shared" si="2"/>
        <v>202.89523615996379</v>
      </c>
      <c r="F25" s="19">
        <v>0</v>
      </c>
      <c r="G25" s="13">
        <f t="shared" si="3"/>
        <v>19631.825236159963</v>
      </c>
      <c r="H25" s="14">
        <f t="shared" si="4"/>
        <v>202.89523615996222</v>
      </c>
      <c r="I25" s="13">
        <v>13651.490833333341</v>
      </c>
      <c r="J25" s="13">
        <f t="shared" si="5"/>
        <v>143.80718908900576</v>
      </c>
      <c r="K25" s="13">
        <f t="shared" si="6"/>
        <v>142.32093942853243</v>
      </c>
      <c r="L25" s="13">
        <f t="shared" si="7"/>
        <v>1.4862496604733337</v>
      </c>
      <c r="M25" s="13">
        <f t="shared" si="9"/>
        <v>129.13878047725959</v>
      </c>
      <c r="N25" s="18">
        <f t="shared" si="10"/>
        <v>0.8754553912335975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0.98966498358052568</v>
      </c>
      <c r="D26" s="13">
        <f t="shared" si="1"/>
        <v>65.968393199191937</v>
      </c>
      <c r="E26" s="13">
        <f t="shared" si="2"/>
        <v>65.968393199191937</v>
      </c>
      <c r="F26" s="19">
        <v>0</v>
      </c>
      <c r="G26" s="13">
        <f t="shared" si="3"/>
        <v>6382.9983931991928</v>
      </c>
      <c r="H26" s="14">
        <f t="shared" si="4"/>
        <v>65.968393199192178</v>
      </c>
      <c r="I26" s="13">
        <v>12926.25833333333</v>
      </c>
      <c r="J26" s="13">
        <f t="shared" si="5"/>
        <v>49.380093052443208</v>
      </c>
      <c r="K26" s="13">
        <f t="shared" si="6"/>
        <v>48.869748979951041</v>
      </c>
      <c r="L26" s="13">
        <f t="shared" si="7"/>
        <v>0.51034407249216684</v>
      </c>
      <c r="M26" s="13">
        <f t="shared" si="9"/>
        <v>126.04228530758125</v>
      </c>
      <c r="N26" s="18">
        <f t="shared" si="10"/>
        <v>0.46825541843617657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0.97145166361696966</v>
      </c>
      <c r="D27" s="13">
        <f t="shared" si="1"/>
        <v>280.22254917638327</v>
      </c>
      <c r="E27" s="13">
        <f t="shared" si="2"/>
        <v>280.22254917638327</v>
      </c>
      <c r="F27" s="19">
        <v>0</v>
      </c>
      <c r="G27" s="13">
        <f t="shared" si="3"/>
        <v>9815.7225491763838</v>
      </c>
      <c r="H27" s="14">
        <f t="shared" si="4"/>
        <v>280.22254917638384</v>
      </c>
      <c r="I27" s="13">
        <v>12565.32333333333</v>
      </c>
      <c r="J27" s="13">
        <f t="shared" si="5"/>
        <v>78.117548500619989</v>
      </c>
      <c r="K27" s="13">
        <f t="shared" si="6"/>
        <v>75.887422448606586</v>
      </c>
      <c r="L27" s="13">
        <f t="shared" si="7"/>
        <v>2.2301260520134036</v>
      </c>
      <c r="M27" s="13">
        <f t="shared" si="9"/>
        <v>127.09287208398949</v>
      </c>
      <c r="N27" s="18">
        <f t="shared" si="10"/>
        <v>0.93574764896271334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0.87146315575133859</v>
      </c>
      <c r="D28" s="13">
        <f t="shared" si="1"/>
        <v>643.2940000372048</v>
      </c>
      <c r="E28" s="13">
        <f t="shared" si="2"/>
        <v>643.2940000372048</v>
      </c>
      <c r="F28" s="19">
        <v>0</v>
      </c>
      <c r="G28" s="13">
        <f t="shared" si="3"/>
        <v>5004.7440000372044</v>
      </c>
      <c r="H28" s="14">
        <f t="shared" si="4"/>
        <v>643.29400003720457</v>
      </c>
      <c r="I28" s="13">
        <v>12121</v>
      </c>
      <c r="J28" s="13">
        <f t="shared" si="5"/>
        <v>41.289860572866964</v>
      </c>
      <c r="K28" s="13">
        <f t="shared" si="6"/>
        <v>35.982592195363416</v>
      </c>
      <c r="L28" s="13">
        <f t="shared" si="7"/>
        <v>5.3072683775035472</v>
      </c>
      <c r="M28" s="13">
        <f t="shared" si="9"/>
        <v>128.86551183035598</v>
      </c>
      <c r="N28" s="18">
        <f t="shared" si="10"/>
        <v>0.76923586932062271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0.76068616494927765</v>
      </c>
      <c r="D29" s="13">
        <f t="shared" si="1"/>
        <v>5832.1090416345496</v>
      </c>
      <c r="E29" s="13">
        <f t="shared" si="2"/>
        <v>5832.1090416345496</v>
      </c>
      <c r="F29" s="13">
        <f>ROUND(+I29*J29/100,0)-D29-B29</f>
        <v>-3089.129041634551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127.35255978090638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0.66175740624372692</v>
      </c>
      <c r="D30" s="13">
        <f t="shared" si="1"/>
        <v>7189.0122215418405</v>
      </c>
      <c r="E30" s="13">
        <f t="shared" si="2"/>
        <v>7189.0122215418405</v>
      </c>
      <c r="F30" s="13">
        <f>ROUND(+I30*J30/100,0)-D30-B30</f>
        <v>-1093.0122215418414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127.07189048736825</v>
      </c>
      <c r="N30" s="18">
        <f t="shared" si="10"/>
        <v>1.0927220409164813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3.8472229245050373E-2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126.54050382615836</v>
      </c>
      <c r="N31" s="18">
        <f t="shared" si="10"/>
        <v>1.0612939147152638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30038.18089387074</v>
      </c>
      <c r="I33" s="13"/>
      <c r="J33" s="22">
        <f>SUM(G20:G31)/SUM(I20:I31)</f>
        <v>1.2654050382615836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32291.044460911045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