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5\"/>
    </mc:Choice>
  </mc:AlternateContent>
  <xr:revisionPtr revIDLastSave="0" documentId="8_{7257901D-24F7-4DF4-B616-7708AE70BE3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<sst xmlns="http://schemas.openxmlformats.org/spreadsheetml/2006/main" count="137" uniqueCount="65">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</sst>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0.1021997737914425</c:v>
                </c:pt>
                <c:pt idx="1">
                  <c:v>0.2966090064081976</c:v>
                </c:pt>
                <c:pt idx="2">
                  <c:v>0.53438828865666521</c:v>
                </c:pt>
                <c:pt idx="3">
                  <c:v>0.66778075286319516</c:v>
                </c:pt>
                <c:pt idx="4">
                  <c:v>0.7611630129732162</c:v>
                </c:pt>
                <c:pt idx="5">
                  <c:v>0.89016381868616445</c:v>
                </c:pt>
                <c:pt idx="6">
                  <c:v>0.90426391842913234</c:v>
                </c:pt>
                <c:pt idx="7">
                  <c:v>0.92972572859056946</c:v>
                </c:pt>
                <c:pt idx="8">
                  <c:v>0.93014712223130858</c:v>
                </c:pt>
                <c:pt idx="9">
                  <c:v>0.93767830418721143</c:v>
                </c:pt>
                <c:pt idx="10">
                  <c:v>0.93767830418721143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4-417D-99BD-4DCBD8ACB1B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8.1633738479665555E-2</c:v>
                </c:pt>
                <c:pt idx="1">
                  <c:v>0.32815950592820792</c:v>
                </c:pt>
                <c:pt idx="2">
                  <c:v>0.48349114512545599</c:v>
                </c:pt>
                <c:pt idx="3">
                  <c:v>0.67078696780595259</c:v>
                </c:pt>
                <c:pt idx="4">
                  <c:v>0.78804461732961462</c:v>
                </c:pt>
                <c:pt idx="5">
                  <c:v>0.89006348274746971</c:v>
                </c:pt>
                <c:pt idx="6">
                  <c:v>0.907197826909098</c:v>
                </c:pt>
                <c:pt idx="7">
                  <c:v>0.92770194071976031</c:v>
                </c:pt>
                <c:pt idx="8">
                  <c:v>0.9282322772927073</c:v>
                </c:pt>
                <c:pt idx="9">
                  <c:v>0.93698223579736151</c:v>
                </c:pt>
                <c:pt idx="10">
                  <c:v>0.93698223579736151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4-417D-99BD-4DCBD8ACB1B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4.3452338641763087E-2</c:v>
                </c:pt>
                <c:pt idx="1">
                  <c:v>0.36878779719034832</c:v>
                </c:pt>
                <c:pt idx="2">
                  <c:v>0.61968097434601188</c:v>
                </c:pt>
                <c:pt idx="3">
                  <c:v>0.78886430144295849</c:v>
                </c:pt>
                <c:pt idx="4">
                  <c:v>0.84219529093464618</c:v>
                </c:pt>
                <c:pt idx="5">
                  <c:v>0.91269198904229665</c:v>
                </c:pt>
                <c:pt idx="6">
                  <c:v>0.91269198904229665</c:v>
                </c:pt>
                <c:pt idx="7">
                  <c:v>0.91464395321207759</c:v>
                </c:pt>
                <c:pt idx="8">
                  <c:v>0.91605083927011688</c:v>
                </c:pt>
                <c:pt idx="9">
                  <c:v>0.94006066492086748</c:v>
                </c:pt>
                <c:pt idx="10">
                  <c:v>0.94006066492086748</c:v>
                </c:pt>
                <c:pt idx="11">
                  <c:v>0.97693892982364128</c:v>
                </c:pt>
                <c:pt idx="12">
                  <c:v>0.98174904648013239</c:v>
                </c:pt>
                <c:pt idx="13">
                  <c:v>0.98727245872303471</c:v>
                </c:pt>
                <c:pt idx="14">
                  <c:v>0.98727245872303471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4-417D-99BD-4DCBD8ACB1B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0.2054948371338591</c:v>
                </c:pt>
                <c:pt idx="1">
                  <c:v>0.2054948371338591</c:v>
                </c:pt>
                <c:pt idx="2">
                  <c:v>0.659025051963676</c:v>
                </c:pt>
                <c:pt idx="3">
                  <c:v>0.96055987188742764</c:v>
                </c:pt>
                <c:pt idx="4">
                  <c:v>0.96055987188742764</c:v>
                </c:pt>
                <c:pt idx="5">
                  <c:v>0.96055987188742764</c:v>
                </c:pt>
                <c:pt idx="6">
                  <c:v>0.96055987188742764</c:v>
                </c:pt>
                <c:pt idx="7">
                  <c:v>0.96451840679696366</c:v>
                </c:pt>
                <c:pt idx="8">
                  <c:v>0.96792350849194009</c:v>
                </c:pt>
                <c:pt idx="9">
                  <c:v>0.96792350849194009</c:v>
                </c:pt>
                <c:pt idx="10">
                  <c:v>0.96792350849194009</c:v>
                </c:pt>
                <c:pt idx="11">
                  <c:v>0.96792350849194009</c:v>
                </c:pt>
                <c:pt idx="12">
                  <c:v>0.96792350849194009</c:v>
                </c:pt>
                <c:pt idx="13">
                  <c:v>0.97969314806703489</c:v>
                </c:pt>
                <c:pt idx="14">
                  <c:v>0.97969314806703489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4-417D-99BD-4DCBD8ACB1B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3.217770529212946E-2</c:v>
                </c:pt>
                <c:pt idx="1">
                  <c:v>0.2181571271535061</c:v>
                </c:pt>
                <c:pt idx="2">
                  <c:v>0.4133423390750256</c:v>
                </c:pt>
                <c:pt idx="3">
                  <c:v>0.56734788246676149</c:v>
                </c:pt>
                <c:pt idx="4">
                  <c:v>0.66469868572928825</c:v>
                </c:pt>
                <c:pt idx="5">
                  <c:v>0.88321074922603759</c:v>
                </c:pt>
                <c:pt idx="6">
                  <c:v>0.91960100143784429</c:v>
                </c:pt>
                <c:pt idx="7">
                  <c:v>0.94314310397259116</c:v>
                </c:pt>
                <c:pt idx="8">
                  <c:v>0.94396703963563067</c:v>
                </c:pt>
                <c:pt idx="9">
                  <c:v>0.95080923353413394</c:v>
                </c:pt>
                <c:pt idx="10">
                  <c:v>0.95080923353413394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54-417D-99BD-4DCBD8ACB1B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4.1986381197253071E-2</c:v>
                </c:pt>
                <c:pt idx="1">
                  <c:v>0.2351223500436824</c:v>
                </c:pt>
                <c:pt idx="2">
                  <c:v>0.34736942506197499</c:v>
                </c:pt>
                <c:pt idx="3">
                  <c:v>0.55032854469327086</c:v>
                </c:pt>
                <c:pt idx="4">
                  <c:v>0.67621377184220111</c:v>
                </c:pt>
                <c:pt idx="5">
                  <c:v>0.87243142669330209</c:v>
                </c:pt>
                <c:pt idx="6">
                  <c:v>0.92188128760632215</c:v>
                </c:pt>
                <c:pt idx="7">
                  <c:v>0.93993981095481138</c:v>
                </c:pt>
                <c:pt idx="8">
                  <c:v>0.94103466061667662</c:v>
                </c:pt>
                <c:pt idx="9">
                  <c:v>0.94956083439022909</c:v>
                </c:pt>
                <c:pt idx="10">
                  <c:v>0.94956083439022909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4-417D-99BD-4DCBD8ACB1B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3.4190656226930821E-2</c:v>
                </c:pt>
                <c:pt idx="1">
                  <c:v>0.29018223618241279</c:v>
                </c:pt>
                <c:pt idx="2">
                  <c:v>0.53286632556095659</c:v>
                </c:pt>
                <c:pt idx="3">
                  <c:v>0.6930387204586913</c:v>
                </c:pt>
                <c:pt idx="4">
                  <c:v>0.73427027379360099</c:v>
                </c:pt>
                <c:pt idx="5">
                  <c:v>0.92883073510102721</c:v>
                </c:pt>
                <c:pt idx="6">
                  <c:v>0.92883073510102721</c:v>
                </c:pt>
                <c:pt idx="7">
                  <c:v>0.93482382556415378</c:v>
                </c:pt>
                <c:pt idx="8">
                  <c:v>0.93700160660373533</c:v>
                </c:pt>
                <c:pt idx="9">
                  <c:v>0.95398087178567037</c:v>
                </c:pt>
                <c:pt idx="10">
                  <c:v>0.95398087178567037</c:v>
                </c:pt>
                <c:pt idx="11">
                  <c:v>0.98088335164484253</c:v>
                </c:pt>
                <c:pt idx="12">
                  <c:v>0.98440082631722203</c:v>
                </c:pt>
                <c:pt idx="13">
                  <c:v>0.98896933943268561</c:v>
                </c:pt>
                <c:pt idx="14">
                  <c:v>0.98896933943268561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54-417D-99BD-4DCBD8ACB1B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0.19303076973355929</c:v>
                </c:pt>
                <c:pt idx="1">
                  <c:v>0.19303076973355929</c:v>
                </c:pt>
                <c:pt idx="2">
                  <c:v>0.61905259922117395</c:v>
                </c:pt>
                <c:pt idx="3">
                  <c:v>0.95239856758920205</c:v>
                </c:pt>
                <c:pt idx="4">
                  <c:v>0.95239856758920205</c:v>
                </c:pt>
                <c:pt idx="5">
                  <c:v>0.95239856758920205</c:v>
                </c:pt>
                <c:pt idx="6">
                  <c:v>0.95239856758920205</c:v>
                </c:pt>
                <c:pt idx="7">
                  <c:v>0.96468888175907819</c:v>
                </c:pt>
                <c:pt idx="8">
                  <c:v>0.96918359209558913</c:v>
                </c:pt>
                <c:pt idx="9">
                  <c:v>0.96918359209558913</c:v>
                </c:pt>
                <c:pt idx="10">
                  <c:v>0.96918359209558913</c:v>
                </c:pt>
                <c:pt idx="11">
                  <c:v>0.96918359209558913</c:v>
                </c:pt>
                <c:pt idx="12">
                  <c:v>0.96918359209558913</c:v>
                </c:pt>
                <c:pt idx="13">
                  <c:v>0.97817937477558814</c:v>
                </c:pt>
                <c:pt idx="14">
                  <c:v>0.97817937477558814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54-417D-99BD-4DCBD8ACB1B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0.1021997737914425</c:v>
                </c:pt>
                <c:pt idx="1">
                  <c:v>0.2966090064081976</c:v>
                </c:pt>
                <c:pt idx="2">
                  <c:v>0.53438828865666521</c:v>
                </c:pt>
                <c:pt idx="3">
                  <c:v>0.66778075286319516</c:v>
                </c:pt>
                <c:pt idx="4">
                  <c:v>0.7611630129732162</c:v>
                </c:pt>
                <c:pt idx="5">
                  <c:v>0.89016381868616445</c:v>
                </c:pt>
                <c:pt idx="6">
                  <c:v>0.90426391842913234</c:v>
                </c:pt>
                <c:pt idx="7">
                  <c:v>0.92972572859056946</c:v>
                </c:pt>
                <c:pt idx="8">
                  <c:v>0.93014712223130858</c:v>
                </c:pt>
                <c:pt idx="9">
                  <c:v>0.93767830418721143</c:v>
                </c:pt>
                <c:pt idx="10">
                  <c:v>0.93767830418721143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54-417D-99BD-4DCBD8ACB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2.9022471910112362</c:v>
                </c:pt>
                <c:pt idx="1">
                  <c:v>1.8016590093735461</c:v>
                </c:pt>
                <c:pt idx="2">
                  <c:v>1.2496171174369279</c:v>
                </c:pt>
                <c:pt idx="3">
                  <c:v>1.1398396999458771</c:v>
                </c:pt>
                <c:pt idx="4">
                  <c:v>1.1694785525758169</c:v>
                </c:pt>
                <c:pt idx="5">
                  <c:v>1.015839893115156</c:v>
                </c:pt>
                <c:pt idx="6">
                  <c:v>1.028157498759509</c:v>
                </c:pt>
                <c:pt idx="7">
                  <c:v>1.0004532451106609</c:v>
                </c:pt>
                <c:pt idx="8">
                  <c:v>1.008096764238583</c:v>
                </c:pt>
                <c:pt idx="9">
                  <c:v>1</c:v>
                </c:pt>
                <c:pt idx="10">
                  <c:v>1.023250979862723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C-40B9-B4BB-E06E8B8127B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4.0199004975124382</c:v>
                </c:pt>
                <c:pt idx="1">
                  <c:v>1.473341885245373</c:v>
                </c:pt>
                <c:pt idx="2">
                  <c:v>1.387382115616403</c:v>
                </c:pt>
                <c:pt idx="3">
                  <c:v>1.174806093665169</c:v>
                </c:pt>
                <c:pt idx="4">
                  <c:v>1.1294582351993701</c:v>
                </c:pt>
                <c:pt idx="5">
                  <c:v>1.019250698959963</c:v>
                </c:pt>
                <c:pt idx="6">
                  <c:v>1.0226015905268659</c:v>
                </c:pt>
                <c:pt idx="7">
                  <c:v>1.0005716669866349</c:v>
                </c:pt>
                <c:pt idx="8">
                  <c:v>1.0094264751600479</c:v>
                </c:pt>
                <c:pt idx="9">
                  <c:v>1</c:v>
                </c:pt>
                <c:pt idx="10">
                  <c:v>1.0240111358558179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C-40B9-B4BB-E06E8B8127B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1.680318543799773</c:v>
                </c:pt>
                <c:pt idx="2">
                  <c:v>1.273016816879841</c:v>
                </c:pt>
                <c:pt idx="3">
                  <c:v>1.067604769786308</c:v>
                </c:pt>
                <c:pt idx="4">
                  <c:v>1.0837058801758619</c:v>
                </c:pt>
                <c:pt idx="5">
                  <c:v>1</c:v>
                </c:pt>
                <c:pt idx="6">
                  <c:v>1.002138688838311</c:v>
                </c:pt>
                <c:pt idx="7">
                  <c:v>1.0015381789308271</c:v>
                </c:pt>
                <c:pt idx="8">
                  <c:v>1.0262101453559951</c:v>
                </c:pt>
                <c:pt idx="9">
                  <c:v>1</c:v>
                </c:pt>
                <c:pt idx="10">
                  <c:v>1.039229664934314</c:v>
                </c:pt>
                <c:pt idx="11">
                  <c:v>1.00492366156128</c:v>
                </c:pt>
                <c:pt idx="12">
                  <c:v>1.0056260938197039</c:v>
                </c:pt>
                <c:pt idx="13">
                  <c:v>1</c:v>
                </c:pt>
                <c:pt idx="14">
                  <c:v>1.0128916199013871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C-40B9-B4BB-E06E8B8127B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1.4575468247000289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1.0041210704562931</c:v>
                </c:pt>
                <c:pt idx="7">
                  <c:v>1.0035303646576159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1.0121596794290411</c:v>
                </c:pt>
                <c:pt idx="13">
                  <c:v>1</c:v>
                </c:pt>
                <c:pt idx="14">
                  <c:v>1.0207277676413591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C-40B9-B4BB-E06E8B8127B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6.7797602461996078</c:v>
                </c:pt>
                <c:pt idx="1">
                  <c:v>1.894700138694885</c:v>
                </c:pt>
                <c:pt idx="2">
                  <c:v>1.372585938658905</c:v>
                </c:pt>
                <c:pt idx="3">
                  <c:v>1.171589259907444</c:v>
                </c:pt>
                <c:pt idx="4">
                  <c:v>1.3287385219620289</c:v>
                </c:pt>
                <c:pt idx="5">
                  <c:v>1.041202229755124</c:v>
                </c:pt>
                <c:pt idx="6">
                  <c:v>1.0256003446037329</c:v>
                </c:pt>
                <c:pt idx="7">
                  <c:v>1.0008736061999171</c:v>
                </c:pt>
                <c:pt idx="8">
                  <c:v>1.0072483398373151</c:v>
                </c:pt>
                <c:pt idx="9">
                  <c:v>1</c:v>
                </c:pt>
                <c:pt idx="10">
                  <c:v>1.0160294346240331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FC-40B9-B4BB-E06E8B8127B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5.5999670211888866</c:v>
                </c:pt>
                <c:pt idx="1">
                  <c:v>1.477398575666834</c:v>
                </c:pt>
                <c:pt idx="2">
                  <c:v>1.584274564737773</c:v>
                </c:pt>
                <c:pt idx="3">
                  <c:v>1.2287455890900461</c:v>
                </c:pt>
                <c:pt idx="4">
                  <c:v>1.290171042090059</c:v>
                </c:pt>
                <c:pt idx="5">
                  <c:v>1.0566805131039869</c:v>
                </c:pt>
                <c:pt idx="6">
                  <c:v>1.0195887730787749</c:v>
                </c:pt>
                <c:pt idx="7">
                  <c:v>1.0011648082665561</c:v>
                </c:pt>
                <c:pt idx="8">
                  <c:v>1.0090604247966439</c:v>
                </c:pt>
                <c:pt idx="9">
                  <c:v>1</c:v>
                </c:pt>
                <c:pt idx="10">
                  <c:v>1.017365220842702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FC-40B9-B4BB-E06E8B8127B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1.836316145920073</c:v>
                </c:pt>
                <c:pt idx="2">
                  <c:v>1.300586445820382</c:v>
                </c:pt>
                <c:pt idx="3">
                  <c:v>1.059493866818322</c:v>
                </c:pt>
                <c:pt idx="4">
                  <c:v>1.2649711805739201</c:v>
                </c:pt>
                <c:pt idx="5">
                  <c:v>1</c:v>
                </c:pt>
                <c:pt idx="6">
                  <c:v>1.006452295597728</c:v>
                </c:pt>
                <c:pt idx="7">
                  <c:v>1.0023296165331119</c:v>
                </c:pt>
                <c:pt idx="8">
                  <c:v>1.0181208495932881</c:v>
                </c:pt>
                <c:pt idx="9">
                  <c:v>1</c:v>
                </c:pt>
                <c:pt idx="10">
                  <c:v>1.028200229852424</c:v>
                </c:pt>
                <c:pt idx="11">
                  <c:v>1.0035860274990711</c:v>
                </c:pt>
                <c:pt idx="12">
                  <c:v>1.0046409074366129</c:v>
                </c:pt>
                <c:pt idx="13">
                  <c:v>1</c:v>
                </c:pt>
                <c:pt idx="14">
                  <c:v>1.011153693170753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FC-40B9-B4BB-E06E8B8127B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1.538477616905912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1.012904591195456</c:v>
                </c:pt>
                <c:pt idx="7">
                  <c:v>1.004659233066225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1.0092818148732261</c:v>
                </c:pt>
                <c:pt idx="13">
                  <c:v>1</c:v>
                </c:pt>
                <c:pt idx="14">
                  <c:v>1.022307386341506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FC-40B9-B4BB-E06E8B8127B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2.9022471910112362</c:v>
                </c:pt>
                <c:pt idx="1">
                  <c:v>1.8016590093735461</c:v>
                </c:pt>
                <c:pt idx="2">
                  <c:v>1.2496171174369279</c:v>
                </c:pt>
                <c:pt idx="3">
                  <c:v>1.1398396999458771</c:v>
                </c:pt>
                <c:pt idx="4">
                  <c:v>1.1694785525758169</c:v>
                </c:pt>
                <c:pt idx="5">
                  <c:v>1.015839893115156</c:v>
                </c:pt>
                <c:pt idx="6">
                  <c:v>1.028157498759509</c:v>
                </c:pt>
                <c:pt idx="7">
                  <c:v>1.0004532451106609</c:v>
                </c:pt>
                <c:pt idx="8">
                  <c:v>1.008096764238583</c:v>
                </c:pt>
                <c:pt idx="9">
                  <c:v>1</c:v>
                </c:pt>
                <c:pt idx="10">
                  <c:v>1.023250979862723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FC-40B9-B4BB-E06E8B81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0.11782477341389731</v>
      </c>
      <c r="D7" s="4">
        <f t="shared" ref="D7:D29" si="2">+G7/G8</f>
        <v>0.178572480197874</v>
      </c>
      <c r="E7" s="5">
        <v>0.19303076973355929</v>
      </c>
      <c r="F7" s="5">
        <v>3.4190656226930821E-2</v>
      </c>
      <c r="G7" s="5">
        <v>4.1986381197253071E-2</v>
      </c>
      <c r="H7" s="4">
        <f t="shared" ref="H7:H29" si="3">+I7/I8</f>
        <v>0.34456058846302767</v>
      </c>
      <c r="I7" s="5">
        <v>0.1021997737914425</v>
      </c>
      <c r="J7" s="5">
        <f t="shared" ref="J7:J30" si="4">I7</f>
        <v>0.1021997737914425</v>
      </c>
    </row>
    <row r="8" spans="1:10" ht="15.5" customHeight="1" x14ac:dyDescent="0.35">
      <c r="A8" s="3">
        <f t="shared" ref="A8:A29" si="5">1+A7</f>
        <v>1</v>
      </c>
      <c r="B8" s="4">
        <f t="shared" si="0"/>
        <v>0.31181642719279434</v>
      </c>
      <c r="C8" s="4">
        <f t="shared" si="1"/>
        <v>0.54456853860474952</v>
      </c>
      <c r="D8" s="4">
        <f t="shared" si="2"/>
        <v>0.6768654149735075</v>
      </c>
      <c r="E8" s="5">
        <v>0.19303076973355929</v>
      </c>
      <c r="F8" s="5">
        <v>0.29018223618241279</v>
      </c>
      <c r="G8" s="5">
        <v>0.2351223500436824</v>
      </c>
      <c r="H8" s="4">
        <f t="shared" si="3"/>
        <v>0.55504398712368397</v>
      </c>
      <c r="I8" s="5">
        <v>0.2966090064081976</v>
      </c>
      <c r="J8" s="5">
        <f t="shared" si="4"/>
        <v>0.2966090064081976</v>
      </c>
    </row>
    <row r="9" spans="1:10" ht="15.5" customHeight="1" x14ac:dyDescent="0.35">
      <c r="A9" s="3">
        <f t="shared" si="5"/>
        <v>2</v>
      </c>
      <c r="B9" s="4">
        <f t="shared" si="0"/>
        <v>0.64999320692824669</v>
      </c>
      <c r="C9" s="4">
        <f t="shared" si="1"/>
        <v>0.76888391633915665</v>
      </c>
      <c r="D9" s="4">
        <f t="shared" si="2"/>
        <v>0.63120372078025422</v>
      </c>
      <c r="E9" s="5">
        <v>0.61905259922117395</v>
      </c>
      <c r="F9" s="5">
        <v>0.53286632556095659</v>
      </c>
      <c r="G9" s="5">
        <v>0.34736942506197499</v>
      </c>
      <c r="H9" s="4">
        <f t="shared" si="3"/>
        <v>0.80024511992208114</v>
      </c>
      <c r="I9" s="5">
        <v>0.53438828865666521</v>
      </c>
      <c r="J9" s="5">
        <f t="shared" si="4"/>
        <v>0.53438828865666521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0.94384689833365143</v>
      </c>
      <c r="D10" s="4">
        <f t="shared" si="2"/>
        <v>0.81383811985079424</v>
      </c>
      <c r="E10" s="5">
        <v>0.95239856758920205</v>
      </c>
      <c r="F10" s="5">
        <v>0.6930387204586913</v>
      </c>
      <c r="G10" s="5">
        <v>0.55032854469327086</v>
      </c>
      <c r="H10" s="4">
        <f t="shared" si="3"/>
        <v>0.87731634548917981</v>
      </c>
      <c r="I10" s="5">
        <v>0.66778075286319516</v>
      </c>
      <c r="J10" s="5">
        <f t="shared" si="4"/>
        <v>0.66778075286319516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0.79053184401110044</v>
      </c>
      <c r="D11" s="4">
        <f t="shared" si="2"/>
        <v>0.77509102853526612</v>
      </c>
      <c r="E11" s="5">
        <v>0.95239856758920205</v>
      </c>
      <c r="F11" s="5">
        <v>0.73427027379360099</v>
      </c>
      <c r="G11" s="5">
        <v>0.67621377184220111</v>
      </c>
      <c r="H11" s="4">
        <f t="shared" si="3"/>
        <v>0.8550819489570507</v>
      </c>
      <c r="I11" s="5">
        <v>0.7611630129732162</v>
      </c>
      <c r="J11" s="5">
        <f t="shared" si="4"/>
        <v>0.7611630129732162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0.94635983875817964</v>
      </c>
      <c r="E12" s="5">
        <v>0.95239856758920205</v>
      </c>
      <c r="F12" s="5">
        <v>0.92883073510102721</v>
      </c>
      <c r="G12" s="5">
        <v>0.87243142669330209</v>
      </c>
      <c r="H12" s="4">
        <f t="shared" si="3"/>
        <v>0.98440709680481087</v>
      </c>
      <c r="I12" s="5">
        <v>0.89016381868616445</v>
      </c>
      <c r="J12" s="5">
        <f t="shared" si="4"/>
        <v>0.89016381868616445</v>
      </c>
    </row>
    <row r="13" spans="1:10" ht="15.5" customHeight="1" x14ac:dyDescent="0.35">
      <c r="A13" s="3">
        <f t="shared" si="5"/>
        <v>6</v>
      </c>
      <c r="B13" s="4">
        <f t="shared" si="0"/>
        <v>0.98725981567501309</v>
      </c>
      <c r="C13" s="4">
        <f t="shared" si="1"/>
        <v>0.9935890696201396</v>
      </c>
      <c r="D13" s="4">
        <f t="shared" si="2"/>
        <v>0.98078757475955292</v>
      </c>
      <c r="E13" s="5">
        <v>0.95239856758920205</v>
      </c>
      <c r="F13" s="5">
        <v>0.92883073510102721</v>
      </c>
      <c r="G13" s="5">
        <v>0.92188128760632215</v>
      </c>
      <c r="H13" s="4">
        <f t="shared" si="3"/>
        <v>0.97261363283983082</v>
      </c>
      <c r="I13" s="5">
        <v>0.90426391842913234</v>
      </c>
      <c r="J13" s="5">
        <f t="shared" si="4"/>
        <v>0.90426391842913234</v>
      </c>
    </row>
    <row r="14" spans="1:10" ht="15.5" customHeight="1" x14ac:dyDescent="0.35">
      <c r="A14" s="3">
        <f t="shared" si="5"/>
        <v>7</v>
      </c>
      <c r="B14" s="4">
        <f t="shared" si="0"/>
        <v>0.99536237471087141</v>
      </c>
      <c r="C14" s="4">
        <f t="shared" si="1"/>
        <v>0.99767579796637151</v>
      </c>
      <c r="D14" s="4">
        <f t="shared" si="2"/>
        <v>0.99883654693319401</v>
      </c>
      <c r="E14" s="5">
        <v>0.96468888175907819</v>
      </c>
      <c r="F14" s="5">
        <v>0.93482382556415378</v>
      </c>
      <c r="G14" s="5">
        <v>0.93993981095481138</v>
      </c>
      <c r="H14" s="4">
        <f t="shared" si="3"/>
        <v>0.99954696022740119</v>
      </c>
      <c r="I14" s="5">
        <v>0.92972572859056946</v>
      </c>
      <c r="J14" s="5">
        <f t="shared" si="4"/>
        <v>0.92972572859056946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0.98220167124509206</v>
      </c>
      <c r="D15" s="4">
        <f t="shared" si="2"/>
        <v>0.99102092939729591</v>
      </c>
      <c r="E15" s="5">
        <v>0.96918359209558913</v>
      </c>
      <c r="F15" s="5">
        <v>0.93700160660373533</v>
      </c>
      <c r="G15" s="5">
        <v>0.94103466061667662</v>
      </c>
      <c r="H15" s="4">
        <f t="shared" si="3"/>
        <v>0.99196826681147221</v>
      </c>
      <c r="I15" s="5">
        <v>0.93014712223130858</v>
      </c>
      <c r="J15" s="5">
        <f t="shared" si="4"/>
        <v>0.93014712223130858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0.96918359209558913</v>
      </c>
      <c r="F16" s="5">
        <v>0.95398087178567037</v>
      </c>
      <c r="G16" s="5">
        <v>0.94956083439022909</v>
      </c>
      <c r="H16" s="4">
        <f t="shared" si="3"/>
        <v>1</v>
      </c>
      <c r="I16" s="5">
        <v>0.93767830418721143</v>
      </c>
      <c r="J16" s="5">
        <f t="shared" si="4"/>
        <v>0.93767830418721143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0.97257321187676449</v>
      </c>
      <c r="D17" s="4">
        <f t="shared" si="2"/>
        <v>0.98293118293515236</v>
      </c>
      <c r="E17" s="5">
        <v>0.96918359209558913</v>
      </c>
      <c r="F17" s="5">
        <v>0.95398087178567037</v>
      </c>
      <c r="G17" s="5">
        <v>0.94956083439022909</v>
      </c>
      <c r="H17" s="4">
        <f t="shared" si="3"/>
        <v>0.97727734415085343</v>
      </c>
      <c r="I17" s="5">
        <v>0.93767830418721143</v>
      </c>
      <c r="J17" s="5">
        <f t="shared" si="4"/>
        <v>0.93767830418721143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0.9964267861440762</v>
      </c>
      <c r="D18" s="4">
        <f t="shared" si="2"/>
        <v>0.98871085042242601</v>
      </c>
      <c r="E18" s="5">
        <v>0.96918359209558913</v>
      </c>
      <c r="F18" s="5">
        <v>0.98088335164484253</v>
      </c>
      <c r="G18" s="5">
        <v>0.96605016798299614</v>
      </c>
      <c r="H18" s="4">
        <f t="shared" si="3"/>
        <v>0.98671016160901759</v>
      </c>
      <c r="I18" s="5">
        <v>0.95948024355558026</v>
      </c>
      <c r="J18" s="5">
        <f t="shared" si="4"/>
        <v>0.95948024355558026</v>
      </c>
    </row>
    <row r="19" spans="1:10" ht="15.5" customHeight="1" x14ac:dyDescent="0.35">
      <c r="A19" s="3">
        <f t="shared" si="5"/>
        <v>12</v>
      </c>
      <c r="B19" s="4">
        <f t="shared" si="0"/>
        <v>0.99080354492031397</v>
      </c>
      <c r="C19" s="4">
        <f t="shared" si="1"/>
        <v>0.995380531091</v>
      </c>
      <c r="D19" s="4">
        <f t="shared" si="2"/>
        <v>0.98434594806763498</v>
      </c>
      <c r="E19" s="5">
        <v>0.96918359209558913</v>
      </c>
      <c r="F19" s="5">
        <v>0.98440082631722203</v>
      </c>
      <c r="G19" s="5">
        <v>0.97708057676342064</v>
      </c>
      <c r="H19" s="4">
        <f t="shared" si="3"/>
        <v>0.98255141577621208</v>
      </c>
      <c r="I19" s="5">
        <v>0.97240332661717621</v>
      </c>
      <c r="J19" s="5">
        <f t="shared" si="4"/>
        <v>0.97240332661717621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0.97817937477558814</v>
      </c>
      <c r="F20" s="5">
        <v>0.98896933943268561</v>
      </c>
      <c r="G20" s="5">
        <v>0.99261908750833283</v>
      </c>
      <c r="H20" s="4">
        <f t="shared" si="3"/>
        <v>1</v>
      </c>
      <c r="I20" s="5">
        <v>0.98967169656865339</v>
      </c>
      <c r="J20" s="5">
        <f t="shared" si="4"/>
        <v>0.98967169656865339</v>
      </c>
    </row>
    <row r="21" spans="1:10" ht="15.5" customHeight="1" x14ac:dyDescent="0.35">
      <c r="A21" s="3">
        <f t="shared" si="5"/>
        <v>14</v>
      </c>
      <c r="B21" s="4">
        <f t="shared" si="0"/>
        <v>0.97817937477558814</v>
      </c>
      <c r="C21" s="4">
        <f t="shared" si="1"/>
        <v>0.98896933943268561</v>
      </c>
      <c r="D21" s="4">
        <f t="shared" si="2"/>
        <v>0.99261908750833283</v>
      </c>
      <c r="E21" s="5">
        <v>0.97817937477558814</v>
      </c>
      <c r="F21" s="5">
        <v>0.98896933943268561</v>
      </c>
      <c r="G21" s="5">
        <v>0.99261908750833283</v>
      </c>
      <c r="H21" s="4">
        <f t="shared" si="3"/>
        <v>0.98967169656865339</v>
      </c>
      <c r="I21" s="5">
        <v>0.98967169656865339</v>
      </c>
      <c r="J21" s="5">
        <f t="shared" si="4"/>
        <v>0.98967169656865339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3.242666666666667</v>
      </c>
      <c r="D38" s="4">
        <v>1</v>
      </c>
      <c r="E38" s="4">
        <v>1</v>
      </c>
      <c r="F38" s="4">
        <v>1.822368421052631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2.6753864447086801</v>
      </c>
      <c r="D39" s="4">
        <v>1.146222222222222</v>
      </c>
      <c r="E39" s="4">
        <v>1</v>
      </c>
      <c r="F39" s="4">
        <v>1</v>
      </c>
      <c r="G39" s="4">
        <v>1</v>
      </c>
      <c r="H39" s="4">
        <v>1.009693679720822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0.99999999999999989</v>
      </c>
      <c r="D40" s="4">
        <v>1.0877141687620611</v>
      </c>
      <c r="E40" s="4">
        <v>1</v>
      </c>
      <c r="F40" s="4">
        <v>2.5292349873662712</v>
      </c>
      <c r="G40" s="4">
        <v>1</v>
      </c>
      <c r="H40" s="4">
        <v>1.175146610891824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2.147672552166934</v>
      </c>
      <c r="D41" s="4">
        <v>1.448056801195815</v>
      </c>
      <c r="E41" s="4">
        <v>1.5860645161290321</v>
      </c>
      <c r="F41" s="4">
        <v>0.99999999999999989</v>
      </c>
      <c r="G41" s="4">
        <v>0.99999999999999989</v>
      </c>
      <c r="H41" s="4">
        <v>0.99999999999999989</v>
      </c>
      <c r="I41" s="4">
        <v>0.99999999999999989</v>
      </c>
      <c r="J41" s="4">
        <v>0.99999999999999989</v>
      </c>
      <c r="K41" s="4">
        <v>0.99999999999999989</v>
      </c>
      <c r="L41" s="4">
        <v>0.99999999999999989</v>
      </c>
      <c r="M41" s="4">
        <v>0.99999999999999989</v>
      </c>
      <c r="N41" s="4">
        <v>1.1470875366091771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2.4827594452415109</v>
      </c>
      <c r="D42" s="4">
        <v>1.0701152857101579</v>
      </c>
      <c r="E42" s="4">
        <v>0.99999999999999989</v>
      </c>
      <c r="F42" s="4">
        <v>0.99999999999999989</v>
      </c>
      <c r="G42" s="4">
        <v>0.99999999999999989</v>
      </c>
      <c r="H42" s="4">
        <v>1.0153002907055231</v>
      </c>
      <c r="I42" s="4">
        <v>1</v>
      </c>
      <c r="J42" s="4">
        <v>1</v>
      </c>
      <c r="K42" s="4">
        <v>1</v>
      </c>
      <c r="L42" s="4">
        <v>1.0391812709978809</v>
      </c>
      <c r="M42" s="4">
        <v>1.115500430780779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1.33502538071066</v>
      </c>
      <c r="C43" s="4">
        <v>1.5551330798479091</v>
      </c>
      <c r="D43" s="4">
        <v>1</v>
      </c>
      <c r="E43" s="4">
        <v>1</v>
      </c>
      <c r="F43" s="4">
        <v>1</v>
      </c>
      <c r="G43" s="4">
        <v>1.0614739783443941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19.2</v>
      </c>
      <c r="C44" s="4">
        <v>2.963541666666667</v>
      </c>
      <c r="D44" s="4">
        <v>1.240187463386057</v>
      </c>
      <c r="E44" s="4">
        <v>1</v>
      </c>
      <c r="F44" s="4">
        <v>1.4123760037789319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1.021516164994426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2.378450393700787</v>
      </c>
      <c r="D45" s="4">
        <v>1</v>
      </c>
      <c r="E45" s="4">
        <v>1.1007736129392789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1.169201379114547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2.1638418079096051</v>
      </c>
      <c r="C46" s="4">
        <v>1.514882506527415</v>
      </c>
      <c r="D46" s="4">
        <v>1.032402619786281</v>
      </c>
      <c r="E46" s="4">
        <v>2.3866444073455759</v>
      </c>
      <c r="F46" s="4">
        <v>1</v>
      </c>
      <c r="G46" s="4">
        <v>1</v>
      </c>
      <c r="H46" s="4">
        <v>1.1531897034135421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1.027845444619677</v>
      </c>
      <c r="O46" s="4">
        <v>1</v>
      </c>
      <c r="P46" s="4">
        <v>1.0669221590245179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2.324921135646687</v>
      </c>
      <c r="D47" s="4">
        <v>2.3687336047037539</v>
      </c>
      <c r="E47" s="4">
        <v>1</v>
      </c>
      <c r="F47" s="4">
        <v>1</v>
      </c>
      <c r="G47" s="4">
        <v>1</v>
      </c>
      <c r="H47" s="4">
        <v>1.043161799945391</v>
      </c>
      <c r="I47" s="4">
        <v>1</v>
      </c>
      <c r="J47" s="4">
        <v>1.108725097559726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1.1879699248120299</v>
      </c>
      <c r="D48" s="4">
        <v>1.6814345991561179</v>
      </c>
      <c r="E48" s="4">
        <v>0.99999999999999989</v>
      </c>
      <c r="F48" s="4">
        <v>0.99999999999999989</v>
      </c>
      <c r="G48" s="4">
        <v>1.148306148055207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1.1871603563474391</v>
      </c>
      <c r="F49" s="4">
        <v>1</v>
      </c>
      <c r="G49" s="4">
        <v>1.531860009192642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</v>
      </c>
      <c r="D50" s="4">
        <v>3.5733333333333328</v>
      </c>
      <c r="E50" s="4">
        <v>1.8141791044776121</v>
      </c>
      <c r="F50" s="4">
        <v>2.8922254216371859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>
        <v>1</v>
      </c>
      <c r="F51" s="4">
        <v>2.3260990990990988</v>
      </c>
      <c r="G51" s="4">
        <v>1</v>
      </c>
      <c r="H51" s="4">
        <v>1</v>
      </c>
      <c r="I51" s="4">
        <v>1.013977699198674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>
        <v>1</v>
      </c>
      <c r="E52" s="4">
        <v>1</v>
      </c>
      <c r="F52" s="4">
        <v>1.2637279843444229</v>
      </c>
      <c r="G52" s="4">
        <v>1</v>
      </c>
      <c r="H52" s="4">
        <v>1.038713773586367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1.2859540968423491</v>
      </c>
      <c r="D53" s="4">
        <v>1.0875514843240079</v>
      </c>
      <c r="E53" s="4">
        <v>1.3036236832846999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2.712754555198285</v>
      </c>
      <c r="C54" s="4">
        <v>1.6246542868431451</v>
      </c>
      <c r="D54" s="4">
        <v>1.0486381322957199</v>
      </c>
      <c r="E54" s="4">
        <v>1.053339517625232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8.4871794871794872</v>
      </c>
      <c r="C55" s="4">
        <v>1.5135951661631419</v>
      </c>
      <c r="D55" s="4">
        <v>1.0518962075848299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1</v>
      </c>
      <c r="D56" s="4">
        <v>1.6650924437299039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1.0903790087463561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3.2070151306740029</v>
      </c>
      <c r="D58" s="4">
        <v>1.859961398241476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0.1021997737914425</v>
      </c>
      <c r="C2" s="32">
        <v>8.1633738479665555E-2</v>
      </c>
      <c r="D2" s="32">
        <v>4.3452338641763087E-2</v>
      </c>
      <c r="E2" s="32">
        <v>0.2054948371338591</v>
      </c>
      <c r="F2" s="32">
        <v>3.217770529212946E-2</v>
      </c>
      <c r="G2" s="32">
        <v>4.1986381197253071E-2</v>
      </c>
      <c r="H2" s="32">
        <v>3.4190656226930821E-2</v>
      </c>
      <c r="I2" s="32">
        <v>0.19303076973355929</v>
      </c>
      <c r="J2" s="32">
        <v>0.1021997737914425</v>
      </c>
      <c r="M2" s="31">
        <v>1</v>
      </c>
      <c r="N2" s="17">
        <v>2.9022471910112362</v>
      </c>
      <c r="O2" s="17">
        <v>4.0199004975124382</v>
      </c>
      <c r="P2" s="17">
        <v>8.4871794871794872</v>
      </c>
      <c r="Q2" s="17"/>
      <c r="R2" s="17">
        <v>6.7797602461996078</v>
      </c>
      <c r="S2" s="17">
        <v>5.5999670211888866</v>
      </c>
      <c r="T2" s="17">
        <v>8.4871794871794872</v>
      </c>
      <c r="U2" s="17"/>
      <c r="V2" s="17">
        <v>2.9022471910112362</v>
      </c>
    </row>
    <row r="3" spans="1:27" x14ac:dyDescent="0.35">
      <c r="A3">
        <f t="shared" ref="A3:A24" si="0">+A2+1</f>
        <v>2</v>
      </c>
      <c r="B3" s="32">
        <v>0.2966090064081976</v>
      </c>
      <c r="C3" s="32">
        <v>0.32815950592820792</v>
      </c>
      <c r="D3" s="32">
        <v>0.36878779719034832</v>
      </c>
      <c r="E3" s="32">
        <v>0.2054948371338591</v>
      </c>
      <c r="F3" s="32">
        <v>0.2181571271535061</v>
      </c>
      <c r="G3" s="32">
        <v>0.2351223500436824</v>
      </c>
      <c r="H3" s="32">
        <v>0.29018223618241279</v>
      </c>
      <c r="I3" s="32">
        <v>0.19303076973355929</v>
      </c>
      <c r="J3" s="32">
        <v>0.2966090064081976</v>
      </c>
      <c r="M3">
        <f t="shared" ref="M3:M24" si="1">+M2+1</f>
        <v>2</v>
      </c>
      <c r="N3" s="17">
        <v>1.8016590093735461</v>
      </c>
      <c r="O3" s="17">
        <v>1.473341885245373</v>
      </c>
      <c r="P3" s="17">
        <v>1.680318543799773</v>
      </c>
      <c r="Q3" s="17">
        <v>3.2070151306740029</v>
      </c>
      <c r="R3" s="17">
        <v>1.894700138694885</v>
      </c>
      <c r="S3" s="17">
        <v>1.477398575666834</v>
      </c>
      <c r="T3" s="17">
        <v>1.836316145920073</v>
      </c>
      <c r="U3" s="17">
        <v>3.2070151306740029</v>
      </c>
      <c r="V3" s="17">
        <v>1.8016590093735461</v>
      </c>
    </row>
    <row r="4" spans="1:27" x14ac:dyDescent="0.35">
      <c r="A4">
        <f t="shared" si="0"/>
        <v>3</v>
      </c>
      <c r="B4" s="32">
        <v>0.53438828865666521</v>
      </c>
      <c r="C4" s="32">
        <v>0.48349114512545599</v>
      </c>
      <c r="D4" s="32">
        <v>0.61968097434601188</v>
      </c>
      <c r="E4" s="32">
        <v>0.659025051963676</v>
      </c>
      <c r="F4" s="32">
        <v>0.4133423390750256</v>
      </c>
      <c r="G4" s="32">
        <v>0.34736942506197499</v>
      </c>
      <c r="H4" s="32">
        <v>0.53286632556095659</v>
      </c>
      <c r="I4" s="32">
        <v>0.61905259922117395</v>
      </c>
      <c r="J4" s="32">
        <v>0.53438828865666521</v>
      </c>
      <c r="M4">
        <f t="shared" si="1"/>
        <v>3</v>
      </c>
      <c r="N4" s="17">
        <v>1.2496171174369279</v>
      </c>
      <c r="O4" s="17">
        <v>1.387382115616403</v>
      </c>
      <c r="P4" s="17">
        <v>1.273016816879841</v>
      </c>
      <c r="Q4" s="17">
        <v>1.4575468247000289</v>
      </c>
      <c r="R4" s="17">
        <v>1.372585938658905</v>
      </c>
      <c r="S4" s="17">
        <v>1.584274564737773</v>
      </c>
      <c r="T4" s="17">
        <v>1.300586445820382</v>
      </c>
      <c r="U4" s="17">
        <v>1.538477616905912</v>
      </c>
      <c r="V4" s="17">
        <v>1.2496171174369279</v>
      </c>
    </row>
    <row r="5" spans="1:27" x14ac:dyDescent="0.35">
      <c r="A5">
        <f t="shared" si="0"/>
        <v>4</v>
      </c>
      <c r="B5" s="32">
        <v>0.66778075286319516</v>
      </c>
      <c r="C5" s="32">
        <v>0.67078696780595259</v>
      </c>
      <c r="D5" s="32">
        <v>0.78886430144295849</v>
      </c>
      <c r="E5" s="32">
        <v>0.96055987188742764</v>
      </c>
      <c r="F5" s="32">
        <v>0.56734788246676149</v>
      </c>
      <c r="G5" s="32">
        <v>0.55032854469327086</v>
      </c>
      <c r="H5" s="32">
        <v>0.6930387204586913</v>
      </c>
      <c r="I5" s="32">
        <v>0.95239856758920205</v>
      </c>
      <c r="J5" s="32">
        <v>0.66778075286319516</v>
      </c>
      <c r="M5">
        <f t="shared" si="1"/>
        <v>4</v>
      </c>
      <c r="N5" s="17">
        <v>1.1398396999458771</v>
      </c>
      <c r="O5" s="17">
        <v>1.174806093665169</v>
      </c>
      <c r="P5" s="17">
        <v>1.067604769786308</v>
      </c>
      <c r="Q5" s="17">
        <v>1</v>
      </c>
      <c r="R5" s="17">
        <v>1.171589259907444</v>
      </c>
      <c r="S5" s="17">
        <v>1.2287455890900461</v>
      </c>
      <c r="T5" s="17">
        <v>1.059493866818322</v>
      </c>
      <c r="U5" s="17">
        <v>1</v>
      </c>
      <c r="V5" s="17">
        <v>1.1398396999458771</v>
      </c>
    </row>
    <row r="6" spans="1:27" x14ac:dyDescent="0.35">
      <c r="A6">
        <f t="shared" si="0"/>
        <v>5</v>
      </c>
      <c r="B6" s="32">
        <v>0.7611630129732162</v>
      </c>
      <c r="C6" s="32">
        <v>0.78804461732961462</v>
      </c>
      <c r="D6" s="32">
        <v>0.84219529093464618</v>
      </c>
      <c r="E6" s="32">
        <v>0.96055987188742764</v>
      </c>
      <c r="F6" s="32">
        <v>0.66469868572928825</v>
      </c>
      <c r="G6" s="32">
        <v>0.67621377184220111</v>
      </c>
      <c r="H6" s="32">
        <v>0.73427027379360099</v>
      </c>
      <c r="I6" s="32">
        <v>0.95239856758920205</v>
      </c>
      <c r="J6" s="32">
        <v>0.7611630129732162</v>
      </c>
      <c r="M6">
        <f t="shared" si="1"/>
        <v>5</v>
      </c>
      <c r="N6" s="17">
        <v>1.1694785525758169</v>
      </c>
      <c r="O6" s="17">
        <v>1.1294582351993701</v>
      </c>
      <c r="P6" s="17">
        <v>1.0837058801758619</v>
      </c>
      <c r="Q6" s="17">
        <v>1</v>
      </c>
      <c r="R6" s="17">
        <v>1.3287385219620289</v>
      </c>
      <c r="S6" s="17">
        <v>1.290171042090059</v>
      </c>
      <c r="T6" s="17">
        <v>1.2649711805739201</v>
      </c>
      <c r="U6" s="17">
        <v>1</v>
      </c>
      <c r="V6" s="17">
        <v>1.1694785525758169</v>
      </c>
    </row>
    <row r="7" spans="1:27" x14ac:dyDescent="0.35">
      <c r="A7">
        <f t="shared" si="0"/>
        <v>6</v>
      </c>
      <c r="B7" s="32">
        <v>0.89016381868616445</v>
      </c>
      <c r="C7" s="32">
        <v>0.89006348274746971</v>
      </c>
      <c r="D7" s="32">
        <v>0.91269198904229665</v>
      </c>
      <c r="E7" s="32">
        <v>0.96055987188742764</v>
      </c>
      <c r="F7" s="32">
        <v>0.88321074922603759</v>
      </c>
      <c r="G7" s="32">
        <v>0.87243142669330209</v>
      </c>
      <c r="H7" s="32">
        <v>0.92883073510102721</v>
      </c>
      <c r="I7" s="32">
        <v>0.95239856758920205</v>
      </c>
      <c r="J7" s="32">
        <v>0.89016381868616445</v>
      </c>
      <c r="M7">
        <f t="shared" si="1"/>
        <v>6</v>
      </c>
      <c r="N7" s="17">
        <v>1.015839893115156</v>
      </c>
      <c r="O7" s="17">
        <v>1.019250698959963</v>
      </c>
      <c r="P7" s="17">
        <v>1</v>
      </c>
      <c r="Q7" s="17">
        <v>1</v>
      </c>
      <c r="R7" s="17">
        <v>1.041202229755124</v>
      </c>
      <c r="S7" s="17">
        <v>1.0566805131039869</v>
      </c>
      <c r="T7" s="17">
        <v>1</v>
      </c>
      <c r="U7" s="17">
        <v>1</v>
      </c>
      <c r="V7" s="17">
        <v>1.015839893115156</v>
      </c>
    </row>
    <row r="8" spans="1:27" x14ac:dyDescent="0.35">
      <c r="A8">
        <f t="shared" si="0"/>
        <v>7</v>
      </c>
      <c r="B8" s="32">
        <v>0.90426391842913234</v>
      </c>
      <c r="C8" s="32">
        <v>0.907197826909098</v>
      </c>
      <c r="D8" s="32">
        <v>0.91269198904229665</v>
      </c>
      <c r="E8" s="32">
        <v>0.96055987188742764</v>
      </c>
      <c r="F8" s="32">
        <v>0.91960100143784429</v>
      </c>
      <c r="G8" s="32">
        <v>0.92188128760632215</v>
      </c>
      <c r="H8" s="32">
        <v>0.92883073510102721</v>
      </c>
      <c r="I8" s="32">
        <v>0.95239856758920205</v>
      </c>
      <c r="J8" s="32">
        <v>0.90426391842913234</v>
      </c>
      <c r="M8">
        <f t="shared" si="1"/>
        <v>7</v>
      </c>
      <c r="N8" s="17">
        <v>1.028157498759509</v>
      </c>
      <c r="O8" s="17">
        <v>1.0226015905268659</v>
      </c>
      <c r="P8" s="17">
        <v>1.002138688838311</v>
      </c>
      <c r="Q8" s="17">
        <v>1.0041210704562931</v>
      </c>
      <c r="R8" s="17">
        <v>1.0256003446037329</v>
      </c>
      <c r="S8" s="17">
        <v>1.0195887730787749</v>
      </c>
      <c r="T8" s="17">
        <v>1.006452295597728</v>
      </c>
      <c r="U8" s="17">
        <v>1.012904591195456</v>
      </c>
      <c r="V8" s="17">
        <v>1.028157498759509</v>
      </c>
    </row>
    <row r="9" spans="1:27" x14ac:dyDescent="0.35">
      <c r="A9">
        <f t="shared" si="0"/>
        <v>8</v>
      </c>
      <c r="B9" s="32">
        <v>0.92972572859056946</v>
      </c>
      <c r="C9" s="32">
        <v>0.92770194071976031</v>
      </c>
      <c r="D9" s="32">
        <v>0.91464395321207759</v>
      </c>
      <c r="E9" s="32">
        <v>0.96451840679696366</v>
      </c>
      <c r="F9" s="32">
        <v>0.94314310397259116</v>
      </c>
      <c r="G9" s="32">
        <v>0.93993981095481138</v>
      </c>
      <c r="H9" s="32">
        <v>0.93482382556415378</v>
      </c>
      <c r="I9" s="32">
        <v>0.96468888175907819</v>
      </c>
      <c r="J9" s="32">
        <v>0.92972572859056946</v>
      </c>
      <c r="M9">
        <f t="shared" si="1"/>
        <v>8</v>
      </c>
      <c r="N9" s="17">
        <v>1.0004532451106609</v>
      </c>
      <c r="O9" s="17">
        <v>1.0005716669866349</v>
      </c>
      <c r="P9" s="17">
        <v>1.0015381789308271</v>
      </c>
      <c r="Q9" s="17">
        <v>1.0035303646576159</v>
      </c>
      <c r="R9" s="17">
        <v>1.0008736061999171</v>
      </c>
      <c r="S9" s="17">
        <v>1.0011648082665561</v>
      </c>
      <c r="T9" s="17">
        <v>1.0023296165331119</v>
      </c>
      <c r="U9" s="17">
        <v>1.004659233066225</v>
      </c>
      <c r="V9" s="17">
        <v>1.0004532451106609</v>
      </c>
    </row>
    <row r="10" spans="1:27" x14ac:dyDescent="0.35">
      <c r="A10">
        <f t="shared" si="0"/>
        <v>9</v>
      </c>
      <c r="B10" s="32">
        <v>0.93014712223130858</v>
      </c>
      <c r="C10" s="32">
        <v>0.9282322772927073</v>
      </c>
      <c r="D10" s="32">
        <v>0.91605083927011688</v>
      </c>
      <c r="E10" s="32">
        <v>0.96792350849194009</v>
      </c>
      <c r="F10" s="32">
        <v>0.94396703963563067</v>
      </c>
      <c r="G10" s="32">
        <v>0.94103466061667662</v>
      </c>
      <c r="H10" s="32">
        <v>0.93700160660373533</v>
      </c>
      <c r="I10" s="32">
        <v>0.96918359209558913</v>
      </c>
      <c r="J10" s="32">
        <v>0.93014712223130858</v>
      </c>
      <c r="M10">
        <f t="shared" si="1"/>
        <v>9</v>
      </c>
      <c r="N10" s="17">
        <v>1.008096764238583</v>
      </c>
      <c r="O10" s="17">
        <v>1.0094264751600479</v>
      </c>
      <c r="P10" s="17">
        <v>1.0262101453559951</v>
      </c>
      <c r="Q10" s="17">
        <v>1</v>
      </c>
      <c r="R10" s="17">
        <v>1.0072483398373151</v>
      </c>
      <c r="S10" s="17">
        <v>1.0090604247966439</v>
      </c>
      <c r="T10" s="17">
        <v>1.0181208495932881</v>
      </c>
      <c r="U10" s="17">
        <v>1</v>
      </c>
      <c r="V10" s="17">
        <v>1.008096764238583</v>
      </c>
    </row>
    <row r="11" spans="1:27" x14ac:dyDescent="0.35">
      <c r="A11">
        <f t="shared" si="0"/>
        <v>10</v>
      </c>
      <c r="B11" s="32">
        <v>0.93767830418721143</v>
      </c>
      <c r="C11" s="32">
        <v>0.93698223579736151</v>
      </c>
      <c r="D11" s="32">
        <v>0.94006066492086748</v>
      </c>
      <c r="E11" s="32">
        <v>0.96792350849194009</v>
      </c>
      <c r="F11" s="32">
        <v>0.95080923353413394</v>
      </c>
      <c r="G11" s="32">
        <v>0.94956083439022909</v>
      </c>
      <c r="H11" s="32">
        <v>0.95398087178567037</v>
      </c>
      <c r="I11" s="32">
        <v>0.96918359209558913</v>
      </c>
      <c r="J11" s="32">
        <v>0.93767830418721143</v>
      </c>
      <c r="M11">
        <f t="shared" si="1"/>
        <v>10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0.93767830418721143</v>
      </c>
      <c r="C12" s="32">
        <v>0.93698223579736151</v>
      </c>
      <c r="D12" s="32">
        <v>0.94006066492086748</v>
      </c>
      <c r="E12" s="32">
        <v>0.96792350849194009</v>
      </c>
      <c r="F12" s="32">
        <v>0.95080923353413394</v>
      </c>
      <c r="G12" s="32">
        <v>0.94956083439022909</v>
      </c>
      <c r="H12" s="32">
        <v>0.95398087178567037</v>
      </c>
      <c r="I12" s="32">
        <v>0.96918359209558913</v>
      </c>
      <c r="J12" s="32">
        <v>0.93767830418721143</v>
      </c>
      <c r="M12">
        <f t="shared" si="1"/>
        <v>11</v>
      </c>
      <c r="N12" s="17">
        <v>1.023250979862723</v>
      </c>
      <c r="O12" s="17">
        <v>1.0240111358558179</v>
      </c>
      <c r="P12" s="17">
        <v>1.039229664934314</v>
      </c>
      <c r="Q12" s="17">
        <v>1</v>
      </c>
      <c r="R12" s="17">
        <v>1.0160294346240331</v>
      </c>
      <c r="S12" s="17">
        <v>1.017365220842702</v>
      </c>
      <c r="T12" s="17">
        <v>1.028200229852424</v>
      </c>
      <c r="U12" s="17">
        <v>1</v>
      </c>
      <c r="V12" s="17">
        <v>1.023250979862723</v>
      </c>
    </row>
    <row r="13" spans="1:27" x14ac:dyDescent="0.35">
      <c r="A13">
        <f t="shared" si="0"/>
        <v>12</v>
      </c>
      <c r="B13" s="32">
        <v>0.95948024355558026</v>
      </c>
      <c r="C13" s="32">
        <v>0.95948024355558026</v>
      </c>
      <c r="D13" s="32">
        <v>0.97693892982364128</v>
      </c>
      <c r="E13" s="32">
        <v>0.96792350849194009</v>
      </c>
      <c r="F13" s="32">
        <v>0.96605016798299614</v>
      </c>
      <c r="G13" s="32">
        <v>0.96605016798299614</v>
      </c>
      <c r="H13" s="32">
        <v>0.98088335164484253</v>
      </c>
      <c r="I13" s="32">
        <v>0.96918359209558913</v>
      </c>
      <c r="J13" s="32">
        <v>0.95948024355558026</v>
      </c>
      <c r="M13">
        <f t="shared" si="1"/>
        <v>12</v>
      </c>
      <c r="N13" s="17">
        <v>1.013468837058809</v>
      </c>
      <c r="O13" s="17">
        <v>1.013468837058809</v>
      </c>
      <c r="P13" s="17">
        <v>1.00492366156128</v>
      </c>
      <c r="Q13" s="17">
        <v>1</v>
      </c>
      <c r="R13" s="17">
        <v>1.0114180496479339</v>
      </c>
      <c r="S13" s="17">
        <v>1.0114180496479339</v>
      </c>
      <c r="T13" s="17">
        <v>1.0035860274990711</v>
      </c>
      <c r="U13" s="17">
        <v>1</v>
      </c>
      <c r="V13" s="17">
        <v>1.013468837058809</v>
      </c>
    </row>
    <row r="14" spans="1:27" x14ac:dyDescent="0.35">
      <c r="A14">
        <f t="shared" si="0"/>
        <v>13</v>
      </c>
      <c r="B14" s="32">
        <v>0.97240332661717621</v>
      </c>
      <c r="C14" s="32">
        <v>0.97240332661717621</v>
      </c>
      <c r="D14" s="32">
        <v>0.98174904648013239</v>
      </c>
      <c r="E14" s="32">
        <v>0.96792350849194009</v>
      </c>
      <c r="F14" s="32">
        <v>0.97708057676342064</v>
      </c>
      <c r="G14" s="32">
        <v>0.97708057676342064</v>
      </c>
      <c r="H14" s="32">
        <v>0.98440082631722203</v>
      </c>
      <c r="I14" s="32">
        <v>0.96918359209558913</v>
      </c>
      <c r="J14" s="32">
        <v>0.97240332661717621</v>
      </c>
      <c r="M14">
        <f t="shared" si="1"/>
        <v>13</v>
      </c>
      <c r="N14" s="17">
        <v>1.0177584439283549</v>
      </c>
      <c r="O14" s="17">
        <v>1.0177584439283549</v>
      </c>
      <c r="P14" s="17">
        <v>1.0056260938197039</v>
      </c>
      <c r="Q14" s="17">
        <v>1.0121596794290411</v>
      </c>
      <c r="R14" s="17">
        <v>1.0159029982935319</v>
      </c>
      <c r="S14" s="17">
        <v>1.0159029982935319</v>
      </c>
      <c r="T14" s="17">
        <v>1.0046409074366129</v>
      </c>
      <c r="U14" s="17">
        <v>1.0092818148732261</v>
      </c>
      <c r="V14" s="17">
        <v>1.0177584439283549</v>
      </c>
    </row>
    <row r="15" spans="1:27" x14ac:dyDescent="0.35">
      <c r="A15">
        <f t="shared" si="0"/>
        <v>14</v>
      </c>
      <c r="B15" s="32">
        <v>0.98967169656865339</v>
      </c>
      <c r="C15" s="32">
        <v>0.98967169656865339</v>
      </c>
      <c r="D15" s="32">
        <v>0.98727245872303471</v>
      </c>
      <c r="E15" s="32">
        <v>0.97969314806703489</v>
      </c>
      <c r="F15" s="32">
        <v>0.99261908750833283</v>
      </c>
      <c r="G15" s="32">
        <v>0.99261908750833283</v>
      </c>
      <c r="H15" s="32">
        <v>0.98896933943268561</v>
      </c>
      <c r="I15" s="32">
        <v>0.97817937477558814</v>
      </c>
      <c r="J15" s="32">
        <v>0.98967169656865339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0.98967169656865339</v>
      </c>
      <c r="C16" s="32">
        <v>0.98967169656865339</v>
      </c>
      <c r="D16" s="32">
        <v>0.98727245872303471</v>
      </c>
      <c r="E16" s="32">
        <v>0.97969314806703489</v>
      </c>
      <c r="F16" s="32">
        <v>0.99261908750833283</v>
      </c>
      <c r="G16" s="32">
        <v>0.99261908750833283</v>
      </c>
      <c r="H16" s="32">
        <v>0.98896933943268561</v>
      </c>
      <c r="I16" s="32">
        <v>0.97817937477558814</v>
      </c>
      <c r="J16" s="32">
        <v>0.98967169656865339</v>
      </c>
      <c r="M16">
        <f t="shared" si="1"/>
        <v>15</v>
      </c>
      <c r="N16" s="17">
        <v>1.0104360905410921</v>
      </c>
      <c r="O16" s="17">
        <v>1.0104360905410921</v>
      </c>
      <c r="P16" s="17">
        <v>1.0128916199013871</v>
      </c>
      <c r="Q16" s="17">
        <v>1.0207277676413591</v>
      </c>
      <c r="R16" s="17">
        <v>1.0074357954471691</v>
      </c>
      <c r="S16" s="17">
        <v>1.0074357954471691</v>
      </c>
      <c r="T16" s="17">
        <v>1.011153693170753</v>
      </c>
      <c r="U16" s="17">
        <v>1.022307386341506</v>
      </c>
      <c r="V16" s="17">
        <v>1.0104360905410921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2216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2216</v>
      </c>
      <c r="H8" s="14">
        <f t="shared" ref="H8:H31" si="4">G8-B8</f>
        <v>0</v>
      </c>
      <c r="I8" s="13">
        <v>5447.1425000000008</v>
      </c>
      <c r="J8" s="13">
        <f t="shared" ref="J8:J28" si="5">100*$G8/$I8</f>
        <v>40.681880453834275</v>
      </c>
      <c r="K8" s="13">
        <f t="shared" ref="K8:K31" si="6">100*(B8/I8)</f>
        <v>40.681880453834275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375</v>
      </c>
      <c r="U8" s="17">
        <v>1216</v>
      </c>
      <c r="V8" s="17">
        <v>1216</v>
      </c>
      <c r="W8" s="17">
        <v>1216</v>
      </c>
      <c r="X8" s="17">
        <v>2216</v>
      </c>
      <c r="Y8" s="17">
        <v>2216</v>
      </c>
      <c r="Z8" s="17">
        <v>2216</v>
      </c>
      <c r="AA8" s="17">
        <v>2216</v>
      </c>
      <c r="AB8" s="17">
        <v>2216</v>
      </c>
      <c r="AC8" s="17">
        <v>2216</v>
      </c>
      <c r="AD8" s="17">
        <v>2216</v>
      </c>
      <c r="AE8" s="17">
        <v>2216</v>
      </c>
      <c r="AF8" s="17">
        <v>2216</v>
      </c>
      <c r="AG8" s="17">
        <v>2216</v>
      </c>
      <c r="AH8" s="17">
        <v>2216</v>
      </c>
      <c r="AI8" s="17">
        <v>2216</v>
      </c>
      <c r="AJ8" s="17">
        <v>2216</v>
      </c>
      <c r="AK8" s="17">
        <v>2216</v>
      </c>
      <c r="AL8" s="17">
        <v>2216</v>
      </c>
      <c r="AM8" s="17">
        <v>2216</v>
      </c>
      <c r="AN8" s="17">
        <v>2216</v>
      </c>
      <c r="AO8" s="17">
        <v>2216</v>
      </c>
      <c r="AP8" s="17">
        <v>2216</v>
      </c>
      <c r="AQ8" s="13"/>
      <c r="AR8" s="13"/>
    </row>
    <row r="9" spans="1:44" x14ac:dyDescent="0.35">
      <c r="A9" s="12">
        <f t="shared" si="0"/>
        <v>44682</v>
      </c>
      <c r="B9" s="13">
        <v>2604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2604</v>
      </c>
      <c r="H9" s="14">
        <f t="shared" si="4"/>
        <v>0</v>
      </c>
      <c r="I9" s="13">
        <v>5391.4216666666671</v>
      </c>
      <c r="J9" s="13">
        <f t="shared" si="5"/>
        <v>48.298948978516179</v>
      </c>
      <c r="K9" s="13">
        <f t="shared" si="6"/>
        <v>48.298948978516179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841</v>
      </c>
      <c r="U9" s="17">
        <v>2250</v>
      </c>
      <c r="V9" s="17">
        <v>2579</v>
      </c>
      <c r="W9" s="17">
        <v>2579</v>
      </c>
      <c r="X9" s="17">
        <v>2579</v>
      </c>
      <c r="Y9" s="17">
        <v>2579</v>
      </c>
      <c r="Z9" s="17">
        <v>2604</v>
      </c>
      <c r="AA9" s="17">
        <v>2604</v>
      </c>
      <c r="AB9" s="17">
        <v>2604</v>
      </c>
      <c r="AC9" s="17">
        <v>2604</v>
      </c>
      <c r="AD9" s="17">
        <v>2604</v>
      </c>
      <c r="AE9" s="17">
        <v>2604</v>
      </c>
      <c r="AF9" s="17">
        <v>2604</v>
      </c>
      <c r="AG9" s="17">
        <v>2604</v>
      </c>
      <c r="AH9" s="17">
        <v>2604</v>
      </c>
      <c r="AI9" s="17">
        <v>2604</v>
      </c>
      <c r="AJ9" s="17">
        <v>2604</v>
      </c>
      <c r="AK9" s="17">
        <v>2604</v>
      </c>
      <c r="AL9" s="17">
        <v>2604</v>
      </c>
      <c r="AM9" s="17">
        <v>2604</v>
      </c>
      <c r="AN9" s="17">
        <v>2604</v>
      </c>
      <c r="AO9" s="17">
        <v>2604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5528.63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5528.63</v>
      </c>
      <c r="H10" s="14">
        <f t="shared" si="4"/>
        <v>0</v>
      </c>
      <c r="I10" s="13">
        <v>5357.213333333334</v>
      </c>
      <c r="J10" s="13">
        <f t="shared" si="5"/>
        <v>103.19973568347721</v>
      </c>
      <c r="K10" s="13">
        <f t="shared" si="6"/>
        <v>103.19973568347723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1710.1</v>
      </c>
      <c r="U10" s="17">
        <v>1710.1</v>
      </c>
      <c r="V10" s="17">
        <v>1860.1</v>
      </c>
      <c r="W10" s="17">
        <v>1860.1</v>
      </c>
      <c r="X10" s="17">
        <v>4704.63</v>
      </c>
      <c r="Y10" s="17">
        <v>4704.63</v>
      </c>
      <c r="Z10" s="17">
        <v>5528.63</v>
      </c>
      <c r="AA10" s="17">
        <v>5528.63</v>
      </c>
      <c r="AB10" s="17">
        <v>5528.63</v>
      </c>
      <c r="AC10" s="17">
        <v>5528.63</v>
      </c>
      <c r="AD10" s="17">
        <v>5528.63</v>
      </c>
      <c r="AE10" s="17">
        <v>5528.63</v>
      </c>
      <c r="AF10" s="17">
        <v>5528.63</v>
      </c>
      <c r="AG10" s="17">
        <v>5528.63</v>
      </c>
      <c r="AH10" s="17">
        <v>5528.63</v>
      </c>
      <c r="AI10" s="17">
        <v>5528.63</v>
      </c>
      <c r="AJ10" s="17">
        <v>5528.63</v>
      </c>
      <c r="AK10" s="17">
        <v>5528.63</v>
      </c>
      <c r="AL10" s="17">
        <v>5528.63</v>
      </c>
      <c r="AM10" s="17">
        <v>5528.63</v>
      </c>
      <c r="AN10" s="17">
        <v>5528.63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7050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7050</v>
      </c>
      <c r="H11" s="14">
        <f t="shared" si="4"/>
        <v>0</v>
      </c>
      <c r="I11" s="13">
        <v>5336.6133333333337</v>
      </c>
      <c r="J11" s="13">
        <f t="shared" si="5"/>
        <v>132.10625465338816</v>
      </c>
      <c r="K11" s="13">
        <f t="shared" si="6"/>
        <v>132.10625465338816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1246</v>
      </c>
      <c r="U11" s="17">
        <v>2676</v>
      </c>
      <c r="V11" s="17">
        <v>3875</v>
      </c>
      <c r="W11" s="17">
        <v>6146</v>
      </c>
      <c r="X11" s="17">
        <v>6146</v>
      </c>
      <c r="Y11" s="17">
        <v>6146</v>
      </c>
      <c r="Z11" s="17">
        <v>6146</v>
      </c>
      <c r="AA11" s="17">
        <v>6146</v>
      </c>
      <c r="AB11" s="17">
        <v>6146</v>
      </c>
      <c r="AC11" s="17">
        <v>6146</v>
      </c>
      <c r="AD11" s="17">
        <v>6146</v>
      </c>
      <c r="AE11" s="17">
        <v>6146</v>
      </c>
      <c r="AF11" s="17">
        <v>7050</v>
      </c>
      <c r="AG11" s="17">
        <v>7050</v>
      </c>
      <c r="AH11" s="17">
        <v>7050</v>
      </c>
      <c r="AI11" s="17">
        <v>7050</v>
      </c>
      <c r="AJ11" s="17">
        <v>7050</v>
      </c>
      <c r="AK11" s="17">
        <v>7050</v>
      </c>
      <c r="AL11" s="17">
        <v>7050</v>
      </c>
      <c r="AM11" s="17">
        <v>7050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6538.45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6538.45</v>
      </c>
      <c r="H12" s="14">
        <f t="shared" si="4"/>
        <v>0</v>
      </c>
      <c r="I12" s="13">
        <v>5299.3866666666663</v>
      </c>
      <c r="J12" s="13">
        <f t="shared" si="5"/>
        <v>123.38125921490287</v>
      </c>
      <c r="K12" s="13">
        <f t="shared" si="6"/>
        <v>123.38125921490285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2091</v>
      </c>
      <c r="U12" s="17">
        <v>5191.45</v>
      </c>
      <c r="V12" s="17">
        <v>5555.45</v>
      </c>
      <c r="W12" s="17">
        <v>5555.45</v>
      </c>
      <c r="X12" s="17">
        <v>5555.45</v>
      </c>
      <c r="Y12" s="17">
        <v>5555.45</v>
      </c>
      <c r="Z12" s="17">
        <v>5640.45</v>
      </c>
      <c r="AA12" s="17">
        <v>5640.45</v>
      </c>
      <c r="AB12" s="17">
        <v>5640.45</v>
      </c>
      <c r="AC12" s="17">
        <v>5640.45</v>
      </c>
      <c r="AD12" s="17">
        <v>5861.45</v>
      </c>
      <c r="AE12" s="17">
        <v>6538.45</v>
      </c>
      <c r="AF12" s="17">
        <v>6538.45</v>
      </c>
      <c r="AG12" s="17">
        <v>6538.45</v>
      </c>
      <c r="AH12" s="17">
        <v>6538.45</v>
      </c>
      <c r="AI12" s="17">
        <v>6538.45</v>
      </c>
      <c r="AJ12" s="17">
        <v>6538.45</v>
      </c>
      <c r="AK12" s="17">
        <v>6538.45</v>
      </c>
      <c r="AL12" s="17">
        <v>6538.45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3039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3039</v>
      </c>
      <c r="H13" s="14">
        <f t="shared" si="4"/>
        <v>0</v>
      </c>
      <c r="I13" s="13">
        <v>5303.1450000000004</v>
      </c>
      <c r="J13" s="13">
        <f t="shared" si="5"/>
        <v>57.305617704211365</v>
      </c>
      <c r="K13" s="13">
        <f t="shared" si="6"/>
        <v>57.305617704211365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1379</v>
      </c>
      <c r="T13" s="17">
        <v>1841</v>
      </c>
      <c r="U13" s="17">
        <v>2863</v>
      </c>
      <c r="V13" s="17">
        <v>2863</v>
      </c>
      <c r="W13" s="17">
        <v>2863</v>
      </c>
      <c r="X13" s="17">
        <v>2863</v>
      </c>
      <c r="Y13" s="17">
        <v>3039</v>
      </c>
      <c r="Z13" s="17">
        <v>3039</v>
      </c>
      <c r="AA13" s="17">
        <v>3039</v>
      </c>
      <c r="AB13" s="17">
        <v>3039</v>
      </c>
      <c r="AC13" s="17">
        <v>3039</v>
      </c>
      <c r="AD13" s="17">
        <v>3039</v>
      </c>
      <c r="AE13" s="17">
        <v>3039</v>
      </c>
      <c r="AF13" s="17">
        <v>3039</v>
      </c>
      <c r="AG13" s="17">
        <v>3039</v>
      </c>
      <c r="AH13" s="17">
        <v>3039</v>
      </c>
      <c r="AI13" s="17">
        <v>3039</v>
      </c>
      <c r="AJ13" s="17">
        <v>3039</v>
      </c>
      <c r="AK13" s="17">
        <v>3039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9163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9163</v>
      </c>
      <c r="H14" s="14">
        <f t="shared" si="4"/>
        <v>0</v>
      </c>
      <c r="I14" s="13">
        <v>5264.2158333333336</v>
      </c>
      <c r="J14" s="13">
        <f t="shared" si="5"/>
        <v>174.06201208505414</v>
      </c>
      <c r="K14" s="13">
        <f t="shared" si="6"/>
        <v>174.06201208505411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90</v>
      </c>
      <c r="T14" s="17">
        <v>1728</v>
      </c>
      <c r="U14" s="17">
        <v>5121</v>
      </c>
      <c r="V14" s="17">
        <v>6351</v>
      </c>
      <c r="W14" s="17">
        <v>6351</v>
      </c>
      <c r="X14" s="17">
        <v>8970</v>
      </c>
      <c r="Y14" s="17">
        <v>8970</v>
      </c>
      <c r="Z14" s="17">
        <v>8970</v>
      </c>
      <c r="AA14" s="17">
        <v>8970</v>
      </c>
      <c r="AB14" s="17">
        <v>8970</v>
      </c>
      <c r="AC14" s="17">
        <v>8970</v>
      </c>
      <c r="AD14" s="17">
        <v>8970</v>
      </c>
      <c r="AE14" s="17">
        <v>9163</v>
      </c>
      <c r="AF14" s="17">
        <v>9163</v>
      </c>
      <c r="AG14" s="17">
        <v>9163</v>
      </c>
      <c r="AH14" s="17">
        <v>9163</v>
      </c>
      <c r="AI14" s="17">
        <v>9163</v>
      </c>
      <c r="AJ14" s="17">
        <v>9163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9719.08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9719.08</v>
      </c>
      <c r="H15" s="14">
        <f t="shared" si="4"/>
        <v>0</v>
      </c>
      <c r="I15" s="13">
        <v>5244.5958333333338</v>
      </c>
      <c r="J15" s="13">
        <f t="shared" si="5"/>
        <v>185.31609124630671</v>
      </c>
      <c r="K15" s="13">
        <f t="shared" si="6"/>
        <v>185.31609124630671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3175</v>
      </c>
      <c r="U15" s="17">
        <v>7551.58</v>
      </c>
      <c r="V15" s="17">
        <v>7551.58</v>
      </c>
      <c r="W15" s="17">
        <v>8312.58</v>
      </c>
      <c r="X15" s="17">
        <v>8312.58</v>
      </c>
      <c r="Y15" s="17">
        <v>8312.58</v>
      </c>
      <c r="Z15" s="17">
        <v>8312.58</v>
      </c>
      <c r="AA15" s="17">
        <v>8312.58</v>
      </c>
      <c r="AB15" s="17">
        <v>8312.58</v>
      </c>
      <c r="AC15" s="17">
        <v>8312.58</v>
      </c>
      <c r="AD15" s="17">
        <v>9719.08</v>
      </c>
      <c r="AE15" s="17">
        <v>9719.08</v>
      </c>
      <c r="AF15" s="17">
        <v>9719.08</v>
      </c>
      <c r="AG15" s="17">
        <v>9719.08</v>
      </c>
      <c r="AH15" s="17">
        <v>9719.08</v>
      </c>
      <c r="AI15" s="17">
        <v>9719.08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9039.5300000000007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9039.5300000000007</v>
      </c>
      <c r="H16" s="14">
        <f t="shared" si="4"/>
        <v>0</v>
      </c>
      <c r="I16" s="13">
        <v>5223.5858333333344</v>
      </c>
      <c r="J16" s="13">
        <f t="shared" si="5"/>
        <v>173.05219610475115</v>
      </c>
      <c r="K16" s="13">
        <f t="shared" si="6"/>
        <v>173.05219610475115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885</v>
      </c>
      <c r="T16" s="17">
        <v>1915</v>
      </c>
      <c r="U16" s="17">
        <v>2901</v>
      </c>
      <c r="V16" s="17">
        <v>2995</v>
      </c>
      <c r="W16" s="17">
        <v>7148</v>
      </c>
      <c r="X16" s="17">
        <v>7148</v>
      </c>
      <c r="Y16" s="17">
        <v>7148</v>
      </c>
      <c r="Z16" s="17">
        <v>8243</v>
      </c>
      <c r="AA16" s="17">
        <v>8243</v>
      </c>
      <c r="AB16" s="17">
        <v>8243</v>
      </c>
      <c r="AC16" s="17">
        <v>8243</v>
      </c>
      <c r="AD16" s="17">
        <v>8243</v>
      </c>
      <c r="AE16" s="17">
        <v>8243</v>
      </c>
      <c r="AF16" s="17">
        <v>8472.5300000000007</v>
      </c>
      <c r="AG16" s="17">
        <v>8472.5300000000007</v>
      </c>
      <c r="AH16" s="17">
        <v>9039.5300000000007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6057.3200000000006</v>
      </c>
      <c r="C17" s="13">
        <f>++'Completion Factors'!J21</f>
        <v>0.98967169656865339</v>
      </c>
      <c r="D17" s="13">
        <f t="shared" si="1"/>
        <v>63.214739956367815</v>
      </c>
      <c r="E17" s="13">
        <f t="shared" si="2"/>
        <v>63.214739956367815</v>
      </c>
      <c r="F17" s="13"/>
      <c r="G17" s="13">
        <f t="shared" si="3"/>
        <v>6120.5347399563689</v>
      </c>
      <c r="H17" s="14">
        <f t="shared" si="4"/>
        <v>63.214739956368248</v>
      </c>
      <c r="I17" s="13">
        <v>5155.9000000000005</v>
      </c>
      <c r="J17" s="13">
        <f t="shared" si="5"/>
        <v>118.70933765116408</v>
      </c>
      <c r="K17" s="13">
        <f t="shared" si="6"/>
        <v>117.48327159176866</v>
      </c>
      <c r="L17" s="13">
        <f t="shared" si="7"/>
        <v>1.2260660593954213</v>
      </c>
      <c r="M17" s="13"/>
      <c r="N17" s="13"/>
      <c r="O17" s="13"/>
      <c r="P17" s="13"/>
      <c r="R17" s="16">
        <f t="shared" si="8"/>
        <v>44927</v>
      </c>
      <c r="S17" s="17"/>
      <c r="T17" s="17">
        <v>951</v>
      </c>
      <c r="U17" s="17">
        <v>2211</v>
      </c>
      <c r="V17" s="17">
        <v>5237.2700000000004</v>
      </c>
      <c r="W17" s="17">
        <v>5237.2700000000004</v>
      </c>
      <c r="X17" s="17">
        <v>5237.2700000000004</v>
      </c>
      <c r="Y17" s="17">
        <v>5237.2700000000004</v>
      </c>
      <c r="Z17" s="17">
        <v>5463.3200000000006</v>
      </c>
      <c r="AA17" s="17">
        <v>5463.3200000000006</v>
      </c>
      <c r="AB17" s="17">
        <v>6057.3200000000006</v>
      </c>
      <c r="AC17" s="17">
        <v>6057.3200000000006</v>
      </c>
      <c r="AD17" s="17">
        <v>6057.3200000000006</v>
      </c>
      <c r="AE17" s="17">
        <v>6057.3200000000006</v>
      </c>
      <c r="AF17" s="17">
        <v>6057.3200000000006</v>
      </c>
      <c r="AG17" s="17">
        <v>6057.3200000000006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4576</v>
      </c>
      <c r="C18" s="13">
        <f>++'Completion Factors'!J20</f>
        <v>0.98967169656865339</v>
      </c>
      <c r="D18" s="13">
        <f t="shared" si="1"/>
        <v>47.755550316037308</v>
      </c>
      <c r="E18" s="13">
        <f t="shared" si="2"/>
        <v>47.755550316037308</v>
      </c>
      <c r="F18" s="13"/>
      <c r="G18" s="13">
        <f t="shared" si="3"/>
        <v>4623.7555503160374</v>
      </c>
      <c r="H18" s="14">
        <f t="shared" si="4"/>
        <v>47.755550316037443</v>
      </c>
      <c r="I18" s="13">
        <v>5079.55</v>
      </c>
      <c r="J18" s="13">
        <f t="shared" si="5"/>
        <v>91.026873449735447</v>
      </c>
      <c r="K18" s="13">
        <f t="shared" si="6"/>
        <v>90.08672028033979</v>
      </c>
      <c r="L18" s="13">
        <f t="shared" si="7"/>
        <v>0.94015316939565707</v>
      </c>
      <c r="M18" s="13"/>
      <c r="N18" s="13"/>
      <c r="O18" s="13"/>
      <c r="P18" s="13"/>
      <c r="R18" s="16">
        <f t="shared" si="8"/>
        <v>44958</v>
      </c>
      <c r="S18" s="17"/>
      <c r="T18" s="17">
        <v>1995</v>
      </c>
      <c r="U18" s="17">
        <v>2370</v>
      </c>
      <c r="V18" s="17">
        <v>3985</v>
      </c>
      <c r="W18" s="17">
        <v>3985</v>
      </c>
      <c r="X18" s="17">
        <v>3985</v>
      </c>
      <c r="Y18" s="17">
        <v>4576</v>
      </c>
      <c r="Z18" s="17">
        <v>4576</v>
      </c>
      <c r="AA18" s="17">
        <v>4576</v>
      </c>
      <c r="AB18" s="17">
        <v>4576</v>
      </c>
      <c r="AC18" s="17">
        <v>4576</v>
      </c>
      <c r="AD18" s="17">
        <v>4576</v>
      </c>
      <c r="AE18" s="17">
        <v>4576</v>
      </c>
      <c r="AF18" s="17">
        <v>4576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1633.07</v>
      </c>
      <c r="C19" s="13">
        <f>++'Completion Factors'!J19</f>
        <v>0.97240332661717621</v>
      </c>
      <c r="D19" s="13">
        <f t="shared" si="1"/>
        <v>46.346303193006811</v>
      </c>
      <c r="E19" s="13">
        <f t="shared" si="2"/>
        <v>46.346303193006811</v>
      </c>
      <c r="F19" s="13"/>
      <c r="G19" s="13">
        <f t="shared" si="3"/>
        <v>1679.4163031930068</v>
      </c>
      <c r="H19" s="14">
        <f t="shared" si="4"/>
        <v>46.346303193006861</v>
      </c>
      <c r="I19" s="13">
        <v>5040.5958333333338</v>
      </c>
      <c r="J19" s="13">
        <f t="shared" si="5"/>
        <v>33.317813185637085</v>
      </c>
      <c r="K19" s="13">
        <f t="shared" si="6"/>
        <v>32.398352377323114</v>
      </c>
      <c r="L19" s="13">
        <f t="shared" si="7"/>
        <v>0.91946080831397126</v>
      </c>
      <c r="M19" s="13">
        <f t="shared" ref="M19:M31" si="9">SUM(G8:G19)/SUM(I8:I19)*100</f>
        <v>106.61673749093445</v>
      </c>
      <c r="N19" s="18"/>
      <c r="O19" s="13"/>
      <c r="P19" s="13"/>
      <c r="R19" s="16">
        <f t="shared" si="8"/>
        <v>44986</v>
      </c>
      <c r="S19" s="17"/>
      <c r="T19" s="17">
        <v>898</v>
      </c>
      <c r="U19" s="17">
        <v>898</v>
      </c>
      <c r="V19" s="17">
        <v>898</v>
      </c>
      <c r="W19" s="17">
        <v>1066.07</v>
      </c>
      <c r="X19" s="17">
        <v>1066.07</v>
      </c>
      <c r="Y19" s="17">
        <v>1633.07</v>
      </c>
      <c r="Z19" s="17">
        <v>1633.07</v>
      </c>
      <c r="AA19" s="17">
        <v>1633.07</v>
      </c>
      <c r="AB19" s="17">
        <v>1633.07</v>
      </c>
      <c r="AC19" s="17">
        <v>1633.07</v>
      </c>
      <c r="AD19" s="17">
        <v>1633.07</v>
      </c>
      <c r="AE19" s="17">
        <v>1633.07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7031</v>
      </c>
      <c r="C20" s="13">
        <f>++'Completion Factors'!J18</f>
        <v>0.95948024355558026</v>
      </c>
      <c r="D20" s="13">
        <f t="shared" si="1"/>
        <v>296.92576733521037</v>
      </c>
      <c r="E20" s="13">
        <f t="shared" si="2"/>
        <v>296.92576733521037</v>
      </c>
      <c r="F20" s="13"/>
      <c r="G20" s="13">
        <f t="shared" si="3"/>
        <v>7327.9257673352104</v>
      </c>
      <c r="H20" s="14">
        <f t="shared" si="4"/>
        <v>296.92576733521037</v>
      </c>
      <c r="I20" s="13">
        <v>5040.5958333333338</v>
      </c>
      <c r="J20" s="13">
        <f t="shared" si="5"/>
        <v>145.37816578896926</v>
      </c>
      <c r="K20" s="13">
        <f t="shared" si="6"/>
        <v>139.48747791886376</v>
      </c>
      <c r="L20" s="13">
        <f t="shared" si="7"/>
        <v>5.890687870105495</v>
      </c>
      <c r="M20" s="13">
        <f t="shared" si="9"/>
        <v>115.45584127938366</v>
      </c>
      <c r="N20" s="18">
        <f t="shared" ref="N20:N31" si="10">J20/J8</f>
        <v>3.5735360353842083</v>
      </c>
      <c r="O20" s="18">
        <f t="shared" ref="O20:O31" si="11">I20/I8</f>
        <v>0.92536514940325743</v>
      </c>
      <c r="P20" s="13"/>
      <c r="R20" s="16">
        <f t="shared" si="8"/>
        <v>45017</v>
      </c>
      <c r="S20" s="17"/>
      <c r="T20" s="17">
        <v>375</v>
      </c>
      <c r="U20" s="17">
        <v>375</v>
      </c>
      <c r="V20" s="17">
        <v>1340</v>
      </c>
      <c r="W20" s="17">
        <v>2431</v>
      </c>
      <c r="X20" s="17">
        <v>7031</v>
      </c>
      <c r="Y20" s="17">
        <v>7031</v>
      </c>
      <c r="Z20" s="17">
        <v>7031</v>
      </c>
      <c r="AA20" s="17">
        <v>7031</v>
      </c>
      <c r="AB20" s="17">
        <v>7031</v>
      </c>
      <c r="AC20" s="17">
        <v>7031</v>
      </c>
      <c r="AD20" s="17">
        <v>7031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2618.06</v>
      </c>
      <c r="C21" s="13">
        <f>++'Completion Factors'!J17</f>
        <v>0.93767830418721143</v>
      </c>
      <c r="D21" s="13">
        <f t="shared" si="1"/>
        <v>174.00630707890753</v>
      </c>
      <c r="E21" s="13">
        <f t="shared" si="2"/>
        <v>174.00630707890753</v>
      </c>
      <c r="F21" s="13"/>
      <c r="G21" s="13">
        <f t="shared" si="3"/>
        <v>2792.0663070789074</v>
      </c>
      <c r="H21" s="14">
        <f t="shared" si="4"/>
        <v>174.00630707890741</v>
      </c>
      <c r="I21" s="13">
        <v>5040.5958333333338</v>
      </c>
      <c r="J21" s="13">
        <f t="shared" si="5"/>
        <v>55.391592569573675</v>
      </c>
      <c r="K21" s="13">
        <f t="shared" si="6"/>
        <v>51.9394945868668</v>
      </c>
      <c r="L21" s="13">
        <f t="shared" si="7"/>
        <v>3.4520979827068743</v>
      </c>
      <c r="M21" s="13">
        <f t="shared" si="9"/>
        <v>116.40655985047424</v>
      </c>
      <c r="N21" s="18">
        <f t="shared" si="10"/>
        <v>1.1468488184745462</v>
      </c>
      <c r="O21" s="18">
        <f t="shared" si="11"/>
        <v>0.93492888239434679</v>
      </c>
      <c r="P21" s="13"/>
      <c r="R21" s="16">
        <f t="shared" si="8"/>
        <v>45047</v>
      </c>
      <c r="S21" s="17"/>
      <c r="T21" s="17"/>
      <c r="U21" s="17"/>
      <c r="V21" s="17">
        <v>1110</v>
      </c>
      <c r="W21" s="17">
        <v>1110</v>
      </c>
      <c r="X21" s="17">
        <v>2581.9699999999998</v>
      </c>
      <c r="Y21" s="17">
        <v>2581.9699999999998</v>
      </c>
      <c r="Z21" s="17">
        <v>2581.9699999999998</v>
      </c>
      <c r="AA21" s="17">
        <v>2618.06</v>
      </c>
      <c r="AB21" s="17">
        <v>2618.06</v>
      </c>
      <c r="AC21" s="17">
        <v>2618.06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1341.53</v>
      </c>
      <c r="C22" s="13">
        <f>++'Completion Factors'!J16</f>
        <v>0.93767830418721143</v>
      </c>
      <c r="D22" s="13">
        <f t="shared" si="1"/>
        <v>89.163228167256207</v>
      </c>
      <c r="E22" s="13">
        <f t="shared" si="2"/>
        <v>89.163228167256207</v>
      </c>
      <c r="F22" s="13"/>
      <c r="G22" s="13">
        <f t="shared" si="3"/>
        <v>1430.6932281672562</v>
      </c>
      <c r="H22" s="14">
        <f t="shared" si="4"/>
        <v>89.163228167256193</v>
      </c>
      <c r="I22" s="13">
        <v>5005.4375</v>
      </c>
      <c r="J22" s="13">
        <f t="shared" si="5"/>
        <v>28.582780789236828</v>
      </c>
      <c r="K22" s="13">
        <f t="shared" si="6"/>
        <v>26.801453419406396</v>
      </c>
      <c r="L22" s="13">
        <f t="shared" si="7"/>
        <v>1.7813273698304322</v>
      </c>
      <c r="M22" s="13">
        <f t="shared" si="9"/>
        <v>110.46073386199606</v>
      </c>
      <c r="N22" s="18">
        <f t="shared" si="10"/>
        <v>0.27696563949449216</v>
      </c>
      <c r="O22" s="18">
        <f t="shared" si="11"/>
        <v>0.93433604162363004</v>
      </c>
      <c r="P22" s="13"/>
      <c r="R22" s="16">
        <f t="shared" si="8"/>
        <v>45078</v>
      </c>
      <c r="S22" s="17"/>
      <c r="T22" s="17"/>
      <c r="U22" s="17">
        <v>1022</v>
      </c>
      <c r="V22" s="17">
        <v>1022</v>
      </c>
      <c r="W22" s="17">
        <v>1022</v>
      </c>
      <c r="X22" s="17">
        <v>1291.53</v>
      </c>
      <c r="Y22" s="17">
        <v>1291.53</v>
      </c>
      <c r="Z22" s="17">
        <v>1341.53</v>
      </c>
      <c r="AA22" s="17">
        <v>1341.53</v>
      </c>
      <c r="AB22" s="17">
        <v>1341.53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6299.2400000000007</v>
      </c>
      <c r="C23" s="13">
        <f>++'Completion Factors'!J15</f>
        <v>0.93014712223130858</v>
      </c>
      <c r="D23" s="13">
        <f t="shared" si="1"/>
        <v>473.06499287994109</v>
      </c>
      <c r="E23" s="13">
        <f t="shared" si="2"/>
        <v>473.06499287994109</v>
      </c>
      <c r="F23" s="13"/>
      <c r="G23" s="13">
        <f t="shared" si="3"/>
        <v>6772.3049928799419</v>
      </c>
      <c r="H23" s="14">
        <f t="shared" si="4"/>
        <v>473.0649928799412</v>
      </c>
      <c r="I23" s="13">
        <v>4973.020833333333</v>
      </c>
      <c r="J23" s="13">
        <f t="shared" si="5"/>
        <v>136.1809093476204</v>
      </c>
      <c r="K23" s="13">
        <f t="shared" si="6"/>
        <v>126.66828093253181</v>
      </c>
      <c r="L23" s="13">
        <f t="shared" si="7"/>
        <v>9.5126284150885851</v>
      </c>
      <c r="M23" s="13">
        <f t="shared" si="9"/>
        <v>110.66169167075365</v>
      </c>
      <c r="N23" s="18">
        <f t="shared" si="10"/>
        <v>1.0308437681843532</v>
      </c>
      <c r="O23" s="18">
        <f t="shared" si="11"/>
        <v>0.93186830724104663</v>
      </c>
      <c r="P23" s="13"/>
      <c r="R23" s="16">
        <f t="shared" si="8"/>
        <v>45108</v>
      </c>
      <c r="S23" s="17"/>
      <c r="T23" s="17">
        <v>3455.1</v>
      </c>
      <c r="U23" s="17">
        <v>4443.1000000000004</v>
      </c>
      <c r="V23" s="17">
        <v>4832.1000000000004</v>
      </c>
      <c r="W23" s="17">
        <v>6299.2400000000007</v>
      </c>
      <c r="X23" s="17">
        <v>6299.2400000000007</v>
      </c>
      <c r="Y23" s="17">
        <v>6299.2400000000007</v>
      </c>
      <c r="Z23" s="17">
        <v>6299.2400000000007</v>
      </c>
      <c r="AA23" s="17">
        <v>6299.2400000000007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4542</v>
      </c>
      <c r="C24" s="13">
        <f>++'Completion Factors'!J14</f>
        <v>0.92972572859056946</v>
      </c>
      <c r="D24" s="13">
        <f t="shared" si="1"/>
        <v>343.31172186178799</v>
      </c>
      <c r="E24" s="13">
        <f t="shared" si="2"/>
        <v>343.31172186178799</v>
      </c>
      <c r="F24" s="19">
        <v>0</v>
      </c>
      <c r="G24" s="13">
        <f t="shared" si="3"/>
        <v>4885.3117218617881</v>
      </c>
      <c r="H24" s="14">
        <f t="shared" si="4"/>
        <v>343.3117218617881</v>
      </c>
      <c r="I24" s="13">
        <v>4940.4366666666656</v>
      </c>
      <c r="J24" s="13">
        <f t="shared" si="5"/>
        <v>98.884209058344823</v>
      </c>
      <c r="K24" s="13">
        <f t="shared" si="6"/>
        <v>91.935193312871817</v>
      </c>
      <c r="L24" s="13">
        <f t="shared" si="7"/>
        <v>6.9490157454730053</v>
      </c>
      <c r="M24" s="13">
        <f t="shared" si="9"/>
        <v>108.6132757110102</v>
      </c>
      <c r="N24" s="18">
        <f t="shared" si="10"/>
        <v>0.80145242225247837</v>
      </c>
      <c r="O24" s="18">
        <f t="shared" si="11"/>
        <v>0.93226574647632166</v>
      </c>
      <c r="P24" s="13"/>
      <c r="R24" s="16">
        <f t="shared" si="8"/>
        <v>45139</v>
      </c>
      <c r="S24" s="17">
        <v>933</v>
      </c>
      <c r="T24" s="17">
        <v>2531</v>
      </c>
      <c r="U24" s="17">
        <v>4112</v>
      </c>
      <c r="V24" s="17">
        <v>4312</v>
      </c>
      <c r="W24" s="17">
        <v>4542</v>
      </c>
      <c r="X24" s="17">
        <v>4542</v>
      </c>
      <c r="Y24" s="17">
        <v>4542</v>
      </c>
      <c r="Z24" s="17">
        <v>4542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3689</v>
      </c>
      <c r="C25" s="13">
        <f>++'Completion Factors'!J13</f>
        <v>0.90426391842913234</v>
      </c>
      <c r="D25" s="13">
        <f t="shared" si="1"/>
        <v>390.56120422061139</v>
      </c>
      <c r="E25" s="13">
        <f t="shared" si="2"/>
        <v>390.56120422061139</v>
      </c>
      <c r="F25" s="19">
        <v>0</v>
      </c>
      <c r="G25" s="13">
        <f t="shared" si="3"/>
        <v>4079.5612042206112</v>
      </c>
      <c r="H25" s="14">
        <f t="shared" si="4"/>
        <v>390.56120422061122</v>
      </c>
      <c r="I25" s="13">
        <v>4909.1833333333334</v>
      </c>
      <c r="J25" s="13">
        <f t="shared" si="5"/>
        <v>83.100608130081611</v>
      </c>
      <c r="K25" s="13">
        <f t="shared" si="6"/>
        <v>75.144881531551405</v>
      </c>
      <c r="L25" s="13">
        <f t="shared" si="7"/>
        <v>7.9557265985302053</v>
      </c>
      <c r="M25" s="13">
        <f t="shared" si="9"/>
        <v>111.02383217329528</v>
      </c>
      <c r="N25" s="18">
        <f t="shared" si="10"/>
        <v>1.4501302221191237</v>
      </c>
      <c r="O25" s="18">
        <f t="shared" si="11"/>
        <v>0.92571169246425145</v>
      </c>
      <c r="P25" s="13"/>
      <c r="R25" s="16">
        <f t="shared" si="8"/>
        <v>45170</v>
      </c>
      <c r="S25" s="17">
        <v>273</v>
      </c>
      <c r="T25" s="17">
        <v>2317</v>
      </c>
      <c r="U25" s="17">
        <v>3507</v>
      </c>
      <c r="V25" s="17">
        <v>3689</v>
      </c>
      <c r="W25" s="17">
        <v>3689</v>
      </c>
      <c r="X25" s="17">
        <v>3689</v>
      </c>
      <c r="Y25" s="17">
        <v>3689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4142.75</v>
      </c>
      <c r="C26" s="13">
        <f>++'Completion Factors'!J12</f>
        <v>0.89016381868616445</v>
      </c>
      <c r="D26" s="13">
        <f t="shared" si="1"/>
        <v>511.16865298960761</v>
      </c>
      <c r="E26" s="13">
        <f t="shared" si="2"/>
        <v>511.16865298960761</v>
      </c>
      <c r="F26" s="19">
        <v>0</v>
      </c>
      <c r="G26" s="13">
        <f t="shared" si="3"/>
        <v>4653.9186529896078</v>
      </c>
      <c r="H26" s="14">
        <f t="shared" si="4"/>
        <v>511.16865298960784</v>
      </c>
      <c r="I26" s="13">
        <v>4864.166666666667</v>
      </c>
      <c r="J26" s="13">
        <f t="shared" si="5"/>
        <v>95.677614932114594</v>
      </c>
      <c r="K26" s="13">
        <f t="shared" si="6"/>
        <v>85.168751070755519</v>
      </c>
      <c r="L26" s="13">
        <f t="shared" si="7"/>
        <v>10.508863861359075</v>
      </c>
      <c r="M26" s="13">
        <f t="shared" si="9"/>
        <v>104.30689838615368</v>
      </c>
      <c r="N26" s="18">
        <f t="shared" si="10"/>
        <v>0.54967545063975487</v>
      </c>
      <c r="O26" s="18">
        <f t="shared" si="11"/>
        <v>0.9240059337739287</v>
      </c>
      <c r="P26" s="13"/>
      <c r="R26" s="16">
        <f t="shared" si="8"/>
        <v>45200</v>
      </c>
      <c r="S26" s="17"/>
      <c r="T26" s="17">
        <v>2488</v>
      </c>
      <c r="U26" s="17">
        <v>2488</v>
      </c>
      <c r="V26" s="17">
        <v>4142.75</v>
      </c>
      <c r="W26" s="17">
        <v>4142.75</v>
      </c>
      <c r="X26" s="17">
        <v>4142.75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7106</v>
      </c>
      <c r="C27" s="13">
        <f>++'Completion Factors'!J11</f>
        <v>0.7611630129732162</v>
      </c>
      <c r="D27" s="13">
        <f t="shared" si="1"/>
        <v>2229.7137418473662</v>
      </c>
      <c r="E27" s="13">
        <f t="shared" si="2"/>
        <v>2229.7137418473662</v>
      </c>
      <c r="F27" s="19">
        <v>0</v>
      </c>
      <c r="G27" s="13">
        <f t="shared" si="3"/>
        <v>9335.7137418473667</v>
      </c>
      <c r="H27" s="14">
        <f t="shared" si="4"/>
        <v>2229.7137418473667</v>
      </c>
      <c r="I27" s="13">
        <v>4828.1075000000001</v>
      </c>
      <c r="J27" s="13">
        <f t="shared" si="5"/>
        <v>193.36176217798311</v>
      </c>
      <c r="K27" s="13">
        <f t="shared" si="6"/>
        <v>147.17982149320412</v>
      </c>
      <c r="L27" s="13">
        <f t="shared" si="7"/>
        <v>46.181940684778994</v>
      </c>
      <c r="M27" s="13">
        <f t="shared" si="9"/>
        <v>104.39185480136453</v>
      </c>
      <c r="N27" s="18">
        <f t="shared" si="10"/>
        <v>1.0434159326239121</v>
      </c>
      <c r="O27" s="18">
        <f t="shared" si="11"/>
        <v>0.92058714406813991</v>
      </c>
      <c r="P27" s="13"/>
      <c r="R27" s="16">
        <f t="shared" si="8"/>
        <v>45231</v>
      </c>
      <c r="S27" s="17"/>
      <c r="T27" s="17"/>
      <c r="U27" s="17">
        <v>6517</v>
      </c>
      <c r="V27" s="17">
        <v>7106</v>
      </c>
      <c r="W27" s="17">
        <v>7106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8673</v>
      </c>
      <c r="C28" s="13">
        <f>++'Completion Factors'!J10</f>
        <v>0.66778075286319516</v>
      </c>
      <c r="D28" s="13">
        <f t="shared" si="1"/>
        <v>4314.7957141073721</v>
      </c>
      <c r="E28" s="13">
        <f t="shared" si="2"/>
        <v>4314.7957141073721</v>
      </c>
      <c r="F28" s="19">
        <v>0</v>
      </c>
      <c r="G28" s="13">
        <f t="shared" si="3"/>
        <v>12987.795714107371</v>
      </c>
      <c r="H28" s="14">
        <f t="shared" si="4"/>
        <v>4314.7957141073712</v>
      </c>
      <c r="I28" s="13">
        <v>4792.87</v>
      </c>
      <c r="J28" s="13">
        <f t="shared" si="5"/>
        <v>270.98159795920543</v>
      </c>
      <c r="K28" s="13">
        <f t="shared" si="6"/>
        <v>180.95629549726991</v>
      </c>
      <c r="L28" s="13">
        <f t="shared" si="7"/>
        <v>90.025302461935524</v>
      </c>
      <c r="M28" s="13">
        <f t="shared" si="9"/>
        <v>111.76216493714557</v>
      </c>
      <c r="N28" s="18">
        <f t="shared" si="10"/>
        <v>1.5658951695428132</v>
      </c>
      <c r="O28" s="18">
        <f t="shared" si="11"/>
        <v>0.91754403065710111</v>
      </c>
      <c r="P28" s="20"/>
      <c r="R28" s="16">
        <f t="shared" si="8"/>
        <v>45261</v>
      </c>
      <c r="S28" s="17"/>
      <c r="T28" s="17">
        <v>1454</v>
      </c>
      <c r="U28" s="17">
        <v>4663</v>
      </c>
      <c r="V28" s="17">
        <v>8673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6953</v>
      </c>
      <c r="C29" s="13">
        <f>++'Completion Factors'!J9</f>
        <v>0.53438828865666521</v>
      </c>
      <c r="D29" s="13">
        <f t="shared" si="1"/>
        <v>6058.1384317165994</v>
      </c>
      <c r="E29" s="13">
        <f t="shared" si="2"/>
        <v>6058.1384317165994</v>
      </c>
      <c r="F29" s="13">
        <f>ROUND(+I29*J29/100,0)-D29-B29</f>
        <v>2908.8615682834006</v>
      </c>
      <c r="G29" s="13">
        <f t="shared" si="3"/>
        <v>15920</v>
      </c>
      <c r="H29" s="14">
        <f t="shared" si="4"/>
        <v>8967</v>
      </c>
      <c r="I29" s="13">
        <v>4752.3116666666674</v>
      </c>
      <c r="J29" s="19">
        <v>335</v>
      </c>
      <c r="K29" s="13">
        <f t="shared" si="6"/>
        <v>146.30774426621147</v>
      </c>
      <c r="L29" s="13">
        <f t="shared" si="7"/>
        <v>188.69225573378853</v>
      </c>
      <c r="M29" s="13">
        <f t="shared" si="9"/>
        <v>129.05770295113507</v>
      </c>
      <c r="N29" s="18">
        <f t="shared" si="10"/>
        <v>2.8220189466848984</v>
      </c>
      <c r="O29" s="18">
        <f t="shared" si="11"/>
        <v>0.92172300988511546</v>
      </c>
      <c r="P29" s="13"/>
      <c r="R29" s="16">
        <f t="shared" si="8"/>
        <v>45292</v>
      </c>
      <c r="S29" s="17"/>
      <c r="T29" s="17"/>
      <c r="U29" s="17">
        <v>6953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2530</v>
      </c>
      <c r="C30" s="13">
        <f>++'Completion Factors'!J8</f>
        <v>0.2966090064081976</v>
      </c>
      <c r="D30" s="13">
        <f t="shared" si="1"/>
        <v>5999.7477330077345</v>
      </c>
      <c r="E30" s="13">
        <f t="shared" si="2"/>
        <v>5999.7477330077345</v>
      </c>
      <c r="F30" s="13">
        <f>ROUND(+I30*J30/100,0)-D30-B30</f>
        <v>7289.2522669922655</v>
      </c>
      <c r="G30" s="13">
        <f t="shared" si="3"/>
        <v>15819</v>
      </c>
      <c r="H30" s="14">
        <f t="shared" si="4"/>
        <v>13289</v>
      </c>
      <c r="I30" s="13">
        <v>4722.149166666667</v>
      </c>
      <c r="J30" s="19">
        <v>335</v>
      </c>
      <c r="K30" s="13">
        <f t="shared" si="6"/>
        <v>53.577299460574004</v>
      </c>
      <c r="L30" s="13">
        <f t="shared" si="7"/>
        <v>281.42270053942599</v>
      </c>
      <c r="M30" s="13">
        <f t="shared" si="9"/>
        <v>148.84484004576413</v>
      </c>
      <c r="N30" s="18">
        <f t="shared" si="10"/>
        <v>3.6802318623520032</v>
      </c>
      <c r="O30" s="18">
        <f t="shared" si="11"/>
        <v>0.92963927250773526</v>
      </c>
      <c r="P30" s="13"/>
      <c r="R30" s="16">
        <f t="shared" si="8"/>
        <v>45323</v>
      </c>
      <c r="S30" s="17"/>
      <c r="T30" s="17">
        <v>2530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0.1021997737914425</v>
      </c>
      <c r="D31" s="13">
        <f t="shared" si="1"/>
        <v>0</v>
      </c>
      <c r="E31" s="13">
        <f t="shared" si="2"/>
        <v>0</v>
      </c>
      <c r="F31" s="13">
        <f>ROUND(+I31*J31/100,0)-D31-B31</f>
        <v>15786</v>
      </c>
      <c r="G31" s="13">
        <f t="shared" si="3"/>
        <v>15786</v>
      </c>
      <c r="H31" s="14">
        <f t="shared" si="4"/>
        <v>15786</v>
      </c>
      <c r="I31" s="13">
        <v>4712.149166666667</v>
      </c>
      <c r="J31" s="19">
        <v>335</v>
      </c>
      <c r="K31" s="13">
        <f t="shared" si="6"/>
        <v>0</v>
      </c>
      <c r="L31" s="13">
        <f t="shared" si="7"/>
        <v>335</v>
      </c>
      <c r="M31" s="13">
        <f t="shared" si="9"/>
        <v>173.75983567799759</v>
      </c>
      <c r="N31" s="18">
        <f t="shared" si="10"/>
        <v>10.054681504259545</v>
      </c>
      <c r="O31" s="18">
        <f t="shared" si="11"/>
        <v>0.93483971388964437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47022.027923953472</v>
      </c>
      <c r="I33" s="13"/>
      <c r="J33" s="22">
        <f>SUM(G20:G31)/SUM(I20:I31)</f>
        <v>1.7375983567799758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50548.680018249979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2024-09-20T14:59:32Z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