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AFED7F96-3E9C-46F7-87CD-1CFB69556C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<sst xmlns="http://schemas.openxmlformats.org/spreadsheetml/2006/main" count="137" uniqueCount="65">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</sst>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C5E-A13C-258B354215C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C5E-A13C-258B354215C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7-4C5E-A13C-258B354215C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4C5E-A13C-258B354215C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7-4C5E-A13C-258B354215C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7-4C5E-A13C-258B354215C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7-4C5E-A13C-258B354215C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7-4C5E-A13C-258B354215C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C7-4C5E-A13C-258B3542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F-46F5-8A5C-91AA75D83E8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F-46F5-8A5C-91AA75D83E8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F-46F5-8A5C-91AA75D83E8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F-46F5-8A5C-91AA75D83E8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F-46F5-8A5C-91AA75D83E8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F-46F5-8A5C-91AA75D83E8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F-46F5-8A5C-91AA75D83E8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F-46F5-8A5C-91AA75D83E8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4F-46F5-8A5C-91AA75D8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0.1768592115555567</v>
      </c>
      <c r="I7" s="5">
        <v>5.8858682030657923E-2</v>
      </c>
      <c r="J7" s="5">
        <f t="shared" ref="J7:J30" si="4">I7</f>
        <v>5.8858682030657923E-2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0.79691914107523365</v>
      </c>
      <c r="I8" s="5">
        <v>0.33279964053310662</v>
      </c>
      <c r="J8" s="5">
        <f t="shared" si="4"/>
        <v>0.33279964053310662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0.55777097859580349</v>
      </c>
      <c r="I9" s="5">
        <v>0.41760778902120571</v>
      </c>
      <c r="J9" s="5">
        <f t="shared" si="4"/>
        <v>0.41760778902120571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0.99650394685609422</v>
      </c>
      <c r="I10" s="5">
        <v>0.74870834992623558</v>
      </c>
      <c r="J10" s="5">
        <f t="shared" si="4"/>
        <v>0.74870834992623558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0.96086178219994278</v>
      </c>
      <c r="I11" s="5">
        <v>0.75133505721513916</v>
      </c>
      <c r="J11" s="5">
        <f t="shared" si="4"/>
        <v>0.75133505721513916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0.99969217869770943</v>
      </c>
      <c r="I12" s="5">
        <v>0.78193874616900538</v>
      </c>
      <c r="J12" s="5">
        <f t="shared" si="4"/>
        <v>0.78193874616900538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0.86337501902236236</v>
      </c>
      <c r="I13" s="5">
        <v>0.78217951768676475</v>
      </c>
      <c r="J13" s="5">
        <f t="shared" si="4"/>
        <v>0.78217951768676475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0.99337076494080434</v>
      </c>
      <c r="I14" s="5">
        <v>0.90595569764395212</v>
      </c>
      <c r="J14" s="5">
        <f t="shared" si="4"/>
        <v>0.90595569764395212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0.99830996229798197</v>
      </c>
      <c r="I15" s="5">
        <v>0.91200157042867946</v>
      </c>
      <c r="J15" s="5">
        <f t="shared" si="4"/>
        <v>0.91200157042867946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0.91503257654270809</v>
      </c>
      <c r="I16" s="5">
        <v>0.91354549676071384</v>
      </c>
      <c r="J16" s="5">
        <f t="shared" si="4"/>
        <v>0.91354549676071384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1</v>
      </c>
      <c r="I17" s="5">
        <v>0.99837483405496563</v>
      </c>
      <c r="J17" s="5">
        <f t="shared" si="4"/>
        <v>0.99837483405496563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0.99837483405496563</v>
      </c>
      <c r="I18" s="5">
        <v>0.99837483405496563</v>
      </c>
      <c r="J18" s="5">
        <f t="shared" si="4"/>
        <v>0.99837483405496563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5.8858682030657923E-2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5.6542149611804096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0.33279964053310662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1.2548324521993059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0.41760778902120571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1.7928505396919621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0.74870834992623558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1.0035083184115181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0.75133505721513916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1.0407324118047949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0.78193874616900538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1.0003079160854209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0.78217951768676475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1.158245232914364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0.90595569764395212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1.006673475094257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0.91200157042867946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1.001692898764756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0.91354549676071384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1.092857266107756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0.99837483405496563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0.99837483405496563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1.0016278114087009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1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1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1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1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1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1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19233.97</v>
      </c>
      <c r="H13" s="14">
        <f t="shared" si="4"/>
        <v>0</v>
      </c>
      <c r="I13" s="13">
        <v>25311.998333333329</v>
      </c>
      <c r="J13" s="13">
        <f t="shared" si="5"/>
        <v>75.987560313129507</v>
      </c>
      <c r="K13" s="13">
        <f t="shared" si="6"/>
        <v>75.987560313129507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36817.21</v>
      </c>
      <c r="H14" s="14">
        <f t="shared" si="4"/>
        <v>0</v>
      </c>
      <c r="I14" s="13">
        <v>24880.449166666669</v>
      </c>
      <c r="J14" s="13">
        <f t="shared" si="5"/>
        <v>147.97646840445907</v>
      </c>
      <c r="K14" s="13">
        <f t="shared" si="6"/>
        <v>147.97646840445907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32996.93</v>
      </c>
      <c r="H15" s="14">
        <f t="shared" si="4"/>
        <v>0</v>
      </c>
      <c r="I15" s="13">
        <v>24611.719166666669</v>
      </c>
      <c r="J15" s="13">
        <f t="shared" si="5"/>
        <v>134.06999233393657</v>
      </c>
      <c r="K15" s="13">
        <f t="shared" si="6"/>
        <v>134.06999233393657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14402.84</v>
      </c>
      <c r="H16" s="14">
        <f t="shared" si="4"/>
        <v>0</v>
      </c>
      <c r="I16" s="13">
        <v>24633.530833333331</v>
      </c>
      <c r="J16" s="13">
        <f t="shared" si="5"/>
        <v>58.468435148202644</v>
      </c>
      <c r="K16" s="13">
        <f t="shared" si="6"/>
        <v>58.468435148202644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12163.1</v>
      </c>
      <c r="H17" s="14">
        <f t="shared" si="4"/>
        <v>0</v>
      </c>
      <c r="I17" s="13">
        <v>23784.6325</v>
      </c>
      <c r="J17" s="13">
        <f t="shared" si="5"/>
        <v>51.138481958886686</v>
      </c>
      <c r="K17" s="13">
        <f t="shared" si="6"/>
        <v>51.138481958886693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9539.1299999999992</v>
      </c>
      <c r="H18" s="14">
        <f t="shared" si="4"/>
        <v>0</v>
      </c>
      <c r="I18" s="13">
        <v>22692.45583333333</v>
      </c>
      <c r="J18" s="13">
        <f t="shared" si="5"/>
        <v>42.036569642620215</v>
      </c>
      <c r="K18" s="13">
        <f t="shared" si="6"/>
        <v>42.036569642620222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13444.95</v>
      </c>
      <c r="H19" s="14">
        <f t="shared" si="4"/>
        <v>0</v>
      </c>
      <c r="I19" s="13">
        <v>21360.85083333333</v>
      </c>
      <c r="J19" s="13">
        <f t="shared" si="5"/>
        <v>62.942015301278779</v>
      </c>
      <c r="K19" s="13">
        <f t="shared" si="6"/>
        <v>62.942015301278786</v>
      </c>
      <c r="L19" s="13">
        <f t="shared" si="7"/>
        <v>0</v>
      </c>
      <c r="M19" s="13">
        <f t="shared" ref="M19:M31" si="9">SUM(G8:G19)/SUM(I8:I19)*100</f>
        <v>81.375253787925544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0.99837483405496563</v>
      </c>
      <c r="D20" s="13">
        <f t="shared" si="1"/>
        <v>31.679749399113565</v>
      </c>
      <c r="E20" s="13">
        <f t="shared" si="2"/>
        <v>31.679749399113565</v>
      </c>
      <c r="F20" s="13"/>
      <c r="G20" s="13">
        <f t="shared" si="3"/>
        <v>19493.239749399116</v>
      </c>
      <c r="H20" s="14">
        <f t="shared" si="4"/>
        <v>31.679749399114371</v>
      </c>
      <c r="I20" s="13">
        <v>21157.324166666669</v>
      </c>
      <c r="J20" s="13">
        <f t="shared" si="5"/>
        <v>92.134712290841975</v>
      </c>
      <c r="K20" s="13">
        <f t="shared" si="6"/>
        <v>91.984978094071352</v>
      </c>
      <c r="L20" s="13">
        <f t="shared" si="7"/>
        <v>0.14973419677062338</v>
      </c>
      <c r="M20" s="13">
        <f t="shared" si="9"/>
        <v>84.71499842952727</v>
      </c>
      <c r="N20" s="18">
        <f t="shared" ref="N20:N31" si="10">J20/J8</f>
        <v>1.7028963341131966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0.99837483405496563</v>
      </c>
      <c r="D21" s="13">
        <f t="shared" si="1"/>
        <v>46.439506116541068</v>
      </c>
      <c r="E21" s="13">
        <f t="shared" si="2"/>
        <v>46.439506116541068</v>
      </c>
      <c r="F21" s="13"/>
      <c r="G21" s="13">
        <f t="shared" si="3"/>
        <v>28575.239506116541</v>
      </c>
      <c r="H21" s="14">
        <f t="shared" si="4"/>
        <v>46.439506116541452</v>
      </c>
      <c r="I21" s="13">
        <v>20162.486666666671</v>
      </c>
      <c r="J21" s="13">
        <f t="shared" si="5"/>
        <v>141.72477819096653</v>
      </c>
      <c r="K21" s="13">
        <f t="shared" si="6"/>
        <v>141.49445190788302</v>
      </c>
      <c r="L21" s="13">
        <f t="shared" si="7"/>
        <v>0.23032628308351377</v>
      </c>
      <c r="M21" s="13">
        <f t="shared" si="9"/>
        <v>89.754150290415112</v>
      </c>
      <c r="N21" s="18">
        <f t="shared" si="10"/>
        <v>1.9150114936681397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0.91354549676071384</v>
      </c>
      <c r="D22" s="13">
        <f t="shared" si="1"/>
        <v>1167.5016378812782</v>
      </c>
      <c r="E22" s="13">
        <f t="shared" si="2"/>
        <v>1167.5016378812782</v>
      </c>
      <c r="F22" s="13"/>
      <c r="G22" s="13">
        <f t="shared" si="3"/>
        <v>13504.231637881277</v>
      </c>
      <c r="H22" s="14">
        <f t="shared" si="4"/>
        <v>1167.5016378812779</v>
      </c>
      <c r="I22" s="13">
        <v>19338.824166666669</v>
      </c>
      <c r="J22" s="13">
        <f t="shared" si="5"/>
        <v>69.829641768799064</v>
      </c>
      <c r="K22" s="13">
        <f t="shared" si="6"/>
        <v>63.792554778300236</v>
      </c>
      <c r="L22" s="13">
        <f t="shared" si="7"/>
        <v>6.0370869904988282</v>
      </c>
      <c r="M22" s="13">
        <f t="shared" si="9"/>
        <v>84.137021111136022</v>
      </c>
      <c r="N22" s="18">
        <f t="shared" si="10"/>
        <v>0.51824425333814583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0.91200157042867946</v>
      </c>
      <c r="D23" s="13">
        <f t="shared" si="1"/>
        <v>568.18326770306612</v>
      </c>
      <c r="E23" s="13">
        <f t="shared" si="2"/>
        <v>568.18326770306612</v>
      </c>
      <c r="F23" s="13"/>
      <c r="G23" s="13">
        <f t="shared" si="3"/>
        <v>6456.7432677030647</v>
      </c>
      <c r="H23" s="14">
        <f t="shared" si="4"/>
        <v>568.18326770306612</v>
      </c>
      <c r="I23" s="13">
        <v>19304.613333333331</v>
      </c>
      <c r="J23" s="13">
        <f t="shared" si="5"/>
        <v>33.446633487106354</v>
      </c>
      <c r="K23" s="13">
        <f t="shared" si="6"/>
        <v>30.503382265793462</v>
      </c>
      <c r="L23" s="13">
        <f t="shared" si="7"/>
        <v>2.9432512213128916</v>
      </c>
      <c r="M23" s="13">
        <f t="shared" si="9"/>
        <v>81.968028103552541</v>
      </c>
      <c r="N23" s="18">
        <f t="shared" si="10"/>
        <v>0.48267952568729156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0.90595569764395212</v>
      </c>
      <c r="D24" s="13">
        <f t="shared" si="1"/>
        <v>795.7087220506678</v>
      </c>
      <c r="E24" s="13">
        <f t="shared" si="2"/>
        <v>795.7087220506678</v>
      </c>
      <c r="F24" s="19">
        <v>0</v>
      </c>
      <c r="G24" s="13">
        <f t="shared" si="3"/>
        <v>8460.9987220506664</v>
      </c>
      <c r="H24" s="14">
        <f t="shared" si="4"/>
        <v>795.70872205066735</v>
      </c>
      <c r="I24" s="13">
        <v>18995.066666666669</v>
      </c>
      <c r="J24" s="13">
        <f t="shared" si="5"/>
        <v>44.543137807978205</v>
      </c>
      <c r="K24" s="13">
        <f t="shared" si="6"/>
        <v>40.354109488077597</v>
      </c>
      <c r="L24" s="13">
        <f t="shared" si="7"/>
        <v>4.1890283199006078</v>
      </c>
      <c r="M24" s="13">
        <f t="shared" si="9"/>
        <v>80.789313886024729</v>
      </c>
      <c r="N24" s="18">
        <f t="shared" si="10"/>
        <v>0.66979668155952587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0.78217951768676475</v>
      </c>
      <c r="D25" s="13">
        <f t="shared" si="1"/>
        <v>2024.519237555369</v>
      </c>
      <c r="E25" s="13">
        <f t="shared" si="2"/>
        <v>2024.519237555369</v>
      </c>
      <c r="F25" s="19">
        <v>0</v>
      </c>
      <c r="G25" s="13">
        <f t="shared" si="3"/>
        <v>9294.4392375553689</v>
      </c>
      <c r="H25" s="14">
        <f t="shared" si="4"/>
        <v>2024.5192375553697</v>
      </c>
      <c r="I25" s="13">
        <v>18959.854166666672</v>
      </c>
      <c r="J25" s="13">
        <f t="shared" si="5"/>
        <v>49.021681052251587</v>
      </c>
      <c r="K25" s="13">
        <f t="shared" si="6"/>
        <v>38.343754841644554</v>
      </c>
      <c r="L25" s="13">
        <f t="shared" si="7"/>
        <v>10.677926210607033</v>
      </c>
      <c r="M25" s="13">
        <f t="shared" si="9"/>
        <v>78.939366358188053</v>
      </c>
      <c r="N25" s="18">
        <f t="shared" si="10"/>
        <v>0.64512771367106758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0.78193874616900538</v>
      </c>
      <c r="D26" s="13">
        <f t="shared" si="1"/>
        <v>8849.3874042978096</v>
      </c>
      <c r="E26" s="13">
        <f t="shared" si="2"/>
        <v>8849.3874042978096</v>
      </c>
      <c r="F26" s="19">
        <v>0</v>
      </c>
      <c r="G26" s="13">
        <f t="shared" si="3"/>
        <v>40582.117404297809</v>
      </c>
      <c r="H26" s="14">
        <f t="shared" si="4"/>
        <v>8849.3874042978096</v>
      </c>
      <c r="I26" s="13">
        <v>18674.728333333329</v>
      </c>
      <c r="J26" s="13">
        <f t="shared" si="5"/>
        <v>217.31034947298824</v>
      </c>
      <c r="K26" s="13">
        <f t="shared" si="6"/>
        <v>169.9233821964568</v>
      </c>
      <c r="L26" s="13">
        <f t="shared" si="7"/>
        <v>47.386967276531436</v>
      </c>
      <c r="M26" s="13">
        <f t="shared" si="9"/>
        <v>82.354613030403314</v>
      </c>
      <c r="N26" s="18">
        <f t="shared" si="10"/>
        <v>1.4685466670215512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0.75133505721513916</v>
      </c>
      <c r="D27" s="13">
        <f t="shared" si="1"/>
        <v>3244.6795200995639</v>
      </c>
      <c r="E27" s="13">
        <f t="shared" si="2"/>
        <v>3244.6795200995639</v>
      </c>
      <c r="F27" s="19">
        <v>0</v>
      </c>
      <c r="G27" s="13">
        <f t="shared" si="3"/>
        <v>13048.399520099565</v>
      </c>
      <c r="H27" s="14">
        <f t="shared" si="4"/>
        <v>3244.6795200995639</v>
      </c>
      <c r="I27" s="13">
        <v>18101.9375</v>
      </c>
      <c r="J27" s="13">
        <f t="shared" si="5"/>
        <v>72.082889028312934</v>
      </c>
      <c r="K27" s="13">
        <f t="shared" si="6"/>
        <v>54.158401552320022</v>
      </c>
      <c r="L27" s="13">
        <f t="shared" si="7"/>
        <v>17.924487475992912</v>
      </c>
      <c r="M27" s="13">
        <f t="shared" si="9"/>
        <v>76.45274668207847</v>
      </c>
      <c r="N27" s="18">
        <f t="shared" si="10"/>
        <v>0.53765117587813049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0.74870834992623558</v>
      </c>
      <c r="D28" s="13">
        <f t="shared" si="1"/>
        <v>1816.9422166306106</v>
      </c>
      <c r="E28" s="13">
        <f t="shared" si="2"/>
        <v>1816.9422166306106</v>
      </c>
      <c r="F28" s="19">
        <v>0</v>
      </c>
      <c r="G28" s="13">
        <f t="shared" si="3"/>
        <v>7230.4122166306106</v>
      </c>
      <c r="H28" s="14">
        <f t="shared" si="4"/>
        <v>1816.9422166306103</v>
      </c>
      <c r="I28" s="13">
        <v>18045.39916666667</v>
      </c>
      <c r="J28" s="13">
        <f t="shared" si="5"/>
        <v>40.06789847013512</v>
      </c>
      <c r="K28" s="13">
        <f t="shared" si="6"/>
        <v>29.999170148586806</v>
      </c>
      <c r="L28" s="13">
        <f t="shared" si="7"/>
        <v>10.068728321548313</v>
      </c>
      <c r="M28" s="13">
        <f t="shared" si="9"/>
        <v>75.565043471275573</v>
      </c>
      <c r="N28" s="18">
        <f t="shared" si="10"/>
        <v>0.68529110397042725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0.41760778902120571</v>
      </c>
      <c r="D29" s="13">
        <f t="shared" si="1"/>
        <v>10651.01015186585</v>
      </c>
      <c r="E29" s="13">
        <f t="shared" si="2"/>
        <v>10651.01015186585</v>
      </c>
      <c r="F29" s="13">
        <f>ROUND(+I29*J29/100,0)-D29-B29</f>
        <v>-4189.3801518658502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78.376986713849206</v>
      </c>
      <c r="N29" s="18">
        <f t="shared" si="10"/>
        <v>1.5643796400588668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0.33279964053310662</v>
      </c>
      <c r="D30" s="13">
        <f t="shared" si="1"/>
        <v>598.99741202300845</v>
      </c>
      <c r="E30" s="13">
        <f t="shared" si="2"/>
        <v>598.99741202300845</v>
      </c>
      <c r="F30" s="13">
        <f>ROUND(+I30*J30/100,0)-D30-B30</f>
        <v>12629.22258797699</v>
      </c>
      <c r="G30" s="13">
        <f t="shared" si="3"/>
        <v>13526.999999999998</v>
      </c>
      <c r="H30" s="14">
        <f t="shared" si="4"/>
        <v>13228.219999999998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82.103851266627544</v>
      </c>
      <c r="N30" s="18">
        <f t="shared" si="10"/>
        <v>1.9031048603663716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5.8858682030657923E-2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83.789320199411364</v>
      </c>
      <c r="N31" s="18">
        <f t="shared" si="10"/>
        <v>1.2710110983429961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50895.891261734017</v>
      </c>
      <c r="I33" s="13"/>
      <c r="J33" s="22">
        <f>SUM(G20:G31)/SUM(I20:I31)</f>
        <v>0.83789320199411366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54713.083106364065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