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7\"/>
    </mc:Choice>
  </mc:AlternateContent>
  <xr:revisionPtr revIDLastSave="0" documentId="8_{EF958791-5214-443D-8749-BB6DCC9B4DE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<sst xmlns="http://schemas.openxmlformats.org/spreadsheetml/2006/main" count="137" uniqueCount="65">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</sst>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5.8627573175719219E-2</c:v>
                </c:pt>
                <c:pt idx="1">
                  <c:v>0.1446146805001074</c:v>
                </c:pt>
                <c:pt idx="2">
                  <c:v>0.48079899194963549</c:v>
                </c:pt>
                <c:pt idx="3">
                  <c:v>0.53730295769511072</c:v>
                </c:pt>
                <c:pt idx="4">
                  <c:v>0.59606030947468858</c:v>
                </c:pt>
                <c:pt idx="5">
                  <c:v>0.67161071910413195</c:v>
                </c:pt>
                <c:pt idx="6">
                  <c:v>0.71928388326198944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C-48D1-8E71-86E4C031C41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5.3855126799609507E-2</c:v>
                </c:pt>
                <c:pt idx="1">
                  <c:v>0.12685874312796899</c:v>
                </c:pt>
                <c:pt idx="2">
                  <c:v>0.54525783453246024</c:v>
                </c:pt>
                <c:pt idx="3">
                  <c:v>0.59889784147919822</c:v>
                </c:pt>
                <c:pt idx="4">
                  <c:v>0.66045268617296815</c:v>
                </c:pt>
                <c:pt idx="5">
                  <c:v>0.73687768326286873</c:v>
                </c:pt>
                <c:pt idx="6">
                  <c:v>0.78859693985123047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8D1-8E71-86E4C031C41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5.4850323375112059E-2</c:v>
                </c:pt>
                <c:pt idx="1">
                  <c:v>0.1206707114252465</c:v>
                </c:pt>
                <c:pt idx="2">
                  <c:v>0.67562162373546608</c:v>
                </c:pt>
                <c:pt idx="3">
                  <c:v>0.71601833075110022</c:v>
                </c:pt>
                <c:pt idx="4">
                  <c:v>0.77412952628132725</c:v>
                </c:pt>
                <c:pt idx="5">
                  <c:v>0.79283415903036769</c:v>
                </c:pt>
                <c:pt idx="6">
                  <c:v>0.83568638751530366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7C-48D1-8E71-86E4C031C41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7C-48D1-8E71-86E4C031C41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3.9679012770310967E-2</c:v>
                </c:pt>
                <c:pt idx="1">
                  <c:v>0.1065664914402637</c:v>
                </c:pt>
                <c:pt idx="2">
                  <c:v>0.34348644725296329</c:v>
                </c:pt>
                <c:pt idx="3">
                  <c:v>0.43978458810085219</c:v>
                </c:pt>
                <c:pt idx="4">
                  <c:v>0.51058388242154717</c:v>
                </c:pt>
                <c:pt idx="5">
                  <c:v>0.62399094144697176</c:v>
                </c:pt>
                <c:pt idx="6">
                  <c:v>0.69344503999089757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7C-48D1-8E71-86E4C031C41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3.4132376784690978E-2</c:v>
                </c:pt>
                <c:pt idx="1">
                  <c:v>8.6013589497421272E-2</c:v>
                </c:pt>
                <c:pt idx="2">
                  <c:v>0.35243893184129471</c:v>
                </c:pt>
                <c:pt idx="3">
                  <c:v>0.45579254229711469</c:v>
                </c:pt>
                <c:pt idx="4">
                  <c:v>0.5372724578157777</c:v>
                </c:pt>
                <c:pt idx="5">
                  <c:v>0.67318530700491164</c:v>
                </c:pt>
                <c:pt idx="6">
                  <c:v>0.76525573977733485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7C-48D1-8E71-86E4C031C41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3.6407971808385189E-2</c:v>
                </c:pt>
                <c:pt idx="1">
                  <c:v>8.0097537978447403E-2</c:v>
                </c:pt>
                <c:pt idx="2">
                  <c:v>0.44344729308308362</c:v>
                </c:pt>
                <c:pt idx="3">
                  <c:v>0.53271021415916642</c:v>
                </c:pt>
                <c:pt idx="4">
                  <c:v>0.6195616631811306</c:v>
                </c:pt>
                <c:pt idx="5">
                  <c:v>0.66862400892469498</c:v>
                </c:pt>
                <c:pt idx="6">
                  <c:v>0.78203422145956081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7C-48D1-8E71-86E4C031C41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0.29695620848165383</c:v>
                </c:pt>
                <c:pt idx="1">
                  <c:v>0.29695620848165383</c:v>
                </c:pt>
                <c:pt idx="2">
                  <c:v>0.40900218529301863</c:v>
                </c:pt>
                <c:pt idx="3">
                  <c:v>0.53763613876602756</c:v>
                </c:pt>
                <c:pt idx="4">
                  <c:v>0.62822979382330291</c:v>
                </c:pt>
                <c:pt idx="5">
                  <c:v>0.64398568277599366</c:v>
                </c:pt>
                <c:pt idx="6">
                  <c:v>0.7727191158477128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7C-48D1-8E71-86E4C031C41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0.36410923286393648</c:v>
                </c:pt>
                <c:pt idx="1">
                  <c:v>0.36410923286393648</c:v>
                </c:pt>
                <c:pt idx="2">
                  <c:v>0.52700020546096082</c:v>
                </c:pt>
                <c:pt idx="3">
                  <c:v>0.66765791158106924</c:v>
                </c:pt>
                <c:pt idx="4">
                  <c:v>0.78968840022868703</c:v>
                </c:pt>
                <c:pt idx="5">
                  <c:v>0.79352313902879179</c:v>
                </c:pt>
                <c:pt idx="6">
                  <c:v>0.82723958921345564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7C-48D1-8E71-86E4C031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3.3246900680272109</c:v>
                </c:pt>
                <c:pt idx="2">
                  <c:v>1.11752097381975</c:v>
                </c:pt>
                <c:pt idx="3">
                  <c:v>1.10935609219728</c:v>
                </c:pt>
                <c:pt idx="4">
                  <c:v>1.1267496064215829</c:v>
                </c:pt>
                <c:pt idx="5">
                  <c:v>1.070983328290902</c:v>
                </c:pt>
                <c:pt idx="6">
                  <c:v>1.02265362374074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3-435F-A16F-AC1A985EDA0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4.2981494305239183</c:v>
                </c:pt>
                <c:pt idx="2">
                  <c:v>1.098375490547022</c:v>
                </c:pt>
                <c:pt idx="3">
                  <c:v>1.102780207959571</c:v>
                </c:pt>
                <c:pt idx="4">
                  <c:v>1.115716081847967</c:v>
                </c:pt>
                <c:pt idx="5">
                  <c:v>1.0701870307149901</c:v>
                </c:pt>
                <c:pt idx="6">
                  <c:v>1.012723626829839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3-435F-A16F-AC1A985EDA0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5.5988865546218491</c:v>
                </c:pt>
                <c:pt idx="2">
                  <c:v>1.0597919095488439</c:v>
                </c:pt>
                <c:pt idx="3">
                  <c:v>1.0811588098160401</c:v>
                </c:pt>
                <c:pt idx="4">
                  <c:v>1.024162148728381</c:v>
                </c:pt>
                <c:pt idx="5">
                  <c:v>1.0540494225644159</c:v>
                </c:pt>
                <c:pt idx="6">
                  <c:v>1.0107862170698141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3-435F-A16F-AC1A985EDA0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3-435F-A16F-AC1A985EDA0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3.223212499639307</c:v>
                </c:pt>
                <c:pt idx="2">
                  <c:v>1.280354993968567</c:v>
                </c:pt>
                <c:pt idx="3">
                  <c:v>1.160986301558296</c:v>
                </c:pt>
                <c:pt idx="4">
                  <c:v>1.2221124930296829</c:v>
                </c:pt>
                <c:pt idx="5">
                  <c:v>1.111306260925629</c:v>
                </c:pt>
                <c:pt idx="6">
                  <c:v>1.0372840859991059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3-435F-A16F-AC1A985EDA0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4.0974796413055294</c:v>
                </c:pt>
                <c:pt idx="2">
                  <c:v>1.2932525357396121</c:v>
                </c:pt>
                <c:pt idx="3">
                  <c:v>1.1787653547555179</c:v>
                </c:pt>
                <c:pt idx="4">
                  <c:v>1.252968204887466</c:v>
                </c:pt>
                <c:pt idx="5">
                  <c:v>1.136768333792157</c:v>
                </c:pt>
                <c:pt idx="6">
                  <c:v>1.022465253980108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3-435F-A16F-AC1A985EDA0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5.5363411195286192</c:v>
                </c:pt>
                <c:pt idx="2">
                  <c:v>1.201293191927002</c:v>
                </c:pt>
                <c:pt idx="3">
                  <c:v>1.1630369508852969</c:v>
                </c:pt>
                <c:pt idx="4">
                  <c:v>1.0791888017919871</c:v>
                </c:pt>
                <c:pt idx="5">
                  <c:v>1.1696173200798701</c:v>
                </c:pt>
                <c:pt idx="6">
                  <c:v>1.020552023548376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B3-435F-A16F-AC1A985EDA0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1.025079818097774</c:v>
                </c:pt>
                <c:pt idx="5">
                  <c:v>1.1999010793482161</c:v>
                </c:pt>
                <c:pt idx="6">
                  <c:v>1.0037508272408491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3-435F-A16F-AC1A985EDA0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1.004856015105444</c:v>
                </c:pt>
                <c:pt idx="5">
                  <c:v>1.0424895614586991</c:v>
                </c:pt>
                <c:pt idx="6">
                  <c:v>1.005200647480611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B3-435F-A16F-AC1A985ED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0.45454545454545464</v>
      </c>
      <c r="D7" s="4">
        <f t="shared" ref="D7:D29" si="2">+G7/G8</f>
        <v>0.3968253968253968</v>
      </c>
      <c r="E7" s="5">
        <v>0.29695620848165383</v>
      </c>
      <c r="F7" s="5">
        <v>3.6407971808385189E-2</v>
      </c>
      <c r="G7" s="5">
        <v>3.4132376784690978E-2</v>
      </c>
      <c r="H7" s="4">
        <f t="shared" ref="H7:H29" si="3">+I7/I8</f>
        <v>1</v>
      </c>
      <c r="I7" s="5">
        <v>0.36410923286393648</v>
      </c>
      <c r="J7" s="5">
        <f t="shared" ref="J7:J30" si="4">I7</f>
        <v>0.36410923286393648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0.72605042016806709</v>
      </c>
      <c r="C8" s="4">
        <f t="shared" si="1"/>
        <v>0.18062470834259992</v>
      </c>
      <c r="D8" s="4">
        <f t="shared" si="2"/>
        <v>0.24405246335315103</v>
      </c>
      <c r="E8" s="5">
        <v>0.29695620848165383</v>
      </c>
      <c r="F8" s="5">
        <v>8.0097537978447403E-2</v>
      </c>
      <c r="G8" s="5">
        <v>8.6013589497421272E-2</v>
      </c>
      <c r="H8" s="4">
        <f t="shared" si="3"/>
        <v>0.6909090909090907</v>
      </c>
      <c r="I8" s="5">
        <v>0.36410923286393648</v>
      </c>
      <c r="J8" s="5">
        <f t="shared" si="4"/>
        <v>0.36410923286393648</v>
      </c>
    </row>
    <row r="9" spans="1:10" ht="15.5" customHeight="1" x14ac:dyDescent="0.35">
      <c r="A9" s="3">
        <f t="shared" si="5"/>
        <v>2</v>
      </c>
      <c r="B9" s="4">
        <f t="shared" si="0"/>
        <v>0.76074161649875849</v>
      </c>
      <c r="C9" s="4">
        <f t="shared" si="1"/>
        <v>0.8324362501346515</v>
      </c>
      <c r="D9" s="4">
        <f t="shared" si="2"/>
        <v>0.77324418268246364</v>
      </c>
      <c r="E9" s="5">
        <v>0.40900218529301863</v>
      </c>
      <c r="F9" s="5">
        <v>0.44344729308308362</v>
      </c>
      <c r="G9" s="5">
        <v>0.35243893184129471</v>
      </c>
      <c r="H9" s="4">
        <f t="shared" si="3"/>
        <v>0.78932668409931772</v>
      </c>
      <c r="I9" s="5">
        <v>0.52700020546096082</v>
      </c>
      <c r="J9" s="5">
        <f t="shared" si="4"/>
        <v>0.52700020546096082</v>
      </c>
    </row>
    <row r="10" spans="1:10" ht="15.5" customHeight="1" x14ac:dyDescent="0.35">
      <c r="A10" s="3">
        <f t="shared" si="5"/>
        <v>3</v>
      </c>
      <c r="B10" s="4">
        <f t="shared" si="0"/>
        <v>0.85579535394853323</v>
      </c>
      <c r="C10" s="4">
        <f t="shared" si="1"/>
        <v>0.85981790968791283</v>
      </c>
      <c r="D10" s="4">
        <f t="shared" si="2"/>
        <v>0.84834525884704626</v>
      </c>
      <c r="E10" s="5">
        <v>0.53763613876602756</v>
      </c>
      <c r="F10" s="5">
        <v>0.53271021415916642</v>
      </c>
      <c r="G10" s="5">
        <v>0.45579254229711469</v>
      </c>
      <c r="H10" s="4">
        <f t="shared" si="3"/>
        <v>0.84547007577637101</v>
      </c>
      <c r="I10" s="5">
        <v>0.66765791158106924</v>
      </c>
      <c r="J10" s="5">
        <f t="shared" si="4"/>
        <v>0.66765791158106924</v>
      </c>
    </row>
    <row r="11" spans="1:10" ht="15.5" customHeight="1" x14ac:dyDescent="0.35">
      <c r="A11" s="3">
        <f t="shared" si="5"/>
        <v>4</v>
      </c>
      <c r="B11" s="4">
        <f t="shared" si="0"/>
        <v>0.97553378999860263</v>
      </c>
      <c r="C11" s="4">
        <f t="shared" si="1"/>
        <v>0.9266219204086491</v>
      </c>
      <c r="D11" s="4">
        <f t="shared" si="2"/>
        <v>0.79810484902912138</v>
      </c>
      <c r="E11" s="5">
        <v>0.62822979382330291</v>
      </c>
      <c r="F11" s="5">
        <v>0.6195616631811306</v>
      </c>
      <c r="G11" s="5">
        <v>0.5372724578157777</v>
      </c>
      <c r="H11" s="4">
        <f t="shared" si="3"/>
        <v>0.99516745182150812</v>
      </c>
      <c r="I11" s="5">
        <v>0.78968840022868703</v>
      </c>
      <c r="J11" s="5">
        <f t="shared" si="4"/>
        <v>0.78968840022868703</v>
      </c>
    </row>
    <row r="12" spans="1:10" ht="15.5" customHeight="1" x14ac:dyDescent="0.35">
      <c r="A12" s="3">
        <f t="shared" si="5"/>
        <v>5</v>
      </c>
      <c r="B12" s="4">
        <f t="shared" si="0"/>
        <v>0.83340203389365886</v>
      </c>
      <c r="C12" s="4">
        <f t="shared" si="1"/>
        <v>0.85498049903340412</v>
      </c>
      <c r="D12" s="4">
        <f t="shared" si="2"/>
        <v>0.87968671388310948</v>
      </c>
      <c r="E12" s="5">
        <v>0.64398568277599366</v>
      </c>
      <c r="F12" s="5">
        <v>0.66862400892469498</v>
      </c>
      <c r="G12" s="5">
        <v>0.67318530700491164</v>
      </c>
      <c r="H12" s="4">
        <f t="shared" si="3"/>
        <v>0.95924221879090477</v>
      </c>
      <c r="I12" s="5">
        <v>0.79352313902879179</v>
      </c>
      <c r="J12" s="5">
        <f t="shared" si="4"/>
        <v>0.79352313902879179</v>
      </c>
    </row>
    <row r="13" spans="1:10" ht="15.5" customHeight="1" x14ac:dyDescent="0.35">
      <c r="A13" s="3">
        <f t="shared" si="5"/>
        <v>6</v>
      </c>
      <c r="B13" s="4">
        <f t="shared" si="0"/>
        <v>0.99626318889204846</v>
      </c>
      <c r="C13" s="4">
        <f t="shared" si="1"/>
        <v>0.97986185606009724</v>
      </c>
      <c r="D13" s="4">
        <f t="shared" si="2"/>
        <v>0.97802834483356893</v>
      </c>
      <c r="E13" s="5">
        <v>0.7727191158477128</v>
      </c>
      <c r="F13" s="5">
        <v>0.78203422145956081</v>
      </c>
      <c r="G13" s="5">
        <v>0.76525573977733485</v>
      </c>
      <c r="H13" s="4">
        <f t="shared" si="3"/>
        <v>0.99482625932081714</v>
      </c>
      <c r="I13" s="5">
        <v>0.82723958921345564</v>
      </c>
      <c r="J13" s="5">
        <f t="shared" si="4"/>
        <v>0.82723958921345564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0.92244154031100933</v>
      </c>
      <c r="I14" s="5">
        <v>0.83154177069896063</v>
      </c>
      <c r="J14" s="5">
        <f t="shared" si="4"/>
        <v>0.83154177069896063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0.97431080712232887</v>
      </c>
      <c r="I15" s="5">
        <v>0.90145741964157311</v>
      </c>
      <c r="J15" s="5">
        <f t="shared" si="4"/>
        <v>0.90145741964157311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0.96927010349829124</v>
      </c>
      <c r="I16" s="5">
        <v>0.92522572166069728</v>
      </c>
      <c r="J16" s="5">
        <f t="shared" si="4"/>
        <v>0.92522572166069728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0.9835850680398931</v>
      </c>
      <c r="I17" s="5">
        <v>0.95455922794004588</v>
      </c>
      <c r="J17" s="5">
        <f t="shared" si="4"/>
        <v>0.95455922794004588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1</v>
      </c>
      <c r="I18" s="5">
        <v>0.97048975117354064</v>
      </c>
      <c r="J18" s="5">
        <f t="shared" si="4"/>
        <v>0.97048975117354064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1</v>
      </c>
      <c r="I19" s="5">
        <v>0.97048975117354064</v>
      </c>
      <c r="J19" s="5">
        <f t="shared" si="4"/>
        <v>0.97048975117354064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0.98171578355729661</v>
      </c>
      <c r="I20" s="5">
        <v>0.97048975117354064</v>
      </c>
      <c r="J20" s="5">
        <f t="shared" si="4"/>
        <v>0.97048975117354064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0.98856488550782196</v>
      </c>
      <c r="J21" s="5">
        <f t="shared" si="4"/>
        <v>0.98856488550782196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0.98856488550782196</v>
      </c>
      <c r="I22" s="5">
        <v>0.98856488550782196</v>
      </c>
      <c r="J22" s="5">
        <f t="shared" si="4"/>
        <v>0.98856488550782196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26.563375000000001</v>
      </c>
      <c r="D54" s="4">
        <v>1.015999472958538</v>
      </c>
      <c r="E54" s="4">
        <v>1.004168461420889</v>
      </c>
      <c r="F54" s="4">
        <v>1.001844958880479</v>
      </c>
      <c r="G54" s="4">
        <v>1.012890928929546</v>
      </c>
      <c r="H54" s="4">
        <v>1.005454371906348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5.8627573175719219E-2</v>
      </c>
      <c r="C2" s="32">
        <v>5.3855126799609507E-2</v>
      </c>
      <c r="D2" s="32">
        <v>5.4850323375112059E-2</v>
      </c>
      <c r="E2" s="32">
        <v>0.36410923286393648</v>
      </c>
      <c r="F2" s="32">
        <v>3.9679012770310967E-2</v>
      </c>
      <c r="G2" s="32">
        <v>3.4132376784690978E-2</v>
      </c>
      <c r="H2" s="32">
        <v>3.6407971808385189E-2</v>
      </c>
      <c r="I2" s="32">
        <v>0.29695620848165383</v>
      </c>
      <c r="J2" s="32">
        <v>0.36410923286393648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/>
    </row>
    <row r="3" spans="1:27" x14ac:dyDescent="0.35">
      <c r="A3">
        <f t="shared" ref="A3:A24" si="0">+A2+1</f>
        <v>2</v>
      </c>
      <c r="B3" s="32">
        <v>0.1446146805001074</v>
      </c>
      <c r="C3" s="32">
        <v>0.12685874312796899</v>
      </c>
      <c r="D3" s="32">
        <v>0.1206707114252465</v>
      </c>
      <c r="E3" s="32">
        <v>0.36410923286393648</v>
      </c>
      <c r="F3" s="32">
        <v>0.1065664914402637</v>
      </c>
      <c r="G3" s="32">
        <v>8.6013589497421272E-2</v>
      </c>
      <c r="H3" s="32">
        <v>8.0097537978447403E-2</v>
      </c>
      <c r="I3" s="32">
        <v>0.29695620848165383</v>
      </c>
      <c r="J3" s="32">
        <v>0.36410923286393648</v>
      </c>
      <c r="M3">
        <f t="shared" ref="M3:M24" si="1">+M2+1</f>
        <v>2</v>
      </c>
      <c r="N3" s="17">
        <v>3.3246900680272109</v>
      </c>
      <c r="O3" s="17">
        <v>4.2981494305239183</v>
      </c>
      <c r="P3" s="17">
        <v>5.5988865546218491</v>
      </c>
      <c r="Q3" s="17">
        <v>1.4473684210526321</v>
      </c>
      <c r="R3" s="17">
        <v>3.223212499639307</v>
      </c>
      <c r="S3" s="17">
        <v>4.0974796413055294</v>
      </c>
      <c r="T3" s="17">
        <v>5.5363411195286192</v>
      </c>
      <c r="U3" s="17">
        <v>1.3773148148148151</v>
      </c>
      <c r="V3" s="17">
        <v>1.4473684210526321</v>
      </c>
    </row>
    <row r="4" spans="1:27" x14ac:dyDescent="0.35">
      <c r="A4">
        <f t="shared" si="0"/>
        <v>3</v>
      </c>
      <c r="B4" s="32">
        <v>0.48079899194963549</v>
      </c>
      <c r="C4" s="32">
        <v>0.54525783453246024</v>
      </c>
      <c r="D4" s="32">
        <v>0.67562162373546608</v>
      </c>
      <c r="E4" s="32">
        <v>0.52700020546096082</v>
      </c>
      <c r="F4" s="32">
        <v>0.34348644725296329</v>
      </c>
      <c r="G4" s="32">
        <v>0.35243893184129471</v>
      </c>
      <c r="H4" s="32">
        <v>0.44344729308308362</v>
      </c>
      <c r="I4" s="32">
        <v>0.40900218529301863</v>
      </c>
      <c r="J4" s="32">
        <v>0.52700020546096082</v>
      </c>
      <c r="M4">
        <f t="shared" si="1"/>
        <v>3</v>
      </c>
      <c r="N4" s="17">
        <v>1.11752097381975</v>
      </c>
      <c r="O4" s="17">
        <v>1.098375490547022</v>
      </c>
      <c r="P4" s="17">
        <v>1.0597919095488439</v>
      </c>
      <c r="Q4" s="17">
        <v>1.266902564102564</v>
      </c>
      <c r="R4" s="17">
        <v>1.280354993968567</v>
      </c>
      <c r="S4" s="17">
        <v>1.2932525357396121</v>
      </c>
      <c r="T4" s="17">
        <v>1.201293191927002</v>
      </c>
      <c r="U4" s="17">
        <v>1.314506763285024</v>
      </c>
      <c r="V4" s="17">
        <v>1.266902564102564</v>
      </c>
    </row>
    <row r="5" spans="1:27" x14ac:dyDescent="0.35">
      <c r="A5">
        <f t="shared" si="0"/>
        <v>4</v>
      </c>
      <c r="B5" s="32">
        <v>0.53730295769511072</v>
      </c>
      <c r="C5" s="32">
        <v>0.59889784147919822</v>
      </c>
      <c r="D5" s="32">
        <v>0.71601833075110022</v>
      </c>
      <c r="E5" s="32">
        <v>0.66765791158106924</v>
      </c>
      <c r="F5" s="32">
        <v>0.43978458810085219</v>
      </c>
      <c r="G5" s="32">
        <v>0.45579254229711469</v>
      </c>
      <c r="H5" s="32">
        <v>0.53271021415916642</v>
      </c>
      <c r="I5" s="32">
        <v>0.53763613876602756</v>
      </c>
      <c r="J5" s="32">
        <v>0.66765791158106924</v>
      </c>
      <c r="M5">
        <f t="shared" si="1"/>
        <v>4</v>
      </c>
      <c r="N5" s="17">
        <v>1.10935609219728</v>
      </c>
      <c r="O5" s="17">
        <v>1.102780207959571</v>
      </c>
      <c r="P5" s="17">
        <v>1.0811588098160401</v>
      </c>
      <c r="Q5" s="17">
        <v>1.1827739723156121</v>
      </c>
      <c r="R5" s="17">
        <v>1.160986301558296</v>
      </c>
      <c r="S5" s="17">
        <v>1.1787653547555179</v>
      </c>
      <c r="T5" s="17">
        <v>1.1630369508852969</v>
      </c>
      <c r="U5" s="17">
        <v>1.168503656144106</v>
      </c>
      <c r="V5" s="17">
        <v>1.1827739723156121</v>
      </c>
    </row>
    <row r="6" spans="1:27" x14ac:dyDescent="0.35">
      <c r="A6">
        <f t="shared" si="0"/>
        <v>5</v>
      </c>
      <c r="B6" s="32">
        <v>0.59606030947468858</v>
      </c>
      <c r="C6" s="32">
        <v>0.66045268617296815</v>
      </c>
      <c r="D6" s="32">
        <v>0.77412952628132725</v>
      </c>
      <c r="E6" s="32">
        <v>0.78968840022868703</v>
      </c>
      <c r="F6" s="32">
        <v>0.51058388242154717</v>
      </c>
      <c r="G6" s="32">
        <v>0.5372724578157777</v>
      </c>
      <c r="H6" s="32">
        <v>0.6195616631811306</v>
      </c>
      <c r="I6" s="32">
        <v>0.62822979382330291</v>
      </c>
      <c r="J6" s="32">
        <v>0.78968840022868703</v>
      </c>
      <c r="M6">
        <f t="shared" si="1"/>
        <v>5</v>
      </c>
      <c r="N6" s="17">
        <v>1.1267496064215829</v>
      </c>
      <c r="O6" s="17">
        <v>1.115716081847967</v>
      </c>
      <c r="P6" s="17">
        <v>1.024162148728381</v>
      </c>
      <c r="Q6" s="17">
        <v>1.004856015105444</v>
      </c>
      <c r="R6" s="17">
        <v>1.2221124930296829</v>
      </c>
      <c r="S6" s="17">
        <v>1.252968204887466</v>
      </c>
      <c r="T6" s="17">
        <v>1.0791888017919871</v>
      </c>
      <c r="U6" s="17">
        <v>1.025079818097774</v>
      </c>
      <c r="V6" s="17">
        <v>1.004856015105444</v>
      </c>
    </row>
    <row r="7" spans="1:27" x14ac:dyDescent="0.35">
      <c r="A7">
        <f t="shared" si="0"/>
        <v>6</v>
      </c>
      <c r="B7" s="32">
        <v>0.67161071910413195</v>
      </c>
      <c r="C7" s="32">
        <v>0.73687768326286873</v>
      </c>
      <c r="D7" s="32">
        <v>0.79283415903036769</v>
      </c>
      <c r="E7" s="32">
        <v>0.79352313902879179</v>
      </c>
      <c r="F7" s="32">
        <v>0.62399094144697176</v>
      </c>
      <c r="G7" s="32">
        <v>0.67318530700491164</v>
      </c>
      <c r="H7" s="32">
        <v>0.66862400892469498</v>
      </c>
      <c r="I7" s="32">
        <v>0.64398568277599366</v>
      </c>
      <c r="J7" s="32">
        <v>0.79352313902879179</v>
      </c>
      <c r="M7">
        <f t="shared" si="1"/>
        <v>6</v>
      </c>
      <c r="N7" s="17">
        <v>1.070983328290902</v>
      </c>
      <c r="O7" s="17">
        <v>1.0701870307149901</v>
      </c>
      <c r="P7" s="17">
        <v>1.0540494225644159</v>
      </c>
      <c r="Q7" s="17">
        <v>1.0424895614586991</v>
      </c>
      <c r="R7" s="17">
        <v>1.111306260925629</v>
      </c>
      <c r="S7" s="17">
        <v>1.136768333792157</v>
      </c>
      <c r="T7" s="17">
        <v>1.1696173200798701</v>
      </c>
      <c r="U7" s="17">
        <v>1.1999010793482161</v>
      </c>
      <c r="V7" s="17">
        <v>1.0424895614586991</v>
      </c>
    </row>
    <row r="8" spans="1:27" x14ac:dyDescent="0.35">
      <c r="A8">
        <f t="shared" si="0"/>
        <v>7</v>
      </c>
      <c r="B8" s="32">
        <v>0.71928388326198944</v>
      </c>
      <c r="C8" s="32">
        <v>0.78859693985123047</v>
      </c>
      <c r="D8" s="32">
        <v>0.83568638751530366</v>
      </c>
      <c r="E8" s="32">
        <v>0.82723958921345564</v>
      </c>
      <c r="F8" s="32">
        <v>0.69344503999089757</v>
      </c>
      <c r="G8" s="32">
        <v>0.76525573977733485</v>
      </c>
      <c r="H8" s="32">
        <v>0.78203422145956081</v>
      </c>
      <c r="I8" s="32">
        <v>0.7727191158477128</v>
      </c>
      <c r="J8" s="32">
        <v>0.82723958921345564</v>
      </c>
      <c r="M8">
        <f t="shared" si="1"/>
        <v>7</v>
      </c>
      <c r="N8" s="17">
        <v>1.02265362374074</v>
      </c>
      <c r="O8" s="17">
        <v>1.012723626829839</v>
      </c>
      <c r="P8" s="17">
        <v>1.0107862170698141</v>
      </c>
      <c r="Q8" s="17">
        <v>1.005200647480611</v>
      </c>
      <c r="R8" s="17">
        <v>1.0372840859991059</v>
      </c>
      <c r="S8" s="17">
        <v>1.022465253980108</v>
      </c>
      <c r="T8" s="17">
        <v>1.020552023548376</v>
      </c>
      <c r="U8" s="17">
        <v>1.0037508272408491</v>
      </c>
      <c r="V8" s="17">
        <v>1.005200647480611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0.83154177069896063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1.0840795392441249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0.90145741964157311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1.026366527693094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0.92522572166069728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1.031704162122403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0.95455922794004588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1.0166888787696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0.97048975117354064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0.97048975117354064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0.97048975117354064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1.0186247555035219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0.98856488550782196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0.98856488550782196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1.0115673889087251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1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12410.36</v>
      </c>
      <c r="H15" s="14">
        <f t="shared" si="4"/>
        <v>0</v>
      </c>
      <c r="I15" s="13">
        <v>101804.9425</v>
      </c>
      <c r="J15" s="13">
        <f t="shared" si="5"/>
        <v>12.19033152540703</v>
      </c>
      <c r="K15" s="13">
        <f t="shared" si="6"/>
        <v>12.19033152540703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0.98856488550782196</v>
      </c>
      <c r="D16" s="13">
        <f t="shared" si="1"/>
        <v>92.479539216919136</v>
      </c>
      <c r="E16" s="13">
        <f t="shared" si="2"/>
        <v>92.479539216919136</v>
      </c>
      <c r="F16" s="13"/>
      <c r="G16" s="13">
        <f t="shared" si="3"/>
        <v>8087.3295392169184</v>
      </c>
      <c r="H16" s="14">
        <f t="shared" si="4"/>
        <v>92.479539216918965</v>
      </c>
      <c r="I16" s="13">
        <v>101156.47749999999</v>
      </c>
      <c r="J16" s="13">
        <f t="shared" si="5"/>
        <v>7.9948706588927232</v>
      </c>
      <c r="K16" s="13">
        <f t="shared" si="6"/>
        <v>7.9034483975581296</v>
      </c>
      <c r="L16" s="13">
        <f t="shared" si="7"/>
        <v>9.1422261334593635E-2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0.98856488550782196</v>
      </c>
      <c r="D17" s="13">
        <f t="shared" si="1"/>
        <v>83.756918262516976</v>
      </c>
      <c r="E17" s="13">
        <f t="shared" si="2"/>
        <v>83.756918262516976</v>
      </c>
      <c r="F17" s="13"/>
      <c r="G17" s="13">
        <f t="shared" si="3"/>
        <v>7324.5369182625172</v>
      </c>
      <c r="H17" s="14">
        <f t="shared" si="4"/>
        <v>83.756918262516592</v>
      </c>
      <c r="I17" s="13">
        <v>99979.772500000006</v>
      </c>
      <c r="J17" s="13">
        <f t="shared" si="5"/>
        <v>7.3260187887130037</v>
      </c>
      <c r="K17" s="13">
        <f t="shared" si="6"/>
        <v>7.2422449250922227</v>
      </c>
      <c r="L17" s="13">
        <f t="shared" si="7"/>
        <v>8.3773863620780986E-2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0.97048975117354064</v>
      </c>
      <c r="D18" s="13">
        <f t="shared" si="1"/>
        <v>338.92810281022605</v>
      </c>
      <c r="E18" s="13">
        <f t="shared" si="2"/>
        <v>338.92810281022605</v>
      </c>
      <c r="F18" s="13"/>
      <c r="G18" s="13">
        <f t="shared" si="3"/>
        <v>11485.098102810227</v>
      </c>
      <c r="H18" s="14">
        <f t="shared" si="4"/>
        <v>338.92810281022685</v>
      </c>
      <c r="I18" s="13">
        <v>99441.395000000004</v>
      </c>
      <c r="J18" s="13">
        <f t="shared" si="5"/>
        <v>11.549614828724222</v>
      </c>
      <c r="K18" s="13">
        <f t="shared" si="6"/>
        <v>11.208782821278804</v>
      </c>
      <c r="L18" s="13">
        <f t="shared" si="7"/>
        <v>0.34083200744541742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0.97048975117354064</v>
      </c>
      <c r="D19" s="13">
        <f t="shared" si="1"/>
        <v>149.09994022678697</v>
      </c>
      <c r="E19" s="13">
        <f t="shared" si="2"/>
        <v>149.09994022678697</v>
      </c>
      <c r="F19" s="13"/>
      <c r="G19" s="13">
        <f t="shared" si="3"/>
        <v>5052.4799402267872</v>
      </c>
      <c r="H19" s="14">
        <f t="shared" si="4"/>
        <v>149.09994022678711</v>
      </c>
      <c r="I19" s="13">
        <v>98610.001666666663</v>
      </c>
      <c r="J19" s="13">
        <f t="shared" si="5"/>
        <v>5.1236992747508356</v>
      </c>
      <c r="K19" s="13">
        <f t="shared" si="6"/>
        <v>4.9724976342409892</v>
      </c>
      <c r="L19" s="13">
        <f t="shared" si="7"/>
        <v>0.15120164050984641</v>
      </c>
      <c r="M19" s="13">
        <f t="shared" ref="M19:M31" si="9">SUM(G8:G19)/SUM(I8:I19)*100</f>
        <v>10.381621240523071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0.97048975117354064</v>
      </c>
      <c r="D20" s="13">
        <f t="shared" si="1"/>
        <v>160.32398770760869</v>
      </c>
      <c r="E20" s="13">
        <f t="shared" si="2"/>
        <v>160.32398770760869</v>
      </c>
      <c r="F20" s="13"/>
      <c r="G20" s="13">
        <f t="shared" si="3"/>
        <v>5432.8239877076085</v>
      </c>
      <c r="H20" s="14">
        <f t="shared" si="4"/>
        <v>160.32398770760847</v>
      </c>
      <c r="I20" s="13">
        <v>97952.164166666669</v>
      </c>
      <c r="J20" s="13">
        <f t="shared" si="5"/>
        <v>5.5464052621273376</v>
      </c>
      <c r="K20" s="13">
        <f t="shared" si="6"/>
        <v>5.3827294627495768</v>
      </c>
      <c r="L20" s="13">
        <f t="shared" si="7"/>
        <v>0.16367579937776089</v>
      </c>
      <c r="M20" s="13">
        <f t="shared" si="9"/>
        <v>9.2526490307448395</v>
      </c>
      <c r="N20" s="18">
        <f t="shared" ref="N20:N31" si="10">J20/J8</f>
        <v>0.2004200798726222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0.95455922794004588</v>
      </c>
      <c r="D21" s="13">
        <f t="shared" si="1"/>
        <v>367.59755872267891</v>
      </c>
      <c r="E21" s="13">
        <f t="shared" si="2"/>
        <v>367.59755872267891</v>
      </c>
      <c r="F21" s="13"/>
      <c r="G21" s="13">
        <f t="shared" si="3"/>
        <v>8089.5975587226785</v>
      </c>
      <c r="H21" s="14">
        <f t="shared" si="4"/>
        <v>367.59755872267851</v>
      </c>
      <c r="I21" s="13">
        <v>97269.734999999986</v>
      </c>
      <c r="J21" s="13">
        <f t="shared" si="5"/>
        <v>8.3166645398208185</v>
      </c>
      <c r="K21" s="13">
        <f t="shared" si="6"/>
        <v>7.9387488821677179</v>
      </c>
      <c r="L21" s="13">
        <f t="shared" si="7"/>
        <v>0.37791565765310065</v>
      </c>
      <c r="M21" s="13">
        <f t="shared" si="9"/>
        <v>8.1448553822834686</v>
      </c>
      <c r="N21" s="18">
        <f t="shared" si="10"/>
        <v>0.22998152065992067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0.92522572166069728</v>
      </c>
      <c r="D22" s="13">
        <f t="shared" si="1"/>
        <v>1466.592202590045</v>
      </c>
      <c r="E22" s="13">
        <f t="shared" si="2"/>
        <v>1466.592202590045</v>
      </c>
      <c r="F22" s="13"/>
      <c r="G22" s="13">
        <f t="shared" si="3"/>
        <v>19613.592202590044</v>
      </c>
      <c r="H22" s="14">
        <f t="shared" si="4"/>
        <v>1466.5922025900436</v>
      </c>
      <c r="I22" s="13">
        <v>96762.101666666669</v>
      </c>
      <c r="J22" s="13">
        <f t="shared" si="5"/>
        <v>20.269911323501855</v>
      </c>
      <c r="K22" s="13">
        <f t="shared" si="6"/>
        <v>18.754243332285345</v>
      </c>
      <c r="L22" s="13">
        <f t="shared" si="7"/>
        <v>1.5156679912165103</v>
      </c>
      <c r="M22" s="13">
        <f t="shared" si="9"/>
        <v>8.8288590083539784</v>
      </c>
      <c r="N22" s="18">
        <f t="shared" si="10"/>
        <v>1.2587530186499549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0.90145741964157311</v>
      </c>
      <c r="D23" s="13">
        <f t="shared" si="1"/>
        <v>783.21275884973454</v>
      </c>
      <c r="E23" s="13">
        <f t="shared" si="2"/>
        <v>783.21275884973454</v>
      </c>
      <c r="F23" s="13"/>
      <c r="G23" s="13">
        <f t="shared" si="3"/>
        <v>7947.9627588497342</v>
      </c>
      <c r="H23" s="14">
        <f t="shared" si="4"/>
        <v>783.2127588497342</v>
      </c>
      <c r="I23" s="13">
        <v>96190.691666666666</v>
      </c>
      <c r="J23" s="13">
        <f t="shared" si="5"/>
        <v>8.2627150518806101</v>
      </c>
      <c r="K23" s="13">
        <f t="shared" si="6"/>
        <v>7.4484857899018824</v>
      </c>
      <c r="L23" s="13">
        <f t="shared" si="7"/>
        <v>0.81422926197872769</v>
      </c>
      <c r="M23" s="13">
        <f t="shared" si="9"/>
        <v>9.2132755528869925</v>
      </c>
      <c r="N23" s="18">
        <f t="shared" si="10"/>
        <v>2.1127142474106719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55301.75</v>
      </c>
      <c r="C24" s="13">
        <f>++'Completion Factors'!J14</f>
        <v>0.83154177069896063</v>
      </c>
      <c r="D24" s="13">
        <f t="shared" si="1"/>
        <v>11203.32761446015</v>
      </c>
      <c r="E24" s="13">
        <f t="shared" si="2"/>
        <v>11203.32761446015</v>
      </c>
      <c r="F24" s="19">
        <v>0</v>
      </c>
      <c r="G24" s="13">
        <f t="shared" si="3"/>
        <v>66505.077614460155</v>
      </c>
      <c r="H24" s="14">
        <f t="shared" si="4"/>
        <v>11203.327614460155</v>
      </c>
      <c r="I24" s="13">
        <v>95491.685000000012</v>
      </c>
      <c r="J24" s="13">
        <f t="shared" si="5"/>
        <v>69.64488857271725</v>
      </c>
      <c r="K24" s="13">
        <f t="shared" si="6"/>
        <v>57.912633963889107</v>
      </c>
      <c r="L24" s="13">
        <f t="shared" si="7"/>
        <v>11.732254608828143</v>
      </c>
      <c r="M24" s="13">
        <f t="shared" si="9"/>
        <v>13.928170907658078</v>
      </c>
      <c r="N24" s="18">
        <f t="shared" si="10"/>
        <v>6.4807860782920468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53126.75</v>
      </c>
      <c r="V24" s="17">
        <v>53976.75</v>
      </c>
      <c r="W24" s="17">
        <v>54201.75</v>
      </c>
      <c r="X24" s="17">
        <v>54301.75</v>
      </c>
      <c r="Y24" s="17">
        <v>55001.75</v>
      </c>
      <c r="Z24" s="17">
        <v>55301.75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0.82723958921345564</v>
      </c>
      <c r="D25" s="13">
        <f t="shared" si="1"/>
        <v>861.46347900500621</v>
      </c>
      <c r="E25" s="13">
        <f t="shared" si="2"/>
        <v>861.46347900500621</v>
      </c>
      <c r="F25" s="19">
        <v>0</v>
      </c>
      <c r="G25" s="13">
        <f t="shared" si="3"/>
        <v>4986.4634790050059</v>
      </c>
      <c r="H25" s="14">
        <f t="shared" si="4"/>
        <v>861.46347900500587</v>
      </c>
      <c r="I25" s="13">
        <v>94994.744999999995</v>
      </c>
      <c r="J25" s="13">
        <f t="shared" si="5"/>
        <v>5.2491992888711962</v>
      </c>
      <c r="K25" s="13">
        <f t="shared" si="6"/>
        <v>4.3423454634253718</v>
      </c>
      <c r="L25" s="13">
        <f t="shared" si="7"/>
        <v>0.90685382544582449</v>
      </c>
      <c r="M25" s="13">
        <f t="shared" si="9"/>
        <v>13.652915159971545</v>
      </c>
      <c r="N25" s="18">
        <f t="shared" si="10"/>
        <v>0.57774755327530314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0.79352313902879179</v>
      </c>
      <c r="D26" s="13">
        <f t="shared" si="1"/>
        <v>1262.5815470445173</v>
      </c>
      <c r="E26" s="13">
        <f t="shared" si="2"/>
        <v>1262.5815470445173</v>
      </c>
      <c r="F26" s="19">
        <v>0</v>
      </c>
      <c r="G26" s="13">
        <f t="shared" si="3"/>
        <v>6114.881547044517</v>
      </c>
      <c r="H26" s="14">
        <f t="shared" si="4"/>
        <v>1262.5815470445168</v>
      </c>
      <c r="I26" s="13">
        <v>94248.851666666669</v>
      </c>
      <c r="J26" s="13">
        <f t="shared" si="5"/>
        <v>6.4880170303519877</v>
      </c>
      <c r="K26" s="13">
        <f t="shared" si="6"/>
        <v>5.1483916399971701</v>
      </c>
      <c r="L26" s="13">
        <f t="shared" si="7"/>
        <v>1.3396253903548176</v>
      </c>
      <c r="M26" s="13">
        <f t="shared" si="9"/>
        <v>13.889585792019229</v>
      </c>
      <c r="N26" s="18">
        <f t="shared" si="10"/>
        <v>1.4904994522363586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0.78968840022868703</v>
      </c>
      <c r="D27" s="13">
        <f t="shared" si="1"/>
        <v>1739.0843605008861</v>
      </c>
      <c r="E27" s="13">
        <f t="shared" si="2"/>
        <v>1739.0843605008861</v>
      </c>
      <c r="F27" s="19">
        <v>0</v>
      </c>
      <c r="G27" s="13">
        <f t="shared" si="3"/>
        <v>8269.0843605008868</v>
      </c>
      <c r="H27" s="14">
        <f t="shared" si="4"/>
        <v>1739.0843605008868</v>
      </c>
      <c r="I27" s="13">
        <v>93522.470000000016</v>
      </c>
      <c r="J27" s="13">
        <f t="shared" si="5"/>
        <v>8.8418156198193714</v>
      </c>
      <c r="K27" s="13">
        <f t="shared" si="6"/>
        <v>6.9822792319321758</v>
      </c>
      <c r="L27" s="13">
        <f t="shared" si="7"/>
        <v>1.8595363878871956</v>
      </c>
      <c r="M27" s="13">
        <f t="shared" si="9"/>
        <v>13.632994940554671</v>
      </c>
      <c r="N27" s="18">
        <f t="shared" si="10"/>
        <v>0.72531379490305914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0.66765791158106924</v>
      </c>
      <c r="D28" s="13">
        <f t="shared" si="1"/>
        <v>1518.2076810523333</v>
      </c>
      <c r="E28" s="13">
        <f t="shared" si="2"/>
        <v>1518.2076810523333</v>
      </c>
      <c r="F28" s="19">
        <v>0</v>
      </c>
      <c r="G28" s="13">
        <f t="shared" si="3"/>
        <v>4568.2076810523331</v>
      </c>
      <c r="H28" s="14">
        <f t="shared" si="4"/>
        <v>1518.2076810523331</v>
      </c>
      <c r="I28" s="13">
        <v>92888.803333333344</v>
      </c>
      <c r="J28" s="13">
        <f t="shared" si="5"/>
        <v>4.9179314590362715</v>
      </c>
      <c r="K28" s="13">
        <f t="shared" si="6"/>
        <v>3.2834958472389979</v>
      </c>
      <c r="L28" s="13">
        <f t="shared" si="7"/>
        <v>1.6344356117972736</v>
      </c>
      <c r="M28" s="13">
        <f t="shared" si="9"/>
        <v>13.426317162647514</v>
      </c>
      <c r="N28" s="18">
        <f t="shared" si="10"/>
        <v>0.61513583757181101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0.52700020546096082</v>
      </c>
      <c r="D29" s="13">
        <f t="shared" si="1"/>
        <v>1346.298700563063</v>
      </c>
      <c r="E29" s="13">
        <f t="shared" si="2"/>
        <v>1346.298700563063</v>
      </c>
      <c r="F29" s="13">
        <f>ROUND(+I29*J29/100,0)-D29-B29</f>
        <v>10961.701299436936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14.08295126491125</v>
      </c>
      <c r="N29" s="18">
        <f t="shared" si="10"/>
        <v>2.0474967963650448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0.36410923286393648</v>
      </c>
      <c r="D30" s="13">
        <f t="shared" si="1"/>
        <v>2619.6428560781183</v>
      </c>
      <c r="E30" s="13">
        <f t="shared" si="2"/>
        <v>2619.6428560781183</v>
      </c>
      <c r="F30" s="13">
        <f>ROUND(+I30*J30/100,0)-D30-B30</f>
        <v>9588.3571439218813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14.377085091033292</v>
      </c>
      <c r="N30" s="18">
        <f t="shared" si="10"/>
        <v>1.2987446094474573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0.36410923286393648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15.232017199510938</v>
      </c>
      <c r="N31" s="18">
        <f t="shared" si="10"/>
        <v>2.9275722862812721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58138.655690449406</v>
      </c>
      <c r="I33" s="13"/>
      <c r="J33" s="22">
        <f>SUM(G20:G31)/SUM(I20:I31)</f>
        <v>0.15232017199510939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62499.054867233106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