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8\"/>
    </mc:Choice>
  </mc:AlternateContent>
  <xr:revisionPtr revIDLastSave="0" documentId="8_{65473B26-9A88-4642-875C-3186E91ECC6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<sst xmlns="http://schemas.openxmlformats.org/spreadsheetml/2006/main" count="137" uniqueCount="65">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</sst>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0.33631803593253579</c:v>
                </c:pt>
                <c:pt idx="1">
                  <c:v>0.33631803593253579</c:v>
                </c:pt>
                <c:pt idx="2">
                  <c:v>0.65038110697126417</c:v>
                </c:pt>
                <c:pt idx="3">
                  <c:v>0.6922705896154917</c:v>
                </c:pt>
                <c:pt idx="4">
                  <c:v>0.74132705599111215</c:v>
                </c:pt>
                <c:pt idx="5">
                  <c:v>0.74138413376366774</c:v>
                </c:pt>
                <c:pt idx="6">
                  <c:v>0.85489538287699895</c:v>
                </c:pt>
                <c:pt idx="7">
                  <c:v>0.88822371359057062</c:v>
                </c:pt>
                <c:pt idx="8">
                  <c:v>0.9039279410971014</c:v>
                </c:pt>
                <c:pt idx="9">
                  <c:v>0.90655328016592285</c:v>
                </c:pt>
                <c:pt idx="10">
                  <c:v>0.92273639761755477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9-49FE-BAB9-495E89710A52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0.47060906303922301</c:v>
                </c:pt>
                <c:pt idx="1">
                  <c:v>0.47060906303922301</c:v>
                </c:pt>
                <c:pt idx="2">
                  <c:v>0.62967953353538564</c:v>
                </c:pt>
                <c:pt idx="3">
                  <c:v>0.7256444132418175</c:v>
                </c:pt>
                <c:pt idx="4">
                  <c:v>0.8277491102897413</c:v>
                </c:pt>
                <c:pt idx="5">
                  <c:v>0.82783384289854234</c:v>
                </c:pt>
                <c:pt idx="6">
                  <c:v>0.84131693326431267</c:v>
                </c:pt>
                <c:pt idx="7">
                  <c:v>0.88199755899222942</c:v>
                </c:pt>
                <c:pt idx="8">
                  <c:v>0.90068910939900437</c:v>
                </c:pt>
                <c:pt idx="9">
                  <c:v>0.90376582608511624</c:v>
                </c:pt>
                <c:pt idx="10">
                  <c:v>0.92256776768619719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9-49FE-BAB9-495E89710A52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0.28091729949202809</c:v>
                </c:pt>
                <c:pt idx="1">
                  <c:v>0.28091729949202809</c:v>
                </c:pt>
                <c:pt idx="2">
                  <c:v>0.50851106038347516</c:v>
                </c:pt>
                <c:pt idx="3">
                  <c:v>0.69139019750497899</c:v>
                </c:pt>
                <c:pt idx="4">
                  <c:v>0.76043764661684765</c:v>
                </c:pt>
                <c:pt idx="5">
                  <c:v>0.76069133513709575</c:v>
                </c:pt>
                <c:pt idx="6">
                  <c:v>0.76069133513709575</c:v>
                </c:pt>
                <c:pt idx="7">
                  <c:v>0.80594385973884985</c:v>
                </c:pt>
                <c:pt idx="8">
                  <c:v>0.84297732506215117</c:v>
                </c:pt>
                <c:pt idx="9">
                  <c:v>0.84297732506215117</c:v>
                </c:pt>
                <c:pt idx="10">
                  <c:v>0.89167758673733732</c:v>
                </c:pt>
                <c:pt idx="11">
                  <c:v>0.92346086477669176</c:v>
                </c:pt>
                <c:pt idx="12">
                  <c:v>0.94692368514531322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B9-49FE-BAB9-495E89710A52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0.92245032876040589</c:v>
                </c:pt>
                <c:pt idx="1">
                  <c:v>0.92245032876040589</c:v>
                </c:pt>
                <c:pt idx="2">
                  <c:v>0.987898501556711</c:v>
                </c:pt>
                <c:pt idx="3">
                  <c:v>0.98895289005077269</c:v>
                </c:pt>
                <c:pt idx="4">
                  <c:v>0.98895289005077269</c:v>
                </c:pt>
                <c:pt idx="5">
                  <c:v>0.98895289005077269</c:v>
                </c:pt>
                <c:pt idx="6">
                  <c:v>0.98895289005077269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B9-49FE-BAB9-495E89710A52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3.217508813721362E-2</c:v>
                </c:pt>
                <c:pt idx="1">
                  <c:v>3.217508813721362E-2</c:v>
                </c:pt>
                <c:pt idx="2">
                  <c:v>9.1714763042123087E-2</c:v>
                </c:pt>
                <c:pt idx="3">
                  <c:v>0.17116176217087009</c:v>
                </c:pt>
                <c:pt idx="4">
                  <c:v>0.20216080272985201</c:v>
                </c:pt>
                <c:pt idx="5">
                  <c:v>0.2021693746248405</c:v>
                </c:pt>
                <c:pt idx="6">
                  <c:v>0.48519316771197613</c:v>
                </c:pt>
                <c:pt idx="7">
                  <c:v>0.54823668673815862</c:v>
                </c:pt>
                <c:pt idx="8">
                  <c:v>0.57603546428541108</c:v>
                </c:pt>
                <c:pt idx="9">
                  <c:v>0.57968638428835551</c:v>
                </c:pt>
                <c:pt idx="10">
                  <c:v>0.59003309743698718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B9-49FE-BAB9-495E89710A52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8.8301616342087219E-2</c:v>
                </c:pt>
                <c:pt idx="1">
                  <c:v>8.8301616342087219E-2</c:v>
                </c:pt>
                <c:pt idx="2">
                  <c:v>0.14303604477255041</c:v>
                </c:pt>
                <c:pt idx="3">
                  <c:v>0.35496021077864881</c:v>
                </c:pt>
                <c:pt idx="4">
                  <c:v>0.45033454250928512</c:v>
                </c:pt>
                <c:pt idx="5">
                  <c:v>0.45036477594506291</c:v>
                </c:pt>
                <c:pt idx="6">
                  <c:v>0.45218318572191862</c:v>
                </c:pt>
                <c:pt idx="7">
                  <c:v>0.53541854431730496</c:v>
                </c:pt>
                <c:pt idx="8">
                  <c:v>0.57161697556228586</c:v>
                </c:pt>
                <c:pt idx="9">
                  <c:v>0.57614562001973213</c:v>
                </c:pt>
                <c:pt idx="10">
                  <c:v>0.58814305385243015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B9-49FE-BAB9-495E89710A52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3.3925954082550912E-2</c:v>
                </c:pt>
                <c:pt idx="1">
                  <c:v>3.3925954082550912E-2</c:v>
                </c:pt>
                <c:pt idx="2">
                  <c:v>6.8466212549763011E-2</c:v>
                </c:pt>
                <c:pt idx="3">
                  <c:v>0.2676284883284184</c:v>
                </c:pt>
                <c:pt idx="4">
                  <c:v>0.30501723689008942</c:v>
                </c:pt>
                <c:pt idx="5">
                  <c:v>0.3050581918609927</c:v>
                </c:pt>
                <c:pt idx="6">
                  <c:v>0.3050581918609927</c:v>
                </c:pt>
                <c:pt idx="7">
                  <c:v>0.34640282303118197</c:v>
                </c:pt>
                <c:pt idx="8">
                  <c:v>0.38942191180762092</c:v>
                </c:pt>
                <c:pt idx="9">
                  <c:v>0.38942191180762092</c:v>
                </c:pt>
                <c:pt idx="10">
                  <c:v>0.40564025473194848</c:v>
                </c:pt>
                <c:pt idx="11">
                  <c:v>0.44089214270216881</c:v>
                </c:pt>
                <c:pt idx="12">
                  <c:v>0.98061521109966487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B9-49FE-BAB9-495E89710A52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0.90783437806817102</c:v>
                </c:pt>
                <c:pt idx="1">
                  <c:v>0.90783437806817102</c:v>
                </c:pt>
                <c:pt idx="2">
                  <c:v>0.99171175690298263</c:v>
                </c:pt>
                <c:pt idx="3">
                  <c:v>0.99332923957748909</c:v>
                </c:pt>
                <c:pt idx="4">
                  <c:v>0.99332923957748909</c:v>
                </c:pt>
                <c:pt idx="5">
                  <c:v>0.99332923957748909</c:v>
                </c:pt>
                <c:pt idx="6">
                  <c:v>0.99332923957748909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B9-49FE-BAB9-495E89710A52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0.28091729949202809</c:v>
                </c:pt>
                <c:pt idx="1">
                  <c:v>0.28091729949202809</c:v>
                </c:pt>
                <c:pt idx="2">
                  <c:v>0.50851106038347516</c:v>
                </c:pt>
                <c:pt idx="3">
                  <c:v>0.69139019750497899</c:v>
                </c:pt>
                <c:pt idx="4">
                  <c:v>0.76043764661684765</c:v>
                </c:pt>
                <c:pt idx="5">
                  <c:v>0.76069133513709575</c:v>
                </c:pt>
                <c:pt idx="6">
                  <c:v>0.76069133513709575</c:v>
                </c:pt>
                <c:pt idx="7">
                  <c:v>0.80594385973884985</c:v>
                </c:pt>
                <c:pt idx="8">
                  <c:v>0.84297732506215117</c:v>
                </c:pt>
                <c:pt idx="9">
                  <c:v>0.84297732506215117</c:v>
                </c:pt>
                <c:pt idx="10">
                  <c:v>0.89167758673733732</c:v>
                </c:pt>
                <c:pt idx="11">
                  <c:v>0.92346086477669176</c:v>
                </c:pt>
                <c:pt idx="12">
                  <c:v>0.94692368514531322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B9-49FE-BAB9-495E89710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1.933827619942833</c:v>
                </c:pt>
                <c:pt idx="2">
                  <c:v>1.0644075945552931</c:v>
                </c:pt>
                <c:pt idx="3">
                  <c:v>1.0708631380727409</c:v>
                </c:pt>
                <c:pt idx="4">
                  <c:v>1.000076994050189</c:v>
                </c:pt>
                <c:pt idx="5">
                  <c:v>1.1531072003619589</c:v>
                </c:pt>
                <c:pt idx="6">
                  <c:v>1.038985273965817</c:v>
                </c:pt>
                <c:pt idx="7">
                  <c:v>1.017680486645699</c:v>
                </c:pt>
                <c:pt idx="8">
                  <c:v>1.0029043676486371</c:v>
                </c:pt>
                <c:pt idx="9">
                  <c:v>1.017851259055254</c:v>
                </c:pt>
                <c:pt idx="10">
                  <c:v>1.0215165070637919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0-44A3-84B5-FB94F7F50F9A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1.3380097898431349</c:v>
                </c:pt>
                <c:pt idx="2">
                  <c:v>1.152402729635549</c:v>
                </c:pt>
                <c:pt idx="3">
                  <c:v>1.140708996286171</c:v>
                </c:pt>
                <c:pt idx="4">
                  <c:v>1.0001023650859271</c:v>
                </c:pt>
                <c:pt idx="5">
                  <c:v>1.0162871939597939</c:v>
                </c:pt>
                <c:pt idx="6">
                  <c:v>1.0483535087901721</c:v>
                </c:pt>
                <c:pt idx="7">
                  <c:v>1.0211922926727051</c:v>
                </c:pt>
                <c:pt idx="8">
                  <c:v>1.0034159585743909</c:v>
                </c:pt>
                <c:pt idx="9">
                  <c:v>1.0208039970735849</c:v>
                </c:pt>
                <c:pt idx="10">
                  <c:v>1.0217032231669341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0-44A3-84B5-FB94F7F50F9A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1.8101806521100561</c:v>
                </c:pt>
                <c:pt idx="2">
                  <c:v>1.3596364983361271</c:v>
                </c:pt>
                <c:pt idx="3">
                  <c:v>1.0998675557753641</c:v>
                </c:pt>
                <c:pt idx="4">
                  <c:v>1.0003336085757679</c:v>
                </c:pt>
                <c:pt idx="5">
                  <c:v>1</c:v>
                </c:pt>
                <c:pt idx="6">
                  <c:v>1.059488681560437</c:v>
                </c:pt>
                <c:pt idx="7">
                  <c:v>1.045950428030187</c:v>
                </c:pt>
                <c:pt idx="8">
                  <c:v>1</c:v>
                </c:pt>
                <c:pt idx="9">
                  <c:v>1.0577717338619941</c:v>
                </c:pt>
                <c:pt idx="10">
                  <c:v>1.0356443612714881</c:v>
                </c:pt>
                <c:pt idx="11">
                  <c:v>1.0254074874892449</c:v>
                </c:pt>
                <c:pt idx="12">
                  <c:v>1.056051311934965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0-44A3-84B5-FB94F7F50F9A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1.0709503490385821</c:v>
                </c:pt>
                <c:pt idx="2">
                  <c:v>1.0010673044775349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1.0111705118215091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80-44A3-84B5-FB94F7F50F9A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2.8504898774790308</c:v>
                </c:pt>
                <c:pt idx="2">
                  <c:v>1.8662400304328139</c:v>
                </c:pt>
                <c:pt idx="3">
                  <c:v>1.1811096133027399</c:v>
                </c:pt>
                <c:pt idx="4">
                  <c:v>1.000042401369962</c:v>
                </c:pt>
                <c:pt idx="5">
                  <c:v>2.3999340583228008</c:v>
                </c:pt>
                <c:pt idx="6">
                  <c:v>1.129934886188684</c:v>
                </c:pt>
                <c:pt idx="7">
                  <c:v>1.0507057959084181</c:v>
                </c:pt>
                <c:pt idx="8">
                  <c:v>1.0063380125518371</c:v>
                </c:pt>
                <c:pt idx="9">
                  <c:v>1.017848811752468</c:v>
                </c:pt>
                <c:pt idx="10">
                  <c:v>1.0401096832730601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80-44A3-84B5-FB94F7F50F9A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1.6198576050795921</c:v>
                </c:pt>
                <c:pt idx="2">
                  <c:v>2.4816137173192319</c:v>
                </c:pt>
                <c:pt idx="3">
                  <c:v>1.268690204801888</c:v>
                </c:pt>
                <c:pt idx="4">
                  <c:v>1.0000671355024411</c:v>
                </c:pt>
                <c:pt idx="5">
                  <c:v>1.0040376376528111</c:v>
                </c:pt>
                <c:pt idx="6">
                  <c:v>1.184074422100635</c:v>
                </c:pt>
                <c:pt idx="7">
                  <c:v>1.067607727877891</c:v>
                </c:pt>
                <c:pt idx="8">
                  <c:v>1.0079225156897971</c:v>
                </c:pt>
                <c:pt idx="9">
                  <c:v>1.020823613711213</c:v>
                </c:pt>
                <c:pt idx="10">
                  <c:v>1.0434521568791479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80-44A3-84B5-FB94F7F50F9A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2.018107210284092</c:v>
                </c:pt>
                <c:pt idx="2">
                  <c:v>3.9089132925806149</c:v>
                </c:pt>
                <c:pt idx="3">
                  <c:v>1.139703918649309</c:v>
                </c:pt>
                <c:pt idx="4">
                  <c:v>1.0001342710048811</c:v>
                </c:pt>
                <c:pt idx="5">
                  <c:v>1</c:v>
                </c:pt>
                <c:pt idx="6">
                  <c:v>1.1355303095385449</c:v>
                </c:pt>
                <c:pt idx="7">
                  <c:v>1.124188043272865</c:v>
                </c:pt>
                <c:pt idx="8">
                  <c:v>1</c:v>
                </c:pt>
                <c:pt idx="9">
                  <c:v>1.0416472274224251</c:v>
                </c:pt>
                <c:pt idx="10">
                  <c:v>1.0869043137582961</c:v>
                </c:pt>
                <c:pt idx="11">
                  <c:v>2.2241612315647221</c:v>
                </c:pt>
                <c:pt idx="12">
                  <c:v>1.0197679871583849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80-44A3-84B5-FB94F7F50F9A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1.092392820608203</c:v>
                </c:pt>
                <c:pt idx="2">
                  <c:v>1.001631000805675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1.006715558303054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80-44A3-84B5-FB94F7F50F9A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1.8101806521100561</c:v>
                </c:pt>
                <c:pt idx="2">
                  <c:v>1.3596364983361271</c:v>
                </c:pt>
                <c:pt idx="3">
                  <c:v>1.0998675557753641</c:v>
                </c:pt>
                <c:pt idx="4">
                  <c:v>1.0003336085757679</c:v>
                </c:pt>
                <c:pt idx="5">
                  <c:v>1</c:v>
                </c:pt>
                <c:pt idx="6">
                  <c:v>1.059488681560437</c:v>
                </c:pt>
                <c:pt idx="7">
                  <c:v>1.045950428030187</c:v>
                </c:pt>
                <c:pt idx="8">
                  <c:v>1</c:v>
                </c:pt>
                <c:pt idx="9">
                  <c:v>1.0577717338619941</c:v>
                </c:pt>
                <c:pt idx="10">
                  <c:v>1.0356443612714881</c:v>
                </c:pt>
                <c:pt idx="11">
                  <c:v>1.0254074874892449</c:v>
                </c:pt>
                <c:pt idx="12">
                  <c:v>1.056051311934965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80-44A3-84B5-FB94F7F50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0.90783437806817102</v>
      </c>
      <c r="F7" s="5">
        <v>3.3925954082550912E-2</v>
      </c>
      <c r="G7" s="5">
        <v>8.8301616342087219E-2</v>
      </c>
      <c r="H7" s="4">
        <f t="shared" ref="H7:H29" si="3">+I7/I8</f>
        <v>1</v>
      </c>
      <c r="I7" s="5">
        <v>0.28091729949202809</v>
      </c>
      <c r="J7" s="5">
        <f t="shared" ref="J7:J30" si="4">I7</f>
        <v>0.28091729949202809</v>
      </c>
    </row>
    <row r="8" spans="1:10" ht="15.5" customHeight="1" x14ac:dyDescent="0.35">
      <c r="A8" s="3">
        <f t="shared" ref="A8:A29" si="5">1+A7</f>
        <v>1</v>
      </c>
      <c r="B8" s="4">
        <f t="shared" si="0"/>
        <v>0.91542161494913366</v>
      </c>
      <c r="C8" s="4">
        <f t="shared" si="1"/>
        <v>0.49551381358933289</v>
      </c>
      <c r="D8" s="4">
        <f t="shared" si="2"/>
        <v>0.61733821347269868</v>
      </c>
      <c r="E8" s="5">
        <v>0.90783437806817102</v>
      </c>
      <c r="F8" s="5">
        <v>3.3925954082550912E-2</v>
      </c>
      <c r="G8" s="5">
        <v>8.8301616342087219E-2</v>
      </c>
      <c r="H8" s="4">
        <f t="shared" si="3"/>
        <v>0.55243105091988465</v>
      </c>
      <c r="I8" s="5">
        <v>0.28091729949202809</v>
      </c>
      <c r="J8" s="5">
        <f t="shared" si="4"/>
        <v>0.28091729949202809</v>
      </c>
    </row>
    <row r="9" spans="1:10" ht="15.5" customHeight="1" x14ac:dyDescent="0.35">
      <c r="A9" s="3">
        <f t="shared" si="5"/>
        <v>2</v>
      </c>
      <c r="B9" s="4">
        <f t="shared" si="0"/>
        <v>0.99837165502628877</v>
      </c>
      <c r="C9" s="4">
        <f t="shared" si="1"/>
        <v>0.25582557737928552</v>
      </c>
      <c r="D9" s="4">
        <f t="shared" si="2"/>
        <v>0.40296360107174628</v>
      </c>
      <c r="E9" s="5">
        <v>0.99171175690298263</v>
      </c>
      <c r="F9" s="5">
        <v>6.8466212549763011E-2</v>
      </c>
      <c r="G9" s="5">
        <v>0.14303604477255041</v>
      </c>
      <c r="H9" s="4">
        <f t="shared" si="3"/>
        <v>0.73549070006855743</v>
      </c>
      <c r="I9" s="5">
        <v>0.50851106038347516</v>
      </c>
      <c r="J9" s="5">
        <f t="shared" si="4"/>
        <v>0.50851106038347516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0.87742086662746943</v>
      </c>
      <c r="D10" s="4">
        <f t="shared" si="2"/>
        <v>0.78821448783562975</v>
      </c>
      <c r="E10" s="5">
        <v>0.99332923957748909</v>
      </c>
      <c r="F10" s="5">
        <v>0.2676284883284184</v>
      </c>
      <c r="G10" s="5">
        <v>0.35496021077864881</v>
      </c>
      <c r="H10" s="4">
        <f t="shared" si="3"/>
        <v>0.9092003803085531</v>
      </c>
      <c r="I10" s="5">
        <v>0.69139019750497899</v>
      </c>
      <c r="J10" s="5">
        <f t="shared" si="4"/>
        <v>0.69139019750497899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0.9998657470214013</v>
      </c>
      <c r="D11" s="4">
        <f t="shared" si="2"/>
        <v>0.99993286900443235</v>
      </c>
      <c r="E11" s="5">
        <v>0.99332923957748909</v>
      </c>
      <c r="F11" s="5">
        <v>0.30501723689008942</v>
      </c>
      <c r="G11" s="5">
        <v>0.45033454250928512</v>
      </c>
      <c r="H11" s="4">
        <f t="shared" si="3"/>
        <v>0.99966650268179746</v>
      </c>
      <c r="I11" s="5">
        <v>0.76043764661684765</v>
      </c>
      <c r="J11" s="5">
        <f t="shared" si="4"/>
        <v>0.76043764661684765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0.9959785993060476</v>
      </c>
      <c r="E12" s="5">
        <v>0.99332923957748909</v>
      </c>
      <c r="F12" s="5">
        <v>0.3050581918609927</v>
      </c>
      <c r="G12" s="5">
        <v>0.45036477594506291</v>
      </c>
      <c r="H12" s="4">
        <f t="shared" si="3"/>
        <v>1</v>
      </c>
      <c r="I12" s="5">
        <v>0.76069133513709575</v>
      </c>
      <c r="J12" s="5">
        <f t="shared" si="4"/>
        <v>0.76069133513709575</v>
      </c>
    </row>
    <row r="13" spans="1:10" ht="15.5" customHeight="1" x14ac:dyDescent="0.35">
      <c r="A13" s="3">
        <f t="shared" si="5"/>
        <v>6</v>
      </c>
      <c r="B13" s="4">
        <f t="shared" si="0"/>
        <v>0.99332923957748909</v>
      </c>
      <c r="C13" s="4">
        <f t="shared" si="1"/>
        <v>0.88064580187769548</v>
      </c>
      <c r="D13" s="4">
        <f t="shared" si="2"/>
        <v>0.84454150966788599</v>
      </c>
      <c r="E13" s="5">
        <v>0.99332923957748909</v>
      </c>
      <c r="F13" s="5">
        <v>0.3050581918609927</v>
      </c>
      <c r="G13" s="5">
        <v>0.45218318572191862</v>
      </c>
      <c r="H13" s="4">
        <f t="shared" si="3"/>
        <v>0.94385151762752151</v>
      </c>
      <c r="I13" s="5">
        <v>0.76069133513709575</v>
      </c>
      <c r="J13" s="5">
        <f t="shared" si="4"/>
        <v>0.76069133513709575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0.88953089830833432</v>
      </c>
      <c r="D14" s="4">
        <f t="shared" si="2"/>
        <v>0.9366736244853936</v>
      </c>
      <c r="E14" s="5">
        <v>1</v>
      </c>
      <c r="F14" s="5">
        <v>0.34640282303118197</v>
      </c>
      <c r="G14" s="5">
        <v>0.53541854431730496</v>
      </c>
      <c r="H14" s="4">
        <f t="shared" si="3"/>
        <v>0.956068254480545</v>
      </c>
      <c r="I14" s="5">
        <v>0.80594385973884985</v>
      </c>
      <c r="J14" s="5">
        <f t="shared" si="4"/>
        <v>0.80594385973884985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0.99213975720705616</v>
      </c>
      <c r="E15" s="5">
        <v>1</v>
      </c>
      <c r="F15" s="5">
        <v>0.38942191180762092</v>
      </c>
      <c r="G15" s="5">
        <v>0.57161697556228586</v>
      </c>
      <c r="H15" s="4">
        <f t="shared" si="3"/>
        <v>1</v>
      </c>
      <c r="I15" s="5">
        <v>0.84297732506215117</v>
      </c>
      <c r="J15" s="5">
        <f t="shared" si="4"/>
        <v>0.84297732506215117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0.96001791554182703</v>
      </c>
      <c r="D16" s="4">
        <f t="shared" si="2"/>
        <v>0.97960116377450535</v>
      </c>
      <c r="E16" s="5">
        <v>1</v>
      </c>
      <c r="F16" s="5">
        <v>0.38942191180762092</v>
      </c>
      <c r="G16" s="5">
        <v>0.57614562001973213</v>
      </c>
      <c r="H16" s="4">
        <f t="shared" si="3"/>
        <v>0.94538355297974774</v>
      </c>
      <c r="I16" s="5">
        <v>0.84297732506215117</v>
      </c>
      <c r="J16" s="5">
        <f t="shared" si="4"/>
        <v>0.84297732506215117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0.92004419095752932</v>
      </c>
      <c r="D17" s="4">
        <f t="shared" si="2"/>
        <v>0.95835730791039964</v>
      </c>
      <c r="E17" s="5">
        <v>1</v>
      </c>
      <c r="F17" s="5">
        <v>0.40564025473194848</v>
      </c>
      <c r="G17" s="5">
        <v>0.58814305385243015</v>
      </c>
      <c r="H17" s="4">
        <f t="shared" si="3"/>
        <v>0.96558243099230834</v>
      </c>
      <c r="I17" s="5">
        <v>0.89167758673733732</v>
      </c>
      <c r="J17" s="5">
        <f t="shared" si="4"/>
        <v>0.89167758673733732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0.4496076929173381</v>
      </c>
      <c r="D18" s="4">
        <f t="shared" si="2"/>
        <v>0.62031637264907424</v>
      </c>
      <c r="E18" s="5">
        <v>1</v>
      </c>
      <c r="F18" s="5">
        <v>0.44089214270216881</v>
      </c>
      <c r="G18" s="5">
        <v>0.61369913809580701</v>
      </c>
      <c r="H18" s="4">
        <f t="shared" si="3"/>
        <v>0.97522205776802284</v>
      </c>
      <c r="I18" s="5">
        <v>0.92346086477669176</v>
      </c>
      <c r="J18" s="5">
        <f t="shared" si="4"/>
        <v>0.92346086477669176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0.98061521109966487</v>
      </c>
      <c r="D19" s="4">
        <f t="shared" si="2"/>
        <v>0.98933248444659272</v>
      </c>
      <c r="E19" s="5">
        <v>1</v>
      </c>
      <c r="F19" s="5">
        <v>0.98061521109966487</v>
      </c>
      <c r="G19" s="5">
        <v>0.98933248444659272</v>
      </c>
      <c r="H19" s="4">
        <f t="shared" si="3"/>
        <v>0.94692368514531322</v>
      </c>
      <c r="I19" s="5">
        <v>0.94692368514531322</v>
      </c>
      <c r="J19" s="5">
        <f t="shared" si="4"/>
        <v>0.94692368514531322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1.1008171378091871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12.81344380596018</v>
      </c>
      <c r="D39" s="4">
        <v>1.0062576264822749</v>
      </c>
      <c r="E39" s="4">
        <v>1</v>
      </c>
      <c r="F39" s="4">
        <v>1</v>
      </c>
      <c r="G39" s="4">
        <v>3.2801944383984738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3.5990678404971521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8.7601145721446478</v>
      </c>
      <c r="D42" s="4">
        <v>1.030490047819512</v>
      </c>
      <c r="E42" s="4">
        <v>1.397909808432158</v>
      </c>
      <c r="F42" s="4">
        <v>1</v>
      </c>
      <c r="G42" s="4">
        <v>1</v>
      </c>
      <c r="H42" s="4">
        <v>1</v>
      </c>
      <c r="I42" s="4">
        <v>1.066164474897505</v>
      </c>
      <c r="J42" s="4">
        <v>1.09507018827756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2.4110169491525419</v>
      </c>
      <c r="D43" s="4">
        <v>1</v>
      </c>
      <c r="E43" s="4">
        <v>1</v>
      </c>
      <c r="F43" s="4">
        <v>1</v>
      </c>
      <c r="G43" s="4">
        <v>23.87016695957821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1.0019854721549639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2.575291560783902</v>
      </c>
      <c r="D45" s="4">
        <v>1</v>
      </c>
      <c r="E45" s="4">
        <v>1</v>
      </c>
      <c r="F45" s="4">
        <v>1</v>
      </c>
      <c r="G45" s="4">
        <v>1.048451651833735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1.118607922950309</v>
      </c>
      <c r="O45" s="4">
        <v>0.99999999999999989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</v>
      </c>
      <c r="D46" s="4">
        <v>1.372942884801549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8.3449673893883318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</v>
      </c>
      <c r="E47" s="4">
        <v>3.0332826747720358</v>
      </c>
      <c r="F47" s="4">
        <v>1</v>
      </c>
      <c r="G47" s="4">
        <v>1</v>
      </c>
      <c r="H47" s="4">
        <v>2.3957112079763521</v>
      </c>
      <c r="I47" s="4">
        <v>0.99999999999999989</v>
      </c>
      <c r="J47" s="4">
        <v>0.99999999999999989</v>
      </c>
      <c r="K47" s="4">
        <v>0.99999999999999989</v>
      </c>
      <c r="L47" s="4">
        <v>1.521425882549774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1.2498833645345511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1.2693553009469569</v>
      </c>
      <c r="D49" s="4">
        <v>1</v>
      </c>
      <c r="E49" s="4">
        <v>1.288221815509216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1.037650450085972</v>
      </c>
      <c r="D50" s="4">
        <v>1.2921266174427961</v>
      </c>
      <c r="E50" s="4">
        <v>1.0645544554455451</v>
      </c>
      <c r="F50" s="4">
        <v>1</v>
      </c>
      <c r="G50" s="4">
        <v>1</v>
      </c>
      <c r="H50" s="4">
        <v>1</v>
      </c>
      <c r="I50" s="4">
        <v>1.745128259637188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1.099665637860082</v>
      </c>
      <c r="D51" s="4">
        <v>1.0337582349043</v>
      </c>
      <c r="E51" s="4">
        <v>1</v>
      </c>
      <c r="F51" s="4">
        <v>1</v>
      </c>
      <c r="G51" s="4">
        <v>1</v>
      </c>
      <c r="H51" s="4">
        <v>1.7930351823221089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1.4154905957326041</v>
      </c>
      <c r="D52" s="4">
        <v>1</v>
      </c>
      <c r="E52" s="4">
        <v>1.76665512276033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1.2858780147498501</v>
      </c>
      <c r="D53" s="4">
        <v>1.243778891134055</v>
      </c>
      <c r="E53" s="4">
        <v>1</v>
      </c>
      <c r="F53" s="4">
        <v>1.000805626029287</v>
      </c>
      <c r="G53" s="4">
        <v>1</v>
      </c>
      <c r="H53" s="4">
        <v>1.0201466749091621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>
        <v>4.6159285959491934</v>
      </c>
      <c r="D54" s="4">
        <v>1.162603560857342</v>
      </c>
      <c r="E54" s="4">
        <v>1.071568389135525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1</v>
      </c>
      <c r="D55" s="4">
        <v>18.04220430107527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2.289821814254859</v>
      </c>
      <c r="D56" s="4">
        <v>1.0048930024170251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1.1847856412164051</v>
      </c>
      <c r="D58" s="4">
        <v>1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0.33631803593253579</v>
      </c>
      <c r="C2" s="32">
        <v>0.47060906303922301</v>
      </c>
      <c r="D2" s="32">
        <v>0.28091729949202809</v>
      </c>
      <c r="E2" s="32">
        <v>0.92245032876040589</v>
      </c>
      <c r="F2" s="32">
        <v>3.217508813721362E-2</v>
      </c>
      <c r="G2" s="32">
        <v>8.8301616342087219E-2</v>
      </c>
      <c r="H2" s="32">
        <v>3.3925954082550912E-2</v>
      </c>
      <c r="I2" s="32">
        <v>0.90783437806817102</v>
      </c>
      <c r="J2" s="32">
        <v>0.28091729949202809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0.33631803593253579</v>
      </c>
      <c r="C3" s="32">
        <v>0.47060906303922301</v>
      </c>
      <c r="D3" s="32">
        <v>0.28091729949202809</v>
      </c>
      <c r="E3" s="32">
        <v>0.92245032876040589</v>
      </c>
      <c r="F3" s="32">
        <v>3.217508813721362E-2</v>
      </c>
      <c r="G3" s="32">
        <v>8.8301616342087219E-2</v>
      </c>
      <c r="H3" s="32">
        <v>3.3925954082550912E-2</v>
      </c>
      <c r="I3" s="32">
        <v>0.90783437806817102</v>
      </c>
      <c r="J3" s="32">
        <v>0.28091729949202809</v>
      </c>
      <c r="M3">
        <f t="shared" ref="M3:M24" si="1">+M2+1</f>
        <v>2</v>
      </c>
      <c r="N3" s="17">
        <v>1.933827619942833</v>
      </c>
      <c r="O3" s="17">
        <v>1.3380097898431349</v>
      </c>
      <c r="P3" s="17">
        <v>1.8101806521100561</v>
      </c>
      <c r="Q3" s="17">
        <v>1.0709503490385821</v>
      </c>
      <c r="R3" s="17">
        <v>2.8504898774790308</v>
      </c>
      <c r="S3" s="17">
        <v>1.6198576050795921</v>
      </c>
      <c r="T3" s="17">
        <v>2.018107210284092</v>
      </c>
      <c r="U3" s="17">
        <v>1.092392820608203</v>
      </c>
      <c r="V3" s="17">
        <v>1.8101806521100561</v>
      </c>
    </row>
    <row r="4" spans="1:27" x14ac:dyDescent="0.35">
      <c r="A4">
        <f t="shared" si="0"/>
        <v>3</v>
      </c>
      <c r="B4" s="32">
        <v>0.65038110697126417</v>
      </c>
      <c r="C4" s="32">
        <v>0.62967953353538564</v>
      </c>
      <c r="D4" s="32">
        <v>0.50851106038347516</v>
      </c>
      <c r="E4" s="32">
        <v>0.987898501556711</v>
      </c>
      <c r="F4" s="32">
        <v>9.1714763042123087E-2</v>
      </c>
      <c r="G4" s="32">
        <v>0.14303604477255041</v>
      </c>
      <c r="H4" s="32">
        <v>6.8466212549763011E-2</v>
      </c>
      <c r="I4" s="32">
        <v>0.99171175690298263</v>
      </c>
      <c r="J4" s="32">
        <v>0.50851106038347516</v>
      </c>
      <c r="M4">
        <f t="shared" si="1"/>
        <v>3</v>
      </c>
      <c r="N4" s="17">
        <v>1.0644075945552931</v>
      </c>
      <c r="O4" s="17">
        <v>1.152402729635549</v>
      </c>
      <c r="P4" s="17">
        <v>1.3596364983361271</v>
      </c>
      <c r="Q4" s="17">
        <v>1.0010673044775349</v>
      </c>
      <c r="R4" s="17">
        <v>1.8662400304328139</v>
      </c>
      <c r="S4" s="17">
        <v>2.4816137173192319</v>
      </c>
      <c r="T4" s="17">
        <v>3.9089132925806149</v>
      </c>
      <c r="U4" s="17">
        <v>1.001631000805675</v>
      </c>
      <c r="V4" s="17">
        <v>1.3596364983361271</v>
      </c>
    </row>
    <row r="5" spans="1:27" x14ac:dyDescent="0.35">
      <c r="A5">
        <f t="shared" si="0"/>
        <v>4</v>
      </c>
      <c r="B5" s="32">
        <v>0.6922705896154917</v>
      </c>
      <c r="C5" s="32">
        <v>0.7256444132418175</v>
      </c>
      <c r="D5" s="32">
        <v>0.69139019750497899</v>
      </c>
      <c r="E5" s="32">
        <v>0.98895289005077269</v>
      </c>
      <c r="F5" s="32">
        <v>0.17116176217087009</v>
      </c>
      <c r="G5" s="32">
        <v>0.35496021077864881</v>
      </c>
      <c r="H5" s="32">
        <v>0.2676284883284184</v>
      </c>
      <c r="I5" s="32">
        <v>0.99332923957748909</v>
      </c>
      <c r="J5" s="32">
        <v>0.69139019750497899</v>
      </c>
      <c r="M5">
        <f t="shared" si="1"/>
        <v>4</v>
      </c>
      <c r="N5" s="17">
        <v>1.0708631380727409</v>
      </c>
      <c r="O5" s="17">
        <v>1.140708996286171</v>
      </c>
      <c r="P5" s="17">
        <v>1.0998675557753641</v>
      </c>
      <c r="Q5" s="17">
        <v>1</v>
      </c>
      <c r="R5" s="17">
        <v>1.1811096133027399</v>
      </c>
      <c r="S5" s="17">
        <v>1.268690204801888</v>
      </c>
      <c r="T5" s="17">
        <v>1.139703918649309</v>
      </c>
      <c r="U5" s="17">
        <v>1</v>
      </c>
      <c r="V5" s="17">
        <v>1.0998675557753641</v>
      </c>
    </row>
    <row r="6" spans="1:27" x14ac:dyDescent="0.35">
      <c r="A6">
        <f t="shared" si="0"/>
        <v>5</v>
      </c>
      <c r="B6" s="32">
        <v>0.74132705599111215</v>
      </c>
      <c r="C6" s="32">
        <v>0.8277491102897413</v>
      </c>
      <c r="D6" s="32">
        <v>0.76043764661684765</v>
      </c>
      <c r="E6" s="32">
        <v>0.98895289005077269</v>
      </c>
      <c r="F6" s="32">
        <v>0.20216080272985201</v>
      </c>
      <c r="G6" s="32">
        <v>0.45033454250928512</v>
      </c>
      <c r="H6" s="32">
        <v>0.30501723689008942</v>
      </c>
      <c r="I6" s="32">
        <v>0.99332923957748909</v>
      </c>
      <c r="J6" s="32">
        <v>0.76043764661684765</v>
      </c>
      <c r="M6">
        <f t="shared" si="1"/>
        <v>5</v>
      </c>
      <c r="N6" s="17">
        <v>1.000076994050189</v>
      </c>
      <c r="O6" s="17">
        <v>1.0001023650859271</v>
      </c>
      <c r="P6" s="17">
        <v>1.0003336085757679</v>
      </c>
      <c r="Q6" s="17">
        <v>1</v>
      </c>
      <c r="R6" s="17">
        <v>1.000042401369962</v>
      </c>
      <c r="S6" s="17">
        <v>1.0000671355024411</v>
      </c>
      <c r="T6" s="17">
        <v>1.0001342710048811</v>
      </c>
      <c r="U6" s="17">
        <v>1</v>
      </c>
      <c r="V6" s="17">
        <v>1.0003336085757679</v>
      </c>
    </row>
    <row r="7" spans="1:27" x14ac:dyDescent="0.35">
      <c r="A7">
        <f t="shared" si="0"/>
        <v>6</v>
      </c>
      <c r="B7" s="32">
        <v>0.74138413376366774</v>
      </c>
      <c r="C7" s="32">
        <v>0.82783384289854234</v>
      </c>
      <c r="D7" s="32">
        <v>0.76069133513709575</v>
      </c>
      <c r="E7" s="32">
        <v>0.98895289005077269</v>
      </c>
      <c r="F7" s="32">
        <v>0.2021693746248405</v>
      </c>
      <c r="G7" s="32">
        <v>0.45036477594506291</v>
      </c>
      <c r="H7" s="32">
        <v>0.3050581918609927</v>
      </c>
      <c r="I7" s="32">
        <v>0.99332923957748909</v>
      </c>
      <c r="J7" s="32">
        <v>0.76069133513709575</v>
      </c>
      <c r="M7">
        <f t="shared" si="1"/>
        <v>6</v>
      </c>
      <c r="N7" s="17">
        <v>1.1531072003619589</v>
      </c>
      <c r="O7" s="17">
        <v>1.0162871939597939</v>
      </c>
      <c r="P7" s="17">
        <v>1</v>
      </c>
      <c r="Q7" s="17">
        <v>1</v>
      </c>
      <c r="R7" s="17">
        <v>2.3999340583228008</v>
      </c>
      <c r="S7" s="17">
        <v>1.0040376376528111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0.85489538287699895</v>
      </c>
      <c r="C8" s="32">
        <v>0.84131693326431267</v>
      </c>
      <c r="D8" s="32">
        <v>0.76069133513709575</v>
      </c>
      <c r="E8" s="32">
        <v>0.98895289005077269</v>
      </c>
      <c r="F8" s="32">
        <v>0.48519316771197613</v>
      </c>
      <c r="G8" s="32">
        <v>0.45218318572191862</v>
      </c>
      <c r="H8" s="32">
        <v>0.3050581918609927</v>
      </c>
      <c r="I8" s="32">
        <v>0.99332923957748909</v>
      </c>
      <c r="J8" s="32">
        <v>0.76069133513709575</v>
      </c>
      <c r="M8">
        <f t="shared" si="1"/>
        <v>7</v>
      </c>
      <c r="N8" s="17">
        <v>1.038985273965817</v>
      </c>
      <c r="O8" s="17">
        <v>1.0483535087901721</v>
      </c>
      <c r="P8" s="17">
        <v>1.059488681560437</v>
      </c>
      <c r="Q8" s="17">
        <v>1.0111705118215091</v>
      </c>
      <c r="R8" s="17">
        <v>1.129934886188684</v>
      </c>
      <c r="S8" s="17">
        <v>1.184074422100635</v>
      </c>
      <c r="T8" s="17">
        <v>1.1355303095385449</v>
      </c>
      <c r="U8" s="17">
        <v>1.006715558303054</v>
      </c>
      <c r="V8" s="17">
        <v>1.059488681560437</v>
      </c>
    </row>
    <row r="9" spans="1:27" x14ac:dyDescent="0.35">
      <c r="A9">
        <f t="shared" si="0"/>
        <v>8</v>
      </c>
      <c r="B9" s="32">
        <v>0.88822371359057062</v>
      </c>
      <c r="C9" s="32">
        <v>0.88199755899222942</v>
      </c>
      <c r="D9" s="32">
        <v>0.80594385973884985</v>
      </c>
      <c r="E9" s="32">
        <v>1</v>
      </c>
      <c r="F9" s="32">
        <v>0.54823668673815862</v>
      </c>
      <c r="G9" s="32">
        <v>0.53541854431730496</v>
      </c>
      <c r="H9" s="32">
        <v>0.34640282303118197</v>
      </c>
      <c r="I9" s="32">
        <v>1</v>
      </c>
      <c r="J9" s="32">
        <v>0.80594385973884985</v>
      </c>
      <c r="M9">
        <f t="shared" si="1"/>
        <v>8</v>
      </c>
      <c r="N9" s="17">
        <v>1.017680486645699</v>
      </c>
      <c r="O9" s="17">
        <v>1.0211922926727051</v>
      </c>
      <c r="P9" s="17">
        <v>1.045950428030187</v>
      </c>
      <c r="Q9" s="17">
        <v>1</v>
      </c>
      <c r="R9" s="17">
        <v>1.0507057959084181</v>
      </c>
      <c r="S9" s="17">
        <v>1.067607727877891</v>
      </c>
      <c r="T9" s="17">
        <v>1.124188043272865</v>
      </c>
      <c r="U9" s="17">
        <v>1</v>
      </c>
      <c r="V9" s="17">
        <v>1.045950428030187</v>
      </c>
    </row>
    <row r="10" spans="1:27" x14ac:dyDescent="0.35">
      <c r="A10">
        <f t="shared" si="0"/>
        <v>9</v>
      </c>
      <c r="B10" s="32">
        <v>0.9039279410971014</v>
      </c>
      <c r="C10" s="32">
        <v>0.90068910939900437</v>
      </c>
      <c r="D10" s="32">
        <v>0.84297732506215117</v>
      </c>
      <c r="E10" s="32">
        <v>1</v>
      </c>
      <c r="F10" s="32">
        <v>0.57603546428541108</v>
      </c>
      <c r="G10" s="32">
        <v>0.57161697556228586</v>
      </c>
      <c r="H10" s="32">
        <v>0.38942191180762092</v>
      </c>
      <c r="I10" s="32">
        <v>1</v>
      </c>
      <c r="J10" s="32">
        <v>0.84297732506215117</v>
      </c>
      <c r="M10">
        <f t="shared" si="1"/>
        <v>9</v>
      </c>
      <c r="N10" s="17">
        <v>1.0029043676486371</v>
      </c>
      <c r="O10" s="17">
        <v>1.0034159585743909</v>
      </c>
      <c r="P10" s="17">
        <v>1</v>
      </c>
      <c r="Q10" s="17">
        <v>1</v>
      </c>
      <c r="R10" s="17">
        <v>1.0063380125518371</v>
      </c>
      <c r="S10" s="17">
        <v>1.0079225156897971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0.90655328016592285</v>
      </c>
      <c r="C11" s="32">
        <v>0.90376582608511624</v>
      </c>
      <c r="D11" s="32">
        <v>0.84297732506215117</v>
      </c>
      <c r="E11" s="32">
        <v>1</v>
      </c>
      <c r="F11" s="32">
        <v>0.57968638428835551</v>
      </c>
      <c r="G11" s="32">
        <v>0.57614562001973213</v>
      </c>
      <c r="H11" s="32">
        <v>0.38942191180762092</v>
      </c>
      <c r="I11" s="32">
        <v>1</v>
      </c>
      <c r="J11" s="32">
        <v>0.84297732506215117</v>
      </c>
      <c r="M11">
        <f t="shared" si="1"/>
        <v>10</v>
      </c>
      <c r="N11" s="17">
        <v>1.017851259055254</v>
      </c>
      <c r="O11" s="17">
        <v>1.0208039970735849</v>
      </c>
      <c r="P11" s="17">
        <v>1.0577717338619941</v>
      </c>
      <c r="Q11" s="17">
        <v>1</v>
      </c>
      <c r="R11" s="17">
        <v>1.017848811752468</v>
      </c>
      <c r="S11" s="17">
        <v>1.020823613711213</v>
      </c>
      <c r="T11" s="17">
        <v>1.0416472274224251</v>
      </c>
      <c r="U11" s="17">
        <v>1</v>
      </c>
      <c r="V11" s="17">
        <v>1.0577717338619941</v>
      </c>
    </row>
    <row r="12" spans="1:27" x14ac:dyDescent="0.35">
      <c r="A12">
        <f t="shared" si="0"/>
        <v>11</v>
      </c>
      <c r="B12" s="32">
        <v>0.92273639761755477</v>
      </c>
      <c r="C12" s="32">
        <v>0.92256776768619719</v>
      </c>
      <c r="D12" s="32">
        <v>0.89167758673733732</v>
      </c>
      <c r="E12" s="32">
        <v>1</v>
      </c>
      <c r="F12" s="32">
        <v>0.59003309743698718</v>
      </c>
      <c r="G12" s="32">
        <v>0.58814305385243015</v>
      </c>
      <c r="H12" s="32">
        <v>0.40564025473194848</v>
      </c>
      <c r="I12" s="32">
        <v>1</v>
      </c>
      <c r="J12" s="32">
        <v>0.89167758673733732</v>
      </c>
      <c r="M12">
        <f t="shared" si="1"/>
        <v>11</v>
      </c>
      <c r="N12" s="17">
        <v>1.0215165070637919</v>
      </c>
      <c r="O12" s="17">
        <v>1.0217032231669341</v>
      </c>
      <c r="P12" s="17">
        <v>1.0356443612714881</v>
      </c>
      <c r="Q12" s="17">
        <v>1</v>
      </c>
      <c r="R12" s="17">
        <v>1.0401096832730601</v>
      </c>
      <c r="S12" s="17">
        <v>1.0434521568791479</v>
      </c>
      <c r="T12" s="17">
        <v>1.0869043137582961</v>
      </c>
      <c r="U12" s="17">
        <v>1</v>
      </c>
      <c r="V12" s="17">
        <v>1.0356443612714881</v>
      </c>
    </row>
    <row r="13" spans="1:27" x14ac:dyDescent="0.35">
      <c r="A13">
        <f t="shared" si="0"/>
        <v>12</v>
      </c>
      <c r="B13" s="32">
        <v>0.9425904618349108</v>
      </c>
      <c r="C13" s="32">
        <v>0.9425904618349108</v>
      </c>
      <c r="D13" s="32">
        <v>0.92346086477669176</v>
      </c>
      <c r="E13" s="32">
        <v>1</v>
      </c>
      <c r="F13" s="32">
        <v>0.61369913809580701</v>
      </c>
      <c r="G13" s="32">
        <v>0.61369913809580701</v>
      </c>
      <c r="H13" s="32">
        <v>0.44089214270216881</v>
      </c>
      <c r="I13" s="32">
        <v>1</v>
      </c>
      <c r="J13" s="32">
        <v>0.92346086477669176</v>
      </c>
      <c r="M13">
        <f t="shared" si="1"/>
        <v>12</v>
      </c>
      <c r="N13" s="17">
        <v>1.0183650163803359</v>
      </c>
      <c r="O13" s="17">
        <v>1.0183650163803359</v>
      </c>
      <c r="P13" s="17">
        <v>1.0254074874892449</v>
      </c>
      <c r="Q13" s="17">
        <v>1</v>
      </c>
      <c r="R13" s="17">
        <v>1.6120806157823611</v>
      </c>
      <c r="S13" s="17">
        <v>1.6120806157823611</v>
      </c>
      <c r="T13" s="17">
        <v>2.2241612315647221</v>
      </c>
      <c r="U13" s="17">
        <v>1</v>
      </c>
      <c r="V13" s="17">
        <v>1.0254074874892449</v>
      </c>
    </row>
    <row r="14" spans="1:27" x14ac:dyDescent="0.35">
      <c r="A14">
        <f t="shared" si="0"/>
        <v>13</v>
      </c>
      <c r="B14" s="32">
        <v>0.95990115110645735</v>
      </c>
      <c r="C14" s="32">
        <v>0.95990115110645735</v>
      </c>
      <c r="D14" s="32">
        <v>0.94692368514531322</v>
      </c>
      <c r="E14" s="32">
        <v>1</v>
      </c>
      <c r="F14" s="32">
        <v>0.98933248444659272</v>
      </c>
      <c r="G14" s="32">
        <v>0.98933248444659272</v>
      </c>
      <c r="H14" s="32">
        <v>0.98061521109966487</v>
      </c>
      <c r="I14" s="32">
        <v>1</v>
      </c>
      <c r="J14" s="32">
        <v>0.94692368514531322</v>
      </c>
      <c r="M14">
        <f t="shared" si="1"/>
        <v>13</v>
      </c>
      <c r="N14" s="17">
        <v>1.0417739356258939</v>
      </c>
      <c r="O14" s="17">
        <v>1.0417739356258939</v>
      </c>
      <c r="P14" s="17">
        <v>1.056051311934965</v>
      </c>
      <c r="Q14" s="17">
        <v>1</v>
      </c>
      <c r="R14" s="17">
        <v>1.010782538450028</v>
      </c>
      <c r="S14" s="17">
        <v>1.010782538450028</v>
      </c>
      <c r="T14" s="17">
        <v>1.0197679871583849</v>
      </c>
      <c r="U14" s="17">
        <v>1</v>
      </c>
      <c r="V14" s="17">
        <v>1.056051311934965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199.38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199.38</v>
      </c>
      <c r="H8" s="14">
        <f t="shared" ref="H8:H31" si="4">G8-B8</f>
        <v>0</v>
      </c>
      <c r="I8" s="13">
        <v>4466.1799999999994</v>
      </c>
      <c r="J8" s="13">
        <f t="shared" ref="J8:J28" si="5">100*$G8/$I8</f>
        <v>4.4642177431272367</v>
      </c>
      <c r="K8" s="13">
        <f t="shared" ref="K8:K31" si="6">100*(B8/I8)</f>
        <v>4.4642177431272367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181.12</v>
      </c>
      <c r="U8" s="17">
        <v>199.38</v>
      </c>
      <c r="V8" s="17">
        <v>199.38</v>
      </c>
      <c r="W8" s="17">
        <v>199.38</v>
      </c>
      <c r="X8" s="17">
        <v>199.38</v>
      </c>
      <c r="Y8" s="17">
        <v>199.38</v>
      </c>
      <c r="Z8" s="17">
        <v>199.38</v>
      </c>
      <c r="AA8" s="17">
        <v>199.38</v>
      </c>
      <c r="AB8" s="17">
        <v>199.38</v>
      </c>
      <c r="AC8" s="17">
        <v>199.38</v>
      </c>
      <c r="AD8" s="17">
        <v>199.38</v>
      </c>
      <c r="AE8" s="17">
        <v>199.38</v>
      </c>
      <c r="AF8" s="17">
        <v>199.38</v>
      </c>
      <c r="AG8" s="17">
        <v>199.38</v>
      </c>
      <c r="AH8" s="17">
        <v>199.38</v>
      </c>
      <c r="AI8" s="17">
        <v>199.38</v>
      </c>
      <c r="AJ8" s="17">
        <v>199.38</v>
      </c>
      <c r="AK8" s="17">
        <v>199.38</v>
      </c>
      <c r="AL8" s="17">
        <v>199.38</v>
      </c>
      <c r="AM8" s="17">
        <v>199.38</v>
      </c>
      <c r="AN8" s="17">
        <v>199.38</v>
      </c>
      <c r="AO8" s="17">
        <v>199.38</v>
      </c>
      <c r="AP8" s="17">
        <v>199.38</v>
      </c>
      <c r="AQ8" s="13"/>
      <c r="AR8" s="13"/>
    </row>
    <row r="9" spans="1:44" x14ac:dyDescent="0.35">
      <c r="A9" s="12">
        <f t="shared" si="0"/>
        <v>44682</v>
      </c>
      <c r="B9" s="13">
        <v>3164.83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3164.83</v>
      </c>
      <c r="H9" s="14">
        <f t="shared" si="4"/>
        <v>0</v>
      </c>
      <c r="I9" s="13">
        <v>4457.45</v>
      </c>
      <c r="J9" s="13">
        <f t="shared" si="5"/>
        <v>71.000908591234904</v>
      </c>
      <c r="K9" s="13">
        <f t="shared" si="6"/>
        <v>71.000908591234904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74.83</v>
      </c>
      <c r="U9" s="17">
        <v>958.83</v>
      </c>
      <c r="V9" s="17">
        <v>964.83</v>
      </c>
      <c r="W9" s="17">
        <v>964.83</v>
      </c>
      <c r="X9" s="17">
        <v>964.83</v>
      </c>
      <c r="Y9" s="17">
        <v>3164.83</v>
      </c>
      <c r="Z9" s="17">
        <v>3164.83</v>
      </c>
      <c r="AA9" s="17">
        <v>3164.83</v>
      </c>
      <c r="AB9" s="17">
        <v>3164.83</v>
      </c>
      <c r="AC9" s="17">
        <v>3164.83</v>
      </c>
      <c r="AD9" s="17">
        <v>3164.83</v>
      </c>
      <c r="AE9" s="17">
        <v>3164.83</v>
      </c>
      <c r="AF9" s="17">
        <v>3164.83</v>
      </c>
      <c r="AG9" s="17">
        <v>3164.83</v>
      </c>
      <c r="AH9" s="17">
        <v>3164.83</v>
      </c>
      <c r="AI9" s="17">
        <v>3164.83</v>
      </c>
      <c r="AJ9" s="17">
        <v>3164.83</v>
      </c>
      <c r="AK9" s="17">
        <v>3164.83</v>
      </c>
      <c r="AL9" s="17">
        <v>3164.83</v>
      </c>
      <c r="AM9" s="17">
        <v>3164.83</v>
      </c>
      <c r="AN9" s="17">
        <v>3164.83</v>
      </c>
      <c r="AO9" s="17">
        <v>3164.83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320.14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320.14</v>
      </c>
      <c r="H10" s="14">
        <f t="shared" si="4"/>
        <v>0</v>
      </c>
      <c r="I10" s="13">
        <v>4445.47</v>
      </c>
      <c r="J10" s="13">
        <f t="shared" si="5"/>
        <v>7.2014882565847929</v>
      </c>
      <c r="K10" s="13">
        <f t="shared" si="6"/>
        <v>7.2014882565847929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>
        <v>320.14</v>
      </c>
      <c r="V10" s="17">
        <v>320.14</v>
      </c>
      <c r="W10" s="17">
        <v>320.14</v>
      </c>
      <c r="X10" s="17">
        <v>320.14</v>
      </c>
      <c r="Y10" s="17">
        <v>320.14</v>
      </c>
      <c r="Z10" s="17">
        <v>320.14</v>
      </c>
      <c r="AA10" s="17">
        <v>320.14</v>
      </c>
      <c r="AB10" s="17">
        <v>320.14</v>
      </c>
      <c r="AC10" s="17">
        <v>320.14</v>
      </c>
      <c r="AD10" s="17">
        <v>320.14</v>
      </c>
      <c r="AE10" s="17">
        <v>320.14</v>
      </c>
      <c r="AF10" s="17">
        <v>320.14</v>
      </c>
      <c r="AG10" s="17">
        <v>320.14</v>
      </c>
      <c r="AH10" s="17">
        <v>320.14</v>
      </c>
      <c r="AI10" s="17">
        <v>320.14</v>
      </c>
      <c r="AJ10" s="17">
        <v>320.14</v>
      </c>
      <c r="AK10" s="17">
        <v>320.14</v>
      </c>
      <c r="AL10" s="17">
        <v>320.14</v>
      </c>
      <c r="AM10" s="17">
        <v>320.14</v>
      </c>
      <c r="AN10" s="17">
        <v>320.14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694.98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694.98</v>
      </c>
      <c r="H11" s="14">
        <f t="shared" si="4"/>
        <v>0</v>
      </c>
      <c r="I11" s="13">
        <v>4426.1266666666661</v>
      </c>
      <c r="J11" s="13">
        <f t="shared" si="5"/>
        <v>15.701764823720968</v>
      </c>
      <c r="K11" s="13">
        <f t="shared" si="6"/>
        <v>15.701764823720968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193.1</v>
      </c>
      <c r="U11" s="17">
        <v>694.98</v>
      </c>
      <c r="V11" s="17">
        <v>694.98</v>
      </c>
      <c r="W11" s="17">
        <v>694.98</v>
      </c>
      <c r="X11" s="17">
        <v>694.98</v>
      </c>
      <c r="Y11" s="17">
        <v>694.98</v>
      </c>
      <c r="Z11" s="17">
        <v>694.98</v>
      </c>
      <c r="AA11" s="17">
        <v>694.98</v>
      </c>
      <c r="AB11" s="17">
        <v>694.98</v>
      </c>
      <c r="AC11" s="17">
        <v>694.98</v>
      </c>
      <c r="AD11" s="17">
        <v>694.98</v>
      </c>
      <c r="AE11" s="17">
        <v>694.98</v>
      </c>
      <c r="AF11" s="17">
        <v>694.98</v>
      </c>
      <c r="AG11" s="17">
        <v>694.98</v>
      </c>
      <c r="AH11" s="17">
        <v>694.98</v>
      </c>
      <c r="AI11" s="17">
        <v>694.98</v>
      </c>
      <c r="AJ11" s="17">
        <v>694.98</v>
      </c>
      <c r="AK11" s="17">
        <v>694.98</v>
      </c>
      <c r="AL11" s="17">
        <v>694.98</v>
      </c>
      <c r="AM11" s="17">
        <v>694.98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823.00000000000011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823.00000000000011</v>
      </c>
      <c r="H12" s="14">
        <f t="shared" si="4"/>
        <v>0</v>
      </c>
      <c r="I12" s="13">
        <v>4393.6783333333333</v>
      </c>
      <c r="J12" s="13">
        <f t="shared" si="5"/>
        <v>18.731457734540577</v>
      </c>
      <c r="K12" s="13">
        <f t="shared" si="6"/>
        <v>18.731457734540577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>
        <v>55.86</v>
      </c>
      <c r="U12" s="17">
        <v>489.34</v>
      </c>
      <c r="V12" s="17">
        <v>504.26</v>
      </c>
      <c r="W12" s="17">
        <v>704.91000000000008</v>
      </c>
      <c r="X12" s="17">
        <v>704.91000000000008</v>
      </c>
      <c r="Y12" s="17">
        <v>704.91000000000008</v>
      </c>
      <c r="Z12" s="17">
        <v>704.91000000000008</v>
      </c>
      <c r="AA12" s="17">
        <v>751.55000000000007</v>
      </c>
      <c r="AB12" s="17">
        <v>823.00000000000011</v>
      </c>
      <c r="AC12" s="17">
        <v>823.00000000000011</v>
      </c>
      <c r="AD12" s="17">
        <v>823.00000000000011</v>
      </c>
      <c r="AE12" s="17">
        <v>823.00000000000011</v>
      </c>
      <c r="AF12" s="17">
        <v>823.00000000000011</v>
      </c>
      <c r="AG12" s="17">
        <v>823.00000000000011</v>
      </c>
      <c r="AH12" s="17">
        <v>823.00000000000011</v>
      </c>
      <c r="AI12" s="17">
        <v>823.00000000000011</v>
      </c>
      <c r="AJ12" s="17">
        <v>823.00000000000011</v>
      </c>
      <c r="AK12" s="17">
        <v>823.00000000000011</v>
      </c>
      <c r="AL12" s="17">
        <v>823.00000000000011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1086.57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1086.57</v>
      </c>
      <c r="H13" s="14">
        <f t="shared" si="4"/>
        <v>0</v>
      </c>
      <c r="I13" s="13">
        <v>4373.916666666667</v>
      </c>
      <c r="J13" s="13">
        <f t="shared" si="5"/>
        <v>24.842037075847351</v>
      </c>
      <c r="K13" s="13">
        <f t="shared" si="6"/>
        <v>24.842037075847351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18.88</v>
      </c>
      <c r="U13" s="17">
        <v>45.52</v>
      </c>
      <c r="V13" s="17">
        <v>45.52</v>
      </c>
      <c r="W13" s="17">
        <v>45.52</v>
      </c>
      <c r="X13" s="17">
        <v>45.52</v>
      </c>
      <c r="Y13" s="17">
        <v>1086.57</v>
      </c>
      <c r="Z13" s="17">
        <v>1086.57</v>
      </c>
      <c r="AA13" s="17">
        <v>1086.57</v>
      </c>
      <c r="AB13" s="17">
        <v>1086.57</v>
      </c>
      <c r="AC13" s="17">
        <v>1086.57</v>
      </c>
      <c r="AD13" s="17">
        <v>1086.57</v>
      </c>
      <c r="AE13" s="17">
        <v>1086.57</v>
      </c>
      <c r="AF13" s="17">
        <v>1086.57</v>
      </c>
      <c r="AG13" s="17">
        <v>1086.57</v>
      </c>
      <c r="AH13" s="17">
        <v>1086.57</v>
      </c>
      <c r="AI13" s="17">
        <v>1086.57</v>
      </c>
      <c r="AJ13" s="17">
        <v>1086.57</v>
      </c>
      <c r="AK13" s="17">
        <v>1086.57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2896.74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2896.74</v>
      </c>
      <c r="H14" s="14">
        <f t="shared" si="4"/>
        <v>0</v>
      </c>
      <c r="I14" s="13">
        <v>4375.0616666666656</v>
      </c>
      <c r="J14" s="13">
        <f t="shared" si="5"/>
        <v>66.210266750525818</v>
      </c>
      <c r="K14" s="13">
        <f t="shared" si="6"/>
        <v>66.210266750525818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>
        <v>2891</v>
      </c>
      <c r="V14" s="17">
        <v>2896.74</v>
      </c>
      <c r="W14" s="17">
        <v>2896.74</v>
      </c>
      <c r="X14" s="17">
        <v>2896.74</v>
      </c>
      <c r="Y14" s="17">
        <v>2896.74</v>
      </c>
      <c r="Z14" s="17">
        <v>2896.74</v>
      </c>
      <c r="AA14" s="17">
        <v>2896.74</v>
      </c>
      <c r="AB14" s="17">
        <v>2896.74</v>
      </c>
      <c r="AC14" s="17">
        <v>2896.74</v>
      </c>
      <c r="AD14" s="17">
        <v>2896.74</v>
      </c>
      <c r="AE14" s="17">
        <v>2896.74</v>
      </c>
      <c r="AF14" s="17">
        <v>2896.74</v>
      </c>
      <c r="AG14" s="17">
        <v>2896.74</v>
      </c>
      <c r="AH14" s="17">
        <v>2896.74</v>
      </c>
      <c r="AI14" s="17">
        <v>2896.74</v>
      </c>
      <c r="AJ14" s="17">
        <v>2896.74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8046.4600000000009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8046.4600000000009</v>
      </c>
      <c r="H15" s="14">
        <f t="shared" si="4"/>
        <v>0</v>
      </c>
      <c r="I15" s="13">
        <v>4312.8950000000004</v>
      </c>
      <c r="J15" s="13">
        <f t="shared" si="5"/>
        <v>186.56749120950082</v>
      </c>
      <c r="K15" s="13">
        <f t="shared" si="6"/>
        <v>186.56749120950082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2664.11</v>
      </c>
      <c r="U15" s="17">
        <v>6860.8600000000006</v>
      </c>
      <c r="V15" s="17">
        <v>6860.8600000000006</v>
      </c>
      <c r="W15" s="17">
        <v>6860.8600000000006</v>
      </c>
      <c r="X15" s="17">
        <v>6860.8600000000006</v>
      </c>
      <c r="Y15" s="17">
        <v>7193.2800000000007</v>
      </c>
      <c r="Z15" s="17">
        <v>7193.2800000000007</v>
      </c>
      <c r="AA15" s="17">
        <v>7193.2800000000007</v>
      </c>
      <c r="AB15" s="17">
        <v>7193.2800000000007</v>
      </c>
      <c r="AC15" s="17">
        <v>7193.2800000000007</v>
      </c>
      <c r="AD15" s="17">
        <v>7193.2800000000007</v>
      </c>
      <c r="AE15" s="17">
        <v>7193.2800000000007</v>
      </c>
      <c r="AF15" s="17">
        <v>8046.4600000000009</v>
      </c>
      <c r="AG15" s="17">
        <v>8046.4600000000009</v>
      </c>
      <c r="AH15" s="17">
        <v>8046.4600000000009</v>
      </c>
      <c r="AI15" s="17">
        <v>8046.4600000000009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473.41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473.41</v>
      </c>
      <c r="H16" s="14">
        <f t="shared" si="4"/>
        <v>0</v>
      </c>
      <c r="I16" s="13">
        <v>4277.5</v>
      </c>
      <c r="J16" s="13">
        <f t="shared" si="5"/>
        <v>11.067445938047925</v>
      </c>
      <c r="K16" s="13">
        <f t="shared" si="6"/>
        <v>11.067445938047927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41.32</v>
      </c>
      <c r="U16" s="17">
        <v>41.32</v>
      </c>
      <c r="V16" s="17">
        <v>56.73</v>
      </c>
      <c r="W16" s="17">
        <v>56.73</v>
      </c>
      <c r="X16" s="17">
        <v>56.73</v>
      </c>
      <c r="Y16" s="17">
        <v>56.73</v>
      </c>
      <c r="Z16" s="17">
        <v>56.73</v>
      </c>
      <c r="AA16" s="17">
        <v>56.73</v>
      </c>
      <c r="AB16" s="17">
        <v>56.73</v>
      </c>
      <c r="AC16" s="17">
        <v>56.73</v>
      </c>
      <c r="AD16" s="17">
        <v>56.73</v>
      </c>
      <c r="AE16" s="17">
        <v>473.41</v>
      </c>
      <c r="AF16" s="17">
        <v>473.41</v>
      </c>
      <c r="AG16" s="17">
        <v>473.41</v>
      </c>
      <c r="AH16" s="17">
        <v>473.41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1454.97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1454.97</v>
      </c>
      <c r="H17" s="14">
        <f t="shared" si="4"/>
        <v>0</v>
      </c>
      <c r="I17" s="13">
        <v>4272.4449999999997</v>
      </c>
      <c r="J17" s="13">
        <f t="shared" si="5"/>
        <v>34.054739148192667</v>
      </c>
      <c r="K17" s="13">
        <f t="shared" si="6"/>
        <v>34.054739148192667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131.6</v>
      </c>
      <c r="V17" s="17">
        <v>131.6</v>
      </c>
      <c r="W17" s="17">
        <v>399.17999999999989</v>
      </c>
      <c r="X17" s="17">
        <v>399.17999999999989</v>
      </c>
      <c r="Y17" s="17">
        <v>399.17999999999989</v>
      </c>
      <c r="Z17" s="17">
        <v>956.31999999999994</v>
      </c>
      <c r="AA17" s="17">
        <v>956.31999999999994</v>
      </c>
      <c r="AB17" s="17">
        <v>956.31999999999994</v>
      </c>
      <c r="AC17" s="17">
        <v>956.31999999999994</v>
      </c>
      <c r="AD17" s="17">
        <v>1454.97</v>
      </c>
      <c r="AE17" s="17">
        <v>1454.97</v>
      </c>
      <c r="AF17" s="17">
        <v>1454.97</v>
      </c>
      <c r="AG17" s="17">
        <v>1454.97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2116.44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2116.44</v>
      </c>
      <c r="H18" s="14">
        <f t="shared" si="4"/>
        <v>0</v>
      </c>
      <c r="I18" s="13">
        <v>4233.7550000000001</v>
      </c>
      <c r="J18" s="13">
        <f t="shared" si="5"/>
        <v>49.989666383623991</v>
      </c>
      <c r="K18" s="13">
        <f t="shared" si="6"/>
        <v>49.989666383623991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1693.31</v>
      </c>
      <c r="V18" s="17">
        <v>1693.31</v>
      </c>
      <c r="W18" s="17">
        <v>1693.31</v>
      </c>
      <c r="X18" s="17">
        <v>1693.31</v>
      </c>
      <c r="Y18" s="17">
        <v>1693.31</v>
      </c>
      <c r="Z18" s="17">
        <v>1693.31</v>
      </c>
      <c r="AA18" s="17">
        <v>1693.31</v>
      </c>
      <c r="AB18" s="17">
        <v>1693.31</v>
      </c>
      <c r="AC18" s="17">
        <v>2116.44</v>
      </c>
      <c r="AD18" s="17">
        <v>2116.44</v>
      </c>
      <c r="AE18" s="17">
        <v>2116.44</v>
      </c>
      <c r="AF18" s="17">
        <v>2116.44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2681.73</v>
      </c>
      <c r="C19" s="13">
        <f>++'Completion Factors'!J19</f>
        <v>0.94692368514531322</v>
      </c>
      <c r="D19" s="13">
        <f t="shared" si="1"/>
        <v>150.31448475535439</v>
      </c>
      <c r="E19" s="13">
        <f t="shared" si="2"/>
        <v>150.31448475535439</v>
      </c>
      <c r="F19" s="13"/>
      <c r="G19" s="13">
        <f t="shared" si="3"/>
        <v>2832.0444847553545</v>
      </c>
      <c r="H19" s="14">
        <f t="shared" si="4"/>
        <v>150.31448475535444</v>
      </c>
      <c r="I19" s="13">
        <v>4154.583333333333</v>
      </c>
      <c r="J19" s="13">
        <f t="shared" si="5"/>
        <v>68.166751212645181</v>
      </c>
      <c r="K19" s="13">
        <f t="shared" si="6"/>
        <v>64.548711262661726</v>
      </c>
      <c r="L19" s="13">
        <f t="shared" si="7"/>
        <v>3.618039949983455</v>
      </c>
      <c r="M19" s="13">
        <f t="shared" ref="M19:M31" si="9">SUM(G8:G19)/SUM(I8:I19)*100</f>
        <v>46.195435815152493</v>
      </c>
      <c r="N19" s="18"/>
      <c r="O19" s="13"/>
      <c r="P19" s="13"/>
      <c r="R19" s="16">
        <f t="shared" si="8"/>
        <v>44986</v>
      </c>
      <c r="S19" s="17"/>
      <c r="T19" s="17">
        <v>1639.99</v>
      </c>
      <c r="U19" s="17">
        <v>2081.73</v>
      </c>
      <c r="V19" s="17">
        <v>2081.73</v>
      </c>
      <c r="W19" s="17">
        <v>2681.73</v>
      </c>
      <c r="X19" s="17">
        <v>2681.73</v>
      </c>
      <c r="Y19" s="17">
        <v>2681.73</v>
      </c>
      <c r="Z19" s="17">
        <v>2681.73</v>
      </c>
      <c r="AA19" s="17">
        <v>2681.73</v>
      </c>
      <c r="AB19" s="17">
        <v>2681.73</v>
      </c>
      <c r="AC19" s="17">
        <v>2681.73</v>
      </c>
      <c r="AD19" s="17">
        <v>2681.73</v>
      </c>
      <c r="AE19" s="17">
        <v>2681.73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985.09</v>
      </c>
      <c r="C20" s="13">
        <f>++'Completion Factors'!J18</f>
        <v>0.92346086477669176</v>
      </c>
      <c r="D20" s="13">
        <f t="shared" si="1"/>
        <v>81.647138057508442</v>
      </c>
      <c r="E20" s="13">
        <f t="shared" si="2"/>
        <v>81.647138057508442</v>
      </c>
      <c r="F20" s="13"/>
      <c r="G20" s="13">
        <f t="shared" si="3"/>
        <v>1066.7371380575084</v>
      </c>
      <c r="H20" s="14">
        <f t="shared" si="4"/>
        <v>81.647138057508414</v>
      </c>
      <c r="I20" s="13">
        <v>4124.0950000000003</v>
      </c>
      <c r="J20" s="13">
        <f t="shared" si="5"/>
        <v>25.865969092795108</v>
      </c>
      <c r="K20" s="13">
        <f t="shared" si="6"/>
        <v>23.886210186719754</v>
      </c>
      <c r="L20" s="13">
        <f t="shared" si="7"/>
        <v>1.9797589060753538</v>
      </c>
      <c r="M20" s="13">
        <f t="shared" si="9"/>
        <v>48.173149580910056</v>
      </c>
      <c r="N20" s="18">
        <f t="shared" ref="N20:N31" si="10">J20/J8</f>
        <v>5.7940652945561064</v>
      </c>
      <c r="O20" s="18">
        <f t="shared" ref="O20:O31" si="11">I20/I8</f>
        <v>0.92340546059496054</v>
      </c>
      <c r="P20" s="13"/>
      <c r="R20" s="16">
        <f t="shared" si="8"/>
        <v>45017</v>
      </c>
      <c r="S20" s="17"/>
      <c r="T20" s="17">
        <v>395.48</v>
      </c>
      <c r="U20" s="17">
        <v>410.37</v>
      </c>
      <c r="V20" s="17">
        <v>530.25</v>
      </c>
      <c r="W20" s="17">
        <v>564.48</v>
      </c>
      <c r="X20" s="17">
        <v>564.48</v>
      </c>
      <c r="Y20" s="17">
        <v>564.48</v>
      </c>
      <c r="Z20" s="17">
        <v>564.48</v>
      </c>
      <c r="AA20" s="17">
        <v>985.09</v>
      </c>
      <c r="AB20" s="17">
        <v>985.09</v>
      </c>
      <c r="AC20" s="17">
        <v>985.09</v>
      </c>
      <c r="AD20" s="17">
        <v>985.09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950.99</v>
      </c>
      <c r="C21" s="13">
        <f>++'Completion Factors'!J17</f>
        <v>0.89167758673733732</v>
      </c>
      <c r="D21" s="13">
        <f t="shared" si="1"/>
        <v>115.52777968277496</v>
      </c>
      <c r="E21" s="13">
        <f t="shared" si="2"/>
        <v>115.52777968277496</v>
      </c>
      <c r="F21" s="13"/>
      <c r="G21" s="13">
        <f t="shared" si="3"/>
        <v>1066.517779682775</v>
      </c>
      <c r="H21" s="14">
        <f t="shared" si="4"/>
        <v>115.52777968277496</v>
      </c>
      <c r="I21" s="13">
        <v>4092.936666666666</v>
      </c>
      <c r="J21" s="13">
        <f t="shared" si="5"/>
        <v>26.05751973561221</v>
      </c>
      <c r="K21" s="13">
        <f t="shared" si="6"/>
        <v>23.234906314211234</v>
      </c>
      <c r="L21" s="13">
        <f t="shared" si="7"/>
        <v>2.8226134214009768</v>
      </c>
      <c r="M21" s="13">
        <f t="shared" si="9"/>
        <v>44.438451311794211</v>
      </c>
      <c r="N21" s="18">
        <f t="shared" si="10"/>
        <v>0.3670026236654248</v>
      </c>
      <c r="O21" s="18">
        <f t="shared" si="11"/>
        <v>0.91822379761223705</v>
      </c>
      <c r="P21" s="13"/>
      <c r="R21" s="16">
        <f t="shared" si="8"/>
        <v>45047</v>
      </c>
      <c r="S21" s="17"/>
      <c r="T21" s="17">
        <v>466.56</v>
      </c>
      <c r="U21" s="17">
        <v>513.05999999999995</v>
      </c>
      <c r="V21" s="17">
        <v>530.38</v>
      </c>
      <c r="W21" s="17">
        <v>530.38</v>
      </c>
      <c r="X21" s="17">
        <v>530.38</v>
      </c>
      <c r="Y21" s="17">
        <v>530.38</v>
      </c>
      <c r="Z21" s="17">
        <v>950.99</v>
      </c>
      <c r="AA21" s="17">
        <v>950.99</v>
      </c>
      <c r="AB21" s="17">
        <v>950.99</v>
      </c>
      <c r="AC21" s="17">
        <v>950.99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969.24</v>
      </c>
      <c r="C22" s="13">
        <f>++'Completion Factors'!J16</f>
        <v>0.84297732506215117</v>
      </c>
      <c r="D22" s="13">
        <f t="shared" si="1"/>
        <v>180.5418164071491</v>
      </c>
      <c r="E22" s="13">
        <f t="shared" si="2"/>
        <v>180.5418164071491</v>
      </c>
      <c r="F22" s="13"/>
      <c r="G22" s="13">
        <f t="shared" si="3"/>
        <v>1149.7818164071491</v>
      </c>
      <c r="H22" s="14">
        <f t="shared" si="4"/>
        <v>180.5418164071491</v>
      </c>
      <c r="I22" s="13">
        <v>4057.166666666667</v>
      </c>
      <c r="J22" s="13">
        <f t="shared" si="5"/>
        <v>28.339526346148357</v>
      </c>
      <c r="K22" s="13">
        <f t="shared" si="6"/>
        <v>23.889578112804504</v>
      </c>
      <c r="L22" s="13">
        <f t="shared" si="7"/>
        <v>4.4499482333438536</v>
      </c>
      <c r="M22" s="13">
        <f t="shared" si="9"/>
        <v>46.399923629046427</v>
      </c>
      <c r="N22" s="18">
        <f t="shared" si="10"/>
        <v>3.9352319043547244</v>
      </c>
      <c r="O22" s="18">
        <f t="shared" si="11"/>
        <v>0.91265190557278908</v>
      </c>
      <c r="P22" s="13"/>
      <c r="R22" s="16">
        <f t="shared" si="8"/>
        <v>45078</v>
      </c>
      <c r="S22" s="17"/>
      <c r="T22" s="17">
        <v>387.59</v>
      </c>
      <c r="U22" s="17">
        <v>548.63</v>
      </c>
      <c r="V22" s="17">
        <v>548.63</v>
      </c>
      <c r="W22" s="17">
        <v>969.24</v>
      </c>
      <c r="X22" s="17">
        <v>969.24</v>
      </c>
      <c r="Y22" s="17">
        <v>969.24</v>
      </c>
      <c r="Z22" s="17">
        <v>969.24</v>
      </c>
      <c r="AA22" s="17">
        <v>969.24</v>
      </c>
      <c r="AB22" s="17">
        <v>969.24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2293.81</v>
      </c>
      <c r="C23" s="13">
        <f>++'Completion Factors'!J15</f>
        <v>0.84297732506215117</v>
      </c>
      <c r="D23" s="13">
        <f t="shared" si="1"/>
        <v>427.27149508159243</v>
      </c>
      <c r="E23" s="13">
        <f t="shared" si="2"/>
        <v>427.27149508159243</v>
      </c>
      <c r="F23" s="13"/>
      <c r="G23" s="13">
        <f t="shared" si="3"/>
        <v>2721.0814950815925</v>
      </c>
      <c r="H23" s="14">
        <f t="shared" si="4"/>
        <v>427.27149508159255</v>
      </c>
      <c r="I23" s="13">
        <v>4056.085</v>
      </c>
      <c r="J23" s="13">
        <f t="shared" si="5"/>
        <v>67.086402160743489</v>
      </c>
      <c r="K23" s="13">
        <f t="shared" si="6"/>
        <v>56.552315841507259</v>
      </c>
      <c r="L23" s="13">
        <f t="shared" si="7"/>
        <v>10.534086319236231</v>
      </c>
      <c r="M23" s="13">
        <f t="shared" si="9"/>
        <v>50.732774781564729</v>
      </c>
      <c r="N23" s="18">
        <f t="shared" si="10"/>
        <v>4.2725389734149326</v>
      </c>
      <c r="O23" s="18">
        <f t="shared" si="11"/>
        <v>0.91639605132553836</v>
      </c>
      <c r="P23" s="13"/>
      <c r="R23" s="16">
        <f t="shared" si="8"/>
        <v>45108</v>
      </c>
      <c r="S23" s="17"/>
      <c r="T23" s="17">
        <v>1404.76</v>
      </c>
      <c r="U23" s="17">
        <v>1806.35</v>
      </c>
      <c r="V23" s="17">
        <v>2246.6999999999998</v>
      </c>
      <c r="W23" s="17">
        <v>2246.6999999999998</v>
      </c>
      <c r="X23" s="17">
        <v>2248.5100000000002</v>
      </c>
      <c r="Y23" s="17">
        <v>2248.5100000000002</v>
      </c>
      <c r="Z23" s="17">
        <v>2293.81</v>
      </c>
      <c r="AA23" s="17">
        <v>2293.81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837.56999999999994</v>
      </c>
      <c r="C24" s="13">
        <f>++'Completion Factors'!J14</f>
        <v>0.80594385973884985</v>
      </c>
      <c r="D24" s="13">
        <f t="shared" si="1"/>
        <v>201.67112067979269</v>
      </c>
      <c r="E24" s="13">
        <f t="shared" si="2"/>
        <v>201.67112067979269</v>
      </c>
      <c r="F24" s="19">
        <v>0</v>
      </c>
      <c r="G24" s="13">
        <f t="shared" si="3"/>
        <v>1039.2411206797926</v>
      </c>
      <c r="H24" s="14">
        <f t="shared" si="4"/>
        <v>201.67112067979269</v>
      </c>
      <c r="I24" s="13">
        <v>4047.085</v>
      </c>
      <c r="J24" s="13">
        <f t="shared" si="5"/>
        <v>25.678756949255888</v>
      </c>
      <c r="K24" s="13">
        <f t="shared" si="6"/>
        <v>20.695636488979101</v>
      </c>
      <c r="L24" s="13">
        <f t="shared" si="7"/>
        <v>4.9831204602767869</v>
      </c>
      <c r="M24" s="13">
        <f t="shared" si="9"/>
        <v>51.51105346017728</v>
      </c>
      <c r="N24" s="18">
        <f t="shared" si="10"/>
        <v>1.3708894050410492</v>
      </c>
      <c r="O24" s="18">
        <f t="shared" si="11"/>
        <v>0.92111545110076709</v>
      </c>
      <c r="P24" s="13"/>
      <c r="R24" s="16">
        <f t="shared" si="8"/>
        <v>45139</v>
      </c>
      <c r="S24" s="17"/>
      <c r="T24" s="17">
        <v>145.65</v>
      </c>
      <c r="U24" s="17">
        <v>672.31</v>
      </c>
      <c r="V24" s="17">
        <v>781.62999999999988</v>
      </c>
      <c r="W24" s="17">
        <v>837.56999999999994</v>
      </c>
      <c r="X24" s="17">
        <v>837.56999999999994</v>
      </c>
      <c r="Y24" s="17">
        <v>837.56999999999994</v>
      </c>
      <c r="Z24" s="17">
        <v>837.56999999999994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671.17000000000007</v>
      </c>
      <c r="C25" s="13">
        <f>++'Completion Factors'!J13</f>
        <v>0.76069133513709575</v>
      </c>
      <c r="D25" s="13">
        <f t="shared" si="1"/>
        <v>211.14582114582421</v>
      </c>
      <c r="E25" s="13">
        <f t="shared" si="2"/>
        <v>211.14582114582421</v>
      </c>
      <c r="F25" s="19">
        <v>0</v>
      </c>
      <c r="G25" s="13">
        <f t="shared" si="3"/>
        <v>882.31582114582432</v>
      </c>
      <c r="H25" s="14">
        <f t="shared" si="4"/>
        <v>211.14582114582424</v>
      </c>
      <c r="I25" s="13">
        <v>4013.103333333333</v>
      </c>
      <c r="J25" s="13">
        <f t="shared" si="5"/>
        <v>21.985873471465336</v>
      </c>
      <c r="K25" s="13">
        <f t="shared" si="6"/>
        <v>16.724463445164218</v>
      </c>
      <c r="L25" s="13">
        <f t="shared" si="7"/>
        <v>5.2614100263011174</v>
      </c>
      <c r="M25" s="13">
        <f t="shared" si="9"/>
        <v>51.474274893141548</v>
      </c>
      <c r="N25" s="18">
        <f t="shared" si="10"/>
        <v>0.88502699695433118</v>
      </c>
      <c r="O25" s="18">
        <f t="shared" si="11"/>
        <v>0.91750795435060095</v>
      </c>
      <c r="P25" s="13"/>
      <c r="R25" s="16">
        <f t="shared" si="8"/>
        <v>45170</v>
      </c>
      <c r="S25" s="17"/>
      <c r="T25" s="17">
        <v>37.200000000000003</v>
      </c>
      <c r="U25" s="17">
        <v>37.200000000000003</v>
      </c>
      <c r="V25" s="17">
        <v>671.17000000000007</v>
      </c>
      <c r="W25" s="17">
        <v>671.17000000000007</v>
      </c>
      <c r="X25" s="17">
        <v>671.17000000000007</v>
      </c>
      <c r="Y25" s="17">
        <v>671.17000000000007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170.46</v>
      </c>
      <c r="C26" s="13">
        <f>++'Completion Factors'!J12</f>
        <v>0.76069133513709575</v>
      </c>
      <c r="D26" s="13">
        <f t="shared" si="1"/>
        <v>53.625633852104826</v>
      </c>
      <c r="E26" s="13">
        <f t="shared" si="2"/>
        <v>53.625633852104826</v>
      </c>
      <c r="F26" s="19">
        <v>0</v>
      </c>
      <c r="G26" s="13">
        <f t="shared" si="3"/>
        <v>224.08563385210482</v>
      </c>
      <c r="H26" s="14">
        <f t="shared" si="4"/>
        <v>53.625633852104812</v>
      </c>
      <c r="I26" s="13">
        <v>3974.7616666666672</v>
      </c>
      <c r="J26" s="13">
        <f t="shared" si="5"/>
        <v>5.6377124628966371</v>
      </c>
      <c r="K26" s="13">
        <f t="shared" si="6"/>
        <v>4.2885590205198882</v>
      </c>
      <c r="L26" s="13">
        <f t="shared" si="7"/>
        <v>1.3491534423767488</v>
      </c>
      <c r="M26" s="13">
        <f t="shared" si="9"/>
        <v>46.502930209205516</v>
      </c>
      <c r="N26" s="18">
        <f t="shared" si="10"/>
        <v>8.5148614249494242E-2</v>
      </c>
      <c r="O26" s="18">
        <f t="shared" si="11"/>
        <v>0.90850414679869307</v>
      </c>
      <c r="P26" s="13"/>
      <c r="R26" s="16">
        <f t="shared" si="8"/>
        <v>45200</v>
      </c>
      <c r="S26" s="17"/>
      <c r="T26" s="17">
        <v>74.080000000000013</v>
      </c>
      <c r="U26" s="17">
        <v>169.63</v>
      </c>
      <c r="V26" s="17">
        <v>170.46</v>
      </c>
      <c r="W26" s="17">
        <v>170.46</v>
      </c>
      <c r="X26" s="17">
        <v>170.46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353.23</v>
      </c>
      <c r="C27" s="13">
        <f>++'Completion Factors'!J11</f>
        <v>0.76043764661684765</v>
      </c>
      <c r="D27" s="13">
        <f t="shared" si="1"/>
        <v>111.27882800385298</v>
      </c>
      <c r="E27" s="13">
        <f t="shared" si="2"/>
        <v>111.27882800385298</v>
      </c>
      <c r="F27" s="19">
        <v>0</v>
      </c>
      <c r="G27" s="13">
        <f t="shared" si="3"/>
        <v>464.50882800385301</v>
      </c>
      <c r="H27" s="14">
        <f t="shared" si="4"/>
        <v>111.27882800385299</v>
      </c>
      <c r="I27" s="13">
        <v>3943.9416666666662</v>
      </c>
      <c r="J27" s="13">
        <f t="shared" si="5"/>
        <v>11.777781398994316</v>
      </c>
      <c r="K27" s="13">
        <f t="shared" si="6"/>
        <v>8.9562683694189218</v>
      </c>
      <c r="L27" s="13">
        <f t="shared" si="7"/>
        <v>2.8215130295753941</v>
      </c>
      <c r="M27" s="13">
        <f t="shared" si="9"/>
        <v>31.455702775184079</v>
      </c>
      <c r="N27" s="18">
        <f t="shared" si="10"/>
        <v>6.3128797641218107E-2</v>
      </c>
      <c r="O27" s="18">
        <f t="shared" si="11"/>
        <v>0.9144534394337599</v>
      </c>
      <c r="P27" s="13"/>
      <c r="R27" s="16">
        <f t="shared" si="8"/>
        <v>45231</v>
      </c>
      <c r="S27" s="17"/>
      <c r="T27" s="17"/>
      <c r="U27" s="17">
        <v>353.23</v>
      </c>
      <c r="V27" s="17">
        <v>353.23</v>
      </c>
      <c r="W27" s="17">
        <v>353.23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254.8</v>
      </c>
      <c r="C28" s="13">
        <f>++'Completion Factors'!J10</f>
        <v>0.69139019750497899</v>
      </c>
      <c r="D28" s="13">
        <f t="shared" si="1"/>
        <v>113.7328500743823</v>
      </c>
      <c r="E28" s="13">
        <f t="shared" si="2"/>
        <v>113.7328500743823</v>
      </c>
      <c r="F28" s="19">
        <v>0</v>
      </c>
      <c r="G28" s="13">
        <f t="shared" si="3"/>
        <v>368.53285007438228</v>
      </c>
      <c r="H28" s="14">
        <f t="shared" si="4"/>
        <v>113.73285007438227</v>
      </c>
      <c r="I28" s="13">
        <v>3936.333333333333</v>
      </c>
      <c r="J28" s="13">
        <f t="shared" si="5"/>
        <v>9.3623384725476075</v>
      </c>
      <c r="K28" s="13">
        <f t="shared" si="6"/>
        <v>6.4730290456431545</v>
      </c>
      <c r="L28" s="13">
        <f t="shared" si="7"/>
        <v>2.889309426904453</v>
      </c>
      <c r="M28" s="13">
        <f t="shared" si="9"/>
        <v>31.46069031896613</v>
      </c>
      <c r="N28" s="18">
        <f t="shared" si="10"/>
        <v>0.84593487286543145</v>
      </c>
      <c r="O28" s="18">
        <f t="shared" si="11"/>
        <v>0.92024157412819008</v>
      </c>
      <c r="P28" s="20"/>
      <c r="R28" s="16">
        <f t="shared" si="8"/>
        <v>45261</v>
      </c>
      <c r="S28" s="17"/>
      <c r="T28" s="17">
        <v>215.06</v>
      </c>
      <c r="U28" s="17">
        <v>254.8</v>
      </c>
      <c r="V28" s="17">
        <v>254.8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345.05</v>
      </c>
      <c r="C29" s="13">
        <f>++'Completion Factors'!J9</f>
        <v>0.50851106038347516</v>
      </c>
      <c r="D29" s="13">
        <f t="shared" si="1"/>
        <v>333.49964597976117</v>
      </c>
      <c r="E29" s="13">
        <f t="shared" si="2"/>
        <v>333.49964597976117</v>
      </c>
      <c r="F29" s="13">
        <f>ROUND(+I29*J29/100,0)-D29-B29</f>
        <v>1680.4503540202388</v>
      </c>
      <c r="G29" s="13">
        <f t="shared" si="3"/>
        <v>2359</v>
      </c>
      <c r="H29" s="14">
        <f t="shared" si="4"/>
        <v>2013.95</v>
      </c>
      <c r="I29" s="13">
        <v>3931.2216666666668</v>
      </c>
      <c r="J29" s="19">
        <v>60</v>
      </c>
      <c r="K29" s="13">
        <f t="shared" si="6"/>
        <v>8.7771697771642661</v>
      </c>
      <c r="L29" s="13">
        <f t="shared" si="7"/>
        <v>51.222830222835732</v>
      </c>
      <c r="M29" s="13">
        <f t="shared" si="9"/>
        <v>33.543218462969328</v>
      </c>
      <c r="N29" s="18">
        <f t="shared" si="10"/>
        <v>1.7618693168931316</v>
      </c>
      <c r="O29" s="18">
        <f t="shared" si="11"/>
        <v>0.92013394360060041</v>
      </c>
      <c r="P29" s="13"/>
      <c r="R29" s="16">
        <f t="shared" si="8"/>
        <v>45292</v>
      </c>
      <c r="S29" s="17"/>
      <c r="T29" s="17">
        <v>345.05</v>
      </c>
      <c r="U29" s="17">
        <v>345.05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8.75</v>
      </c>
      <c r="C30" s="13">
        <f>++'Completion Factors'!J8</f>
        <v>0.28091729949202809</v>
      </c>
      <c r="D30" s="13">
        <f t="shared" si="1"/>
        <v>22.397957124115486</v>
      </c>
      <c r="E30" s="13">
        <f t="shared" si="2"/>
        <v>22.397957124115486</v>
      </c>
      <c r="F30" s="13">
        <f>ROUND(+I30*J30/100,0)-D30-B30</f>
        <v>2308.8520428758843</v>
      </c>
      <c r="G30" s="13">
        <f t="shared" si="3"/>
        <v>2340</v>
      </c>
      <c r="H30" s="14">
        <f t="shared" si="4"/>
        <v>2331.25</v>
      </c>
      <c r="I30" s="13">
        <v>3900.3416666666672</v>
      </c>
      <c r="J30" s="19">
        <v>60</v>
      </c>
      <c r="K30" s="13">
        <f t="shared" si="6"/>
        <v>0.22433932070053689</v>
      </c>
      <c r="L30" s="13">
        <f t="shared" si="7"/>
        <v>59.775660679299463</v>
      </c>
      <c r="M30" s="13">
        <f t="shared" si="9"/>
        <v>34.238607337318896</v>
      </c>
      <c r="N30" s="18">
        <f t="shared" si="10"/>
        <v>1.2002480580597608</v>
      </c>
      <c r="O30" s="18">
        <f t="shared" si="11"/>
        <v>0.92124878899857621</v>
      </c>
      <c r="P30" s="13"/>
      <c r="R30" s="16">
        <f t="shared" si="8"/>
        <v>45323</v>
      </c>
      <c r="S30" s="17"/>
      <c r="T30" s="17">
        <v>8.75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0.28091729949202809</v>
      </c>
      <c r="D31" s="13">
        <f t="shared" si="1"/>
        <v>0</v>
      </c>
      <c r="E31" s="13">
        <f t="shared" si="2"/>
        <v>0</v>
      </c>
      <c r="F31" s="13">
        <f>ROUND(+I31*J31/100,0)-D31-B31</f>
        <v>2335</v>
      </c>
      <c r="G31" s="13">
        <f t="shared" si="3"/>
        <v>2335</v>
      </c>
      <c r="H31" s="14">
        <f t="shared" si="4"/>
        <v>2335</v>
      </c>
      <c r="I31" s="13">
        <v>3892.4783333333339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33.3895199829579</v>
      </c>
      <c r="N31" s="18">
        <f t="shared" si="10"/>
        <v>0.88019450733145366</v>
      </c>
      <c r="O31" s="18">
        <f t="shared" si="11"/>
        <v>0.93691184434861119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8326.956967740336</v>
      </c>
      <c r="I33" s="13"/>
      <c r="J33" s="22">
        <f>SUM(G20:G31)/SUM(I20:I31)</f>
        <v>0.33389519982957899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8951.4787403208611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2024-09-20T16:10:16Z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