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7AAD5C7A-468C-48AF-9CF9-5FCB7ACAB8F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<sst xmlns="http://schemas.openxmlformats.org/spreadsheetml/2006/main" count="137" uniqueCount="65">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</sst>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5.1470962601295883E-3</c:v>
                </c:pt>
                <c:pt idx="1">
                  <c:v>4.8737092647071482E-2</c:v>
                </c:pt>
                <c:pt idx="2">
                  <c:v>9.4410160279110242E-2</c:v>
                </c:pt>
                <c:pt idx="3">
                  <c:v>0.1224610201109865</c:v>
                </c:pt>
                <c:pt idx="4">
                  <c:v>0.1480239155002378</c:v>
                </c:pt>
                <c:pt idx="5">
                  <c:v>0.18411751025547121</c:v>
                </c:pt>
                <c:pt idx="6">
                  <c:v>0.61641361593651933</c:v>
                </c:pt>
                <c:pt idx="7">
                  <c:v>0.62627514849006238</c:v>
                </c:pt>
                <c:pt idx="8">
                  <c:v>0.62912885189400369</c:v>
                </c:pt>
                <c:pt idx="9">
                  <c:v>0.73531941372187737</c:v>
                </c:pt>
                <c:pt idx="10">
                  <c:v>0.73582638007776546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D-4CB6-AA03-CF0E2B5AFE5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3.5557019783310369E-3</c:v>
                </c:pt>
                <c:pt idx="1">
                  <c:v>2.7057258876878071E-2</c:v>
                </c:pt>
                <c:pt idx="2">
                  <c:v>8.3807105356265829E-2</c:v>
                </c:pt>
                <c:pt idx="3">
                  <c:v>0.1070180945324261</c:v>
                </c:pt>
                <c:pt idx="4">
                  <c:v>0.1354175086790948</c:v>
                </c:pt>
                <c:pt idx="5">
                  <c:v>0.18136785622107029</c:v>
                </c:pt>
                <c:pt idx="6">
                  <c:v>0.72394537229747502</c:v>
                </c:pt>
                <c:pt idx="7">
                  <c:v>0.73132204307195758</c:v>
                </c:pt>
                <c:pt idx="8">
                  <c:v>0.73489577790219807</c:v>
                </c:pt>
                <c:pt idx="9">
                  <c:v>0.73531264812686692</c:v>
                </c:pt>
                <c:pt idx="10">
                  <c:v>0.73580866884880258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D-4CB6-AA03-CF0E2B5AFE5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4.2439937896559881E-4</c:v>
                </c:pt>
                <c:pt idx="1">
                  <c:v>2.5450241034744451E-3</c:v>
                </c:pt>
                <c:pt idx="2">
                  <c:v>2.456819725794571E-2</c:v>
                </c:pt>
                <c:pt idx="3">
                  <c:v>2.4740860435663221E-2</c:v>
                </c:pt>
                <c:pt idx="4">
                  <c:v>4.2539411906723827E-2</c:v>
                </c:pt>
                <c:pt idx="5">
                  <c:v>5.3154397070223999E-2</c:v>
                </c:pt>
                <c:pt idx="6">
                  <c:v>0.63316797564729077</c:v>
                </c:pt>
                <c:pt idx="7">
                  <c:v>0.64054416713105222</c:v>
                </c:pt>
                <c:pt idx="8">
                  <c:v>0.64092050896781738</c:v>
                </c:pt>
                <c:pt idx="9">
                  <c:v>0.64092050896781738</c:v>
                </c:pt>
                <c:pt idx="10">
                  <c:v>0.64092050896781738</c:v>
                </c:pt>
                <c:pt idx="11">
                  <c:v>0.64154837395361808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D-4CB6-AA03-CF0E2B5AFE5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6.2666922482084453E-5</c:v>
                </c:pt>
                <c:pt idx="1">
                  <c:v>2.218318896397262E-4</c:v>
                </c:pt>
                <c:pt idx="2">
                  <c:v>6.0980359767918582E-3</c:v>
                </c:pt>
                <c:pt idx="3">
                  <c:v>6.1166534785334356E-3</c:v>
                </c:pt>
                <c:pt idx="4">
                  <c:v>1.1224336558075551E-2</c:v>
                </c:pt>
                <c:pt idx="5">
                  <c:v>1.6057713502748129E-2</c:v>
                </c:pt>
                <c:pt idx="6">
                  <c:v>0.47497049814010328</c:v>
                </c:pt>
                <c:pt idx="7">
                  <c:v>0.47866460743466432</c:v>
                </c:pt>
                <c:pt idx="8">
                  <c:v>0.47967154773901449</c:v>
                </c:pt>
                <c:pt idx="9">
                  <c:v>0.47967154773901449</c:v>
                </c:pt>
                <c:pt idx="10">
                  <c:v>0.47967154773901449</c:v>
                </c:pt>
                <c:pt idx="11">
                  <c:v>0.47967154773901449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D-4CB6-AA03-CF0E2B5AFE5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3.0586422132029888E-4</c:v>
                </c:pt>
                <c:pt idx="1">
                  <c:v>4.9829432650797716E-3</c:v>
                </c:pt>
                <c:pt idx="2">
                  <c:v>2.717863300332073E-2</c:v>
                </c:pt>
                <c:pt idx="3">
                  <c:v>3.7527369366713872E-2</c:v>
                </c:pt>
                <c:pt idx="4">
                  <c:v>5.7931067231990173E-2</c:v>
                </c:pt>
                <c:pt idx="5">
                  <c:v>7.3270177541837969E-2</c:v>
                </c:pt>
                <c:pt idx="6">
                  <c:v>0.51681203450823898</c:v>
                </c:pt>
                <c:pt idx="7">
                  <c:v>0.56516211121191529</c:v>
                </c:pt>
                <c:pt idx="8">
                  <c:v>0.56838085516504278</c:v>
                </c:pt>
                <c:pt idx="9">
                  <c:v>0.79457745360527621</c:v>
                </c:pt>
                <c:pt idx="10">
                  <c:v>0.79535520406616111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D-4CB6-AA03-CF0E2B5AFE5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2.5731273044051579E-4</c:v>
                </c:pt>
                <c:pt idx="1">
                  <c:v>2.4943808689453042E-3</c:v>
                </c:pt>
                <c:pt idx="2">
                  <c:v>2.2277645981126169E-2</c:v>
                </c:pt>
                <c:pt idx="3">
                  <c:v>2.9548803361835879E-2</c:v>
                </c:pt>
                <c:pt idx="4">
                  <c:v>5.1978541798476829E-2</c:v>
                </c:pt>
                <c:pt idx="5">
                  <c:v>7.2415952461082733E-2</c:v>
                </c:pt>
                <c:pt idx="6">
                  <c:v>0.72898837166445896</c:v>
                </c:pt>
                <c:pt idx="7">
                  <c:v>0.78822468694513415</c:v>
                </c:pt>
                <c:pt idx="8">
                  <c:v>0.79348506129376517</c:v>
                </c:pt>
                <c:pt idx="9">
                  <c:v>0.79465805955295854</c:v>
                </c:pt>
                <c:pt idx="10">
                  <c:v>0.79531291350797384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D-4CB6-AA03-CF0E2B5AFE5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8.057942018413876E-5</c:v>
                </c:pt>
                <c:pt idx="1">
                  <c:v>5.1738426926623785E-4</c:v>
                </c:pt>
                <c:pt idx="2">
                  <c:v>8.5495796803367607E-3</c:v>
                </c:pt>
                <c:pt idx="3">
                  <c:v>9.0670368176001704E-3</c:v>
                </c:pt>
                <c:pt idx="4">
                  <c:v>2.071615800146635E-2</c:v>
                </c:pt>
                <c:pt idx="5">
                  <c:v>3.1425082178811771E-2</c:v>
                </c:pt>
                <c:pt idx="6">
                  <c:v>0.57730989612891881</c:v>
                </c:pt>
                <c:pt idx="7">
                  <c:v>0.66925565090613437</c:v>
                </c:pt>
                <c:pt idx="8">
                  <c:v>0.66973121049123696</c:v>
                </c:pt>
                <c:pt idx="9">
                  <c:v>0.66973121049123696</c:v>
                </c:pt>
                <c:pt idx="10">
                  <c:v>0.66973121049123696</c:v>
                </c:pt>
                <c:pt idx="11">
                  <c:v>0.67040224998394926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D-4CB6-AA03-CF0E2B5AFE5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1.8846215453523239E-5</c:v>
                </c:pt>
                <c:pt idx="1">
                  <c:v>6.7924705861370204E-5</c:v>
                </c:pt>
                <c:pt idx="2">
                  <c:v>2.1668565041540241E-3</c:v>
                </c:pt>
                <c:pt idx="3">
                  <c:v>2.3223838222527068E-3</c:v>
                </c:pt>
                <c:pt idx="4">
                  <c:v>6.8620630268803771E-3</c:v>
                </c:pt>
                <c:pt idx="5">
                  <c:v>1.174974156601871E-2</c:v>
                </c:pt>
                <c:pt idx="6">
                  <c:v>0.3954832326190888</c:v>
                </c:pt>
                <c:pt idx="7">
                  <c:v>0.51002514344662586</c:v>
                </c:pt>
                <c:pt idx="8">
                  <c:v>0.51067101681811178</c:v>
                </c:pt>
                <c:pt idx="9">
                  <c:v>0.51067101681811178</c:v>
                </c:pt>
                <c:pt idx="10">
                  <c:v>0.51067101681811178</c:v>
                </c:pt>
                <c:pt idx="11">
                  <c:v>0.51067101681811178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D-4CB6-AA03-CF0E2B5AFE5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4.2439937896559881E-4</c:v>
                </c:pt>
                <c:pt idx="1">
                  <c:v>2.5450241034744451E-3</c:v>
                </c:pt>
                <c:pt idx="2">
                  <c:v>2.456819725794571E-2</c:v>
                </c:pt>
                <c:pt idx="3">
                  <c:v>2.4740860435663221E-2</c:v>
                </c:pt>
                <c:pt idx="4">
                  <c:v>4.2539411906723827E-2</c:v>
                </c:pt>
                <c:pt idx="5">
                  <c:v>5.3154397070223999E-2</c:v>
                </c:pt>
                <c:pt idx="6">
                  <c:v>0.63316797564729077</c:v>
                </c:pt>
                <c:pt idx="7">
                  <c:v>0.64054416713105222</c:v>
                </c:pt>
                <c:pt idx="8">
                  <c:v>0.64092050896781738</c:v>
                </c:pt>
                <c:pt idx="9">
                  <c:v>0.64092050896781738</c:v>
                </c:pt>
                <c:pt idx="10">
                  <c:v>0.64092050896781738</c:v>
                </c:pt>
                <c:pt idx="11">
                  <c:v>0.64154837395361808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5D-4CB6-AA03-CF0E2B5A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3.3479358648790019</c:v>
                </c:pt>
                <c:pt idx="6">
                  <c:v>1.0159982393292211</c:v>
                </c:pt>
                <c:pt idx="7">
                  <c:v>1.004556628840888</c:v>
                </c:pt>
                <c:pt idx="8">
                  <c:v>1.1687898456861181</c:v>
                </c:pt>
                <c:pt idx="9">
                  <c:v>1.000689450525075</c:v>
                </c:pt>
                <c:pt idx="10">
                  <c:v>1.0008387801133769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A-44EF-8036-EA111ABD1638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3.9915858707347458</c:v>
                </c:pt>
                <c:pt idx="6">
                  <c:v>1.010189540615575</c:v>
                </c:pt>
                <c:pt idx="7">
                  <c:v>1.0048866773046099</c:v>
                </c:pt>
                <c:pt idx="8">
                  <c:v>1.000567250809167</c:v>
                </c:pt>
                <c:pt idx="9">
                  <c:v>1.0006745711816589</c:v>
                </c:pt>
                <c:pt idx="10">
                  <c:v>1.0008628707303271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A-44EF-8036-EA111ABD1638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11.91186450315281</c:v>
                </c:pt>
                <c:pt idx="6">
                  <c:v>1.011649659754539</c:v>
                </c:pt>
                <c:pt idx="7">
                  <c:v>1.000587534562138</c:v>
                </c:pt>
                <c:pt idx="8">
                  <c:v>1</c:v>
                </c:pt>
                <c:pt idx="9">
                  <c:v>1</c:v>
                </c:pt>
                <c:pt idx="10">
                  <c:v>1.000979630043064</c:v>
                </c:pt>
                <c:pt idx="11">
                  <c:v>1.500300986042912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A-44EF-8036-EA111ABD1638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29.578962039571611</c:v>
                </c:pt>
                <c:pt idx="6">
                  <c:v>1.007777555256645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2.0258840785906851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A-44EF-8036-EA111ABD1638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7.0535114264345049</c:v>
                </c:pt>
                <c:pt idx="6">
                  <c:v>1.0935544714040619</c:v>
                </c:pt>
                <c:pt idx="7">
                  <c:v>1.0056952578548219</c:v>
                </c:pt>
                <c:pt idx="8">
                  <c:v>1.397966603527756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A-44EF-8036-EA111ABD1638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10.066682089919709</c:v>
                </c:pt>
                <c:pt idx="6">
                  <c:v>1.0812582444153731</c:v>
                </c:pt>
                <c:pt idx="7">
                  <c:v>1.006673699055302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4A-44EF-8036-EA111ABD1638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18.37099081695219</c:v>
                </c:pt>
                <c:pt idx="6">
                  <c:v>1.1592658559878271</c:v>
                </c:pt>
                <c:pt idx="7">
                  <c:v>1.0007105798575759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1.456205811035991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4A-44EF-8036-EA111ABD1638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33.658887763358237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1.912411622071982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4A-44EF-8036-EA111ABD1638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11.91186450315281</c:v>
                </c:pt>
                <c:pt idx="6">
                  <c:v>1.011649659754539</c:v>
                </c:pt>
                <c:pt idx="7">
                  <c:v>1.000587534562138</c:v>
                </c:pt>
                <c:pt idx="8">
                  <c:v>1</c:v>
                </c:pt>
                <c:pt idx="9">
                  <c:v>1</c:v>
                </c:pt>
                <c:pt idx="10">
                  <c:v>1.000979630043064</c:v>
                </c:pt>
                <c:pt idx="11">
                  <c:v>1.500300986042912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4A-44EF-8036-EA111ABD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0.27745744666141225</v>
      </c>
      <c r="C7" s="4">
        <f t="shared" ref="C7:C29" si="1">+F7/F8</f>
        <v>0.15574385417325831</v>
      </c>
      <c r="D7" s="4">
        <f t="shared" ref="D7:D29" si="2">+G7/G8</f>
        <v>0.10315695315179153</v>
      </c>
      <c r="E7" s="5">
        <v>1.8846215453523239E-5</v>
      </c>
      <c r="F7" s="5">
        <v>8.057942018413876E-5</v>
      </c>
      <c r="G7" s="5">
        <v>2.5731273044051579E-4</v>
      </c>
      <c r="H7" s="4">
        <f t="shared" ref="H7:H29" si="3">+I7/I8</f>
        <v>0.16675652634731924</v>
      </c>
      <c r="I7" s="5">
        <v>4.2439937896559881E-4</v>
      </c>
      <c r="J7" s="5">
        <f t="shared" ref="J7:J30" si="4">I7</f>
        <v>4.2439937896559881E-4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3.1347117693835989E-2</v>
      </c>
      <c r="C8" s="4">
        <f t="shared" si="1"/>
        <v>6.0515754997426785E-2</v>
      </c>
      <c r="D8" s="4">
        <f t="shared" si="2"/>
        <v>0.11196788345853809</v>
      </c>
      <c r="E8" s="5">
        <v>6.7924705861370204E-5</v>
      </c>
      <c r="F8" s="5">
        <v>5.1738426926623785E-4</v>
      </c>
      <c r="G8" s="5">
        <v>2.4943808689453042E-3</v>
      </c>
      <c r="H8" s="4">
        <f t="shared" si="3"/>
        <v>0.10359018517939274</v>
      </c>
      <c r="I8" s="5">
        <v>2.5450241034744451E-3</v>
      </c>
      <c r="J8" s="5">
        <f t="shared" si="4"/>
        <v>2.5450241034744451E-3</v>
      </c>
    </row>
    <row r="9" spans="1:10" ht="15.5" customHeight="1" x14ac:dyDescent="0.35">
      <c r="A9" s="3">
        <f t="shared" si="5"/>
        <v>2</v>
      </c>
      <c r="B9" s="4">
        <f t="shared" si="0"/>
        <v>0.93303117399955804</v>
      </c>
      <c r="C9" s="4">
        <f t="shared" si="1"/>
        <v>0.94292985154102771</v>
      </c>
      <c r="D9" s="4">
        <f t="shared" si="2"/>
        <v>0.75392717966708378</v>
      </c>
      <c r="E9" s="5">
        <v>2.1668565041540241E-3</v>
      </c>
      <c r="F9" s="5">
        <v>8.5495796803367607E-3</v>
      </c>
      <c r="G9" s="5">
        <v>2.2277645981126169E-2</v>
      </c>
      <c r="H9" s="4">
        <f t="shared" si="3"/>
        <v>0.99302113286777116</v>
      </c>
      <c r="I9" s="5">
        <v>2.456819725794571E-2</v>
      </c>
      <c r="J9" s="5">
        <f t="shared" si="4"/>
        <v>2.456819725794571E-2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0.43767945856361878</v>
      </c>
      <c r="D10" s="4">
        <f t="shared" si="2"/>
        <v>0.56848080649122346</v>
      </c>
      <c r="E10" s="5">
        <v>2.3223838222527068E-3</v>
      </c>
      <c r="F10" s="5">
        <v>9.0670368176001704E-3</v>
      </c>
      <c r="G10" s="5">
        <v>2.9548803361835879E-2</v>
      </c>
      <c r="H10" s="4">
        <f t="shared" si="3"/>
        <v>0.58159855359337143</v>
      </c>
      <c r="I10" s="5">
        <v>2.4740860435663221E-2</v>
      </c>
      <c r="J10" s="5">
        <f t="shared" si="4"/>
        <v>2.4740860435663221E-2</v>
      </c>
    </row>
    <row r="11" spans="1:10" ht="15.5" customHeight="1" x14ac:dyDescent="0.35">
      <c r="A11" s="3">
        <f t="shared" si="5"/>
        <v>4</v>
      </c>
      <c r="B11" s="4">
        <f t="shared" si="0"/>
        <v>0.584018209109047</v>
      </c>
      <c r="C11" s="4">
        <f t="shared" si="1"/>
        <v>0.6592236699203966</v>
      </c>
      <c r="D11" s="4">
        <f t="shared" si="2"/>
        <v>0.71777750664000128</v>
      </c>
      <c r="E11" s="5">
        <v>6.8620630268803771E-3</v>
      </c>
      <c r="F11" s="5">
        <v>2.071615800146635E-2</v>
      </c>
      <c r="G11" s="5">
        <v>5.1978541798476829E-2</v>
      </c>
      <c r="H11" s="4">
        <f t="shared" si="3"/>
        <v>0.80029902042767276</v>
      </c>
      <c r="I11" s="5">
        <v>4.2539411906723827E-2</v>
      </c>
      <c r="J11" s="5">
        <f t="shared" si="4"/>
        <v>4.2539411906723827E-2</v>
      </c>
    </row>
    <row r="12" spans="1:10" ht="15.5" customHeight="1" x14ac:dyDescent="0.35">
      <c r="A12" s="3">
        <f t="shared" si="5"/>
        <v>5</v>
      </c>
      <c r="B12" s="4">
        <f t="shared" si="0"/>
        <v>2.9709834948516058E-2</v>
      </c>
      <c r="C12" s="4">
        <f t="shared" si="1"/>
        <v>5.4433645412158761E-2</v>
      </c>
      <c r="D12" s="4">
        <f t="shared" si="2"/>
        <v>9.9337596148124263E-2</v>
      </c>
      <c r="E12" s="5">
        <v>1.174974156601871E-2</v>
      </c>
      <c r="F12" s="5">
        <v>3.1425082178811771E-2</v>
      </c>
      <c r="G12" s="5">
        <v>7.2415952461082733E-2</v>
      </c>
      <c r="H12" s="4">
        <f t="shared" si="3"/>
        <v>8.3949913948007229E-2</v>
      </c>
      <c r="I12" s="5">
        <v>5.3154397070223999E-2</v>
      </c>
      <c r="J12" s="5">
        <f t="shared" si="4"/>
        <v>5.3154397070223999E-2</v>
      </c>
    </row>
    <row r="13" spans="1:10" ht="15.5" customHeight="1" x14ac:dyDescent="0.35">
      <c r="A13" s="3">
        <f t="shared" si="5"/>
        <v>6</v>
      </c>
      <c r="B13" s="4">
        <f t="shared" si="0"/>
        <v>0.77541909002075726</v>
      </c>
      <c r="C13" s="4">
        <f t="shared" si="1"/>
        <v>0.86261489962359494</v>
      </c>
      <c r="D13" s="4">
        <f t="shared" si="2"/>
        <v>0.92484843945924466</v>
      </c>
      <c r="E13" s="5">
        <v>0.3954832326190888</v>
      </c>
      <c r="F13" s="5">
        <v>0.57730989612891881</v>
      </c>
      <c r="G13" s="5">
        <v>0.72898837166445896</v>
      </c>
      <c r="H13" s="4">
        <f t="shared" si="3"/>
        <v>0.98848449199561239</v>
      </c>
      <c r="I13" s="5">
        <v>0.63316797564729077</v>
      </c>
      <c r="J13" s="5">
        <f t="shared" si="4"/>
        <v>0.63316797564729077</v>
      </c>
    </row>
    <row r="14" spans="1:10" ht="15.5" customHeight="1" x14ac:dyDescent="0.35">
      <c r="A14" s="3">
        <f t="shared" si="5"/>
        <v>7</v>
      </c>
      <c r="B14" s="4">
        <f t="shared" si="0"/>
        <v>0.99873524568613625</v>
      </c>
      <c r="C14" s="4">
        <f t="shared" si="1"/>
        <v>0.99928992470762446</v>
      </c>
      <c r="D14" s="4">
        <f t="shared" si="2"/>
        <v>0.99337054393934765</v>
      </c>
      <c r="E14" s="5">
        <v>0.51002514344662586</v>
      </c>
      <c r="F14" s="5">
        <v>0.66925565090613437</v>
      </c>
      <c r="G14" s="5">
        <v>0.78822468694513415</v>
      </c>
      <c r="H14" s="4">
        <f t="shared" si="3"/>
        <v>0.99941281043202812</v>
      </c>
      <c r="I14" s="5">
        <v>0.64054416713105222</v>
      </c>
      <c r="J14" s="5">
        <f t="shared" si="4"/>
        <v>0.64054416713105222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0.51067101681811178</v>
      </c>
      <c r="F15" s="5">
        <v>0.66973121049123696</v>
      </c>
      <c r="G15" s="5">
        <v>0.79348506129376517</v>
      </c>
      <c r="H15" s="4">
        <f t="shared" si="3"/>
        <v>1</v>
      </c>
      <c r="I15" s="5">
        <v>0.64092050896781738</v>
      </c>
      <c r="J15" s="5">
        <f t="shared" si="4"/>
        <v>0.64092050896781738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0.99917660842180112</v>
      </c>
      <c r="E16" s="5">
        <v>0.51067101681811178</v>
      </c>
      <c r="F16" s="5">
        <v>0.66973121049123696</v>
      </c>
      <c r="G16" s="5">
        <v>0.79465805955295854</v>
      </c>
      <c r="H16" s="4">
        <f t="shared" si="3"/>
        <v>1</v>
      </c>
      <c r="I16" s="5">
        <v>0.64092050896781738</v>
      </c>
      <c r="J16" s="5">
        <f t="shared" si="4"/>
        <v>0.64092050896781738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0.99899904946212759</v>
      </c>
      <c r="D17" s="4">
        <f t="shared" si="2"/>
        <v>0.9993087651232766</v>
      </c>
      <c r="E17" s="5">
        <v>0.51067101681811178</v>
      </c>
      <c r="F17" s="5">
        <v>0.66973121049123696</v>
      </c>
      <c r="G17" s="5">
        <v>0.79531291350797384</v>
      </c>
      <c r="H17" s="4">
        <f t="shared" si="3"/>
        <v>0.99902132869275095</v>
      </c>
      <c r="I17" s="5">
        <v>0.64092050896781738</v>
      </c>
      <c r="J17" s="5">
        <f t="shared" si="4"/>
        <v>0.64092050896781738</v>
      </c>
    </row>
    <row r="18" spans="1:10" ht="15.5" customHeight="1" x14ac:dyDescent="0.35">
      <c r="A18" s="3">
        <f t="shared" si="5"/>
        <v>11</v>
      </c>
      <c r="B18" s="4">
        <f t="shared" si="0"/>
        <v>0.52289998055782594</v>
      </c>
      <c r="C18" s="4">
        <f t="shared" si="1"/>
        <v>0.68671611692619761</v>
      </c>
      <c r="D18" s="4">
        <f t="shared" si="2"/>
        <v>0.81426401281756999</v>
      </c>
      <c r="E18" s="5">
        <v>0.51067101681811178</v>
      </c>
      <c r="F18" s="5">
        <v>0.67040224998394926</v>
      </c>
      <c r="G18" s="5">
        <v>0.79586304179956091</v>
      </c>
      <c r="H18" s="4">
        <f t="shared" si="3"/>
        <v>0.66653292192890545</v>
      </c>
      <c r="I18" s="5">
        <v>0.64154837395361808</v>
      </c>
      <c r="J18" s="5">
        <f t="shared" si="4"/>
        <v>0.64154837395361808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0.98290024757587291</v>
      </c>
      <c r="I19" s="5">
        <v>0.96251565803683992</v>
      </c>
      <c r="J19" s="5">
        <f t="shared" si="4"/>
        <v>0.96251565803683992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1</v>
      </c>
      <c r="I20" s="5">
        <v>0.97926077484535434</v>
      </c>
      <c r="J20" s="5">
        <f t="shared" si="4"/>
        <v>0.97926077484535434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0.97926077484535434</v>
      </c>
      <c r="I21" s="5">
        <v>0.97926077484535434</v>
      </c>
      <c r="J21" s="5">
        <f t="shared" si="4"/>
        <v>0.97926077484535434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6.9517596148387426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3.4669138049679238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3.7372348662159469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1.4503808412818231</v>
      </c>
      <c r="D50" s="4">
        <v>1.006308232874725</v>
      </c>
      <c r="E50" s="4">
        <v>1.8433768171360869</v>
      </c>
      <c r="F50" s="4">
        <v>1</v>
      </c>
      <c r="G50" s="4">
        <v>7.2492816116384002</v>
      </c>
      <c r="H50" s="4">
        <v>1</v>
      </c>
      <c r="I50" s="4">
        <v>1.0004644113164369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98.976663290074725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5.1470962601295883E-3</v>
      </c>
      <c r="C2" s="32">
        <v>3.5557019783310369E-3</v>
      </c>
      <c r="D2" s="32">
        <v>4.2439937896559881E-4</v>
      </c>
      <c r="E2" s="32">
        <v>6.2666922482084453E-5</v>
      </c>
      <c r="F2" s="32">
        <v>3.0586422132029888E-4</v>
      </c>
      <c r="G2" s="32">
        <v>2.5731273044051579E-4</v>
      </c>
      <c r="H2" s="32">
        <v>8.057942018413876E-5</v>
      </c>
      <c r="I2" s="32">
        <v>1.8846215453523239E-5</v>
      </c>
      <c r="J2" s="32">
        <v>4.2439937896559881E-4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5.9967667947052803</v>
      </c>
    </row>
    <row r="3" spans="1:27" x14ac:dyDescent="0.35">
      <c r="A3">
        <f t="shared" ref="A3:A24" si="0">+A2+1</f>
        <v>2</v>
      </c>
      <c r="B3" s="32">
        <v>4.8737092647071482E-2</v>
      </c>
      <c r="C3" s="32">
        <v>2.7057258876878071E-2</v>
      </c>
      <c r="D3" s="32">
        <v>2.5450241034744451E-3</v>
      </c>
      <c r="E3" s="32">
        <v>2.218318896397262E-4</v>
      </c>
      <c r="F3" s="32">
        <v>4.9829432650797716E-3</v>
      </c>
      <c r="G3" s="32">
        <v>2.4943808689453042E-3</v>
      </c>
      <c r="H3" s="32">
        <v>5.1738426926623785E-4</v>
      </c>
      <c r="I3" s="32">
        <v>6.7924705861370204E-5</v>
      </c>
      <c r="J3" s="32">
        <v>2.5450241034744451E-3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27.489447016367141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9.6534241952386299</v>
      </c>
    </row>
    <row r="4" spans="1:27" x14ac:dyDescent="0.35">
      <c r="A4">
        <f t="shared" si="0"/>
        <v>3</v>
      </c>
      <c r="B4" s="32">
        <v>9.4410160279110242E-2</v>
      </c>
      <c r="C4" s="32">
        <v>8.3807105356265829E-2</v>
      </c>
      <c r="D4" s="32">
        <v>2.456819725794571E-2</v>
      </c>
      <c r="E4" s="32">
        <v>6.0980359767918582E-3</v>
      </c>
      <c r="F4" s="32">
        <v>2.717863300332073E-2</v>
      </c>
      <c r="G4" s="32">
        <v>2.2277645981126169E-2</v>
      </c>
      <c r="H4" s="32">
        <v>8.5495796803367607E-3</v>
      </c>
      <c r="I4" s="32">
        <v>2.1668565041540241E-3</v>
      </c>
      <c r="J4" s="32">
        <v>2.456819725794571E-2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1.007027914010324</v>
      </c>
    </row>
    <row r="5" spans="1:27" x14ac:dyDescent="0.35">
      <c r="A5">
        <f t="shared" si="0"/>
        <v>4</v>
      </c>
      <c r="B5" s="32">
        <v>0.1224610201109865</v>
      </c>
      <c r="C5" s="32">
        <v>0.1070180945324261</v>
      </c>
      <c r="D5" s="32">
        <v>2.4740860435663221E-2</v>
      </c>
      <c r="E5" s="32">
        <v>6.1166534785334356E-3</v>
      </c>
      <c r="F5" s="32">
        <v>3.7527369366713872E-2</v>
      </c>
      <c r="G5" s="32">
        <v>2.9548803361835879E-2</v>
      </c>
      <c r="H5" s="32">
        <v>9.0670368176001704E-3</v>
      </c>
      <c r="I5" s="32">
        <v>2.3223838222527068E-3</v>
      </c>
      <c r="J5" s="32">
        <v>2.4740860435663221E-2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1.719399049089033</v>
      </c>
    </row>
    <row r="6" spans="1:27" x14ac:dyDescent="0.35">
      <c r="A6">
        <f t="shared" si="0"/>
        <v>5</v>
      </c>
      <c r="B6" s="32">
        <v>0.1480239155002378</v>
      </c>
      <c r="C6" s="32">
        <v>0.1354175086790948</v>
      </c>
      <c r="D6" s="32">
        <v>4.2539411906723827E-2</v>
      </c>
      <c r="E6" s="32">
        <v>1.1224336558075551E-2</v>
      </c>
      <c r="F6" s="32">
        <v>5.7931067231990173E-2</v>
      </c>
      <c r="G6" s="32">
        <v>5.1978541798476829E-2</v>
      </c>
      <c r="H6" s="32">
        <v>2.071615800146635E-2</v>
      </c>
      <c r="I6" s="32">
        <v>6.8620630268803771E-3</v>
      </c>
      <c r="J6" s="32">
        <v>4.2539411906723827E-2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1.2495329551516989</v>
      </c>
    </row>
    <row r="7" spans="1:27" x14ac:dyDescent="0.35">
      <c r="A7">
        <f t="shared" si="0"/>
        <v>6</v>
      </c>
      <c r="B7" s="32">
        <v>0.18411751025547121</v>
      </c>
      <c r="C7" s="32">
        <v>0.18136785622107029</v>
      </c>
      <c r="D7" s="32">
        <v>5.3154397070223999E-2</v>
      </c>
      <c r="E7" s="32">
        <v>1.6057713502748129E-2</v>
      </c>
      <c r="F7" s="32">
        <v>7.3270177541837969E-2</v>
      </c>
      <c r="G7" s="32">
        <v>7.2415952461082733E-2</v>
      </c>
      <c r="H7" s="32">
        <v>3.1425082178811771E-2</v>
      </c>
      <c r="I7" s="32">
        <v>1.174974156601871E-2</v>
      </c>
      <c r="J7" s="32">
        <v>5.3154397070223999E-2</v>
      </c>
      <c r="M7">
        <f t="shared" si="1"/>
        <v>6</v>
      </c>
      <c r="N7" s="17">
        <v>3.3479358648790019</v>
      </c>
      <c r="O7" s="17">
        <v>3.9915858707347458</v>
      </c>
      <c r="P7" s="17">
        <v>11.91186450315281</v>
      </c>
      <c r="Q7" s="17">
        <v>29.578962039571611</v>
      </c>
      <c r="R7" s="17">
        <v>7.0535114264345049</v>
      </c>
      <c r="S7" s="17">
        <v>10.066682089919709</v>
      </c>
      <c r="T7" s="17">
        <v>18.37099081695219</v>
      </c>
      <c r="U7" s="17">
        <v>33.658887763358237</v>
      </c>
      <c r="V7" s="17">
        <v>11.91186450315281</v>
      </c>
    </row>
    <row r="8" spans="1:27" x14ac:dyDescent="0.35">
      <c r="A8">
        <f t="shared" si="0"/>
        <v>7</v>
      </c>
      <c r="B8" s="32">
        <v>0.61641361593651933</v>
      </c>
      <c r="C8" s="32">
        <v>0.72394537229747502</v>
      </c>
      <c r="D8" s="32">
        <v>0.63316797564729077</v>
      </c>
      <c r="E8" s="32">
        <v>0.47497049814010328</v>
      </c>
      <c r="F8" s="32">
        <v>0.51681203450823898</v>
      </c>
      <c r="G8" s="32">
        <v>0.72898837166445896</v>
      </c>
      <c r="H8" s="32">
        <v>0.57730989612891881</v>
      </c>
      <c r="I8" s="32">
        <v>0.3954832326190888</v>
      </c>
      <c r="J8" s="32">
        <v>0.63316797564729077</v>
      </c>
      <c r="M8">
        <f t="shared" si="1"/>
        <v>7</v>
      </c>
      <c r="N8" s="17">
        <v>1.0159982393292211</v>
      </c>
      <c r="O8" s="17">
        <v>1.010189540615575</v>
      </c>
      <c r="P8" s="17">
        <v>1.011649659754539</v>
      </c>
      <c r="Q8" s="17">
        <v>1.007777555256645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1.011649659754539</v>
      </c>
    </row>
    <row r="9" spans="1:27" x14ac:dyDescent="0.35">
      <c r="A9">
        <f t="shared" si="0"/>
        <v>8</v>
      </c>
      <c r="B9" s="32">
        <v>0.62627514849006238</v>
      </c>
      <c r="C9" s="32">
        <v>0.73132204307195758</v>
      </c>
      <c r="D9" s="32">
        <v>0.64054416713105222</v>
      </c>
      <c r="E9" s="32">
        <v>0.47866460743466432</v>
      </c>
      <c r="F9" s="32">
        <v>0.56516211121191529</v>
      </c>
      <c r="G9" s="32">
        <v>0.78822468694513415</v>
      </c>
      <c r="H9" s="32">
        <v>0.66925565090613437</v>
      </c>
      <c r="I9" s="32">
        <v>0.51002514344662586</v>
      </c>
      <c r="J9" s="32">
        <v>0.64054416713105222</v>
      </c>
      <c r="M9">
        <f t="shared" si="1"/>
        <v>8</v>
      </c>
      <c r="N9" s="17">
        <v>1.004556628840888</v>
      </c>
      <c r="O9" s="17">
        <v>1.0048866773046099</v>
      </c>
      <c r="P9" s="17">
        <v>1.000587534562138</v>
      </c>
      <c r="Q9" s="17">
        <v>1.002103644783237</v>
      </c>
      <c r="R9" s="17">
        <v>1.0056952578548219</v>
      </c>
      <c r="S9" s="17">
        <v>1.006673699055302</v>
      </c>
      <c r="T9" s="17">
        <v>1.0007105798575759</v>
      </c>
      <c r="U9" s="17">
        <v>1.0012663559430059</v>
      </c>
      <c r="V9" s="17">
        <v>1.000587534562138</v>
      </c>
    </row>
    <row r="10" spans="1:27" x14ac:dyDescent="0.35">
      <c r="A10">
        <f t="shared" si="0"/>
        <v>9</v>
      </c>
      <c r="B10" s="32">
        <v>0.62912885189400369</v>
      </c>
      <c r="C10" s="32">
        <v>0.73489577790219807</v>
      </c>
      <c r="D10" s="32">
        <v>0.64092050896781738</v>
      </c>
      <c r="E10" s="32">
        <v>0.47967154773901449</v>
      </c>
      <c r="F10" s="32">
        <v>0.56838085516504278</v>
      </c>
      <c r="G10" s="32">
        <v>0.79348506129376517</v>
      </c>
      <c r="H10" s="32">
        <v>0.66973121049123696</v>
      </c>
      <c r="I10" s="32">
        <v>0.51067101681811178</v>
      </c>
      <c r="J10" s="32">
        <v>0.64092050896781738</v>
      </c>
      <c r="M10">
        <f t="shared" si="1"/>
        <v>9</v>
      </c>
      <c r="N10" s="17">
        <v>1.1687898456861181</v>
      </c>
      <c r="O10" s="17">
        <v>1.000567250809167</v>
      </c>
      <c r="P10" s="17">
        <v>1</v>
      </c>
      <c r="Q10" s="17">
        <v>1</v>
      </c>
      <c r="R10" s="17">
        <v>1.397966603527756</v>
      </c>
      <c r="S10" s="17">
        <v>1.0014782865064671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0.73531941372187737</v>
      </c>
      <c r="C11" s="32">
        <v>0.73531264812686692</v>
      </c>
      <c r="D11" s="32">
        <v>0.64092050896781738</v>
      </c>
      <c r="E11" s="32">
        <v>0.47967154773901449</v>
      </c>
      <c r="F11" s="32">
        <v>0.79457745360527621</v>
      </c>
      <c r="G11" s="32">
        <v>0.79465805955295854</v>
      </c>
      <c r="H11" s="32">
        <v>0.66973121049123696</v>
      </c>
      <c r="I11" s="32">
        <v>0.51067101681811178</v>
      </c>
      <c r="J11" s="32">
        <v>0.64092050896781738</v>
      </c>
      <c r="M11">
        <f t="shared" si="1"/>
        <v>10</v>
      </c>
      <c r="N11" s="17">
        <v>1.000689450525075</v>
      </c>
      <c r="O11" s="17">
        <v>1.0006745711816589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0.73582638007776546</v>
      </c>
      <c r="C12" s="32">
        <v>0.73580866884880258</v>
      </c>
      <c r="D12" s="32">
        <v>0.64092050896781738</v>
      </c>
      <c r="E12" s="32">
        <v>0.47967154773901449</v>
      </c>
      <c r="F12" s="32">
        <v>0.79535520406616111</v>
      </c>
      <c r="G12" s="32">
        <v>0.79531291350797384</v>
      </c>
      <c r="H12" s="32">
        <v>0.66973121049123696</v>
      </c>
      <c r="I12" s="32">
        <v>0.51067101681811178</v>
      </c>
      <c r="J12" s="32">
        <v>0.64092050896781738</v>
      </c>
      <c r="M12">
        <f t="shared" si="1"/>
        <v>11</v>
      </c>
      <c r="N12" s="17">
        <v>1.0008387801133769</v>
      </c>
      <c r="O12" s="17">
        <v>1.0008628707303271</v>
      </c>
      <c r="P12" s="17">
        <v>1.000979630043064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1.000979630043064</v>
      </c>
    </row>
    <row r="13" spans="1:27" x14ac:dyDescent="0.35">
      <c r="A13">
        <f t="shared" si="0"/>
        <v>12</v>
      </c>
      <c r="B13" s="32">
        <v>0.73644357661227311</v>
      </c>
      <c r="C13" s="32">
        <v>0.73644357661227311</v>
      </c>
      <c r="D13" s="32">
        <v>0.64154837395361808</v>
      </c>
      <c r="E13" s="32">
        <v>0.47967154773901449</v>
      </c>
      <c r="F13" s="32">
        <v>0.79586304179956091</v>
      </c>
      <c r="G13" s="32">
        <v>0.79586304179956091</v>
      </c>
      <c r="H13" s="32">
        <v>0.67040224998394926</v>
      </c>
      <c r="I13" s="32">
        <v>0.51067101681811178</v>
      </c>
      <c r="J13" s="32">
        <v>0.64154837395361808</v>
      </c>
      <c r="M13">
        <f t="shared" si="1"/>
        <v>12</v>
      </c>
      <c r="N13" s="17">
        <v>1.321017988085156</v>
      </c>
      <c r="O13" s="17">
        <v>1.321017988085156</v>
      </c>
      <c r="P13" s="17">
        <v>1.500300986042912</v>
      </c>
      <c r="Q13" s="17">
        <v>2.0258840785906851</v>
      </c>
      <c r="R13" s="17">
        <v>1.2281029055179959</v>
      </c>
      <c r="S13" s="17">
        <v>1.2281029055179959</v>
      </c>
      <c r="T13" s="17">
        <v>1.456205811035991</v>
      </c>
      <c r="U13" s="17">
        <v>1.912411622071982</v>
      </c>
      <c r="V13" s="17">
        <v>1.500300986042912</v>
      </c>
    </row>
    <row r="14" spans="1:27" x14ac:dyDescent="0.35">
      <c r="A14">
        <f t="shared" si="0"/>
        <v>13</v>
      </c>
      <c r="B14" s="32">
        <v>0.97285521191458124</v>
      </c>
      <c r="C14" s="32">
        <v>0.97285521191458124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0.96251565803683992</v>
      </c>
      <c r="M14">
        <f t="shared" si="1"/>
        <v>13</v>
      </c>
      <c r="N14" s="17">
        <v>1.0109231865207049</v>
      </c>
      <c r="O14" s="17">
        <v>1.0109231865207049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1.0173972409370129</v>
      </c>
    </row>
    <row r="15" spans="1:27" x14ac:dyDescent="0.35">
      <c r="A15">
        <f t="shared" si="0"/>
        <v>14</v>
      </c>
      <c r="B15" s="32">
        <v>0.98348189085196402</v>
      </c>
      <c r="C15" s="32">
        <v>0.98348189085196402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0.97926077484535434</v>
      </c>
      <c r="M15">
        <f t="shared" si="1"/>
        <v>14</v>
      </c>
      <c r="N15" s="17">
        <v>1.0000334116971279</v>
      </c>
      <c r="O15" s="17">
        <v>1.0000334116971279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0.98351475065103178</v>
      </c>
      <c r="C16" s="32">
        <v>0.98351475065103178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0.97926077484535434</v>
      </c>
      <c r="M16">
        <f t="shared" si="1"/>
        <v>15</v>
      </c>
      <c r="N16" s="17">
        <v>1.0167615679765409</v>
      </c>
      <c r="O16" s="17">
        <v>1.0167615679765409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1.0211784497933361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37960.57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37960.57</v>
      </c>
      <c r="H10" s="14">
        <f t="shared" si="4"/>
        <v>0</v>
      </c>
      <c r="I10" s="13">
        <v>29592.067500000001</v>
      </c>
      <c r="J10" s="13">
        <f t="shared" si="5"/>
        <v>128.27954653726036</v>
      </c>
      <c r="K10" s="13">
        <f t="shared" si="6"/>
        <v>128.27954653726036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37960.57</v>
      </c>
      <c r="AC10" s="17">
        <v>37960.57</v>
      </c>
      <c r="AD10" s="17">
        <v>37960.57</v>
      </c>
      <c r="AE10" s="17">
        <v>37960.57</v>
      </c>
      <c r="AF10" s="17">
        <v>37960.57</v>
      </c>
      <c r="AG10" s="17">
        <v>37960.57</v>
      </c>
      <c r="AH10" s="17">
        <v>37960.57</v>
      </c>
      <c r="AI10" s="17">
        <v>37960.57</v>
      </c>
      <c r="AJ10" s="17">
        <v>37960.57</v>
      </c>
      <c r="AK10" s="17">
        <v>37960.57</v>
      </c>
      <c r="AL10" s="17">
        <v>37960.57</v>
      </c>
      <c r="AM10" s="17">
        <v>37960.57</v>
      </c>
      <c r="AN10" s="17">
        <v>37960.57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900.9799999999999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27969.945833333339</v>
      </c>
      <c r="J15" s="13">
        <f t="shared" si="5"/>
        <v>87.455049594155142</v>
      </c>
      <c r="K15" s="13">
        <f t="shared" si="6"/>
        <v>87.455049594155142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0.97926077484535434</v>
      </c>
      <c r="D17" s="13">
        <f t="shared" si="1"/>
        <v>623.39444677078052</v>
      </c>
      <c r="E17" s="13">
        <f t="shared" si="2"/>
        <v>623.39444677078052</v>
      </c>
      <c r="F17" s="13"/>
      <c r="G17" s="13">
        <f t="shared" si="3"/>
        <v>30058.71444677078</v>
      </c>
      <c r="H17" s="14">
        <f t="shared" si="4"/>
        <v>623.39444677078063</v>
      </c>
      <c r="I17" s="13">
        <v>27160.433333333331</v>
      </c>
      <c r="J17" s="13">
        <f t="shared" si="5"/>
        <v>110.67096786662995</v>
      </c>
      <c r="K17" s="13">
        <f t="shared" si="6"/>
        <v>108.37573774596135</v>
      </c>
      <c r="L17" s="13">
        <f t="shared" si="7"/>
        <v>2.2952301206686059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0.97926077484535434</v>
      </c>
      <c r="D18" s="13">
        <f t="shared" si="1"/>
        <v>94.213604612642996</v>
      </c>
      <c r="E18" s="13">
        <f t="shared" si="2"/>
        <v>94.213604612642996</v>
      </c>
      <c r="F18" s="13"/>
      <c r="G18" s="13">
        <f t="shared" si="3"/>
        <v>4542.773604612642</v>
      </c>
      <c r="H18" s="14">
        <f t="shared" si="4"/>
        <v>94.213604612643394</v>
      </c>
      <c r="I18" s="13">
        <v>26614.09</v>
      </c>
      <c r="J18" s="13">
        <f t="shared" si="5"/>
        <v>17.069054792452576</v>
      </c>
      <c r="K18" s="13">
        <f t="shared" si="6"/>
        <v>16.715055821934918</v>
      </c>
      <c r="L18" s="13">
        <f t="shared" si="7"/>
        <v>0.35399897051765805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75686.62999999999</v>
      </c>
      <c r="C19" s="13">
        <f>++'Completion Factors'!J19</f>
        <v>0.96251565803683992</v>
      </c>
      <c r="D19" s="13">
        <f t="shared" si="1"/>
        <v>2947.5505123165281</v>
      </c>
      <c r="E19" s="13">
        <f t="shared" si="2"/>
        <v>2947.5505123165281</v>
      </c>
      <c r="F19" s="13"/>
      <c r="G19" s="13">
        <f t="shared" si="3"/>
        <v>78634.180512316525</v>
      </c>
      <c r="H19" s="14">
        <f t="shared" si="4"/>
        <v>2947.5505123165349</v>
      </c>
      <c r="I19" s="13">
        <v>25974.005833333329</v>
      </c>
      <c r="J19" s="13">
        <f t="shared" si="5"/>
        <v>302.74182972347916</v>
      </c>
      <c r="K19" s="13">
        <f t="shared" si="6"/>
        <v>291.39375145157146</v>
      </c>
      <c r="L19" s="13">
        <f t="shared" si="7"/>
        <v>11.348078271907696</v>
      </c>
      <c r="M19" s="13">
        <f t="shared" ref="M19:M31" si="9">SUM(G8:G19)/SUM(I8:I19)*100</f>
        <v>69.027268761324805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75686.62999999999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42654.420000000013</v>
      </c>
      <c r="C20" s="13">
        <f>++'Completion Factors'!J18</f>
        <v>0.64154837395361808</v>
      </c>
      <c r="D20" s="13">
        <f t="shared" si="1"/>
        <v>23832.257749858632</v>
      </c>
      <c r="E20" s="13">
        <f t="shared" si="2"/>
        <v>23832.257749858632</v>
      </c>
      <c r="F20" s="13"/>
      <c r="G20" s="13">
        <f t="shared" si="3"/>
        <v>66486.677749858645</v>
      </c>
      <c r="H20" s="14">
        <f t="shared" si="4"/>
        <v>23832.257749858632</v>
      </c>
      <c r="I20" s="13">
        <v>25374.62833333333</v>
      </c>
      <c r="J20" s="13">
        <f t="shared" si="5"/>
        <v>262.02030184031725</v>
      </c>
      <c r="K20" s="13">
        <f t="shared" si="6"/>
        <v>168.09869858849171</v>
      </c>
      <c r="L20" s="13">
        <f t="shared" si="7"/>
        <v>93.92160325182553</v>
      </c>
      <c r="M20" s="13">
        <f t="shared" si="9"/>
        <v>88.031301231887326</v>
      </c>
      <c r="N20" s="18">
        <f t="shared" ref="N20:N31" si="10">J20/J8</f>
        <v>12.508345969036789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5881.2200000000012</v>
      </c>
      <c r="X20" s="17">
        <v>5881.2200000000012</v>
      </c>
      <c r="Y20" s="17">
        <v>42634.62</v>
      </c>
      <c r="Z20" s="17">
        <v>42634.62</v>
      </c>
      <c r="AA20" s="17">
        <v>42654.420000000013</v>
      </c>
      <c r="AB20" s="17">
        <v>42654.420000000013</v>
      </c>
      <c r="AC20" s="17">
        <v>42654.420000000013</v>
      </c>
      <c r="AD20" s="17">
        <v>42654.420000000013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0.64092050896781738</v>
      </c>
      <c r="D21" s="13">
        <f t="shared" si="1"/>
        <v>4059.0427276668297</v>
      </c>
      <c r="E21" s="13">
        <f t="shared" si="2"/>
        <v>4059.0427276668297</v>
      </c>
      <c r="F21" s="13"/>
      <c r="G21" s="13">
        <f t="shared" si="3"/>
        <v>11304.02272766683</v>
      </c>
      <c r="H21" s="14">
        <f t="shared" si="4"/>
        <v>4059.0427276668306</v>
      </c>
      <c r="I21" s="13">
        <v>24674.52916666666</v>
      </c>
      <c r="J21" s="13">
        <f t="shared" si="5"/>
        <v>45.81251642660591</v>
      </c>
      <c r="K21" s="13">
        <f t="shared" si="6"/>
        <v>29.362181345236753</v>
      </c>
      <c r="L21" s="13">
        <f t="shared" si="7"/>
        <v>16.450335081369158</v>
      </c>
      <c r="M21" s="13">
        <f t="shared" si="9"/>
        <v>92.126200093807356</v>
      </c>
      <c r="N21" s="18">
        <f t="shared" si="10"/>
        <v>5.8184364491173755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0.64092050896781738</v>
      </c>
      <c r="D22" s="13">
        <f t="shared" si="1"/>
        <v>1962.0777596334681</v>
      </c>
      <c r="E22" s="13">
        <f t="shared" si="2"/>
        <v>1962.0777596334681</v>
      </c>
      <c r="F22" s="13"/>
      <c r="G22" s="13">
        <f t="shared" si="3"/>
        <v>5464.187759633468</v>
      </c>
      <c r="H22" s="14">
        <f t="shared" si="4"/>
        <v>1962.0777596334678</v>
      </c>
      <c r="I22" s="13">
        <v>24313.241666666669</v>
      </c>
      <c r="J22" s="13">
        <f t="shared" si="5"/>
        <v>22.474122679925657</v>
      </c>
      <c r="K22" s="13">
        <f t="shared" si="6"/>
        <v>14.404126146623121</v>
      </c>
      <c r="L22" s="13">
        <f t="shared" si="7"/>
        <v>8.0699965333025361</v>
      </c>
      <c r="M22" s="13">
        <f t="shared" si="9"/>
        <v>83.628683419482712</v>
      </c>
      <c r="N22" s="18">
        <f t="shared" si="10"/>
        <v>0.17519646184123183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0.64092050896781738</v>
      </c>
      <c r="D23" s="13">
        <f t="shared" si="1"/>
        <v>1296.9083500768202</v>
      </c>
      <c r="E23" s="13">
        <f t="shared" si="2"/>
        <v>1296.9083500768202</v>
      </c>
      <c r="F23" s="13"/>
      <c r="G23" s="13">
        <f t="shared" si="3"/>
        <v>3611.7583500768201</v>
      </c>
      <c r="H23" s="14">
        <f t="shared" si="4"/>
        <v>1296.9083500768202</v>
      </c>
      <c r="I23" s="13">
        <v>24142.316666666669</v>
      </c>
      <c r="J23" s="13">
        <f t="shared" si="5"/>
        <v>14.960280738358387</v>
      </c>
      <c r="K23" s="13">
        <f t="shared" si="6"/>
        <v>9.5883507451300929</v>
      </c>
      <c r="L23" s="13">
        <f t="shared" si="7"/>
        <v>5.371929993228294</v>
      </c>
      <c r="M23" s="13">
        <f t="shared" si="9"/>
        <v>84.685071850128367</v>
      </c>
      <c r="N23" s="18">
        <f t="shared" si="10"/>
        <v>0.95538400967563097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207142.32</v>
      </c>
      <c r="C24" s="13">
        <f>++'Completion Factors'!J14</f>
        <v>0.64054416713105222</v>
      </c>
      <c r="D24" s="13">
        <f t="shared" si="1"/>
        <v>116242.59337416188</v>
      </c>
      <c r="E24" s="13">
        <f t="shared" si="2"/>
        <v>116242.59337416188</v>
      </c>
      <c r="F24" s="19">
        <v>0</v>
      </c>
      <c r="G24" s="13">
        <f t="shared" si="3"/>
        <v>323384.91337416187</v>
      </c>
      <c r="H24" s="14">
        <f t="shared" si="4"/>
        <v>116242.59337416186</v>
      </c>
      <c r="I24" s="13">
        <v>23964.32166666667</v>
      </c>
      <c r="J24" s="13">
        <f t="shared" si="5"/>
        <v>1349.4432175978352</v>
      </c>
      <c r="K24" s="13">
        <f t="shared" si="6"/>
        <v>864.37798190685271</v>
      </c>
      <c r="L24" s="13">
        <f t="shared" si="7"/>
        <v>485.06523569098249</v>
      </c>
      <c r="M24" s="13">
        <f t="shared" si="9"/>
        <v>186.93838250239395</v>
      </c>
      <c r="N24" s="18">
        <f t="shared" si="10"/>
        <v>67.578986063925385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838.93999999999994</v>
      </c>
      <c r="U24" s="17">
        <v>884.34999999999991</v>
      </c>
      <c r="V24" s="17">
        <v>964.34999999999991</v>
      </c>
      <c r="W24" s="17">
        <v>1164.3499999999999</v>
      </c>
      <c r="X24" s="17">
        <v>2092.84</v>
      </c>
      <c r="Y24" s="17">
        <v>207142.32</v>
      </c>
      <c r="Z24" s="17">
        <v>207142.32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0.63316797564729077</v>
      </c>
      <c r="D25" s="13">
        <f t="shared" si="1"/>
        <v>1619.0613071473604</v>
      </c>
      <c r="E25" s="13">
        <f t="shared" si="2"/>
        <v>1619.0613071473604</v>
      </c>
      <c r="F25" s="19">
        <v>0</v>
      </c>
      <c r="G25" s="13">
        <f t="shared" si="3"/>
        <v>4413.6313071473605</v>
      </c>
      <c r="H25" s="14">
        <f t="shared" si="4"/>
        <v>1619.0613071473604</v>
      </c>
      <c r="I25" s="13">
        <v>23798.84</v>
      </c>
      <c r="J25" s="13">
        <f t="shared" si="5"/>
        <v>18.545573259651984</v>
      </c>
      <c r="K25" s="13">
        <f t="shared" si="6"/>
        <v>11.742463078032376</v>
      </c>
      <c r="L25" s="13">
        <f t="shared" si="7"/>
        <v>6.8031101816196085</v>
      </c>
      <c r="M25" s="13">
        <f t="shared" si="9"/>
        <v>189.63967705827309</v>
      </c>
      <c r="N25" s="18">
        <f t="shared" si="10"/>
        <v>1.0312791178648255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5.3154397070223999E-2</v>
      </c>
      <c r="D26" s="13">
        <f t="shared" si="1"/>
        <v>62575.349640889726</v>
      </c>
      <c r="E26" s="13">
        <f t="shared" si="2"/>
        <v>62575.349640889726</v>
      </c>
      <c r="F26" s="19">
        <v>0</v>
      </c>
      <c r="G26" s="13">
        <f t="shared" si="3"/>
        <v>66088.229640889724</v>
      </c>
      <c r="H26" s="14">
        <f t="shared" si="4"/>
        <v>62575.349640889726</v>
      </c>
      <c r="I26" s="13">
        <v>23172.67083333333</v>
      </c>
      <c r="J26" s="13">
        <f t="shared" si="5"/>
        <v>285.19901791304693</v>
      </c>
      <c r="K26" s="13">
        <f t="shared" si="6"/>
        <v>15.159581842188025</v>
      </c>
      <c r="L26" s="13">
        <f t="shared" si="7"/>
        <v>270.03943607085893</v>
      </c>
      <c r="M26" s="13">
        <f t="shared" si="9"/>
        <v>207.05079393990974</v>
      </c>
      <c r="N26" s="18">
        <f t="shared" si="10"/>
        <v>3.5055639912362633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4.2539411906723827E-2</v>
      </c>
      <c r="D27" s="13">
        <f t="shared" si="1"/>
        <v>43299.694274121903</v>
      </c>
      <c r="E27" s="13">
        <f t="shared" si="2"/>
        <v>43299.694274121903</v>
      </c>
      <c r="F27" s="19">
        <v>0</v>
      </c>
      <c r="G27" s="13">
        <f t="shared" si="3"/>
        <v>45223.474274121902</v>
      </c>
      <c r="H27" s="14">
        <f t="shared" si="4"/>
        <v>43299.694274121903</v>
      </c>
      <c r="I27" s="13">
        <v>22582.264166666671</v>
      </c>
      <c r="J27" s="13">
        <f t="shared" si="5"/>
        <v>200.26102759383875</v>
      </c>
      <c r="K27" s="13">
        <f t="shared" si="6"/>
        <v>8.5189863416780938</v>
      </c>
      <c r="L27" s="13">
        <f t="shared" si="7"/>
        <v>191.74204125216065</v>
      </c>
      <c r="M27" s="13">
        <f t="shared" si="9"/>
        <v>217.71799352641204</v>
      </c>
      <c r="N27" s="18">
        <f t="shared" si="10"/>
        <v>2.289873809724793</v>
      </c>
      <c r="O27" s="18">
        <f t="shared" si="11"/>
        <v>0.80737604217145575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2.4740860435663221E-2</v>
      </c>
      <c r="D28" s="13">
        <f t="shared" si="1"/>
        <v>1080791.5785167622</v>
      </c>
      <c r="E28" s="13">
        <f t="shared" si="2"/>
        <v>1080791.5785167622</v>
      </c>
      <c r="F28" s="19">
        <v>0</v>
      </c>
      <c r="G28" s="13">
        <f t="shared" si="3"/>
        <v>1108209.6385167623</v>
      </c>
      <c r="H28" s="14">
        <f t="shared" si="4"/>
        <v>1080791.5785167622</v>
      </c>
      <c r="I28" s="13">
        <v>22313.555833333328</v>
      </c>
      <c r="J28" s="13">
        <f t="shared" si="5"/>
        <v>4966.530869370682</v>
      </c>
      <c r="K28" s="13">
        <f t="shared" si="6"/>
        <v>122.87624708851314</v>
      </c>
      <c r="L28" s="13">
        <f t="shared" si="7"/>
        <v>4843.6546222821689</v>
      </c>
      <c r="M28" s="13">
        <f t="shared" si="9"/>
        <v>594.18971090279081</v>
      </c>
      <c r="N28" s="18">
        <f t="shared" si="10"/>
        <v>111.46716000045447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2.456819725794571E-2</v>
      </c>
      <c r="D29" s="13">
        <f t="shared" si="1"/>
        <v>32670.826980631991</v>
      </c>
      <c r="E29" s="13">
        <f t="shared" si="2"/>
        <v>32670.826980631991</v>
      </c>
      <c r="F29" s="13">
        <f>ROUND(+I29*J29/100,0)-D29-B29</f>
        <v>-16037.706980631991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600.8154720612049</v>
      </c>
      <c r="N29" s="18">
        <f t="shared" si="10"/>
        <v>0.72286347126202366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2.5450241034744451E-3</v>
      </c>
      <c r="D30" s="13">
        <f t="shared" si="1"/>
        <v>41312.665316495106</v>
      </c>
      <c r="E30" s="13">
        <f t="shared" si="2"/>
        <v>41312.665316495106</v>
      </c>
      <c r="F30" s="13">
        <f>ROUND(+I30*J30/100,0)-D30-B30</f>
        <v>-28496.075316495106</v>
      </c>
      <c r="G30" s="13">
        <f t="shared" si="3"/>
        <v>12922.000000000004</v>
      </c>
      <c r="H30" s="14">
        <f t="shared" si="4"/>
        <v>12816.590000000004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614.52200404707582</v>
      </c>
      <c r="N30" s="18">
        <f t="shared" si="10"/>
        <v>3.5151331300740916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4.2439937896559881E-4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21386.118333333328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601.04605976445771</v>
      </c>
      <c r="N31" s="18">
        <f t="shared" si="10"/>
        <v>0.19818866806348928</v>
      </c>
      <c r="O31" s="18">
        <f t="shared" si="11"/>
        <v>0.82336619428520308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1381625.432264019</v>
      </c>
      <c r="I33" s="13"/>
      <c r="J33" s="22">
        <f>SUM(G20:G31)/SUM(I20:I31)</f>
        <v>6.0104605976445775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1485247.3396838205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