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04C01EE9-3AD0-4883-AE07-1A738E6CE47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<sst xmlns="http://schemas.openxmlformats.org/spreadsheetml/2006/main" count="137" uniqueCount="65">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</sst>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7-4298-8D98-93C463CB6B6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7-4298-8D98-93C463CB6B6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7-4298-8D98-93C463CB6B6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7-4298-8D98-93C463CB6B6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7-4298-8D98-93C463CB6B6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7-4298-8D98-93C463CB6B6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7-4298-8D98-93C463CB6B6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57-4298-8D98-93C463CB6B6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57-4298-8D98-93C463CB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566-88E5-6710CD859B8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C-4566-88E5-6710CD859B8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C-4566-88E5-6710CD859B8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C-4566-88E5-6710CD859B8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C-4566-88E5-6710CD859B8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C-4566-88E5-6710CD859B8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C-4566-88E5-6710CD859B8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C-4566-88E5-6710CD859B8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C-4566-88E5-6710CD85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0.13213594591558522</v>
      </c>
      <c r="I7" s="5">
        <v>4.8326232770404411E-2</v>
      </c>
      <c r="J7" s="5">
        <f t="shared" ref="J7:J30" si="4">I7</f>
        <v>4.8326232770404411E-2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0.61832884533812471</v>
      </c>
      <c r="I8" s="5">
        <v>0.36573115994702549</v>
      </c>
      <c r="J8" s="5">
        <f t="shared" si="4"/>
        <v>0.36573115994702549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0.80887085206526277</v>
      </c>
      <c r="I9" s="5">
        <v>0.59148325798553092</v>
      </c>
      <c r="J9" s="5">
        <f t="shared" si="4"/>
        <v>0.59148325798553092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0.916617778155706</v>
      </c>
      <c r="I10" s="5">
        <v>0.73124560796734928</v>
      </c>
      <c r="J10" s="5">
        <f t="shared" si="4"/>
        <v>0.73124560796734928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0.93295370137516143</v>
      </c>
      <c r="I11" s="5">
        <v>0.79776502855820941</v>
      </c>
      <c r="J11" s="5">
        <f t="shared" si="4"/>
        <v>0.79776502855820941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0.94533892525535701</v>
      </c>
      <c r="I12" s="5">
        <v>0.8550960539438498</v>
      </c>
      <c r="J12" s="5">
        <f t="shared" si="4"/>
        <v>0.8550960539438498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0.96621412450077482</v>
      </c>
      <c r="I13" s="5">
        <v>0.90453913522377105</v>
      </c>
      <c r="J13" s="5">
        <f t="shared" si="4"/>
        <v>0.90453913522377105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0.9664805312222936</v>
      </c>
      <c r="I14" s="5">
        <v>0.93616840438047821</v>
      </c>
      <c r="J14" s="5">
        <f t="shared" si="4"/>
        <v>0.93616840438047821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0.99232214766040172</v>
      </c>
      <c r="I15" s="5">
        <v>0.96863658825752019</v>
      </c>
      <c r="J15" s="5">
        <f t="shared" si="4"/>
        <v>0.96863658825752019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0.97935380244751846</v>
      </c>
      <c r="I16" s="5">
        <v>0.97613117931638937</v>
      </c>
      <c r="J16" s="5">
        <f t="shared" si="4"/>
        <v>0.97613117931638937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0.99977179516008785</v>
      </c>
      <c r="I17" s="5">
        <v>0.9967094393026551</v>
      </c>
      <c r="J17" s="5">
        <f t="shared" si="4"/>
        <v>0.9967094393026551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0.9989546782631884</v>
      </c>
      <c r="I18" s="5">
        <v>0.99693694513862297</v>
      </c>
      <c r="J18" s="5">
        <f t="shared" si="4"/>
        <v>0.99693694513862297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0.99974346534173886</v>
      </c>
      <c r="I19" s="5">
        <v>0.99798015548806129</v>
      </c>
      <c r="J19" s="5">
        <f t="shared" si="4"/>
        <v>0.99798015548806129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0.9998910037465879</v>
      </c>
      <c r="I20" s="5">
        <v>0.99823623768015846</v>
      </c>
      <c r="J20" s="5">
        <f t="shared" si="4"/>
        <v>0.99823623768015846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0.99890465256608263</v>
      </c>
      <c r="I21" s="5">
        <v>0.99834505355060799</v>
      </c>
      <c r="J21" s="5">
        <f t="shared" si="4"/>
        <v>0.99834505355060799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0.99969643296945132</v>
      </c>
      <c r="I22" s="5">
        <v>0.99943978735704442</v>
      </c>
      <c r="J22" s="5">
        <f t="shared" si="4"/>
        <v>0.99943978735704442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0.99974327645478878</v>
      </c>
      <c r="J23" s="5">
        <f t="shared" si="4"/>
        <v>0.99974327645478878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0.99992364827700275</v>
      </c>
      <c r="I24" s="5">
        <v>0.99974327645478878</v>
      </c>
      <c r="J24" s="5">
        <f t="shared" si="4"/>
        <v>0.99974327645478878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0.99981961440503508</v>
      </c>
      <c r="I25" s="5">
        <v>0.99981961440503508</v>
      </c>
      <c r="J25" s="5">
        <f t="shared" si="4"/>
        <v>0.99981961440503508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4.8326232770404411E-2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7.5679633809777087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0.36573115994702549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1.6172624122899579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0.59148325798553092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1.2362913034222129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0.73124560796734928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1.090967275380655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0.79776502855820941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1.0718645507553199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0.8550960539438498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1.057821669333967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0.90453913522377105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1.0349672755163679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0.93616840438047821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1.0346819906815039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0.96863658825752019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1.007737257862984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0.97613117931638937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1.021081449319831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0.9967094393026551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1.000228256929248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0.99693694513862297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1.001046415577761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0.99798015548806129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1.0002566004851789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0.99823623768015846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1.00010900813489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0.99834505355060799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1.0010965485355421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0.99943978735704442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1.000303659211474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0.99974327645478878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0.99974327645478878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1.000076357553028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0.99981961440503508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1.000180418139798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0.99981961440503508</v>
      </c>
      <c r="D13" s="13">
        <f t="shared" si="1"/>
        <v>3.4701570883384356</v>
      </c>
      <c r="E13" s="13">
        <f t="shared" si="2"/>
        <v>3.4701570883384356</v>
      </c>
      <c r="F13" s="13"/>
      <c r="G13" s="13">
        <f t="shared" si="3"/>
        <v>19237.440157088338</v>
      </c>
      <c r="H13" s="14">
        <f t="shared" si="4"/>
        <v>3.470157088337146</v>
      </c>
      <c r="I13" s="13">
        <v>25311.998333333329</v>
      </c>
      <c r="J13" s="13">
        <f t="shared" si="5"/>
        <v>76.001269847409034</v>
      </c>
      <c r="K13" s="13">
        <f t="shared" si="6"/>
        <v>75.987560313129507</v>
      </c>
      <c r="L13" s="13">
        <f t="shared" si="7"/>
        <v>1.3709534279527702E-2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0.99974327645478878</v>
      </c>
      <c r="D14" s="13">
        <f t="shared" si="1"/>
        <v>9.4542718101629202</v>
      </c>
      <c r="E14" s="13">
        <f t="shared" si="2"/>
        <v>9.4542718101629202</v>
      </c>
      <c r="F14" s="13"/>
      <c r="G14" s="13">
        <f t="shared" si="3"/>
        <v>36826.664271810165</v>
      </c>
      <c r="H14" s="14">
        <f t="shared" si="4"/>
        <v>9.4542718101656646</v>
      </c>
      <c r="I14" s="13">
        <v>24880.449166666669</v>
      </c>
      <c r="J14" s="13">
        <f t="shared" si="5"/>
        <v>148.01446720322204</v>
      </c>
      <c r="K14" s="13">
        <f t="shared" si="6"/>
        <v>147.97646840445907</v>
      </c>
      <c r="L14" s="13">
        <f t="shared" si="7"/>
        <v>3.7998798762970409E-2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0.99974327645478878</v>
      </c>
      <c r="D15" s="13">
        <f t="shared" si="1"/>
        <v>8.4732641370956454</v>
      </c>
      <c r="E15" s="13">
        <f t="shared" si="2"/>
        <v>8.4732641370956454</v>
      </c>
      <c r="F15" s="13"/>
      <c r="G15" s="13">
        <f t="shared" si="3"/>
        <v>33005.403264137094</v>
      </c>
      <c r="H15" s="14">
        <f t="shared" si="4"/>
        <v>8.4732641370937927</v>
      </c>
      <c r="I15" s="13">
        <v>24611.719166666669</v>
      </c>
      <c r="J15" s="13">
        <f t="shared" si="5"/>
        <v>134.10442009609213</v>
      </c>
      <c r="K15" s="13">
        <f t="shared" si="6"/>
        <v>134.06999233393657</v>
      </c>
      <c r="L15" s="13">
        <f t="shared" si="7"/>
        <v>3.4427762155559094E-2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0.99943978735704442</v>
      </c>
      <c r="D16" s="13">
        <f t="shared" si="1"/>
        <v>8.0731757575950489</v>
      </c>
      <c r="E16" s="13">
        <f t="shared" si="2"/>
        <v>8.0731757575950489</v>
      </c>
      <c r="F16" s="13"/>
      <c r="G16" s="13">
        <f t="shared" si="3"/>
        <v>14410.913175757596</v>
      </c>
      <c r="H16" s="14">
        <f t="shared" si="4"/>
        <v>8.0731757575958909</v>
      </c>
      <c r="I16" s="13">
        <v>24633.530833333331</v>
      </c>
      <c r="J16" s="13">
        <f t="shared" si="5"/>
        <v>58.501208264700715</v>
      </c>
      <c r="K16" s="13">
        <f t="shared" si="6"/>
        <v>58.468435148202644</v>
      </c>
      <c r="L16" s="13">
        <f t="shared" si="7"/>
        <v>3.2773116498070465E-2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0.99834505355060799</v>
      </c>
      <c r="D17" s="13">
        <f t="shared" si="1"/>
        <v>20.162647260092967</v>
      </c>
      <c r="E17" s="13">
        <f t="shared" si="2"/>
        <v>20.162647260092967</v>
      </c>
      <c r="F17" s="13"/>
      <c r="G17" s="13">
        <f t="shared" si="3"/>
        <v>12183.262647260093</v>
      </c>
      <c r="H17" s="14">
        <f t="shared" si="4"/>
        <v>20.162647260092854</v>
      </c>
      <c r="I17" s="13">
        <v>23784.6325</v>
      </c>
      <c r="J17" s="13">
        <f t="shared" si="5"/>
        <v>51.223253700725003</v>
      </c>
      <c r="K17" s="13">
        <f t="shared" si="6"/>
        <v>51.138481958886693</v>
      </c>
      <c r="L17" s="13">
        <f t="shared" si="7"/>
        <v>8.4771741838309822E-2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0.99823623768015846</v>
      </c>
      <c r="D18" s="13">
        <f t="shared" si="1"/>
        <v>16.854485364276055</v>
      </c>
      <c r="E18" s="13">
        <f t="shared" si="2"/>
        <v>16.854485364276055</v>
      </c>
      <c r="F18" s="13"/>
      <c r="G18" s="13">
        <f t="shared" si="3"/>
        <v>9555.9844853642753</v>
      </c>
      <c r="H18" s="14">
        <f t="shared" si="4"/>
        <v>16.854485364276115</v>
      </c>
      <c r="I18" s="13">
        <v>22692.45583333333</v>
      </c>
      <c r="J18" s="13">
        <f t="shared" si="5"/>
        <v>42.110843161044428</v>
      </c>
      <c r="K18" s="13">
        <f t="shared" si="6"/>
        <v>42.036569642620222</v>
      </c>
      <c r="L18" s="13">
        <f t="shared" si="7"/>
        <v>7.4273518424206486E-2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0.99798015548806129</v>
      </c>
      <c r="D19" s="13">
        <f t="shared" si="1"/>
        <v>27.211671816769794</v>
      </c>
      <c r="E19" s="13">
        <f t="shared" si="2"/>
        <v>27.211671816769794</v>
      </c>
      <c r="F19" s="13"/>
      <c r="G19" s="13">
        <f t="shared" si="3"/>
        <v>13472.16167181677</v>
      </c>
      <c r="H19" s="14">
        <f t="shared" si="4"/>
        <v>27.211671816769012</v>
      </c>
      <c r="I19" s="13">
        <v>21360.85083333333</v>
      </c>
      <c r="J19" s="13">
        <f t="shared" si="5"/>
        <v>63.069405694241524</v>
      </c>
      <c r="K19" s="13">
        <f t="shared" si="6"/>
        <v>62.942015301278786</v>
      </c>
      <c r="L19" s="13">
        <f t="shared" si="7"/>
        <v>0.12739039296273802</v>
      </c>
      <c r="M19" s="13">
        <f t="shared" ref="M19:M31" si="9">SUM(G8:G19)/SUM(I8:I19)*100</f>
        <v>81.406427311489068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0.99693694513862297</v>
      </c>
      <c r="D20" s="13">
        <f t="shared" si="1"/>
        <v>59.794981276064547</v>
      </c>
      <c r="E20" s="13">
        <f t="shared" si="2"/>
        <v>59.794981276064547</v>
      </c>
      <c r="F20" s="13"/>
      <c r="G20" s="13">
        <f t="shared" si="3"/>
        <v>19521.354981276065</v>
      </c>
      <c r="H20" s="14">
        <f t="shared" si="4"/>
        <v>59.794981276063481</v>
      </c>
      <c r="I20" s="13">
        <v>21157.324166666669</v>
      </c>
      <c r="J20" s="13">
        <f t="shared" si="5"/>
        <v>92.267598811157455</v>
      </c>
      <c r="K20" s="13">
        <f t="shared" si="6"/>
        <v>91.984978094071352</v>
      </c>
      <c r="L20" s="13">
        <f t="shared" si="7"/>
        <v>0.28262071708610392</v>
      </c>
      <c r="M20" s="13">
        <f t="shared" si="9"/>
        <v>84.756422775957731</v>
      </c>
      <c r="N20" s="18">
        <f t="shared" ref="N20:N31" si="10">J20/J8</f>
        <v>1.7053524330434668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0.9967094393026551</v>
      </c>
      <c r="D21" s="13">
        <f t="shared" si="1"/>
        <v>94.185671691935184</v>
      </c>
      <c r="E21" s="13">
        <f t="shared" si="2"/>
        <v>94.185671691935184</v>
      </c>
      <c r="F21" s="13"/>
      <c r="G21" s="13">
        <f t="shared" si="3"/>
        <v>28622.985671691935</v>
      </c>
      <c r="H21" s="14">
        <f t="shared" si="4"/>
        <v>94.185671691935568</v>
      </c>
      <c r="I21" s="13">
        <v>20162.486666666671</v>
      </c>
      <c r="J21" s="13">
        <f t="shared" si="5"/>
        <v>141.96158512041305</v>
      </c>
      <c r="K21" s="13">
        <f t="shared" si="6"/>
        <v>141.49445190788302</v>
      </c>
      <c r="L21" s="13">
        <f t="shared" si="7"/>
        <v>0.4671332125300296</v>
      </c>
      <c r="M21" s="13">
        <f t="shared" si="9"/>
        <v>89.813299158950457</v>
      </c>
      <c r="N21" s="18">
        <f t="shared" si="10"/>
        <v>1.9182112728278522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0.97613117931638937</v>
      </c>
      <c r="D22" s="13">
        <f t="shared" si="1"/>
        <v>301.66354935854025</v>
      </c>
      <c r="E22" s="13">
        <f t="shared" si="2"/>
        <v>301.66354935854025</v>
      </c>
      <c r="F22" s="13"/>
      <c r="G22" s="13">
        <f t="shared" si="3"/>
        <v>12638.39354935854</v>
      </c>
      <c r="H22" s="14">
        <f t="shared" si="4"/>
        <v>301.66354935853997</v>
      </c>
      <c r="I22" s="13">
        <v>19338.824166666669</v>
      </c>
      <c r="J22" s="13">
        <f t="shared" si="5"/>
        <v>65.352440460897753</v>
      </c>
      <c r="K22" s="13">
        <f t="shared" si="6"/>
        <v>63.792554778300236</v>
      </c>
      <c r="L22" s="13">
        <f t="shared" si="7"/>
        <v>1.5598856825975176</v>
      </c>
      <c r="M22" s="13">
        <f t="shared" si="9"/>
        <v>83.888044040476231</v>
      </c>
      <c r="N22" s="18">
        <f t="shared" si="10"/>
        <v>0.48501647513272156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0.96863658825752019</v>
      </c>
      <c r="D23" s="13">
        <f t="shared" si="1"/>
        <v>190.66524441589328</v>
      </c>
      <c r="E23" s="13">
        <f t="shared" si="2"/>
        <v>190.66524441589328</v>
      </c>
      <c r="F23" s="13"/>
      <c r="G23" s="13">
        <f t="shared" si="3"/>
        <v>6079.2252444158921</v>
      </c>
      <c r="H23" s="14">
        <f t="shared" si="4"/>
        <v>190.66524441589354</v>
      </c>
      <c r="I23" s="13">
        <v>19304.613333333331</v>
      </c>
      <c r="J23" s="13">
        <f t="shared" si="5"/>
        <v>31.491049001840803</v>
      </c>
      <c r="K23" s="13">
        <f t="shared" si="6"/>
        <v>30.503382265793462</v>
      </c>
      <c r="L23" s="13">
        <f t="shared" si="7"/>
        <v>0.98766673604734123</v>
      </c>
      <c r="M23" s="13">
        <f t="shared" si="9"/>
        <v>81.574572148405096</v>
      </c>
      <c r="N23" s="18">
        <f t="shared" si="10"/>
        <v>0.45445783359522246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0.93616840438047821</v>
      </c>
      <c r="D24" s="13">
        <f t="shared" si="1"/>
        <v>522.64922560610955</v>
      </c>
      <c r="E24" s="13">
        <f t="shared" si="2"/>
        <v>522.64922560610955</v>
      </c>
      <c r="F24" s="19">
        <v>0</v>
      </c>
      <c r="G24" s="13">
        <f t="shared" si="3"/>
        <v>8187.9392256061083</v>
      </c>
      <c r="H24" s="14">
        <f t="shared" si="4"/>
        <v>522.64922560610921</v>
      </c>
      <c r="I24" s="13">
        <v>18995.066666666669</v>
      </c>
      <c r="J24" s="13">
        <f t="shared" si="5"/>
        <v>43.105609310519789</v>
      </c>
      <c r="K24" s="13">
        <f t="shared" si="6"/>
        <v>40.354109488077597</v>
      </c>
      <c r="L24" s="13">
        <f t="shared" si="7"/>
        <v>2.7514998224421916</v>
      </c>
      <c r="M24" s="13">
        <f t="shared" si="9"/>
        <v>80.283422534025362</v>
      </c>
      <c r="N24" s="18">
        <f t="shared" si="10"/>
        <v>0.6481805165422414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0.90453913522377105</v>
      </c>
      <c r="D25" s="13">
        <f t="shared" si="1"/>
        <v>767.23363647756105</v>
      </c>
      <c r="E25" s="13">
        <f t="shared" si="2"/>
        <v>767.23363647756105</v>
      </c>
      <c r="F25" s="19">
        <v>0</v>
      </c>
      <c r="G25" s="13">
        <f t="shared" si="3"/>
        <v>8037.1536364775602</v>
      </c>
      <c r="H25" s="14">
        <f t="shared" si="4"/>
        <v>767.23363647756105</v>
      </c>
      <c r="I25" s="13">
        <v>18959.854166666672</v>
      </c>
      <c r="J25" s="13">
        <f t="shared" si="5"/>
        <v>42.390376876461865</v>
      </c>
      <c r="K25" s="13">
        <f t="shared" si="6"/>
        <v>38.343754841644554</v>
      </c>
      <c r="L25" s="13">
        <f t="shared" si="7"/>
        <v>4.046622034817311</v>
      </c>
      <c r="M25" s="13">
        <f t="shared" si="9"/>
        <v>77.935983196889254</v>
      </c>
      <c r="N25" s="18">
        <f t="shared" si="10"/>
        <v>0.55775879747234247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0.8550960539438498</v>
      </c>
      <c r="D26" s="13">
        <f t="shared" si="1"/>
        <v>5377.4050002063523</v>
      </c>
      <c r="E26" s="13">
        <f t="shared" si="2"/>
        <v>5377.4050002063523</v>
      </c>
      <c r="F26" s="19">
        <v>0</v>
      </c>
      <c r="G26" s="13">
        <f t="shared" si="3"/>
        <v>37110.135000206355</v>
      </c>
      <c r="H26" s="14">
        <f t="shared" si="4"/>
        <v>5377.4050002063559</v>
      </c>
      <c r="I26" s="13">
        <v>18674.728333333329</v>
      </c>
      <c r="J26" s="13">
        <f t="shared" si="5"/>
        <v>198.71847310339112</v>
      </c>
      <c r="K26" s="13">
        <f t="shared" si="6"/>
        <v>169.9233821964568</v>
      </c>
      <c r="L26" s="13">
        <f t="shared" si="7"/>
        <v>28.79509090693432</v>
      </c>
      <c r="M26" s="13">
        <f t="shared" si="9"/>
        <v>79.954289432051411</v>
      </c>
      <c r="N26" s="18">
        <f t="shared" si="10"/>
        <v>1.3425611486379443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0.79776502855820941</v>
      </c>
      <c r="D27" s="13">
        <f t="shared" si="1"/>
        <v>2485.2619045065671</v>
      </c>
      <c r="E27" s="13">
        <f t="shared" si="2"/>
        <v>2485.2619045065671</v>
      </c>
      <c r="F27" s="19">
        <v>0</v>
      </c>
      <c r="G27" s="13">
        <f t="shared" si="3"/>
        <v>12288.981904506569</v>
      </c>
      <c r="H27" s="14">
        <f t="shared" si="4"/>
        <v>2485.2619045065676</v>
      </c>
      <c r="I27" s="13">
        <v>18101.9375</v>
      </c>
      <c r="J27" s="13">
        <f t="shared" si="5"/>
        <v>67.8876606689564</v>
      </c>
      <c r="K27" s="13">
        <f t="shared" si="6"/>
        <v>54.158401552320022</v>
      </c>
      <c r="L27" s="13">
        <f t="shared" si="7"/>
        <v>13.729259116636378</v>
      </c>
      <c r="M27" s="13">
        <f t="shared" si="9"/>
        <v>73.67852636456162</v>
      </c>
      <c r="N27" s="18">
        <f t="shared" si="10"/>
        <v>0.50622985148671229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0.73124560796734928</v>
      </c>
      <c r="D28" s="13">
        <f t="shared" si="1"/>
        <v>1989.6103618060376</v>
      </c>
      <c r="E28" s="13">
        <f t="shared" si="2"/>
        <v>1989.6103618060376</v>
      </c>
      <c r="F28" s="19">
        <v>0</v>
      </c>
      <c r="G28" s="13">
        <f t="shared" si="3"/>
        <v>7403.0803618060381</v>
      </c>
      <c r="H28" s="14">
        <f t="shared" si="4"/>
        <v>1989.6103618060379</v>
      </c>
      <c r="I28" s="13">
        <v>18045.39916666667</v>
      </c>
      <c r="J28" s="13">
        <f t="shared" si="5"/>
        <v>41.024752588908946</v>
      </c>
      <c r="K28" s="13">
        <f t="shared" si="6"/>
        <v>29.999170148586806</v>
      </c>
      <c r="L28" s="13">
        <f t="shared" si="7"/>
        <v>11.02558244032214</v>
      </c>
      <c r="M28" s="13">
        <f t="shared" si="9"/>
        <v>72.783268720381926</v>
      </c>
      <c r="N28" s="18">
        <f t="shared" si="10"/>
        <v>0.70126333807131025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0.59148325798553092</v>
      </c>
      <c r="D29" s="13">
        <f t="shared" si="1"/>
        <v>5274.8636040605697</v>
      </c>
      <c r="E29" s="13">
        <f t="shared" si="2"/>
        <v>5274.8636040605697</v>
      </c>
      <c r="F29" s="13">
        <f>ROUND(+I29*J29/100,0)-D29-B29</f>
        <v>1186.7663959394295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75.513496250093056</v>
      </c>
      <c r="N29" s="18">
        <f t="shared" si="10"/>
        <v>1.5617906755280502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0.36573115994702549</v>
      </c>
      <c r="D30" s="13">
        <f t="shared" si="1"/>
        <v>518.15886854835378</v>
      </c>
      <c r="E30" s="13">
        <f t="shared" si="2"/>
        <v>518.15886854835378</v>
      </c>
      <c r="F30" s="13">
        <f>ROUND(+I30*J30/100,0)-D30-B30</f>
        <v>12710.061131451646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79.160553392695618</v>
      </c>
      <c r="N30" s="18">
        <f t="shared" si="10"/>
        <v>1.8997482357229498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4.8326232770404411E-2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80.760806829421313</v>
      </c>
      <c r="N31" s="18">
        <f t="shared" si="10"/>
        <v>1.2684438535513949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44233.019248579396</v>
      </c>
      <c r="I33" s="13"/>
      <c r="J33" s="22">
        <f>SUM(G20:G31)/SUM(I20:I31)</f>
        <v>0.80760806829421306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47550.495692222852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