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E971AB9B-F473-4ABB-AF1E-C756AD44DF2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<sst xmlns="http://schemas.openxmlformats.org/spreadsheetml/2006/main" count="137" uniqueCount="65">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</sst>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F-42B3-B7BA-6EBE300D8CC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F-42B3-B7BA-6EBE300D8CC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F-42B3-B7BA-6EBE300D8CC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F-42B3-B7BA-6EBE300D8CC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3.7904013860187092E-7</c:v>
                </c:pt>
                <c:pt idx="1">
                  <c:v>3.152980021563029E-4</c:v>
                </c:pt>
                <c:pt idx="2">
                  <c:v>-2.4058730781225612E-3</c:v>
                </c:pt>
                <c:pt idx="3">
                  <c:v>-5.6970469395399058E-3</c:v>
                </c:pt>
                <c:pt idx="4">
                  <c:v>-0.35109735206782028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F-42B3-B7BA-6EBE300D8CC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2.4508883707070178E-7</c:v>
                </c:pt>
                <c:pt idx="1">
                  <c:v>2.038729221771725E-4</c:v>
                </c:pt>
                <c:pt idx="2">
                  <c:v>-2.08350290929759E-3</c:v>
                </c:pt>
                <c:pt idx="3">
                  <c:v>-5.4518969563894949E-3</c:v>
                </c:pt>
                <c:pt idx="4">
                  <c:v>-0.40209673255262629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F-42B3-B7BA-6EBE300D8CC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-1.070974920669747E-7</c:v>
                </c:pt>
                <c:pt idx="1">
                  <c:v>-8.9087201712259345E-5</c:v>
                </c:pt>
                <c:pt idx="2">
                  <c:v>1.5767864048641851E-3</c:v>
                </c:pt>
                <c:pt idx="3">
                  <c:v>6.2502953846825353E-3</c:v>
                </c:pt>
                <c:pt idx="4">
                  <c:v>0.76417092640563977</c:v>
                </c:pt>
                <c:pt idx="5">
                  <c:v>-1.9184571329593999E-2</c:v>
                </c:pt>
                <c:pt idx="6">
                  <c:v>-1.64493807034699E-2</c:v>
                </c:pt>
                <c:pt idx="7">
                  <c:v>-3.2837086647723113E-2</c:v>
                </c:pt>
                <c:pt idx="8">
                  <c:v>-0.37756611367191589</c:v>
                </c:pt>
                <c:pt idx="9">
                  <c:v>0.43297081815785982</c:v>
                </c:pt>
                <c:pt idx="10">
                  <c:v>1.0410302940936931</c:v>
                </c:pt>
                <c:pt idx="11">
                  <c:v>1.871615524696131</c:v>
                </c:pt>
                <c:pt idx="12">
                  <c:v>7.2657385637807819</c:v>
                </c:pt>
                <c:pt idx="13">
                  <c:v>1.2246292522962581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8F-42B3-B7BA-6EBE300D8CC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2.0247523516763832E-3</c:v>
                </c:pt>
                <c:pt idx="1">
                  <c:v>1.438481589233625E-2</c:v>
                </c:pt>
                <c:pt idx="2">
                  <c:v>1.6914394085375189E-2</c:v>
                </c:pt>
                <c:pt idx="3">
                  <c:v>2.051872055094256E-2</c:v>
                </c:pt>
                <c:pt idx="4">
                  <c:v>2.3019113258004639E-2</c:v>
                </c:pt>
                <c:pt idx="5">
                  <c:v>3.1209546223297469E-2</c:v>
                </c:pt>
                <c:pt idx="6">
                  <c:v>3.673598291231512E-2</c:v>
                </c:pt>
                <c:pt idx="7">
                  <c:v>0.11753562324304311</c:v>
                </c:pt>
                <c:pt idx="8">
                  <c:v>0.108450610060639</c:v>
                </c:pt>
                <c:pt idx="9">
                  <c:v>-3.992553425531338E-2</c:v>
                </c:pt>
                <c:pt idx="10">
                  <c:v>-9.2439657031340869E-2</c:v>
                </c:pt>
                <c:pt idx="11">
                  <c:v>-0.22591276612903111</c:v>
                </c:pt>
                <c:pt idx="12">
                  <c:v>-1.3110726547567959</c:v>
                </c:pt>
                <c:pt idx="13">
                  <c:v>1.202206741514152</c:v>
                </c:pt>
                <c:pt idx="14">
                  <c:v>1.202206741514152</c:v>
                </c:pt>
                <c:pt idx="15">
                  <c:v>1.202206741514152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8F-42B3-B7BA-6EBE300D8CC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8F-42B3-B7BA-6EBE300D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7-417F-B581-5070AB37F90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7-417F-B581-5070AB37F90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7-417F-B581-5070AB37F90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7-417F-B581-5070AB37F90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-7.6304735890140396</c:v>
                </c:pt>
                <c:pt idx="2">
                  <c:v>2.3679748492741082</c:v>
                </c:pt>
                <c:pt idx="3">
                  <c:v>61.627954937681267</c:v>
                </c:pt>
                <c:pt idx="4">
                  <c:v>0.44085177519606611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7-417F-B581-5070AB37F90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-10.21961566571825</c:v>
                </c:pt>
                <c:pt idx="2">
                  <c:v>2.6166975491421272</c:v>
                </c:pt>
                <c:pt idx="3">
                  <c:v>73.753545925217537</c:v>
                </c:pt>
                <c:pt idx="4">
                  <c:v>0.38493695271567258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7-417F-B581-5070AB37F90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-17.699359442863749</c:v>
                </c:pt>
                <c:pt idx="2">
                  <c:v>3.9639455067605671</c:v>
                </c:pt>
                <c:pt idx="3">
                  <c:v>122.261569953698</c:v>
                </c:pt>
                <c:pt idx="4">
                  <c:v>-2.5105078807212279E-2</c:v>
                </c:pt>
                <c:pt idx="5">
                  <c:v>0.85742758703683863</c:v>
                </c:pt>
                <c:pt idx="6">
                  <c:v>1.9962506333625269</c:v>
                </c:pt>
                <c:pt idx="7">
                  <c:v>11.4981611408604</c:v>
                </c:pt>
                <c:pt idx="8">
                  <c:v>-1.1467417294076541</c:v>
                </c:pt>
                <c:pt idx="9">
                  <c:v>2.4043890498738811</c:v>
                </c:pt>
                <c:pt idx="10">
                  <c:v>1.79784924157806</c:v>
                </c:pt>
                <c:pt idx="11">
                  <c:v>3.882067907595725</c:v>
                </c:pt>
                <c:pt idx="12">
                  <c:v>0.16854848843597989</c:v>
                </c:pt>
                <c:pt idx="13">
                  <c:v>0.94605221767851533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7-417F-B581-5070AB37F90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1.1758505782744579</c:v>
                </c:pt>
                <c:pt idx="2">
                  <c:v>1.213092260200074</c:v>
                </c:pt>
                <c:pt idx="3">
                  <c:v>1.1218590945207461</c:v>
                </c:pt>
                <c:pt idx="4">
                  <c:v>1.3558100989161559</c:v>
                </c:pt>
                <c:pt idx="5">
                  <c:v>1.177075201589834</c:v>
                </c:pt>
                <c:pt idx="6">
                  <c:v>3.199468584346528</c:v>
                </c:pt>
                <c:pt idx="7">
                  <c:v>0.92270417315422859</c:v>
                </c:pt>
                <c:pt idx="8">
                  <c:v>-0.36814485628978427</c:v>
                </c:pt>
                <c:pt idx="9">
                  <c:v>2.3153016924009919</c:v>
                </c:pt>
                <c:pt idx="10">
                  <c:v>2.4438944646066489</c:v>
                </c:pt>
                <c:pt idx="11">
                  <c:v>5.8034465126595407</c:v>
                </c:pt>
                <c:pt idx="12">
                  <c:v>-0.91696424080873062</c:v>
                </c:pt>
                <c:pt idx="13">
                  <c:v>1</c:v>
                </c:pt>
                <c:pt idx="14">
                  <c:v>1</c:v>
                </c:pt>
                <c:pt idx="15">
                  <c:v>0.86905018307129012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97-417F-B581-5070AB37F90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97-417F-B581-5070AB37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0.14075622286935932</v>
      </c>
      <c r="C7" s="4">
        <f t="shared" ref="C7:C29" si="1">+F7/F8</f>
        <v>1.2021647330767709E-3</v>
      </c>
      <c r="D7" s="4">
        <f t="shared" ref="D7:D29" si="2">+G7/G8</f>
        <v>1.2021647330767704E-3</v>
      </c>
      <c r="E7" s="5">
        <v>2.0247523516763832E-3</v>
      </c>
      <c r="F7" s="5">
        <v>-1.070974920669747E-7</v>
      </c>
      <c r="G7" s="5">
        <v>2.4508883707070178E-7</v>
      </c>
      <c r="H7" s="4">
        <f t="shared" ref="H7:H29" si="3">+I7/I8</f>
        <v>0.11913634353553576</v>
      </c>
      <c r="I7" s="5">
        <v>6.8980802558884515E-4</v>
      </c>
      <c r="J7" s="5">
        <f t="shared" ref="J7:J30" si="4">I7</f>
        <v>6.8980802558884515E-4</v>
      </c>
    </row>
    <row r="8" spans="1:10" ht="15.5" customHeight="1" x14ac:dyDescent="0.35">
      <c r="A8" s="3">
        <f t="shared" ref="A8:A29" si="5">1+A7</f>
        <v>1</v>
      </c>
      <c r="B8" s="4">
        <f t="shared" si="0"/>
        <v>0.85044819339842004</v>
      </c>
      <c r="C8" s="4">
        <f t="shared" si="1"/>
        <v>-5.6499219829291202E-2</v>
      </c>
      <c r="D8" s="4">
        <f t="shared" si="2"/>
        <v>-9.7851037916670852E-2</v>
      </c>
      <c r="E8" s="5">
        <v>1.438481589233625E-2</v>
      </c>
      <c r="F8" s="5">
        <v>-8.9087201712259345E-5</v>
      </c>
      <c r="G8" s="5">
        <v>2.038729221771725E-4</v>
      </c>
      <c r="H8" s="4">
        <f t="shared" si="3"/>
        <v>0.83268545072486511</v>
      </c>
      <c r="I8" s="5">
        <v>5.7900721569744207E-3</v>
      </c>
      <c r="J8" s="5">
        <f t="shared" si="4"/>
        <v>5.7900721569744207E-3</v>
      </c>
    </row>
    <row r="9" spans="1:10" ht="15.5" customHeight="1" x14ac:dyDescent="0.35">
      <c r="A9" s="3">
        <f t="shared" si="5"/>
        <v>2</v>
      </c>
      <c r="B9" s="4">
        <f t="shared" si="0"/>
        <v>0.82433960944987872</v>
      </c>
      <c r="C9" s="4">
        <f t="shared" si="1"/>
        <v>0.2522739019228406</v>
      </c>
      <c r="D9" s="4">
        <f t="shared" si="2"/>
        <v>0.38216109474625592</v>
      </c>
      <c r="E9" s="5">
        <v>1.6914394085375189E-2</v>
      </c>
      <c r="F9" s="5">
        <v>1.5767864048641851E-3</v>
      </c>
      <c r="G9" s="5">
        <v>-2.08350290929759E-3</v>
      </c>
      <c r="H9" s="4">
        <f t="shared" si="3"/>
        <v>0.9370512656787322</v>
      </c>
      <c r="I9" s="5">
        <v>6.9534926447124496E-3</v>
      </c>
      <c r="J9" s="5">
        <f t="shared" si="4"/>
        <v>6.9534926447124496E-3</v>
      </c>
    </row>
    <row r="10" spans="1:10" ht="15.5" customHeight="1" x14ac:dyDescent="0.35">
      <c r="A10" s="3">
        <f t="shared" si="5"/>
        <v>3</v>
      </c>
      <c r="B10" s="4">
        <f t="shared" si="0"/>
        <v>0.89137754008866543</v>
      </c>
      <c r="C10" s="4">
        <f t="shared" si="1"/>
        <v>8.1791850078378053E-3</v>
      </c>
      <c r="D10" s="4">
        <f t="shared" si="2"/>
        <v>1.3558670128402379E-2</v>
      </c>
      <c r="E10" s="5">
        <v>2.051872055094256E-2</v>
      </c>
      <c r="F10" s="5">
        <v>6.2502953846825353E-3</v>
      </c>
      <c r="G10" s="5">
        <v>-5.4518969563894949E-3</v>
      </c>
      <c r="H10" s="4">
        <f t="shared" si="3"/>
        <v>0.9389747435255672</v>
      </c>
      <c r="I10" s="5">
        <v>7.4206106959109029E-3</v>
      </c>
      <c r="J10" s="5">
        <f t="shared" si="4"/>
        <v>7.4206106959109029E-3</v>
      </c>
    </row>
    <row r="11" spans="1:10" ht="15.5" customHeight="1" x14ac:dyDescent="0.35">
      <c r="A11" s="3">
        <f t="shared" si="5"/>
        <v>4</v>
      </c>
      <c r="B11" s="4">
        <f t="shared" si="0"/>
        <v>0.73756641936758471</v>
      </c>
      <c r="C11" s="4">
        <f t="shared" si="1"/>
        <v>-39.832577610260934</v>
      </c>
      <c r="D11" s="4">
        <f t="shared" si="2"/>
        <v>2.5978280155883953</v>
      </c>
      <c r="E11" s="5">
        <v>2.3019113258004639E-2</v>
      </c>
      <c r="F11" s="5">
        <v>0.76417092640563977</v>
      </c>
      <c r="G11" s="5">
        <v>-0.40209673255262629</v>
      </c>
      <c r="H11" s="4">
        <f t="shared" si="3"/>
        <v>0.80767413417153144</v>
      </c>
      <c r="I11" s="5">
        <v>7.9028863631078576E-3</v>
      </c>
      <c r="J11" s="5">
        <f t="shared" si="4"/>
        <v>7.9028863631078576E-3</v>
      </c>
    </row>
    <row r="12" spans="1:10" ht="15.5" customHeight="1" x14ac:dyDescent="0.35">
      <c r="A12" s="3">
        <f t="shared" si="5"/>
        <v>5</v>
      </c>
      <c r="B12" s="4">
        <f t="shared" si="0"/>
        <v>0.84956339123391178</v>
      </c>
      <c r="C12" s="4">
        <f t="shared" si="1"/>
        <v>1.1662792463394762</v>
      </c>
      <c r="D12" s="4">
        <f t="shared" si="2"/>
        <v>1.0843244075761742</v>
      </c>
      <c r="E12" s="5">
        <v>3.1209546223297469E-2</v>
      </c>
      <c r="F12" s="5">
        <v>-1.9184571329593999E-2</v>
      </c>
      <c r="G12" s="5">
        <v>-0.1547818909257368</v>
      </c>
      <c r="H12" s="4">
        <f t="shared" si="3"/>
        <v>0.78257787737717932</v>
      </c>
      <c r="I12" s="5">
        <v>9.7847461355367194E-3</v>
      </c>
      <c r="J12" s="5">
        <f t="shared" si="4"/>
        <v>9.7847461355367194E-3</v>
      </c>
    </row>
    <row r="13" spans="1:10" ht="15.5" customHeight="1" x14ac:dyDescent="0.35">
      <c r="A13" s="3">
        <f t="shared" si="5"/>
        <v>6</v>
      </c>
      <c r="B13" s="4">
        <f t="shared" si="0"/>
        <v>0.3125519046795841</v>
      </c>
      <c r="C13" s="4">
        <f t="shared" si="1"/>
        <v>0.50093910217855708</v>
      </c>
      <c r="D13" s="4">
        <f t="shared" si="2"/>
        <v>0.62587999508974412</v>
      </c>
      <c r="E13" s="5">
        <v>3.673598291231512E-2</v>
      </c>
      <c r="F13" s="5">
        <v>-1.64493807034699E-2</v>
      </c>
      <c r="G13" s="5">
        <v>-0.1427450031044914</v>
      </c>
      <c r="H13" s="4">
        <f t="shared" si="3"/>
        <v>0.54226016743275574</v>
      </c>
      <c r="I13" s="5">
        <v>1.2503223536461871E-2</v>
      </c>
      <c r="J13" s="5">
        <f t="shared" si="4"/>
        <v>1.2503223536461871E-2</v>
      </c>
    </row>
    <row r="14" spans="1:10" ht="15.5" customHeight="1" x14ac:dyDescent="0.35">
      <c r="A14" s="3">
        <f t="shared" si="5"/>
        <v>7</v>
      </c>
      <c r="B14" s="4">
        <f t="shared" si="0"/>
        <v>1.0837709735088104</v>
      </c>
      <c r="C14" s="4">
        <f t="shared" si="1"/>
        <v>8.6970428379747888E-2</v>
      </c>
      <c r="D14" s="4">
        <f t="shared" si="2"/>
        <v>0.13700700848682837</v>
      </c>
      <c r="E14" s="5">
        <v>0.11753562324304311</v>
      </c>
      <c r="F14" s="5">
        <v>-3.2837086647723113E-2</v>
      </c>
      <c r="G14" s="5">
        <v>-0.22807088295580269</v>
      </c>
      <c r="H14" s="4">
        <f t="shared" si="3"/>
        <v>0.80329985361093059</v>
      </c>
      <c r="I14" s="5">
        <v>2.3057610142482692E-2</v>
      </c>
      <c r="J14" s="5">
        <f t="shared" si="4"/>
        <v>2.3057610142482692E-2</v>
      </c>
    </row>
    <row r="15" spans="1:10" ht="15.5" customHeight="1" x14ac:dyDescent="0.35">
      <c r="A15" s="3">
        <f t="shared" si="5"/>
        <v>8</v>
      </c>
      <c r="B15" s="4">
        <f t="shared" si="0"/>
        <v>-2.7163220751693795</v>
      </c>
      <c r="C15" s="4">
        <f t="shared" si="1"/>
        <v>-0.87203593830717818</v>
      </c>
      <c r="D15" s="4">
        <f t="shared" si="2"/>
        <v>-2.3193184107260842</v>
      </c>
      <c r="E15" s="5">
        <v>0.108450610060639</v>
      </c>
      <c r="F15" s="5">
        <v>-0.37756611367191589</v>
      </c>
      <c r="G15" s="5">
        <v>-1.6646658114407999</v>
      </c>
      <c r="H15" s="4">
        <f t="shared" si="3"/>
        <v>0.46125498823628353</v>
      </c>
      <c r="I15" s="5">
        <v>2.8703615516467391E-2</v>
      </c>
      <c r="J15" s="5">
        <f t="shared" si="4"/>
        <v>2.8703615516467391E-2</v>
      </c>
    </row>
    <row r="16" spans="1:10" ht="15.5" customHeight="1" x14ac:dyDescent="0.35">
      <c r="A16" s="3">
        <f t="shared" si="5"/>
        <v>9</v>
      </c>
      <c r="B16" s="4">
        <f t="shared" si="0"/>
        <v>0.43190915606466357</v>
      </c>
      <c r="C16" s="4">
        <f t="shared" si="1"/>
        <v>0.4159060697986684</v>
      </c>
      <c r="D16" s="4">
        <f t="shared" si="2"/>
        <v>0.53255419768860013</v>
      </c>
      <c r="E16" s="5">
        <v>-3.992553425531338E-2</v>
      </c>
      <c r="F16" s="5">
        <v>0.43297081815785982</v>
      </c>
      <c r="G16" s="5">
        <v>0.71773923051801269</v>
      </c>
      <c r="H16" s="4">
        <f t="shared" si="3"/>
        <v>0.35569302497822103</v>
      </c>
      <c r="I16" s="5">
        <v>6.2229387754097552E-2</v>
      </c>
      <c r="J16" s="5">
        <f t="shared" si="4"/>
        <v>6.2229387754097552E-2</v>
      </c>
    </row>
    <row r="17" spans="1:10" ht="15.5" customHeight="1" x14ac:dyDescent="0.35">
      <c r="A17" s="3">
        <f t="shared" si="5"/>
        <v>10</v>
      </c>
      <c r="B17" s="4">
        <f t="shared" si="0"/>
        <v>0.40918297188457042</v>
      </c>
      <c r="C17" s="4">
        <f t="shared" si="1"/>
        <v>0.55622016400121022</v>
      </c>
      <c r="D17" s="4">
        <f t="shared" si="2"/>
        <v>0.63698636535907138</v>
      </c>
      <c r="E17" s="5">
        <v>-9.2439657031340869E-2</v>
      </c>
      <c r="F17" s="5">
        <v>1.0410302940936931</v>
      </c>
      <c r="G17" s="5">
        <v>1.347729928020764</v>
      </c>
      <c r="H17" s="4">
        <f t="shared" si="3"/>
        <v>0.52445572742525148</v>
      </c>
      <c r="I17" s="5">
        <v>0.17495251068785461</v>
      </c>
      <c r="J17" s="5">
        <f t="shared" si="4"/>
        <v>0.17495251068785461</v>
      </c>
    </row>
    <row r="18" spans="1:10" ht="15.5" customHeight="1" x14ac:dyDescent="0.35">
      <c r="A18" s="3">
        <f t="shared" si="5"/>
        <v>11</v>
      </c>
      <c r="B18" s="4">
        <f t="shared" si="0"/>
        <v>0.17231140113355345</v>
      </c>
      <c r="C18" s="4">
        <f t="shared" si="1"/>
        <v>0.25759466959436284</v>
      </c>
      <c r="D18" s="4">
        <f t="shared" si="2"/>
        <v>0.29396865195875233</v>
      </c>
      <c r="E18" s="5">
        <v>-0.22591276612903111</v>
      </c>
      <c r="F18" s="5">
        <v>1.871615524696131</v>
      </c>
      <c r="G18" s="5">
        <v>2.1157908572517781</v>
      </c>
      <c r="H18" s="4">
        <f t="shared" si="3"/>
        <v>0.53525408783330453</v>
      </c>
      <c r="I18" s="5">
        <v>0.33358871214308528</v>
      </c>
      <c r="J18" s="5">
        <f t="shared" si="4"/>
        <v>0.33358871214308528</v>
      </c>
    </row>
    <row r="19" spans="1:10" ht="15.5" customHeight="1" x14ac:dyDescent="0.35">
      <c r="A19" s="3">
        <f t="shared" si="5"/>
        <v>12</v>
      </c>
      <c r="B19" s="4">
        <f t="shared" si="0"/>
        <v>-1.0905550680122871</v>
      </c>
      <c r="C19" s="4">
        <f t="shared" si="1"/>
        <v>5.9330107868622752</v>
      </c>
      <c r="D19" s="4">
        <f t="shared" si="2"/>
        <v>5.9330107868622788</v>
      </c>
      <c r="E19" s="5">
        <v>-1.3110726547567959</v>
      </c>
      <c r="F19" s="5">
        <v>7.2657385637807819</v>
      </c>
      <c r="G19" s="5">
        <v>7.1973349646432752</v>
      </c>
      <c r="H19" s="4">
        <f t="shared" si="3"/>
        <v>0.51266176877439973</v>
      </c>
      <c r="I19" s="5">
        <v>0.62323431007027752</v>
      </c>
      <c r="J19" s="5">
        <f t="shared" si="4"/>
        <v>0.62323431007027752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0.95956809769667817</v>
      </c>
      <c r="I20" s="5">
        <v>1.215683220459796</v>
      </c>
      <c r="J20" s="5">
        <f t="shared" si="4"/>
        <v>1.215683220459796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1.2669066670493629</v>
      </c>
      <c r="J21" s="5">
        <f t="shared" si="4"/>
        <v>1.2669066670493629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1.1347219144693115</v>
      </c>
      <c r="I22" s="5">
        <v>1.2669066670493629</v>
      </c>
      <c r="J22" s="5">
        <f t="shared" si="4"/>
        <v>1.2669066670493629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1.1164908784209671</v>
      </c>
      <c r="J23" s="5">
        <f t="shared" si="4"/>
        <v>1.1164908784209671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1.1164908784209671</v>
      </c>
      <c r="J24" s="5">
        <f t="shared" si="4"/>
        <v>1.1164908784209671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1.1799163179916317</v>
      </c>
      <c r="I25" s="5">
        <v>1.1164908784209671</v>
      </c>
      <c r="J25" s="5">
        <f t="shared" si="4"/>
        <v>1.1164908784209671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0.94624581539933039</v>
      </c>
      <c r="J26" s="5">
        <f t="shared" si="4"/>
        <v>0.94624581539933039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0.94624581539933039</v>
      </c>
      <c r="J27" s="5">
        <f t="shared" si="4"/>
        <v>0.94624581539933039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0.94624581539933039</v>
      </c>
      <c r="I28" s="5">
        <v>0.94624581539933039</v>
      </c>
      <c r="J28" s="5">
        <f t="shared" si="4"/>
        <v>0.94624581539933039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0.65756281407035189</v>
      </c>
      <c r="M47" s="4">
        <v>0.75973405678040584</v>
      </c>
      <c r="N47" s="4">
        <v>-2.8339284816174608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>
        <v>9.9477124183006538</v>
      </c>
      <c r="D54" s="4">
        <v>16.827201051248359</v>
      </c>
      <c r="E54" s="4">
        <v>-12.013548865721759</v>
      </c>
      <c r="F54" s="4">
        <v>1.969175666847591</v>
      </c>
      <c r="G54" s="4">
        <v>1.048838537385661</v>
      </c>
      <c r="H54" s="4">
        <v>1.0267222061359891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</v>
      </c>
      <c r="E55" s="4">
        <v>1.2062902040528709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3306.0175688509021</v>
      </c>
      <c r="C57" s="4">
        <v>1.254062026524196</v>
      </c>
      <c r="D57" s="4">
        <v>1.03431842849916</v>
      </c>
      <c r="E57" s="4">
        <v>1.0036755538134119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6.8908394445211607E-4</v>
      </c>
      <c r="C2" s="32">
        <v>6.8980802558884515E-4</v>
      </c>
      <c r="D2" s="32">
        <v>8.5256379929981999E-4</v>
      </c>
      <c r="E2" s="32">
        <v>3.1321725909446139E-3</v>
      </c>
      <c r="F2" s="32">
        <v>3.7904013860187092E-7</v>
      </c>
      <c r="G2" s="32">
        <v>2.4508883707070178E-7</v>
      </c>
      <c r="H2" s="32">
        <v>-1.070974920669747E-7</v>
      </c>
      <c r="I2" s="32">
        <v>2.0247523516763832E-3</v>
      </c>
      <c r="J2" s="32">
        <v>6.8980802558884515E-4</v>
      </c>
      <c r="M2" s="31">
        <v>1</v>
      </c>
      <c r="N2" s="17">
        <v>8.393744262444331</v>
      </c>
      <c r="O2" s="17">
        <v>8.393744262444331</v>
      </c>
      <c r="P2" s="17">
        <v>8.393744262444331</v>
      </c>
      <c r="Q2" s="17">
        <v>6.9295075254915419</v>
      </c>
      <c r="R2" s="17">
        <v>831.83275343691162</v>
      </c>
      <c r="S2" s="17">
        <v>831.83275343691162</v>
      </c>
      <c r="T2" s="17">
        <v>831.83275343691162</v>
      </c>
      <c r="U2" s="17">
        <v>7.1044816322482163</v>
      </c>
      <c r="V2" s="17">
        <v>8.393744262444331</v>
      </c>
    </row>
    <row r="3" spans="1:27" x14ac:dyDescent="0.35">
      <c r="A3">
        <f t="shared" ref="A3:A24" si="0">+A2+1</f>
        <v>2</v>
      </c>
      <c r="B3" s="32">
        <v>5.7839944050874573E-3</v>
      </c>
      <c r="C3" s="32">
        <v>5.7900721569744207E-3</v>
      </c>
      <c r="D3" s="32">
        <v>7.1562024987406039E-3</v>
      </c>
      <c r="E3" s="32">
        <v>2.1704413540089049E-2</v>
      </c>
      <c r="F3" s="32">
        <v>3.152980021563029E-4</v>
      </c>
      <c r="G3" s="32">
        <v>2.038729221771725E-4</v>
      </c>
      <c r="H3" s="32">
        <v>-8.9087201712259345E-5</v>
      </c>
      <c r="I3" s="32">
        <v>1.438481589233625E-2</v>
      </c>
      <c r="J3" s="32">
        <v>5.7900721569744207E-3</v>
      </c>
      <c r="M3">
        <f t="shared" ref="M3:M24" si="1">+M2+1</f>
        <v>2</v>
      </c>
      <c r="N3" s="17">
        <v>1.201258225541046</v>
      </c>
      <c r="O3" s="17">
        <v>1.2009336768517871</v>
      </c>
      <c r="P3" s="17">
        <v>1.199115982058518</v>
      </c>
      <c r="Q3" s="17">
        <v>1.1635367348573551</v>
      </c>
      <c r="R3" s="17">
        <v>-7.6304735890140396</v>
      </c>
      <c r="S3" s="17">
        <v>-10.21961566571825</v>
      </c>
      <c r="T3" s="17">
        <v>-17.699359442863749</v>
      </c>
      <c r="U3" s="17">
        <v>1.1758505782744579</v>
      </c>
      <c r="V3" s="17">
        <v>1.2009336768517871</v>
      </c>
    </row>
    <row r="4" spans="1:27" x14ac:dyDescent="0.35">
      <c r="A4">
        <f t="shared" si="0"/>
        <v>3</v>
      </c>
      <c r="B4" s="32">
        <v>6.9480708555946973E-3</v>
      </c>
      <c r="C4" s="32">
        <v>6.9534926447124496E-3</v>
      </c>
      <c r="D4" s="32">
        <v>8.5811167870869613E-3</v>
      </c>
      <c r="E4" s="32">
        <v>2.5253882462428968E-2</v>
      </c>
      <c r="F4" s="32">
        <v>-2.4058730781225612E-3</v>
      </c>
      <c r="G4" s="32">
        <v>-2.08350290929759E-3</v>
      </c>
      <c r="H4" s="32">
        <v>1.5767864048641851E-3</v>
      </c>
      <c r="I4" s="32">
        <v>1.6914394085375189E-2</v>
      </c>
      <c r="J4" s="32">
        <v>6.9534926447124496E-3</v>
      </c>
      <c r="M4">
        <f t="shared" si="1"/>
        <v>3</v>
      </c>
      <c r="N4" s="17">
        <v>1.0672066870277981</v>
      </c>
      <c r="O4" s="17">
        <v>1.067177471102045</v>
      </c>
      <c r="P4" s="17">
        <v>1.066240284531774</v>
      </c>
      <c r="Q4" s="17">
        <v>1.057944046342487</v>
      </c>
      <c r="R4" s="17">
        <v>2.3679748492741082</v>
      </c>
      <c r="S4" s="17">
        <v>2.6166975491421272</v>
      </c>
      <c r="T4" s="17">
        <v>3.9639455067605671</v>
      </c>
      <c r="U4" s="17">
        <v>1.213092260200074</v>
      </c>
      <c r="V4" s="17">
        <v>1.067177471102045</v>
      </c>
    </row>
    <row r="5" spans="1:27" x14ac:dyDescent="0.35">
      <c r="A5">
        <f t="shared" si="0"/>
        <v>4</v>
      </c>
      <c r="B5" s="32">
        <v>7.4150276790336117E-3</v>
      </c>
      <c r="C5" s="32">
        <v>7.4206106959109029E-3</v>
      </c>
      <c r="D5" s="32">
        <v>9.1495324046639882E-3</v>
      </c>
      <c r="E5" s="32">
        <v>2.6717194598159681E-2</v>
      </c>
      <c r="F5" s="32">
        <v>-5.6970469395399058E-3</v>
      </c>
      <c r="G5" s="32">
        <v>-5.4518969563894949E-3</v>
      </c>
      <c r="H5" s="32">
        <v>6.2502953846825353E-3</v>
      </c>
      <c r="I5" s="32">
        <v>2.051872055094256E-2</v>
      </c>
      <c r="J5" s="32">
        <v>7.4206106959109029E-3</v>
      </c>
      <c r="M5">
        <f t="shared" si="1"/>
        <v>4</v>
      </c>
      <c r="N5" s="17">
        <v>1.065050270221862</v>
      </c>
      <c r="O5" s="17">
        <v>1.06499137159462</v>
      </c>
      <c r="P5" s="17">
        <v>1.0631179349165489</v>
      </c>
      <c r="Q5" s="17">
        <v>1.035978151685238</v>
      </c>
      <c r="R5" s="17">
        <v>61.627954937681267</v>
      </c>
      <c r="S5" s="17">
        <v>73.753545925217537</v>
      </c>
      <c r="T5" s="17">
        <v>122.261569953698</v>
      </c>
      <c r="U5" s="17">
        <v>1.1218590945207461</v>
      </c>
      <c r="V5" s="17">
        <v>1.06499137159462</v>
      </c>
    </row>
    <row r="6" spans="1:27" x14ac:dyDescent="0.35">
      <c r="A6">
        <f t="shared" si="0"/>
        <v>5</v>
      </c>
      <c r="B6" s="32">
        <v>7.8973772332573324E-3</v>
      </c>
      <c r="C6" s="32">
        <v>7.9028863631078576E-3</v>
      </c>
      <c r="D6" s="32">
        <v>9.7270319954984238E-3</v>
      </c>
      <c r="E6" s="32">
        <v>2.7678429878016299E-2</v>
      </c>
      <c r="F6" s="32">
        <v>-0.35109735206782028</v>
      </c>
      <c r="G6" s="32">
        <v>-0.40209673255262629</v>
      </c>
      <c r="H6" s="32">
        <v>0.76417092640563977</v>
      </c>
      <c r="I6" s="32">
        <v>2.3019113258004639E-2</v>
      </c>
      <c r="J6" s="32">
        <v>7.9028863631078576E-3</v>
      </c>
      <c r="M6">
        <f t="shared" si="1"/>
        <v>5</v>
      </c>
      <c r="N6" s="17">
        <v>1.238986798595783</v>
      </c>
      <c r="O6" s="17">
        <v>1.2381230965453001</v>
      </c>
      <c r="P6" s="17">
        <v>1.2332884158992641</v>
      </c>
      <c r="Q6" s="17">
        <v>1.1263815741991621</v>
      </c>
      <c r="R6" s="17">
        <v>0.44085177519606611</v>
      </c>
      <c r="S6" s="17">
        <v>0.38493695271567258</v>
      </c>
      <c r="T6" s="17">
        <v>-2.5105078807212279E-2</v>
      </c>
      <c r="U6" s="17">
        <v>1.3558100989161559</v>
      </c>
      <c r="V6" s="17">
        <v>1.2381230965453001</v>
      </c>
    </row>
    <row r="7" spans="1:27" x14ac:dyDescent="0.35">
      <c r="A7">
        <f t="shared" si="0"/>
        <v>6</v>
      </c>
      <c r="B7" s="32">
        <v>9.7847461355367194E-3</v>
      </c>
      <c r="C7" s="32">
        <v>9.7847461355367194E-3</v>
      </c>
      <c r="D7" s="32">
        <v>1.199623588112971E-2</v>
      </c>
      <c r="E7" s="32">
        <v>3.1176473417361121E-2</v>
      </c>
      <c r="F7" s="32">
        <v>-0.1547818909257368</v>
      </c>
      <c r="G7" s="32">
        <v>-0.1547818909257368</v>
      </c>
      <c r="H7" s="32">
        <v>-1.9184571329593999E-2</v>
      </c>
      <c r="I7" s="32">
        <v>3.1209546223297469E-2</v>
      </c>
      <c r="J7" s="32">
        <v>9.7847461355367194E-3</v>
      </c>
      <c r="M7">
        <f t="shared" si="1"/>
        <v>6</v>
      </c>
      <c r="N7" s="17">
        <v>1.2778280972515019</v>
      </c>
      <c r="O7" s="17">
        <v>1.2778280972515019</v>
      </c>
      <c r="P7" s="17">
        <v>1.261468538757035</v>
      </c>
      <c r="Q7" s="17">
        <v>1.1115473515416949</v>
      </c>
      <c r="R7" s="17">
        <v>0.92223322929282114</v>
      </c>
      <c r="S7" s="17">
        <v>0.92223322929282114</v>
      </c>
      <c r="T7" s="17">
        <v>0.85742758703683863</v>
      </c>
      <c r="U7" s="17">
        <v>1.177075201589834</v>
      </c>
      <c r="V7" s="17">
        <v>1.2778280972515019</v>
      </c>
    </row>
    <row r="8" spans="1:27" x14ac:dyDescent="0.35">
      <c r="A8">
        <f t="shared" si="0"/>
        <v>7</v>
      </c>
      <c r="B8" s="32">
        <v>1.2503223536461871E-2</v>
      </c>
      <c r="C8" s="32">
        <v>1.2503223536461871E-2</v>
      </c>
      <c r="D8" s="32">
        <v>1.513287414755341E-2</v>
      </c>
      <c r="E8" s="32">
        <v>3.4654126457477799E-2</v>
      </c>
      <c r="F8" s="32">
        <v>-0.1427450031044914</v>
      </c>
      <c r="G8" s="32">
        <v>-0.1427450031044914</v>
      </c>
      <c r="H8" s="32">
        <v>-1.64493807034699E-2</v>
      </c>
      <c r="I8" s="32">
        <v>3.673598291231512E-2</v>
      </c>
      <c r="J8" s="32">
        <v>1.2503223536461871E-2</v>
      </c>
      <c r="M8">
        <f t="shared" si="1"/>
        <v>7</v>
      </c>
      <c r="N8" s="17">
        <v>1.8441332409391979</v>
      </c>
      <c r="O8" s="17">
        <v>1.8441332409391979</v>
      </c>
      <c r="P8" s="17">
        <v>1.789750625697313</v>
      </c>
      <c r="Q8" s="17">
        <v>1.543563693811028</v>
      </c>
      <c r="R8" s="17">
        <v>1.5977503800175159</v>
      </c>
      <c r="S8" s="17">
        <v>1.5977503800175159</v>
      </c>
      <c r="T8" s="17">
        <v>1.9962506333625269</v>
      </c>
      <c r="U8" s="17">
        <v>3.199468584346528</v>
      </c>
      <c r="V8" s="17">
        <v>1.8441332409391979</v>
      </c>
    </row>
    <row r="9" spans="1:27" x14ac:dyDescent="0.35">
      <c r="A9">
        <f t="shared" si="0"/>
        <v>8</v>
      </c>
      <c r="B9" s="32">
        <v>2.3057610142482692E-2</v>
      </c>
      <c r="C9" s="32">
        <v>2.3057610142482692E-2</v>
      </c>
      <c r="D9" s="32">
        <v>2.7084070974182421E-2</v>
      </c>
      <c r="E9" s="32">
        <v>5.34908514404989E-2</v>
      </c>
      <c r="F9" s="32">
        <v>-0.22807088295580269</v>
      </c>
      <c r="G9" s="32">
        <v>-0.22807088295580269</v>
      </c>
      <c r="H9" s="32">
        <v>-3.2837086647723113E-2</v>
      </c>
      <c r="I9" s="32">
        <v>0.11753562324304311</v>
      </c>
      <c r="J9" s="32">
        <v>2.3057610142482692E-2</v>
      </c>
      <c r="M9">
        <f t="shared" si="1"/>
        <v>8</v>
      </c>
      <c r="N9" s="17">
        <v>1.2448651590123889</v>
      </c>
      <c r="O9" s="17">
        <v>1.2448651590123889</v>
      </c>
      <c r="P9" s="17">
        <v>1.2260162496106319</v>
      </c>
      <c r="Q9" s="17">
        <v>1.091339315268248</v>
      </c>
      <c r="R9" s="17">
        <v>7.298896684516242</v>
      </c>
      <c r="S9" s="17">
        <v>7.298896684516242</v>
      </c>
      <c r="T9" s="17">
        <v>11.4981611408604</v>
      </c>
      <c r="U9" s="17">
        <v>0.92270417315422859</v>
      </c>
      <c r="V9" s="17">
        <v>1.2448651590123889</v>
      </c>
    </row>
    <row r="10" spans="1:27" x14ac:dyDescent="0.35">
      <c r="A10">
        <f t="shared" si="0"/>
        <v>9</v>
      </c>
      <c r="B10" s="32">
        <v>2.8703615516467391E-2</v>
      </c>
      <c r="C10" s="32">
        <v>2.8703615516467391E-2</v>
      </c>
      <c r="D10" s="32">
        <v>3.320551111995531E-2</v>
      </c>
      <c r="E10" s="32">
        <v>5.8376669184189628E-2</v>
      </c>
      <c r="F10" s="32">
        <v>-1.6646658114407999</v>
      </c>
      <c r="G10" s="32">
        <v>-1.6646658114407999</v>
      </c>
      <c r="H10" s="32">
        <v>-0.37756611367191589</v>
      </c>
      <c r="I10" s="32">
        <v>0.108450610060639</v>
      </c>
      <c r="J10" s="32">
        <v>2.8703615516467391E-2</v>
      </c>
      <c r="M10">
        <f t="shared" si="1"/>
        <v>9</v>
      </c>
      <c r="N10" s="17">
        <v>2.1679982341735409</v>
      </c>
      <c r="O10" s="17">
        <v>2.1679982341735409</v>
      </c>
      <c r="P10" s="17">
        <v>2.0680180773112191</v>
      </c>
      <c r="Q10" s="17">
        <v>1.626931836960505</v>
      </c>
      <c r="R10" s="17">
        <v>-0.4311611529384361</v>
      </c>
      <c r="S10" s="17">
        <v>-0.4311611529384361</v>
      </c>
      <c r="T10" s="17">
        <v>-1.1467417294076541</v>
      </c>
      <c r="U10" s="17">
        <v>-0.36814485628978427</v>
      </c>
      <c r="V10" s="17">
        <v>2.1679982341735409</v>
      </c>
    </row>
    <row r="11" spans="1:27" x14ac:dyDescent="0.35">
      <c r="A11">
        <f t="shared" si="0"/>
        <v>10</v>
      </c>
      <c r="B11" s="32">
        <v>6.2229387754097552E-2</v>
      </c>
      <c r="C11" s="32">
        <v>6.2229387754097552E-2</v>
      </c>
      <c r="D11" s="32">
        <v>6.8669597262426288E-2</v>
      </c>
      <c r="E11" s="32">
        <v>9.4974861631469315E-2</v>
      </c>
      <c r="F11" s="32">
        <v>0.71773923051801269</v>
      </c>
      <c r="G11" s="32">
        <v>0.71773923051801269</v>
      </c>
      <c r="H11" s="32">
        <v>0.43297081815785982</v>
      </c>
      <c r="I11" s="32">
        <v>-3.992553425531338E-2</v>
      </c>
      <c r="J11" s="32">
        <v>6.2229387754097552E-2</v>
      </c>
      <c r="M11">
        <f t="shared" si="1"/>
        <v>10</v>
      </c>
      <c r="N11" s="17">
        <v>2.8114130156508681</v>
      </c>
      <c r="O11" s="17">
        <v>2.8114130156508681</v>
      </c>
      <c r="P11" s="17">
        <v>2.6722140597857988</v>
      </c>
      <c r="Q11" s="17">
        <v>2.441708535852765</v>
      </c>
      <c r="R11" s="17">
        <v>1.877743156171175</v>
      </c>
      <c r="S11" s="17">
        <v>1.877743156171175</v>
      </c>
      <c r="T11" s="17">
        <v>2.4043890498738811</v>
      </c>
      <c r="U11" s="17">
        <v>2.3153016924009919</v>
      </c>
      <c r="V11" s="17">
        <v>2.8114130156508681</v>
      </c>
    </row>
    <row r="12" spans="1:27" x14ac:dyDescent="0.35">
      <c r="A12">
        <f t="shared" si="0"/>
        <v>11</v>
      </c>
      <c r="B12" s="32">
        <v>0.17495251068785461</v>
      </c>
      <c r="C12" s="32">
        <v>0.17495251068785461</v>
      </c>
      <c r="D12" s="32">
        <v>0.18349986328448389</v>
      </c>
      <c r="E12" s="32">
        <v>0.23190093033699391</v>
      </c>
      <c r="F12" s="32">
        <v>1.347729928020764</v>
      </c>
      <c r="G12" s="32">
        <v>1.347729928020764</v>
      </c>
      <c r="H12" s="32">
        <v>1.0410302940936931</v>
      </c>
      <c r="I12" s="32">
        <v>-9.2439657031340869E-2</v>
      </c>
      <c r="J12" s="32">
        <v>0.17495251068785461</v>
      </c>
      <c r="M12">
        <f t="shared" si="1"/>
        <v>11</v>
      </c>
      <c r="N12" s="17">
        <v>1.906738639139995</v>
      </c>
      <c r="O12" s="17">
        <v>1.906738639139995</v>
      </c>
      <c r="P12" s="17">
        <v>1.875024866824341</v>
      </c>
      <c r="Q12" s="17">
        <v>1.791160347934631</v>
      </c>
      <c r="R12" s="17">
        <v>1.5698923154129001</v>
      </c>
      <c r="S12" s="17">
        <v>1.5698923154129001</v>
      </c>
      <c r="T12" s="17">
        <v>1.79784924157806</v>
      </c>
      <c r="U12" s="17">
        <v>2.4438944646066489</v>
      </c>
      <c r="V12" s="17">
        <v>1.906738639139995</v>
      </c>
    </row>
    <row r="13" spans="1:27" x14ac:dyDescent="0.35">
      <c r="A13">
        <f t="shared" si="0"/>
        <v>12</v>
      </c>
      <c r="B13" s="32">
        <v>0.33358871214308528</v>
      </c>
      <c r="C13" s="32">
        <v>0.33358871214308528</v>
      </c>
      <c r="D13" s="32">
        <v>0.34406680671727419</v>
      </c>
      <c r="E13" s="32">
        <v>0.41537175106877472</v>
      </c>
      <c r="F13" s="32">
        <v>2.1157908572517781</v>
      </c>
      <c r="G13" s="32">
        <v>2.1157908572517781</v>
      </c>
      <c r="H13" s="32">
        <v>1.871615524696131</v>
      </c>
      <c r="I13" s="32">
        <v>-0.22591276612903111</v>
      </c>
      <c r="J13" s="32">
        <v>0.33358871214308528</v>
      </c>
      <c r="M13">
        <f t="shared" si="1"/>
        <v>12</v>
      </c>
      <c r="N13" s="17">
        <v>1.868271579294192</v>
      </c>
      <c r="O13" s="17">
        <v>1.868271579294192</v>
      </c>
      <c r="P13" s="17">
        <v>1.8124526657953819</v>
      </c>
      <c r="Q13" s="17">
        <v>1.7618179761440911</v>
      </c>
      <c r="R13" s="17">
        <v>3.4017232563297699</v>
      </c>
      <c r="S13" s="17">
        <v>3.4017232563297699</v>
      </c>
      <c r="T13" s="17">
        <v>3.882067907595725</v>
      </c>
      <c r="U13" s="17">
        <v>5.8034465126595407</v>
      </c>
      <c r="V13" s="17">
        <v>1.868271579294192</v>
      </c>
    </row>
    <row r="14" spans="1:27" x14ac:dyDescent="0.35">
      <c r="A14">
        <f t="shared" si="0"/>
        <v>13</v>
      </c>
      <c r="B14" s="32">
        <v>0.62323431007027752</v>
      </c>
      <c r="C14" s="32">
        <v>0.62323431007027752</v>
      </c>
      <c r="D14" s="32">
        <v>0.62360480104642824</v>
      </c>
      <c r="E14" s="32">
        <v>0.73180941781541564</v>
      </c>
      <c r="F14" s="32">
        <v>7.1973349646432752</v>
      </c>
      <c r="G14" s="32">
        <v>7.1973349646432752</v>
      </c>
      <c r="H14" s="32">
        <v>7.2657385637807819</v>
      </c>
      <c r="I14" s="32">
        <v>-1.3110726547567959</v>
      </c>
      <c r="J14" s="32">
        <v>0.62323431007027752</v>
      </c>
      <c r="M14">
        <f t="shared" si="1"/>
        <v>13</v>
      </c>
      <c r="N14" s="17">
        <v>1.9506038111456221</v>
      </c>
      <c r="O14" s="17">
        <v>1.9506038111456221</v>
      </c>
      <c r="P14" s="17">
        <v>1.9506038111456221</v>
      </c>
      <c r="Q14" s="17">
        <v>1.7408451251749339</v>
      </c>
      <c r="R14" s="17">
        <v>0.16854848843597989</v>
      </c>
      <c r="S14" s="17">
        <v>0.16854848843597989</v>
      </c>
      <c r="T14" s="17">
        <v>0.16854848843597989</v>
      </c>
      <c r="U14" s="17">
        <v>-0.91696424080873062</v>
      </c>
      <c r="V14" s="17">
        <v>1.9506038111456221</v>
      </c>
    </row>
    <row r="15" spans="1:27" x14ac:dyDescent="0.35">
      <c r="A15">
        <f t="shared" si="0"/>
        <v>14</v>
      </c>
      <c r="B15" s="32">
        <v>1.215683220459796</v>
      </c>
      <c r="C15" s="32">
        <v>1.215683220459796</v>
      </c>
      <c r="D15" s="32">
        <v>1.2164059015698701</v>
      </c>
      <c r="E15" s="32">
        <v>1.273966857561073</v>
      </c>
      <c r="F15" s="32">
        <v>1.21309992905805</v>
      </c>
      <c r="G15" s="32">
        <v>1.21309992905805</v>
      </c>
      <c r="H15" s="32">
        <v>1.2246292522962581</v>
      </c>
      <c r="I15" s="32">
        <v>1.202206741514152</v>
      </c>
      <c r="J15" s="32">
        <v>1.215683220459796</v>
      </c>
      <c r="M15">
        <f t="shared" si="1"/>
        <v>14</v>
      </c>
      <c r="N15" s="17">
        <v>1.04213552159599</v>
      </c>
      <c r="O15" s="17">
        <v>1.04213552159599</v>
      </c>
      <c r="P15" s="17">
        <v>1.041516376576533</v>
      </c>
      <c r="Q15" s="17">
        <v>1</v>
      </c>
      <c r="R15" s="17">
        <v>0.95504351473209603</v>
      </c>
      <c r="S15" s="17">
        <v>0.95504351473209603</v>
      </c>
      <c r="T15" s="17">
        <v>0.94605221767851533</v>
      </c>
      <c r="U15" s="17">
        <v>1</v>
      </c>
      <c r="V15" s="17">
        <v>1.04213552159599</v>
      </c>
    </row>
    <row r="16" spans="1:27" x14ac:dyDescent="0.35">
      <c r="A16">
        <f t="shared" si="0"/>
        <v>15</v>
      </c>
      <c r="B16" s="32">
        <v>1.2669066670493629</v>
      </c>
      <c r="C16" s="32">
        <v>1.2669066670493629</v>
      </c>
      <c r="D16" s="32">
        <v>1.2669066670493629</v>
      </c>
      <c r="E16" s="32">
        <v>1.273966857561073</v>
      </c>
      <c r="F16" s="32">
        <v>1.1585632199688569</v>
      </c>
      <c r="G16" s="32">
        <v>1.1585632199688569</v>
      </c>
      <c r="H16" s="32">
        <v>1.1585632199688569</v>
      </c>
      <c r="I16" s="32">
        <v>1.202206741514152</v>
      </c>
      <c r="J16" s="32">
        <v>1.2669066670493629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1.2669066670493629</v>
      </c>
      <c r="C17" s="32">
        <v>1.2669066670493629</v>
      </c>
      <c r="D17" s="32">
        <v>1.2669066670493629</v>
      </c>
      <c r="E17" s="32">
        <v>1.273966857561073</v>
      </c>
      <c r="F17" s="32">
        <v>1.1585632199688569</v>
      </c>
      <c r="G17" s="32">
        <v>1.1585632199688569</v>
      </c>
      <c r="H17" s="32">
        <v>1.1585632199688569</v>
      </c>
      <c r="I17" s="32">
        <v>1.202206741514152</v>
      </c>
      <c r="J17" s="32">
        <v>1.2669066670493629</v>
      </c>
      <c r="M17">
        <f t="shared" si="1"/>
        <v>16</v>
      </c>
      <c r="N17" s="17">
        <v>0.8812731888303067</v>
      </c>
      <c r="O17" s="17">
        <v>0.8812731888303067</v>
      </c>
      <c r="P17" s="17">
        <v>0.8812731888303067</v>
      </c>
      <c r="Q17" s="17">
        <v>0.87638926538357287</v>
      </c>
      <c r="R17" s="17">
        <v>0.90178763730346756</v>
      </c>
      <c r="S17" s="17">
        <v>0.90178763730346756</v>
      </c>
      <c r="T17" s="17">
        <v>0.90178763730346756</v>
      </c>
      <c r="U17" s="17">
        <v>0.86905018307129012</v>
      </c>
      <c r="V17" s="17">
        <v>0.8812731888303067</v>
      </c>
    </row>
    <row r="18" spans="1:22" x14ac:dyDescent="0.35">
      <c r="A18">
        <f t="shared" si="0"/>
        <v>17</v>
      </c>
      <c r="B18" s="32">
        <v>1.1164908784209671</v>
      </c>
      <c r="C18" s="32">
        <v>1.1164908784209671</v>
      </c>
      <c r="D18" s="32">
        <v>1.1164908784209671</v>
      </c>
      <c r="E18" s="32">
        <v>1.1164908784209671</v>
      </c>
      <c r="F18" s="32">
        <v>1.0447779888024129</v>
      </c>
      <c r="G18" s="32">
        <v>1.0447779888024129</v>
      </c>
      <c r="H18" s="32">
        <v>1.0447779888024129</v>
      </c>
      <c r="I18" s="32">
        <v>1.0447779888024129</v>
      </c>
      <c r="J18" s="32">
        <v>1.1164908784209671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1.1164908784209671</v>
      </c>
      <c r="C19" s="32">
        <v>1.1164908784209671</v>
      </c>
      <c r="D19" s="32">
        <v>1.1164908784209671</v>
      </c>
      <c r="E19" s="32">
        <v>1.1164908784209671</v>
      </c>
      <c r="F19" s="32">
        <v>1.0447779888024129</v>
      </c>
      <c r="G19" s="32">
        <v>1.0447779888024129</v>
      </c>
      <c r="H19" s="32">
        <v>1.0447779888024129</v>
      </c>
      <c r="I19" s="32">
        <v>1.0447779888024129</v>
      </c>
      <c r="J19" s="32">
        <v>1.1164908784209671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1.1164908784209671</v>
      </c>
      <c r="C20" s="32">
        <v>1.1164908784209671</v>
      </c>
      <c r="D20" s="32">
        <v>1.1164908784209671</v>
      </c>
      <c r="E20" s="32">
        <v>1.1164908784209671</v>
      </c>
      <c r="F20" s="32">
        <v>1.0447779888024129</v>
      </c>
      <c r="G20" s="32">
        <v>1.0447779888024129</v>
      </c>
      <c r="H20" s="32">
        <v>1.0447779888024129</v>
      </c>
      <c r="I20" s="32">
        <v>1.0447779888024129</v>
      </c>
      <c r="J20" s="32">
        <v>1.1164908784209671</v>
      </c>
      <c r="M20">
        <f t="shared" si="1"/>
        <v>19</v>
      </c>
      <c r="N20" s="17">
        <v>0.84751773049645385</v>
      </c>
      <c r="O20" s="17">
        <v>0.84751773049645385</v>
      </c>
      <c r="P20" s="17">
        <v>0.84751773049645385</v>
      </c>
      <c r="Q20" s="17">
        <v>0.84751773049645385</v>
      </c>
      <c r="R20" s="17">
        <v>0.92915980230642492</v>
      </c>
      <c r="S20" s="17">
        <v>0.92915980230642492</v>
      </c>
      <c r="T20" s="17">
        <v>0.92915980230642492</v>
      </c>
      <c r="U20" s="17">
        <v>0.92915980230642492</v>
      </c>
      <c r="V20" s="17">
        <v>0.84751773049645385</v>
      </c>
    </row>
    <row r="21" spans="1:22" x14ac:dyDescent="0.35">
      <c r="A21">
        <f t="shared" si="0"/>
        <v>20</v>
      </c>
      <c r="B21" s="32">
        <v>0.94624581539933039</v>
      </c>
      <c r="C21" s="32">
        <v>0.94624581539933039</v>
      </c>
      <c r="D21" s="32">
        <v>0.94624581539933039</v>
      </c>
      <c r="E21" s="32">
        <v>0.94624581539933039</v>
      </c>
      <c r="F21" s="32">
        <v>0.97076570952975438</v>
      </c>
      <c r="G21" s="32">
        <v>0.97076570952975438</v>
      </c>
      <c r="H21" s="32">
        <v>0.97076570952975438</v>
      </c>
      <c r="I21" s="32">
        <v>0.97076570952975438</v>
      </c>
      <c r="J21" s="32">
        <v>0.94624581539933039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0.94624581539933039</v>
      </c>
      <c r="C22" s="32">
        <v>0.94624581539933039</v>
      </c>
      <c r="D22" s="32">
        <v>0.94624581539933039</v>
      </c>
      <c r="E22" s="32">
        <v>0.94624581539933039</v>
      </c>
      <c r="F22" s="32">
        <v>0.97076570952975438</v>
      </c>
      <c r="G22" s="32">
        <v>0.97076570952975438</v>
      </c>
      <c r="H22" s="32">
        <v>0.97076570952975438</v>
      </c>
      <c r="I22" s="32">
        <v>0.97076570952975438</v>
      </c>
      <c r="J22" s="32">
        <v>0.94624581539933039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0.94624581539933039</v>
      </c>
      <c r="C23" s="32">
        <v>0.94624581539933039</v>
      </c>
      <c r="D23" s="32">
        <v>0.94624581539933039</v>
      </c>
      <c r="E23" s="32">
        <v>0.94624581539933039</v>
      </c>
      <c r="F23" s="32">
        <v>0.97076570952975438</v>
      </c>
      <c r="G23" s="32">
        <v>0.97076570952975438</v>
      </c>
      <c r="H23" s="32">
        <v>0.97076570952975438</v>
      </c>
      <c r="I23" s="32">
        <v>0.97076570952975438</v>
      </c>
      <c r="J23" s="32">
        <v>0.94624581539933039</v>
      </c>
      <c r="M23">
        <f t="shared" si="1"/>
        <v>22</v>
      </c>
      <c r="N23" s="17">
        <v>1.0568078439300519</v>
      </c>
      <c r="O23" s="17">
        <v>1.0568078439300519</v>
      </c>
      <c r="P23" s="17">
        <v>1.0568078439300519</v>
      </c>
      <c r="Q23" s="17">
        <v>1.0568078439300519</v>
      </c>
      <c r="R23" s="17">
        <v>1.030114671525024</v>
      </c>
      <c r="S23" s="17">
        <v>1.030114671525024</v>
      </c>
      <c r="T23" s="17">
        <v>1.030114671525024</v>
      </c>
      <c r="U23" s="17">
        <v>1.030114671525024</v>
      </c>
      <c r="V23" s="17">
        <v>1.0568078439300519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0.94624581539933039</v>
      </c>
      <c r="D10" s="13">
        <f t="shared" si="1"/>
        <v>1.3781582937430537</v>
      </c>
      <c r="E10" s="13">
        <f t="shared" si="2"/>
        <v>1.3781582937430537</v>
      </c>
      <c r="F10" s="13"/>
      <c r="G10" s="13">
        <f t="shared" si="3"/>
        <v>25.638158293743054</v>
      </c>
      <c r="H10" s="14">
        <f t="shared" si="4"/>
        <v>1.3781582937430521</v>
      </c>
      <c r="I10" s="13">
        <v>712.99666666666678</v>
      </c>
      <c r="J10" s="13">
        <f t="shared" si="5"/>
        <v>3.5958314382596059</v>
      </c>
      <c r="K10" s="13">
        <f t="shared" si="6"/>
        <v>3.4025404513345077</v>
      </c>
      <c r="L10" s="13">
        <f t="shared" si="7"/>
        <v>0.19329098692509827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0.94624581539933039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0.94624581539933039</v>
      </c>
      <c r="D12" s="13">
        <f t="shared" si="1"/>
        <v>2.4427372889922219E-2</v>
      </c>
      <c r="E12" s="13">
        <f t="shared" si="2"/>
        <v>2.4427372889922219E-2</v>
      </c>
      <c r="F12" s="13"/>
      <c r="G12" s="13">
        <f t="shared" si="3"/>
        <v>0.45442737288992219</v>
      </c>
      <c r="H12" s="14">
        <f t="shared" si="4"/>
        <v>2.4427372889922194E-2</v>
      </c>
      <c r="I12" s="13">
        <v>706.75666666666666</v>
      </c>
      <c r="J12" s="13">
        <f t="shared" si="5"/>
        <v>6.4297571472961779E-2</v>
      </c>
      <c r="K12" s="13">
        <f t="shared" si="6"/>
        <v>6.0841307946629439E-2</v>
      </c>
      <c r="L12" s="13">
        <f t="shared" si="7"/>
        <v>3.4562635263323399E-3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1.1164908784209671</v>
      </c>
      <c r="D13" s="13">
        <f t="shared" si="1"/>
        <v>10.007968066825654</v>
      </c>
      <c r="E13" s="13">
        <f t="shared" si="2"/>
        <v>10.007968066825654</v>
      </c>
      <c r="F13" s="13"/>
      <c r="G13" s="13">
        <f t="shared" si="3"/>
        <v>-85.912031933174347</v>
      </c>
      <c r="H13" s="14">
        <f t="shared" si="4"/>
        <v>10.007968066825654</v>
      </c>
      <c r="I13" s="13">
        <v>706.25</v>
      </c>
      <c r="J13" s="13">
        <f t="shared" si="5"/>
        <v>-12.16453549496274</v>
      </c>
      <c r="K13" s="13">
        <f t="shared" si="6"/>
        <v>-13.581592920353982</v>
      </c>
      <c r="L13" s="13">
        <f t="shared" si="7"/>
        <v>1.417057425391242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1.1164908784209671</v>
      </c>
      <c r="D14" s="13">
        <f t="shared" si="1"/>
        <v>2.9412491639263458</v>
      </c>
      <c r="E14" s="13">
        <f t="shared" si="2"/>
        <v>2.9412491639263458</v>
      </c>
      <c r="F14" s="13"/>
      <c r="G14" s="13">
        <f t="shared" si="3"/>
        <v>-25.248750836073643</v>
      </c>
      <c r="H14" s="14">
        <f t="shared" si="4"/>
        <v>2.9412491639263472</v>
      </c>
      <c r="I14" s="13">
        <v>705.17666666666673</v>
      </c>
      <c r="J14" s="13">
        <f t="shared" si="5"/>
        <v>-3.5804858597240847</v>
      </c>
      <c r="K14" s="13">
        <f t="shared" si="6"/>
        <v>-3.9975798026971945</v>
      </c>
      <c r="L14" s="13">
        <f t="shared" si="7"/>
        <v>0.41709394297310975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-5.2100000000000009</v>
      </c>
      <c r="C15" s="13">
        <f>++'Completion Factors'!J23</f>
        <v>1.1164908784209671</v>
      </c>
      <c r="D15" s="13">
        <f t="shared" si="1"/>
        <v>0.54359376176148522</v>
      </c>
      <c r="E15" s="13">
        <f t="shared" si="2"/>
        <v>0.54359376176148522</v>
      </c>
      <c r="F15" s="13"/>
      <c r="G15" s="13">
        <f t="shared" si="3"/>
        <v>-4.6664062382385154</v>
      </c>
      <c r="H15" s="14">
        <f t="shared" si="4"/>
        <v>0.54359376176148544</v>
      </c>
      <c r="I15" s="13">
        <v>724.63666666666677</v>
      </c>
      <c r="J15" s="13">
        <f t="shared" si="5"/>
        <v>-0.6439649624278625</v>
      </c>
      <c r="K15" s="13">
        <f t="shared" si="6"/>
        <v>-0.71898100657340924</v>
      </c>
      <c r="L15" s="13">
        <f t="shared" si="7"/>
        <v>7.5016044145546745E-2</v>
      </c>
      <c r="M15" s="13"/>
      <c r="N15" s="13"/>
      <c r="O15" s="13"/>
      <c r="P15" s="13"/>
      <c r="R15" s="16">
        <f t="shared" si="8"/>
        <v>44866</v>
      </c>
      <c r="S15" s="17"/>
      <c r="T15" s="17">
        <v>-5.2100000000000009</v>
      </c>
      <c r="U15" s="17">
        <v>-5.2100000000000009</v>
      </c>
      <c r="V15" s="17">
        <v>-5.2100000000000009</v>
      </c>
      <c r="W15" s="17">
        <v>-5.2100000000000009</v>
      </c>
      <c r="X15" s="17">
        <v>-5.2100000000000009</v>
      </c>
      <c r="Y15" s="17">
        <v>-5.2100000000000009</v>
      </c>
      <c r="Z15" s="17">
        <v>-5.2100000000000009</v>
      </c>
      <c r="AA15" s="17">
        <v>-5.2100000000000009</v>
      </c>
      <c r="AB15" s="17">
        <v>-5.2100000000000009</v>
      </c>
      <c r="AC15" s="17">
        <v>-5.2100000000000009</v>
      </c>
      <c r="AD15" s="17">
        <v>-5.2100000000000009</v>
      </c>
      <c r="AE15" s="17">
        <v>-5.2100000000000009</v>
      </c>
      <c r="AF15" s="17">
        <v>-5.2100000000000009</v>
      </c>
      <c r="AG15" s="17">
        <v>-5.2100000000000009</v>
      </c>
      <c r="AH15" s="17">
        <v>-5.2100000000000009</v>
      </c>
      <c r="AI15" s="17">
        <v>-5.2100000000000009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1.2669066670493629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563.46999999999991</v>
      </c>
      <c r="C17" s="13">
        <f>++'Completion Factors'!J21</f>
        <v>1.2669066670493629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563.46999999999991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80.933138630215666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563.46999999999991</v>
      </c>
      <c r="AG17" s="17">
        <v>563.46999999999991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1.215683220459796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0.62323431007027752</v>
      </c>
      <c r="D19" s="13">
        <f t="shared" si="1"/>
        <v>1072.731668754092</v>
      </c>
      <c r="E19" s="13">
        <f t="shared" si="2"/>
        <v>1072.731668754092</v>
      </c>
      <c r="F19" s="13"/>
      <c r="G19" s="13">
        <f t="shared" si="3"/>
        <v>2847.211668754092</v>
      </c>
      <c r="H19" s="14">
        <f t="shared" si="4"/>
        <v>1072.731668754092</v>
      </c>
      <c r="I19" s="13">
        <v>677.66666666666663</v>
      </c>
      <c r="J19" s="13">
        <f t="shared" si="5"/>
        <v>420.14928707635397</v>
      </c>
      <c r="K19" s="13">
        <f t="shared" si="6"/>
        <v>261.85145105755043</v>
      </c>
      <c r="L19" s="13">
        <f t="shared" si="7"/>
        <v>158.29783601880354</v>
      </c>
      <c r="M19" s="13">
        <f t="shared" ref="M19:M31" si="9">SUM(G8:G19)/SUM(I8:I19)*100</f>
        <v>54.981280230439403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0.33358871214308528</v>
      </c>
      <c r="D20" s="13">
        <f t="shared" si="1"/>
        <v>17166.96408495045</v>
      </c>
      <c r="E20" s="13">
        <f t="shared" si="2"/>
        <v>17166.96408495045</v>
      </c>
      <c r="F20" s="13"/>
      <c r="G20" s="13">
        <f t="shared" si="3"/>
        <v>25760.314084950449</v>
      </c>
      <c r="H20" s="14">
        <f t="shared" si="4"/>
        <v>17166.96408495045</v>
      </c>
      <c r="I20" s="13">
        <v>678.2166666666667</v>
      </c>
      <c r="J20" s="13">
        <f t="shared" si="5"/>
        <v>3798.2425603839156</v>
      </c>
      <c r="K20" s="13">
        <f t="shared" si="6"/>
        <v>1267.0508441255254</v>
      </c>
      <c r="L20" s="13">
        <f t="shared" si="7"/>
        <v>2531.1917162583904</v>
      </c>
      <c r="M20" s="13">
        <f t="shared" si="9"/>
        <v>359.06497470594195</v>
      </c>
      <c r="N20" s="18">
        <f t="shared" ref="N20:N31" si="10">J20/J8</f>
        <v>273.74247293492346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0.17495251068785461</v>
      </c>
      <c r="D21" s="13">
        <f t="shared" si="1"/>
        <v>6365.9081052546535</v>
      </c>
      <c r="E21" s="13">
        <f t="shared" si="2"/>
        <v>6365.9081052546535</v>
      </c>
      <c r="F21" s="13"/>
      <c r="G21" s="13">
        <f t="shared" si="3"/>
        <v>7715.8081052546531</v>
      </c>
      <c r="H21" s="14">
        <f t="shared" si="4"/>
        <v>6365.9081052546535</v>
      </c>
      <c r="I21" s="13">
        <v>678.2166666666667</v>
      </c>
      <c r="J21" s="13">
        <f t="shared" si="5"/>
        <v>1137.6612348936651</v>
      </c>
      <c r="K21" s="13">
        <f t="shared" si="6"/>
        <v>199.03668935689186</v>
      </c>
      <c r="L21" s="13">
        <f t="shared" si="7"/>
        <v>938.62454553677321</v>
      </c>
      <c r="M21" s="13">
        <f t="shared" si="9"/>
        <v>452.22395591685967</v>
      </c>
      <c r="N21" s="18">
        <f t="shared" si="10"/>
        <v>1443.3250325179129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6.2229387754097552E-2</v>
      </c>
      <c r="D22" s="13">
        <f t="shared" si="1"/>
        <v>32768.646651008079</v>
      </c>
      <c r="E22" s="13">
        <f t="shared" si="2"/>
        <v>32768.646651008079</v>
      </c>
      <c r="F22" s="13"/>
      <c r="G22" s="13">
        <f t="shared" si="3"/>
        <v>34943.136651008077</v>
      </c>
      <c r="H22" s="14">
        <f t="shared" si="4"/>
        <v>32768.646651008079</v>
      </c>
      <c r="I22" s="13">
        <v>677.66666666666663</v>
      </c>
      <c r="J22" s="13">
        <f t="shared" si="5"/>
        <v>5156.3900616342471</v>
      </c>
      <c r="K22" s="13">
        <f t="shared" si="6"/>
        <v>320.87899655681258</v>
      </c>
      <c r="L22" s="13">
        <f t="shared" si="7"/>
        <v>4835.511065077435</v>
      </c>
      <c r="M22" s="13">
        <f t="shared" si="9"/>
        <v>871.05202025447659</v>
      </c>
      <c r="N22" s="18">
        <f t="shared" si="10"/>
        <v>1433.9910393936475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2.8703615516467391E-2</v>
      </c>
      <c r="D23" s="13">
        <f t="shared" si="1"/>
        <v>229058.67260517497</v>
      </c>
      <c r="E23" s="13">
        <f t="shared" si="2"/>
        <v>229058.67260517497</v>
      </c>
      <c r="F23" s="13"/>
      <c r="G23" s="13">
        <f t="shared" si="3"/>
        <v>235827.78260517496</v>
      </c>
      <c r="H23" s="14">
        <f t="shared" si="4"/>
        <v>229058.67260517497</v>
      </c>
      <c r="I23" s="13">
        <v>678.2166666666667</v>
      </c>
      <c r="J23" s="13">
        <f t="shared" si="5"/>
        <v>34771.746876146994</v>
      </c>
      <c r="K23" s="13">
        <f t="shared" si="6"/>
        <v>998.07485316884959</v>
      </c>
      <c r="L23" s="13">
        <f t="shared" si="7"/>
        <v>33773.672022978142</v>
      </c>
      <c r="M23" s="13">
        <f t="shared" si="9"/>
        <v>3702.3096278501016</v>
      </c>
      <c r="N23" s="18">
        <f t="shared" si="10"/>
        <v>-47585.680646583285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6524.45</v>
      </c>
      <c r="C24" s="13">
        <f>++'Completion Factors'!J14</f>
        <v>2.3057610142482692E-2</v>
      </c>
      <c r="D24" s="13">
        <f t="shared" si="1"/>
        <v>276438.52663472807</v>
      </c>
      <c r="E24" s="13">
        <f t="shared" si="2"/>
        <v>276438.52663472807</v>
      </c>
      <c r="F24" s="19">
        <v>0</v>
      </c>
      <c r="G24" s="13">
        <f t="shared" si="3"/>
        <v>282962.97663472808</v>
      </c>
      <c r="H24" s="14">
        <f t="shared" si="4"/>
        <v>276438.52663472807</v>
      </c>
      <c r="I24" s="13">
        <v>656.2166666666667</v>
      </c>
      <c r="J24" s="13">
        <f t="shared" si="5"/>
        <v>43120.358108560904</v>
      </c>
      <c r="K24" s="13">
        <f t="shared" si="6"/>
        <v>994.25240647143983</v>
      </c>
      <c r="L24" s="13">
        <f t="shared" si="7"/>
        <v>42126.105702089466</v>
      </c>
      <c r="M24" s="13">
        <f t="shared" si="9"/>
        <v>7138.2713722301769</v>
      </c>
      <c r="N24" s="18">
        <f t="shared" si="10"/>
        <v>670637.43032182404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>
        <v>-1.53</v>
      </c>
      <c r="U24" s="17">
        <v>-15.22</v>
      </c>
      <c r="V24" s="17">
        <v>-256.11</v>
      </c>
      <c r="W24" s="17">
        <v>3076.79</v>
      </c>
      <c r="X24" s="17">
        <v>6058.74</v>
      </c>
      <c r="Y24" s="17">
        <v>6354.6399999999994</v>
      </c>
      <c r="Z24" s="17">
        <v>6524.45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1.2503223536461871E-2</v>
      </c>
      <c r="D25" s="13">
        <f t="shared" si="1"/>
        <v>432532.12505296461</v>
      </c>
      <c r="E25" s="13">
        <f t="shared" si="2"/>
        <v>432532.12505296461</v>
      </c>
      <c r="F25" s="19">
        <v>0</v>
      </c>
      <c r="G25" s="13">
        <f t="shared" si="3"/>
        <v>438008.64505296462</v>
      </c>
      <c r="H25" s="14">
        <f t="shared" si="4"/>
        <v>432532.12505296461</v>
      </c>
      <c r="I25" s="13">
        <v>656.2166666666667</v>
      </c>
      <c r="J25" s="13">
        <f t="shared" si="5"/>
        <v>66747.56483676091</v>
      </c>
      <c r="K25" s="13">
        <f t="shared" si="6"/>
        <v>834.55972366850369</v>
      </c>
      <c r="L25" s="13">
        <f t="shared" si="7"/>
        <v>65913.005113092411</v>
      </c>
      <c r="M25" s="13">
        <f t="shared" si="9"/>
        <v>12498.461315709064</v>
      </c>
      <c r="N25" s="18">
        <f t="shared" si="10"/>
        <v>-5487.0623596273499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9.7847461355367194E-3</v>
      </c>
      <c r="D26" s="13">
        <f t="shared" si="1"/>
        <v>2226224.5760083003</v>
      </c>
      <c r="E26" s="13">
        <f t="shared" si="2"/>
        <v>2226224.5760083003</v>
      </c>
      <c r="F26" s="19">
        <v>0</v>
      </c>
      <c r="G26" s="13">
        <f t="shared" si="3"/>
        <v>2248222.8660083003</v>
      </c>
      <c r="H26" s="14">
        <f t="shared" si="4"/>
        <v>2226224.5760083003</v>
      </c>
      <c r="I26" s="13">
        <v>652.2166666666667</v>
      </c>
      <c r="J26" s="13">
        <f t="shared" si="5"/>
        <v>344704.9087994736</v>
      </c>
      <c r="K26" s="13">
        <f t="shared" si="6"/>
        <v>3372.8500242761861</v>
      </c>
      <c r="L26" s="13">
        <f t="shared" si="7"/>
        <v>341332.05877519742</v>
      </c>
      <c r="M26" s="13">
        <f t="shared" si="9"/>
        <v>40041.224938130748</v>
      </c>
      <c r="N26" s="18">
        <f t="shared" si="10"/>
        <v>-96273.221653230285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90642.14</v>
      </c>
      <c r="C27" s="13">
        <f>++'Completion Factors'!J11</f>
        <v>7.9028863631078576E-3</v>
      </c>
      <c r="D27" s="13">
        <f t="shared" si="1"/>
        <v>11378855.944033494</v>
      </c>
      <c r="E27" s="13">
        <f t="shared" si="2"/>
        <v>11378855.944033494</v>
      </c>
      <c r="F27" s="19">
        <v>0</v>
      </c>
      <c r="G27" s="13">
        <f t="shared" si="3"/>
        <v>11469498.084033495</v>
      </c>
      <c r="H27" s="14">
        <f t="shared" si="4"/>
        <v>11378855.944033494</v>
      </c>
      <c r="I27" s="13">
        <v>652.2166666666667</v>
      </c>
      <c r="J27" s="13">
        <f t="shared" si="5"/>
        <v>1758541.0907469646</v>
      </c>
      <c r="K27" s="13">
        <f t="shared" si="6"/>
        <v>13897.550405029002</v>
      </c>
      <c r="L27" s="13">
        <f t="shared" si="7"/>
        <v>1744643.5403419356</v>
      </c>
      <c r="M27" s="13">
        <f t="shared" si="9"/>
        <v>181746.68486977369</v>
      </c>
      <c r="N27" s="18">
        <f t="shared" si="10"/>
        <v>-2730802.4401156111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69624.73</v>
      </c>
      <c r="U27" s="17">
        <v>87313.73</v>
      </c>
      <c r="V27" s="17">
        <v>90310.2</v>
      </c>
      <c r="W27" s="17">
        <v>90642.14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7.4206106959109029E-3</v>
      </c>
      <c r="D28" s="13">
        <f t="shared" si="1"/>
        <v>17913411.798665751</v>
      </c>
      <c r="E28" s="13">
        <f t="shared" si="2"/>
        <v>17913411.798665751</v>
      </c>
      <c r="F28" s="19">
        <v>0</v>
      </c>
      <c r="G28" s="13">
        <f t="shared" si="3"/>
        <v>18047334.038665749</v>
      </c>
      <c r="H28" s="14">
        <f t="shared" si="4"/>
        <v>17913411.798665751</v>
      </c>
      <c r="I28" s="13">
        <v>126316.48</v>
      </c>
      <c r="J28" s="13">
        <f t="shared" si="5"/>
        <v>14287.394676186155</v>
      </c>
      <c r="K28" s="13">
        <f t="shared" si="6"/>
        <v>106.0211937508075</v>
      </c>
      <c r="L28" s="13">
        <f t="shared" si="7"/>
        <v>14181.373482435347</v>
      </c>
      <c r="M28" s="13">
        <f t="shared" si="9"/>
        <v>24525.838469588347</v>
      </c>
      <c r="N28" s="18">
        <f t="shared" si="10"/>
        <v>7129.5727911347631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6.9534926447124496E-3</v>
      </c>
      <c r="D29" s="13">
        <f t="shared" si="1"/>
        <v>20238480.60276597</v>
      </c>
      <c r="E29" s="13">
        <f t="shared" si="2"/>
        <v>20238480.60276597</v>
      </c>
      <c r="F29" s="13">
        <f>ROUND(+I29*J29/100,0)-D29-B29</f>
        <v>-20290609.132765971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13025.054166521897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5.7900721569744207E-3</v>
      </c>
      <c r="D30" s="13">
        <f t="shared" si="1"/>
        <v>15335931.445563195</v>
      </c>
      <c r="E30" s="13">
        <f t="shared" si="2"/>
        <v>15335931.445563195</v>
      </c>
      <c r="F30" s="13">
        <f>ROUND(+I30*J30/100,0)-D30-B30</f>
        <v>-15343886.725563195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8957.7186291872022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6.8980802558884515E-4</v>
      </c>
      <c r="D31" s="13">
        <f t="shared" si="1"/>
        <v>11417804.614013823</v>
      </c>
      <c r="E31" s="13">
        <f t="shared" si="2"/>
        <v>11417804.614013823</v>
      </c>
      <c r="F31" s="13">
        <f>ROUND(+I31*J31/100,0)-D31-B31</f>
        <v>-11345679.144013822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6860.5167716794786</v>
      </c>
      <c r="N31" s="18">
        <f t="shared" si="10"/>
        <v>0.16660744681277742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32525952.448907036</v>
      </c>
      <c r="I33" s="13"/>
      <c r="J33" s="22">
        <f>SUM(G20:G31)/SUM(I20:I31)</f>
        <v>68.605167716794782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34965398.882575065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