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E2C03E58-55B1-468B-BBE0-D1B5D40A270E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<sst xmlns="http://schemas.openxmlformats.org/spreadsheetml/2006/main" count="137" uniqueCount="65">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</sst>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E-44B0-9CAA-0692308267F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E-44B0-9CAA-0692308267F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E-44B0-9CAA-0692308267F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E-44B0-9CAA-0692308267F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E-44B0-9CAA-0692308267F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E-44B0-9CAA-0692308267F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9E-44B0-9CAA-0692308267F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9E-44B0-9CAA-0692308267F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3.2392442256645913E-2</c:v>
                </c:pt>
                <c:pt idx="1">
                  <c:v>0.64813620859579868</c:v>
                </c:pt>
                <c:pt idx="2">
                  <c:v>0.72855382213801634</c:v>
                </c:pt>
                <c:pt idx="3">
                  <c:v>0.79496006831741239</c:v>
                </c:pt>
                <c:pt idx="4">
                  <c:v>0.9721060410816823</c:v>
                </c:pt>
                <c:pt idx="5">
                  <c:v>0.98422782241360007</c:v>
                </c:pt>
                <c:pt idx="6">
                  <c:v>0.98422782241360007</c:v>
                </c:pt>
                <c:pt idx="7">
                  <c:v>0.98422782241360007</c:v>
                </c:pt>
                <c:pt idx="8">
                  <c:v>0.99956788469043678</c:v>
                </c:pt>
                <c:pt idx="9">
                  <c:v>0.99956788469043678</c:v>
                </c:pt>
                <c:pt idx="10">
                  <c:v>0.99959337268932424</c:v>
                </c:pt>
                <c:pt idx="11">
                  <c:v>0.9996408902627929</c:v>
                </c:pt>
                <c:pt idx="12">
                  <c:v>0.99964704592221065</c:v>
                </c:pt>
                <c:pt idx="13">
                  <c:v>0.99966598558798114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9E-44B0-9CAA-06923082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E-4BAA-A787-5505E76391B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E-4BAA-A787-5505E76391B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E-4BAA-A787-5505E76391B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E-4BAA-A787-5505E76391B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E-4BAA-A787-5505E76391B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E-4BAA-A787-5505E76391B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EE-4BAA-A787-5505E76391B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EE-4BAA-A787-5505E76391B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19.952239702955701</c:v>
                </c:pt>
                <c:pt idx="1">
                  <c:v>1.1251053808909539</c:v>
                </c:pt>
                <c:pt idx="2">
                  <c:v>1.0955446686591059</c:v>
                </c:pt>
                <c:pt idx="3">
                  <c:v>1.222909181778479</c:v>
                </c:pt>
                <c:pt idx="4">
                  <c:v>1.01250391577578</c:v>
                </c:pt>
                <c:pt idx="5">
                  <c:v>1</c:v>
                </c:pt>
                <c:pt idx="6">
                  <c:v>1</c:v>
                </c:pt>
                <c:pt idx="7">
                  <c:v>1.0155851707838921</c:v>
                </c:pt>
                <c:pt idx="8">
                  <c:v>1</c:v>
                </c:pt>
                <c:pt idx="9">
                  <c:v>1.0000255030151839</c:v>
                </c:pt>
                <c:pt idx="10">
                  <c:v>1.000047534986036</c:v>
                </c:pt>
                <c:pt idx="11">
                  <c:v>1.000006158791789</c:v>
                </c:pt>
                <c:pt idx="12">
                  <c:v>1.000018945473288</c:v>
                </c:pt>
                <c:pt idx="13">
                  <c:v>1.000334126014923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EE-4BAA-A787-5505E763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4.9977831553069452E-2</v>
      </c>
      <c r="I7" s="5">
        <v>3.2392442256645913E-2</v>
      </c>
      <c r="J7" s="5">
        <f t="shared" ref="J7:J30" si="4">I7</f>
        <v>3.2392442256645913E-2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0.88962021596946139</v>
      </c>
      <c r="I8" s="5">
        <v>0.64813620859579868</v>
      </c>
      <c r="J8" s="5">
        <f t="shared" si="4"/>
        <v>0.64813620859579868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0.91646593479852456</v>
      </c>
      <c r="I9" s="5">
        <v>0.72855382213801634</v>
      </c>
      <c r="J9" s="5">
        <f t="shared" si="4"/>
        <v>0.72855382213801634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0.81777093724553351</v>
      </c>
      <c r="I10" s="5">
        <v>0.79496006831741239</v>
      </c>
      <c r="J10" s="5">
        <f t="shared" si="4"/>
        <v>0.79496006831741239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0.98768396802460656</v>
      </c>
      <c r="I11" s="5">
        <v>0.9721060410816823</v>
      </c>
      <c r="J11" s="5">
        <f t="shared" si="4"/>
        <v>0.9721060410816823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0.98422782241360007</v>
      </c>
      <c r="J12" s="5">
        <f t="shared" si="4"/>
        <v>0.98422782241360007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0.98422782241360007</v>
      </c>
      <c r="J13" s="5">
        <f t="shared" si="4"/>
        <v>0.98422782241360007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0.98465330618181324</v>
      </c>
      <c r="I14" s="5">
        <v>0.98422782241360007</v>
      </c>
      <c r="J14" s="5">
        <f t="shared" si="4"/>
        <v>0.98422782241360007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0.99956788469043678</v>
      </c>
      <c r="J15" s="5">
        <f t="shared" si="4"/>
        <v>0.99956788469043678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0.99997450163278001</v>
      </c>
      <c r="I16" s="5">
        <v>0.99956788469043678</v>
      </c>
      <c r="J16" s="5">
        <f t="shared" si="4"/>
        <v>0.99956788469043678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0.99995246535637794</v>
      </c>
      <c r="I17" s="5">
        <v>0.99959337268932424</v>
      </c>
      <c r="J17" s="5">
        <f t="shared" si="4"/>
        <v>0.99959337268932424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0.99999384216715004</v>
      </c>
      <c r="I18" s="5">
        <v>0.9996408902627929</v>
      </c>
      <c r="J18" s="5">
        <f t="shared" si="4"/>
        <v>0.9996408902627929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0.99998105400599446</v>
      </c>
      <c r="I19" s="5">
        <v>0.99964704592221065</v>
      </c>
      <c r="J19" s="5">
        <f t="shared" si="4"/>
        <v>0.99964704592221065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0.99966598558798114</v>
      </c>
      <c r="I20" s="5">
        <v>0.99966598558798114</v>
      </c>
      <c r="J20" s="5">
        <f t="shared" si="4"/>
        <v>0.99966598558798114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3.2392442256645913E-2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19.952239702955701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0.64813620859579868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1.1251053808909539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0.72855382213801634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1.0955446686591059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0.79496006831741239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1.222909181778479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0.9721060410816823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1.01250391577578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0.98422782241360007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0.98422782241360007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0.98422782241360007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1.0155851707838921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0.99956788469043678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0.99956788469043678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1.0000255030151839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0.99959337268932424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1.000047534986036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0.9996408902627929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1.000006158791789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0.99964704592221065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1.000018945473288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0.99966598558798114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1.000334126014923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0.99966598558798114</v>
      </c>
      <c r="D18" s="13">
        <f t="shared" si="1"/>
        <v>9.3560396306529778</v>
      </c>
      <c r="E18" s="13">
        <f t="shared" si="2"/>
        <v>9.3560396306529778</v>
      </c>
      <c r="F18" s="13"/>
      <c r="G18" s="13">
        <f t="shared" si="3"/>
        <v>28010.886039630652</v>
      </c>
      <c r="H18" s="14">
        <f t="shared" si="4"/>
        <v>9.3560396306529583</v>
      </c>
      <c r="I18" s="13">
        <v>17002.068333333329</v>
      </c>
      <c r="J18" s="13">
        <f t="shared" si="5"/>
        <v>164.74987331226066</v>
      </c>
      <c r="K18" s="13">
        <f t="shared" si="6"/>
        <v>164.69484448019611</v>
      </c>
      <c r="L18" s="13">
        <f t="shared" si="7"/>
        <v>5.502883206455067E-2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0.99964704592221065</v>
      </c>
      <c r="D19" s="13">
        <f t="shared" si="1"/>
        <v>9.3976768053395627</v>
      </c>
      <c r="E19" s="13">
        <f t="shared" si="2"/>
        <v>9.3976768053395627</v>
      </c>
      <c r="F19" s="13"/>
      <c r="G19" s="13">
        <f t="shared" si="3"/>
        <v>26625.777676805341</v>
      </c>
      <c r="H19" s="14">
        <f t="shared" si="4"/>
        <v>9.39767680533987</v>
      </c>
      <c r="I19" s="13">
        <v>15696.41666666667</v>
      </c>
      <c r="J19" s="13">
        <f t="shared" si="5"/>
        <v>169.62965651484365</v>
      </c>
      <c r="K19" s="13">
        <f t="shared" si="6"/>
        <v>169.56978503586274</v>
      </c>
      <c r="L19" s="13">
        <f t="shared" si="7"/>
        <v>5.9871478980909387E-2</v>
      </c>
      <c r="M19" s="13">
        <f t="shared" ref="M19:M31" si="9">SUM(G8:G19)/SUM(I8:I19)*100</f>
        <v>134.78282642955907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0.9996408902627929</v>
      </c>
      <c r="D20" s="13">
        <f t="shared" si="1"/>
        <v>6.8638525277819253</v>
      </c>
      <c r="E20" s="13">
        <f t="shared" si="2"/>
        <v>6.8638525277819253</v>
      </c>
      <c r="F20" s="13"/>
      <c r="G20" s="13">
        <f t="shared" si="3"/>
        <v>19113.523852527782</v>
      </c>
      <c r="H20" s="14">
        <f t="shared" si="4"/>
        <v>6.8638525277820008</v>
      </c>
      <c r="I20" s="13">
        <v>15156.199166666671</v>
      </c>
      <c r="J20" s="13">
        <f t="shared" si="5"/>
        <v>126.11027106693433</v>
      </c>
      <c r="K20" s="13">
        <f t="shared" si="6"/>
        <v>126.06498364063239</v>
      </c>
      <c r="L20" s="13">
        <f t="shared" si="7"/>
        <v>4.5287426301939604E-2</v>
      </c>
      <c r="M20" s="13">
        <f t="shared" si="9"/>
        <v>139.31999276827912</v>
      </c>
      <c r="N20" s="18">
        <f t="shared" ref="N20:N31" si="10">J20/J8</f>
        <v>1.5278024215905901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0.99959337268932424</v>
      </c>
      <c r="D21" s="13">
        <f t="shared" si="1"/>
        <v>10.439692521437413</v>
      </c>
      <c r="E21" s="13">
        <f t="shared" si="2"/>
        <v>10.439692521437413</v>
      </c>
      <c r="F21" s="13"/>
      <c r="G21" s="13">
        <f t="shared" si="3"/>
        <v>25673.859692521437</v>
      </c>
      <c r="H21" s="14">
        <f t="shared" si="4"/>
        <v>10.439692521438701</v>
      </c>
      <c r="I21" s="13">
        <v>15001.129166666669</v>
      </c>
      <c r="J21" s="13">
        <f t="shared" si="5"/>
        <v>171.14618111262024</v>
      </c>
      <c r="K21" s="13">
        <f t="shared" si="6"/>
        <v>171.07658840126197</v>
      </c>
      <c r="L21" s="13">
        <f t="shared" si="7"/>
        <v>6.9592711358268389E-2</v>
      </c>
      <c r="M21" s="13">
        <f t="shared" si="9"/>
        <v>140.90179442984524</v>
      </c>
      <c r="N21" s="18">
        <f t="shared" si="10"/>
        <v>1.1724574272379829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0.99956788469043678</v>
      </c>
      <c r="D22" s="13">
        <f t="shared" si="1"/>
        <v>12.763879865417071</v>
      </c>
      <c r="E22" s="13">
        <f t="shared" si="2"/>
        <v>12.763879865417071</v>
      </c>
      <c r="F22" s="13"/>
      <c r="G22" s="13">
        <f t="shared" si="3"/>
        <v>29538.133879865418</v>
      </c>
      <c r="H22" s="14">
        <f t="shared" si="4"/>
        <v>12.763879865418858</v>
      </c>
      <c r="I22" s="13">
        <v>14998.66666666667</v>
      </c>
      <c r="J22" s="13">
        <f t="shared" si="5"/>
        <v>196.93839816782878</v>
      </c>
      <c r="K22" s="13">
        <f t="shared" si="6"/>
        <v>196.85329807093959</v>
      </c>
      <c r="L22" s="13">
        <f t="shared" si="7"/>
        <v>8.51000968891924E-2</v>
      </c>
      <c r="M22" s="13">
        <f t="shared" si="9"/>
        <v>147.66958302086383</v>
      </c>
      <c r="N22" s="18">
        <f t="shared" si="10"/>
        <v>1.7598295486294009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0.99956788469043678</v>
      </c>
      <c r="D23" s="13">
        <f t="shared" si="1"/>
        <v>4.8188759869428477</v>
      </c>
      <c r="E23" s="13">
        <f t="shared" si="2"/>
        <v>4.8188759869428477</v>
      </c>
      <c r="F23" s="13"/>
      <c r="G23" s="13">
        <f t="shared" si="3"/>
        <v>11151.828875986943</v>
      </c>
      <c r="H23" s="14">
        <f t="shared" si="4"/>
        <v>4.8188759869426576</v>
      </c>
      <c r="I23" s="13">
        <v>14638.657499999999</v>
      </c>
      <c r="J23" s="13">
        <f t="shared" si="5"/>
        <v>76.180680338937805</v>
      </c>
      <c r="K23" s="13">
        <f t="shared" si="6"/>
        <v>76.147761500670413</v>
      </c>
      <c r="L23" s="13">
        <f t="shared" si="7"/>
        <v>3.2918838267391948E-2</v>
      </c>
      <c r="M23" s="13">
        <f t="shared" si="9"/>
        <v>138.86192383516692</v>
      </c>
      <c r="N23" s="18">
        <f t="shared" si="10"/>
        <v>0.40909860528763764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0.98422782241360007</v>
      </c>
      <c r="D24" s="13">
        <f t="shared" si="1"/>
        <v>204.52949013254175</v>
      </c>
      <c r="E24" s="13">
        <f t="shared" si="2"/>
        <v>204.52949013254175</v>
      </c>
      <c r="F24" s="19">
        <v>0</v>
      </c>
      <c r="G24" s="13">
        <f t="shared" si="3"/>
        <v>12967.739490132541</v>
      </c>
      <c r="H24" s="14">
        <f t="shared" si="4"/>
        <v>204.52949013254147</v>
      </c>
      <c r="I24" s="13">
        <v>13948.4575</v>
      </c>
      <c r="J24" s="13">
        <f t="shared" si="5"/>
        <v>92.968985926454891</v>
      </c>
      <c r="K24" s="13">
        <f t="shared" si="6"/>
        <v>91.502662570395316</v>
      </c>
      <c r="L24" s="13">
        <f t="shared" si="7"/>
        <v>1.4663233560595756</v>
      </c>
      <c r="M24" s="13">
        <f t="shared" si="9"/>
        <v>131.57443374874123</v>
      </c>
      <c r="N24" s="18">
        <f t="shared" si="10"/>
        <v>0.51460802248258253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0.98422782241360007</v>
      </c>
      <c r="D25" s="13">
        <f t="shared" si="1"/>
        <v>311.34715692375545</v>
      </c>
      <c r="E25" s="13">
        <f t="shared" si="2"/>
        <v>311.34715692375545</v>
      </c>
      <c r="F25" s="19">
        <v>0</v>
      </c>
      <c r="G25" s="13">
        <f t="shared" si="3"/>
        <v>19740.277156923756</v>
      </c>
      <c r="H25" s="14">
        <f t="shared" si="4"/>
        <v>311.34715692375539</v>
      </c>
      <c r="I25" s="13">
        <v>13651.490833333341</v>
      </c>
      <c r="J25" s="13">
        <f t="shared" si="5"/>
        <v>144.60162188823512</v>
      </c>
      <c r="K25" s="13">
        <f t="shared" si="6"/>
        <v>142.32093942853243</v>
      </c>
      <c r="L25" s="13">
        <f t="shared" si="7"/>
        <v>2.2806824597026889</v>
      </c>
      <c r="M25" s="13">
        <f t="shared" si="9"/>
        <v>129.24183751192209</v>
      </c>
      <c r="N25" s="18">
        <f t="shared" si="10"/>
        <v>0.88029166180855245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0.98422782241360007</v>
      </c>
      <c r="D26" s="13">
        <f t="shared" si="1"/>
        <v>101.22993549835586</v>
      </c>
      <c r="E26" s="13">
        <f t="shared" si="2"/>
        <v>101.22993549835586</v>
      </c>
      <c r="F26" s="19">
        <v>0</v>
      </c>
      <c r="G26" s="13">
        <f t="shared" si="3"/>
        <v>6418.2599354983568</v>
      </c>
      <c r="H26" s="14">
        <f t="shared" si="4"/>
        <v>101.2299354983561</v>
      </c>
      <c r="I26" s="13">
        <v>12926.25833333333</v>
      </c>
      <c r="J26" s="13">
        <f t="shared" si="5"/>
        <v>49.652883069398335</v>
      </c>
      <c r="K26" s="13">
        <f t="shared" si="6"/>
        <v>48.869748979951041</v>
      </c>
      <c r="L26" s="13">
        <f t="shared" si="7"/>
        <v>0.78313408944729446</v>
      </c>
      <c r="M26" s="13">
        <f t="shared" si="9"/>
        <v>126.16743449905256</v>
      </c>
      <c r="N26" s="18">
        <f t="shared" si="10"/>
        <v>0.47084219775631425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0.9721060410816823</v>
      </c>
      <c r="D27" s="13">
        <f t="shared" si="1"/>
        <v>273.61505229373262</v>
      </c>
      <c r="E27" s="13">
        <f t="shared" si="2"/>
        <v>273.61505229373262</v>
      </c>
      <c r="F27" s="19">
        <v>0</v>
      </c>
      <c r="G27" s="13">
        <f t="shared" si="3"/>
        <v>9809.1150522937332</v>
      </c>
      <c r="H27" s="14">
        <f t="shared" si="4"/>
        <v>273.61505229373324</v>
      </c>
      <c r="I27" s="13">
        <v>12565.32333333333</v>
      </c>
      <c r="J27" s="13">
        <f t="shared" si="5"/>
        <v>78.064963328656106</v>
      </c>
      <c r="K27" s="13">
        <f t="shared" si="6"/>
        <v>75.887422448606586</v>
      </c>
      <c r="L27" s="13">
        <f t="shared" si="7"/>
        <v>2.17754088004952</v>
      </c>
      <c r="M27" s="13">
        <f t="shared" si="9"/>
        <v>127.21856551661132</v>
      </c>
      <c r="N27" s="18">
        <f t="shared" si="10"/>
        <v>0.93511774630985278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0.79496006831741239</v>
      </c>
      <c r="D28" s="13">
        <f t="shared" si="1"/>
        <v>1124.9262015509892</v>
      </c>
      <c r="E28" s="13">
        <f t="shared" si="2"/>
        <v>1124.9262015509892</v>
      </c>
      <c r="F28" s="19">
        <v>0</v>
      </c>
      <c r="G28" s="13">
        <f t="shared" si="3"/>
        <v>5486.3762015509892</v>
      </c>
      <c r="H28" s="14">
        <f t="shared" si="4"/>
        <v>1124.9262015509894</v>
      </c>
      <c r="I28" s="13">
        <v>12121</v>
      </c>
      <c r="J28" s="13">
        <f t="shared" si="5"/>
        <v>45.263395772221678</v>
      </c>
      <c r="K28" s="13">
        <f t="shared" si="6"/>
        <v>35.982592195363416</v>
      </c>
      <c r="L28" s="13">
        <f t="shared" si="7"/>
        <v>9.2808035768582613</v>
      </c>
      <c r="M28" s="13">
        <f t="shared" si="9"/>
        <v>129.27018044655804</v>
      </c>
      <c r="N28" s="18">
        <f t="shared" si="10"/>
        <v>0.84326338505799259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0.72855382213801634</v>
      </c>
      <c r="D29" s="13">
        <f t="shared" si="1"/>
        <v>6906.936071465343</v>
      </c>
      <c r="E29" s="13">
        <f t="shared" si="2"/>
        <v>6906.936071465343</v>
      </c>
      <c r="F29" s="13">
        <f>ROUND(+I29*J29/100,0)-D29-B29</f>
        <v>-4163.9560714653435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127.77296228735662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0.64813620859579868</v>
      </c>
      <c r="D30" s="13">
        <f t="shared" si="1"/>
        <v>7635.6854631253082</v>
      </c>
      <c r="E30" s="13">
        <f t="shared" si="2"/>
        <v>7635.6854631253082</v>
      </c>
      <c r="F30" s="13">
        <f>ROUND(+I30*J30/100,0)-D30-B30</f>
        <v>-1539.6854631253082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127.50478288128215</v>
      </c>
      <c r="N30" s="18">
        <f t="shared" si="10"/>
        <v>1.0925653318035324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3.2392442256645913E-2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126.98365533419691</v>
      </c>
      <c r="N31" s="18">
        <f t="shared" si="10"/>
        <v>1.06113520299588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30748.26785373695</v>
      </c>
      <c r="I33" s="13"/>
      <c r="J33" s="22">
        <f>SUM(G20:G31)/SUM(I20:I31)</f>
        <v>1.2698365533419691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33054.387942767222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