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6\"/>
    </mc:Choice>
  </mc:AlternateContent>
  <xr:revisionPtr revIDLastSave="0" documentId="13_ncr:1_{4451D24F-6028-4D5F-8B76-D0567C164620}" xr6:coauthVersionLast="47" xr6:coauthVersionMax="47" xr10:uidLastSave="{00000000-0000-0000-0000-000000000000}"/>
  <bookViews>
    <workbookView xWindow="28680" yWindow="-120" windowWidth="29040" windowHeight="15840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F30" i="1"/>
  <c r="G30" i="1"/>
  <c r="J30" i="2" l="1"/>
  <c r="J31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S35" i="2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S36" i="2" l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G8" i="2"/>
  <c r="E8" i="2"/>
  <c r="U36" i="2" l="1"/>
  <c r="S64" i="2"/>
  <c r="U35" i="2"/>
  <c r="S63" i="2"/>
  <c r="Q11" i="2"/>
  <c r="S37" i="2"/>
  <c r="T37" i="2" s="1"/>
  <c r="J8" i="2"/>
  <c r="L8" i="2" s="1"/>
  <c r="H8" i="2"/>
  <c r="V35" i="2" l="1"/>
  <c r="T63" i="2"/>
  <c r="V36" i="2"/>
  <c r="T64" i="2"/>
  <c r="U37" i="2"/>
  <c r="S65" i="2"/>
  <c r="Q12" i="2"/>
  <c r="S38" i="2"/>
  <c r="T38" i="2" s="1"/>
  <c r="W36" i="2" l="1"/>
  <c r="U64" i="2"/>
  <c r="W35" i="2"/>
  <c r="U63" i="2"/>
  <c r="V37" i="2"/>
  <c r="T65" i="2"/>
  <c r="U38" i="2"/>
  <c r="S66" i="2"/>
  <c r="Q13" i="2"/>
  <c r="S39" i="2"/>
  <c r="T39" i="2" s="1"/>
  <c r="X35" i="2" l="1"/>
  <c r="V63" i="2"/>
  <c r="X36" i="2"/>
  <c r="V64" i="2"/>
  <c r="W37" i="2"/>
  <c r="U65" i="2"/>
  <c r="V38" i="2"/>
  <c r="T66" i="2"/>
  <c r="U39" i="2"/>
  <c r="S67" i="2"/>
  <c r="Q14" i="2"/>
  <c r="S40" i="2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S41" i="2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S42" i="2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S43" i="2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S44" i="2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S45" i="2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S46" i="2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S47" i="2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S48" i="2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S49" i="2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S50" i="2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S51" i="2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S52" i="2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S53" i="2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S54" i="2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S55" i="2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S56" i="2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S57" i="2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S58" i="2"/>
  <c r="AO104" i="2" l="1"/>
  <c r="E29" i="1" s="1"/>
  <c r="AO94" i="2"/>
  <c r="AO93" i="2"/>
  <c r="AO92" i="2"/>
  <c r="AO101" i="2" s="1"/>
  <c r="AO63" i="2"/>
  <c r="AO91" i="2" s="1"/>
  <c r="AO100" i="2" s="1"/>
  <c r="AO90" i="2"/>
  <c r="AO99" i="2" s="1"/>
  <c r="AN90" i="2"/>
  <c r="AN99" i="2" s="1"/>
  <c r="AN88" i="2"/>
  <c r="AN89" i="2"/>
  <c r="AO88" i="2"/>
  <c r="AO89" i="2"/>
  <c r="AO98" i="2" s="1"/>
  <c r="H24" i="3" l="1"/>
  <c r="G24" i="3"/>
  <c r="AN100" i="2"/>
  <c r="I24" i="3"/>
  <c r="AM99" i="2"/>
  <c r="H23" i="3"/>
  <c r="T23" i="3" s="1"/>
  <c r="AN104" i="2"/>
  <c r="E28" i="1" s="1"/>
  <c r="E24" i="3"/>
  <c r="AN101" i="2"/>
  <c r="B24" i="3"/>
  <c r="AN98" i="2"/>
  <c r="AO102" i="2"/>
  <c r="G29" i="1" s="1"/>
  <c r="I29" i="1" s="1"/>
  <c r="AO103" i="2"/>
  <c r="F29" i="1" s="1"/>
  <c r="AO97" i="2"/>
  <c r="B29" i="1"/>
  <c r="B28" i="1"/>
  <c r="C29" i="1"/>
  <c r="D29" i="1"/>
  <c r="J24" i="3" l="1"/>
  <c r="H29" i="1"/>
  <c r="J29" i="1"/>
  <c r="C9" i="2" s="1"/>
  <c r="D9" i="2" s="1"/>
  <c r="AM100" i="2"/>
  <c r="I23" i="3"/>
  <c r="U23" i="3" s="1"/>
  <c r="AL99" i="2"/>
  <c r="H22" i="3"/>
  <c r="T22" i="3" s="1"/>
  <c r="AM98" i="2"/>
  <c r="G23" i="3"/>
  <c r="S23" i="3" s="1"/>
  <c r="AN97" i="2"/>
  <c r="F24" i="3"/>
  <c r="AM104" i="2"/>
  <c r="E27" i="1" s="1"/>
  <c r="E23" i="3"/>
  <c r="Q23" i="3" s="1"/>
  <c r="AN103" i="2"/>
  <c r="F28" i="1" s="1"/>
  <c r="D24" i="3"/>
  <c r="AN102" i="2"/>
  <c r="G28" i="1" s="1"/>
  <c r="C24" i="3"/>
  <c r="AM101" i="2"/>
  <c r="B23" i="3"/>
  <c r="N23" i="3" s="1"/>
  <c r="C28" i="1"/>
  <c r="B27" i="1" l="1"/>
  <c r="D28" i="1"/>
  <c r="I28" i="1"/>
  <c r="G9" i="2"/>
  <c r="E9" i="2"/>
  <c r="AL100" i="2"/>
  <c r="I22" i="3"/>
  <c r="U22" i="3" s="1"/>
  <c r="AK99" i="2"/>
  <c r="H21" i="3"/>
  <c r="T21" i="3" s="1"/>
  <c r="AL98" i="2"/>
  <c r="G22" i="3"/>
  <c r="S22" i="3" s="1"/>
  <c r="AM97" i="2"/>
  <c r="F23" i="3"/>
  <c r="R23" i="3" s="1"/>
  <c r="AL104" i="2"/>
  <c r="E26" i="1" s="1"/>
  <c r="E22" i="3"/>
  <c r="Q22" i="3" s="1"/>
  <c r="AM103" i="2"/>
  <c r="F27" i="1" s="1"/>
  <c r="C27" i="1" s="1"/>
  <c r="D23" i="3"/>
  <c r="P23" i="3" s="1"/>
  <c r="AM102" i="2"/>
  <c r="G27" i="1" s="1"/>
  <c r="C23" i="3"/>
  <c r="O23" i="3" s="1"/>
  <c r="AL101" i="2"/>
  <c r="B22" i="3"/>
  <c r="N22" i="3" s="1"/>
  <c r="B26" i="1" l="1"/>
  <c r="D27" i="1"/>
  <c r="I27" i="1"/>
  <c r="J23" i="3"/>
  <c r="V23" i="3" s="1"/>
  <c r="H28" i="1"/>
  <c r="J28" i="1"/>
  <c r="C10" i="2" s="1"/>
  <c r="D10" i="2" s="1"/>
  <c r="J9" i="2"/>
  <c r="L9" i="2" s="1"/>
  <c r="H9" i="2"/>
  <c r="J22" i="3"/>
  <c r="V22" i="3" s="1"/>
  <c r="H27" i="1"/>
  <c r="J27" i="1"/>
  <c r="C11" i="2" s="1"/>
  <c r="D11" i="2" s="1"/>
  <c r="AK100" i="2"/>
  <c r="I21" i="3"/>
  <c r="U21" i="3" s="1"/>
  <c r="AJ99" i="2"/>
  <c r="H20" i="3"/>
  <c r="T20" i="3" s="1"/>
  <c r="AK98" i="2"/>
  <c r="G21" i="3"/>
  <c r="S21" i="3" s="1"/>
  <c r="AL97" i="2"/>
  <c r="F22" i="3"/>
  <c r="R22" i="3" s="1"/>
  <c r="AK104" i="2"/>
  <c r="E25" i="1" s="1"/>
  <c r="E21" i="3"/>
  <c r="Q21" i="3" s="1"/>
  <c r="AL103" i="2"/>
  <c r="F26" i="1" s="1"/>
  <c r="C26" i="1" s="1"/>
  <c r="D22" i="3"/>
  <c r="P22" i="3" s="1"/>
  <c r="AL102" i="2"/>
  <c r="G26" i="1" s="1"/>
  <c r="C22" i="3"/>
  <c r="O22" i="3" s="1"/>
  <c r="AK101" i="2"/>
  <c r="B21" i="3"/>
  <c r="N21" i="3" s="1"/>
  <c r="B25" i="1" l="1"/>
  <c r="D26" i="1"/>
  <c r="I26" i="1"/>
  <c r="G10" i="2"/>
  <c r="E10" i="2"/>
  <c r="G11" i="2"/>
  <c r="E11" i="2"/>
  <c r="J21" i="3"/>
  <c r="V21" i="3" s="1"/>
  <c r="H26" i="1"/>
  <c r="J26" i="1"/>
  <c r="C12" i="2" s="1"/>
  <c r="D12" i="2" s="1"/>
  <c r="AJ100" i="2"/>
  <c r="I20" i="3"/>
  <c r="U20" i="3" s="1"/>
  <c r="AI99" i="2"/>
  <c r="H19" i="3"/>
  <c r="T19" i="3" s="1"/>
  <c r="AJ98" i="2"/>
  <c r="G20" i="3"/>
  <c r="S20" i="3" s="1"/>
  <c r="AK97" i="2"/>
  <c r="F21" i="3"/>
  <c r="R21" i="3" s="1"/>
  <c r="AJ104" i="2"/>
  <c r="E24" i="1" s="1"/>
  <c r="E20" i="3"/>
  <c r="Q20" i="3" s="1"/>
  <c r="AK103" i="2"/>
  <c r="F25" i="1" s="1"/>
  <c r="C25" i="1" s="1"/>
  <c r="D21" i="3"/>
  <c r="P21" i="3" s="1"/>
  <c r="AK102" i="2"/>
  <c r="G25" i="1" s="1"/>
  <c r="C21" i="3"/>
  <c r="O21" i="3" s="1"/>
  <c r="AJ101" i="2"/>
  <c r="B20" i="3"/>
  <c r="N20" i="3" s="1"/>
  <c r="B24" i="1" l="1"/>
  <c r="D25" i="1"/>
  <c r="I25" i="1"/>
  <c r="J10" i="2"/>
  <c r="L10" i="2" s="1"/>
  <c r="H10" i="2"/>
  <c r="G12" i="2"/>
  <c r="E12" i="2"/>
  <c r="J11" i="2"/>
  <c r="L11" i="2" s="1"/>
  <c r="H11" i="2"/>
  <c r="J20" i="3"/>
  <c r="V20" i="3" s="1"/>
  <c r="H25" i="1"/>
  <c r="J25" i="1"/>
  <c r="C13" i="2" s="1"/>
  <c r="D13" i="2" s="1"/>
  <c r="AI100" i="2"/>
  <c r="I19" i="3"/>
  <c r="U19" i="3" s="1"/>
  <c r="AH99" i="2"/>
  <c r="H18" i="3"/>
  <c r="T18" i="3" s="1"/>
  <c r="AI98" i="2"/>
  <c r="G19" i="3"/>
  <c r="S19" i="3" s="1"/>
  <c r="AJ97" i="2"/>
  <c r="F20" i="3"/>
  <c r="R20" i="3" s="1"/>
  <c r="AI104" i="2"/>
  <c r="E23" i="1" s="1"/>
  <c r="E19" i="3"/>
  <c r="Q19" i="3" s="1"/>
  <c r="AJ103" i="2"/>
  <c r="F24" i="1" s="1"/>
  <c r="C24" i="1" s="1"/>
  <c r="D20" i="3"/>
  <c r="P20" i="3" s="1"/>
  <c r="AJ102" i="2"/>
  <c r="G24" i="1" s="1"/>
  <c r="C20" i="3"/>
  <c r="O20" i="3" s="1"/>
  <c r="AI101" i="2"/>
  <c r="B19" i="3"/>
  <c r="N19" i="3" s="1"/>
  <c r="B23" i="1" l="1"/>
  <c r="D24" i="1"/>
  <c r="I24" i="1"/>
  <c r="G13" i="2"/>
  <c r="E13" i="2"/>
  <c r="J12" i="2"/>
  <c r="L12" i="2" s="1"/>
  <c r="H12" i="2"/>
  <c r="J19" i="3"/>
  <c r="V19" i="3" s="1"/>
  <c r="H24" i="1"/>
  <c r="J24" i="1"/>
  <c r="C14" i="2" s="1"/>
  <c r="D14" i="2" s="1"/>
  <c r="AH100" i="2"/>
  <c r="I18" i="3"/>
  <c r="U18" i="3" s="1"/>
  <c r="AG99" i="2"/>
  <c r="H17" i="3"/>
  <c r="T17" i="3" s="1"/>
  <c r="AH98" i="2"/>
  <c r="G18" i="3"/>
  <c r="S18" i="3" s="1"/>
  <c r="AI97" i="2"/>
  <c r="F19" i="3"/>
  <c r="R19" i="3" s="1"/>
  <c r="AH104" i="2"/>
  <c r="E22" i="1" s="1"/>
  <c r="E18" i="3"/>
  <c r="Q18" i="3" s="1"/>
  <c r="AI103" i="2"/>
  <c r="F23" i="1" s="1"/>
  <c r="C23" i="1" s="1"/>
  <c r="D19" i="3"/>
  <c r="P19" i="3" s="1"/>
  <c r="AI102" i="2"/>
  <c r="G23" i="1" s="1"/>
  <c r="C19" i="3"/>
  <c r="O19" i="3" s="1"/>
  <c r="AH101" i="2"/>
  <c r="B18" i="3"/>
  <c r="N18" i="3" s="1"/>
  <c r="B22" i="1" l="1"/>
  <c r="D23" i="1"/>
  <c r="I23" i="1"/>
  <c r="G14" i="2"/>
  <c r="E14" i="2"/>
  <c r="J13" i="2"/>
  <c r="L13" i="2" s="1"/>
  <c r="H13" i="2"/>
  <c r="J18" i="3"/>
  <c r="V18" i="3" s="1"/>
  <c r="H23" i="1"/>
  <c r="J23" i="1"/>
  <c r="C15" i="2" s="1"/>
  <c r="D15" i="2" s="1"/>
  <c r="AG100" i="2"/>
  <c r="I17" i="3"/>
  <c r="U17" i="3" s="1"/>
  <c r="AF99" i="2"/>
  <c r="H16" i="3"/>
  <c r="T16" i="3" s="1"/>
  <c r="AG98" i="2"/>
  <c r="G17" i="3"/>
  <c r="S17" i="3" s="1"/>
  <c r="AH97" i="2"/>
  <c r="F18" i="3"/>
  <c r="R18" i="3" s="1"/>
  <c r="AG104" i="2"/>
  <c r="E21" i="1" s="1"/>
  <c r="E17" i="3"/>
  <c r="Q17" i="3" s="1"/>
  <c r="AH103" i="2"/>
  <c r="F22" i="1" s="1"/>
  <c r="C22" i="1" s="1"/>
  <c r="D18" i="3"/>
  <c r="P18" i="3" s="1"/>
  <c r="AH102" i="2"/>
  <c r="G22" i="1" s="1"/>
  <c r="C18" i="3"/>
  <c r="O18" i="3" s="1"/>
  <c r="AG101" i="2"/>
  <c r="B17" i="3"/>
  <c r="N17" i="3" s="1"/>
  <c r="B21" i="1" l="1"/>
  <c r="D22" i="1"/>
  <c r="I22" i="1"/>
  <c r="G15" i="2"/>
  <c r="E15" i="2"/>
  <c r="J14" i="2"/>
  <c r="L14" i="2" s="1"/>
  <c r="H14" i="2"/>
  <c r="J17" i="3"/>
  <c r="V17" i="3" s="1"/>
  <c r="H22" i="1"/>
  <c r="J22" i="1"/>
  <c r="C16" i="2" s="1"/>
  <c r="D16" i="2" s="1"/>
  <c r="AF100" i="2"/>
  <c r="I16" i="3"/>
  <c r="U16" i="3" s="1"/>
  <c r="AE99" i="2"/>
  <c r="H15" i="3"/>
  <c r="T15" i="3" s="1"/>
  <c r="AF98" i="2"/>
  <c r="G16" i="3"/>
  <c r="S16" i="3" s="1"/>
  <c r="AG97" i="2"/>
  <c r="F17" i="3"/>
  <c r="R17" i="3" s="1"/>
  <c r="AF104" i="2"/>
  <c r="E20" i="1" s="1"/>
  <c r="E16" i="3"/>
  <c r="Q16" i="3" s="1"/>
  <c r="AG103" i="2"/>
  <c r="F21" i="1" s="1"/>
  <c r="C21" i="1" s="1"/>
  <c r="D17" i="3"/>
  <c r="P17" i="3" s="1"/>
  <c r="AG102" i="2"/>
  <c r="G21" i="1" s="1"/>
  <c r="C17" i="3"/>
  <c r="O17" i="3" s="1"/>
  <c r="AF101" i="2"/>
  <c r="B16" i="3"/>
  <c r="N16" i="3" s="1"/>
  <c r="B20" i="1" l="1"/>
  <c r="D21" i="1"/>
  <c r="I21" i="1"/>
  <c r="G16" i="2"/>
  <c r="E16" i="2"/>
  <c r="J15" i="2"/>
  <c r="L15" i="2" s="1"/>
  <c r="H15" i="2"/>
  <c r="J16" i="3"/>
  <c r="V16" i="3" s="1"/>
  <c r="H21" i="1"/>
  <c r="J21" i="1"/>
  <c r="C17" i="2" s="1"/>
  <c r="D17" i="2" s="1"/>
  <c r="AE100" i="2"/>
  <c r="I15" i="3"/>
  <c r="U15" i="3" s="1"/>
  <c r="AD99" i="2"/>
  <c r="H14" i="3"/>
  <c r="T14" i="3" s="1"/>
  <c r="AE98" i="2"/>
  <c r="G15" i="3"/>
  <c r="S15" i="3" s="1"/>
  <c r="AF97" i="2"/>
  <c r="F16" i="3"/>
  <c r="R16" i="3" s="1"/>
  <c r="AE104" i="2"/>
  <c r="E19" i="1" s="1"/>
  <c r="E15" i="3"/>
  <c r="Q15" i="3" s="1"/>
  <c r="AF103" i="2"/>
  <c r="F20" i="1" s="1"/>
  <c r="C20" i="1" s="1"/>
  <c r="D16" i="3"/>
  <c r="P16" i="3" s="1"/>
  <c r="AF102" i="2"/>
  <c r="G20" i="1" s="1"/>
  <c r="C16" i="3"/>
  <c r="O16" i="3" s="1"/>
  <c r="AE101" i="2"/>
  <c r="B15" i="3"/>
  <c r="N15" i="3" s="1"/>
  <c r="B19" i="1" l="1"/>
  <c r="D20" i="1"/>
  <c r="I20" i="1"/>
  <c r="G17" i="2"/>
  <c r="E17" i="2"/>
  <c r="J16" i="2"/>
  <c r="L16" i="2" s="1"/>
  <c r="H16" i="2"/>
  <c r="J15" i="3"/>
  <c r="V15" i="3" s="1"/>
  <c r="H20" i="1"/>
  <c r="J20" i="1"/>
  <c r="C18" i="2" s="1"/>
  <c r="D18" i="2" s="1"/>
  <c r="AD100" i="2"/>
  <c r="I14" i="3"/>
  <c r="U14" i="3" s="1"/>
  <c r="AC99" i="2"/>
  <c r="H13" i="3"/>
  <c r="T13" i="3" s="1"/>
  <c r="AD98" i="2"/>
  <c r="G14" i="3"/>
  <c r="S14" i="3" s="1"/>
  <c r="AE97" i="2"/>
  <c r="F15" i="3"/>
  <c r="R15" i="3" s="1"/>
  <c r="AD104" i="2"/>
  <c r="E18" i="1" s="1"/>
  <c r="E14" i="3"/>
  <c r="Q14" i="3" s="1"/>
  <c r="AE103" i="2"/>
  <c r="F19" i="1" s="1"/>
  <c r="C19" i="1" s="1"/>
  <c r="D15" i="3"/>
  <c r="P15" i="3" s="1"/>
  <c r="AE102" i="2"/>
  <c r="G19" i="1" s="1"/>
  <c r="C15" i="3"/>
  <c r="O15" i="3" s="1"/>
  <c r="AD101" i="2"/>
  <c r="B14" i="3"/>
  <c r="N14" i="3" s="1"/>
  <c r="B18" i="1" l="1"/>
  <c r="D19" i="1"/>
  <c r="I19" i="1"/>
  <c r="G18" i="2"/>
  <c r="E18" i="2"/>
  <c r="J17" i="2"/>
  <c r="H17" i="2"/>
  <c r="J14" i="3"/>
  <c r="V14" i="3" s="1"/>
  <c r="H19" i="1"/>
  <c r="J19" i="1"/>
  <c r="C19" i="2" s="1"/>
  <c r="D19" i="2" s="1"/>
  <c r="AC100" i="2"/>
  <c r="I13" i="3"/>
  <c r="U13" i="3" s="1"/>
  <c r="AB99" i="2"/>
  <c r="H12" i="3"/>
  <c r="T12" i="3" s="1"/>
  <c r="AC98" i="2"/>
  <c r="G13" i="3"/>
  <c r="S13" i="3" s="1"/>
  <c r="AD97" i="2"/>
  <c r="F14" i="3"/>
  <c r="R14" i="3" s="1"/>
  <c r="AC104" i="2"/>
  <c r="E17" i="1" s="1"/>
  <c r="E13" i="3"/>
  <c r="Q13" i="3" s="1"/>
  <c r="AD103" i="2"/>
  <c r="F18" i="1" s="1"/>
  <c r="C18" i="1" s="1"/>
  <c r="D14" i="3"/>
  <c r="P14" i="3" s="1"/>
  <c r="AD102" i="2"/>
  <c r="G18" i="1" s="1"/>
  <c r="C14" i="3"/>
  <c r="O14" i="3" s="1"/>
  <c r="AC101" i="2"/>
  <c r="B13" i="3"/>
  <c r="N13" i="3" s="1"/>
  <c r="B17" i="1" l="1"/>
  <c r="D18" i="1"/>
  <c r="I18" i="1"/>
  <c r="G19" i="2"/>
  <c r="E19" i="2"/>
  <c r="L17" i="2"/>
  <c r="J18" i="2"/>
  <c r="H18" i="2"/>
  <c r="J13" i="3"/>
  <c r="V13" i="3" s="1"/>
  <c r="H18" i="1"/>
  <c r="J18" i="1"/>
  <c r="C20" i="2" s="1"/>
  <c r="D20" i="2" s="1"/>
  <c r="AB100" i="2"/>
  <c r="I12" i="3"/>
  <c r="U12" i="3" s="1"/>
  <c r="AA99" i="2"/>
  <c r="H11" i="3"/>
  <c r="T11" i="3" s="1"/>
  <c r="AB98" i="2"/>
  <c r="G12" i="3"/>
  <c r="S12" i="3" s="1"/>
  <c r="AC97" i="2"/>
  <c r="F13" i="3"/>
  <c r="R13" i="3" s="1"/>
  <c r="AB104" i="2"/>
  <c r="E16" i="1" s="1"/>
  <c r="E12" i="3"/>
  <c r="Q12" i="3" s="1"/>
  <c r="AC103" i="2"/>
  <c r="F17" i="1" s="1"/>
  <c r="C17" i="1" s="1"/>
  <c r="D13" i="3"/>
  <c r="P13" i="3" s="1"/>
  <c r="AC102" i="2"/>
  <c r="G17" i="1" s="1"/>
  <c r="C13" i="3"/>
  <c r="O13" i="3" s="1"/>
  <c r="AB101" i="2"/>
  <c r="B12" i="3"/>
  <c r="N12" i="3" s="1"/>
  <c r="B16" i="1" l="1"/>
  <c r="D17" i="1"/>
  <c r="I17" i="1"/>
  <c r="G20" i="2"/>
  <c r="E20" i="2"/>
  <c r="L18" i="2"/>
  <c r="J19" i="2"/>
  <c r="H19" i="2"/>
  <c r="M19" i="2"/>
  <c r="M20" i="2"/>
  <c r="J12" i="3"/>
  <c r="V12" i="3" s="1"/>
  <c r="H17" i="1"/>
  <c r="J17" i="1"/>
  <c r="C21" i="2" s="1"/>
  <c r="D21" i="2" s="1"/>
  <c r="AA100" i="2"/>
  <c r="I11" i="3"/>
  <c r="U11" i="3" s="1"/>
  <c r="Z99" i="2"/>
  <c r="H10" i="3"/>
  <c r="T10" i="3" s="1"/>
  <c r="AA98" i="2"/>
  <c r="G11" i="3"/>
  <c r="S11" i="3" s="1"/>
  <c r="AB97" i="2"/>
  <c r="F12" i="3"/>
  <c r="R12" i="3" s="1"/>
  <c r="AA104" i="2"/>
  <c r="E15" i="1" s="1"/>
  <c r="E11" i="3"/>
  <c r="Q11" i="3" s="1"/>
  <c r="AB103" i="2"/>
  <c r="F16" i="1" s="1"/>
  <c r="C16" i="1" s="1"/>
  <c r="D12" i="3"/>
  <c r="P12" i="3" s="1"/>
  <c r="AB102" i="2"/>
  <c r="G16" i="1" s="1"/>
  <c r="C12" i="3"/>
  <c r="O12" i="3" s="1"/>
  <c r="AA101" i="2"/>
  <c r="B11" i="3"/>
  <c r="N11" i="3" s="1"/>
  <c r="B15" i="1" l="1"/>
  <c r="D16" i="1"/>
  <c r="I16" i="1"/>
  <c r="G21" i="2"/>
  <c r="E21" i="2"/>
  <c r="L19" i="2"/>
  <c r="J20" i="2"/>
  <c r="H20" i="2"/>
  <c r="J11" i="3"/>
  <c r="V11" i="3" s="1"/>
  <c r="H16" i="1"/>
  <c r="J16" i="1"/>
  <c r="C22" i="2" s="1"/>
  <c r="D22" i="2" s="1"/>
  <c r="Z100" i="2"/>
  <c r="I10" i="3"/>
  <c r="U10" i="3" s="1"/>
  <c r="Y99" i="2"/>
  <c r="H9" i="3"/>
  <c r="T9" i="3" s="1"/>
  <c r="Z98" i="2"/>
  <c r="G10" i="3"/>
  <c r="S10" i="3" s="1"/>
  <c r="AA97" i="2"/>
  <c r="F11" i="3"/>
  <c r="R11" i="3" s="1"/>
  <c r="Z104" i="2"/>
  <c r="E14" i="1" s="1"/>
  <c r="E10" i="3"/>
  <c r="Q10" i="3" s="1"/>
  <c r="AA103" i="2"/>
  <c r="F15" i="1" s="1"/>
  <c r="C15" i="1" s="1"/>
  <c r="D11" i="3"/>
  <c r="P11" i="3" s="1"/>
  <c r="AA102" i="2"/>
  <c r="G15" i="1" s="1"/>
  <c r="C11" i="3"/>
  <c r="O11" i="3" s="1"/>
  <c r="Z101" i="2"/>
  <c r="B10" i="3"/>
  <c r="N10" i="3" s="1"/>
  <c r="B14" i="1" l="1"/>
  <c r="D15" i="1"/>
  <c r="I15" i="1"/>
  <c r="G22" i="2"/>
  <c r="E22" i="2"/>
  <c r="N20" i="2"/>
  <c r="L20" i="2"/>
  <c r="J21" i="2"/>
  <c r="H21" i="2"/>
  <c r="M22" i="2"/>
  <c r="M21" i="2"/>
  <c r="J10" i="3"/>
  <c r="V10" i="3" s="1"/>
  <c r="H15" i="1"/>
  <c r="J15" i="1"/>
  <c r="C23" i="2" s="1"/>
  <c r="D23" i="2" s="1"/>
  <c r="Y100" i="2"/>
  <c r="I9" i="3"/>
  <c r="U9" i="3" s="1"/>
  <c r="X99" i="2"/>
  <c r="H8" i="3"/>
  <c r="T8" i="3" s="1"/>
  <c r="Y98" i="2"/>
  <c r="G9" i="3"/>
  <c r="S9" i="3" s="1"/>
  <c r="Z97" i="2"/>
  <c r="F10" i="3"/>
  <c r="R10" i="3" s="1"/>
  <c r="Y104" i="2"/>
  <c r="E13" i="1" s="1"/>
  <c r="E9" i="3"/>
  <c r="Q9" i="3" s="1"/>
  <c r="Z103" i="2"/>
  <c r="F14" i="1" s="1"/>
  <c r="C14" i="1" s="1"/>
  <c r="D10" i="3"/>
  <c r="P10" i="3" s="1"/>
  <c r="Z102" i="2"/>
  <c r="G14" i="1" s="1"/>
  <c r="C10" i="3"/>
  <c r="O10" i="3" s="1"/>
  <c r="Y101" i="2"/>
  <c r="B9" i="3"/>
  <c r="N9" i="3" s="1"/>
  <c r="B13" i="1" l="1"/>
  <c r="D14" i="1"/>
  <c r="I14" i="1"/>
  <c r="G23" i="2"/>
  <c r="E23" i="2"/>
  <c r="N21" i="2"/>
  <c r="L21" i="2"/>
  <c r="J22" i="2"/>
  <c r="H22" i="2"/>
  <c r="M23" i="2"/>
  <c r="J9" i="3"/>
  <c r="V9" i="3" s="1"/>
  <c r="H14" i="1"/>
  <c r="J14" i="1"/>
  <c r="C24" i="2" s="1"/>
  <c r="D24" i="2" s="1"/>
  <c r="X100" i="2"/>
  <c r="I8" i="3"/>
  <c r="U8" i="3" s="1"/>
  <c r="W99" i="2"/>
  <c r="H7" i="3"/>
  <c r="T7" i="3" s="1"/>
  <c r="X98" i="2"/>
  <c r="G8" i="3"/>
  <c r="S8" i="3" s="1"/>
  <c r="Y97" i="2"/>
  <c r="F9" i="3"/>
  <c r="R9" i="3" s="1"/>
  <c r="X104" i="2"/>
  <c r="E12" i="1" s="1"/>
  <c r="E8" i="3"/>
  <c r="Q8" i="3" s="1"/>
  <c r="Y103" i="2"/>
  <c r="F13" i="1" s="1"/>
  <c r="C13" i="1" s="1"/>
  <c r="D9" i="3"/>
  <c r="P9" i="3" s="1"/>
  <c r="Y102" i="2"/>
  <c r="G13" i="1" s="1"/>
  <c r="C9" i="3"/>
  <c r="O9" i="3" s="1"/>
  <c r="X101" i="2"/>
  <c r="B8" i="3"/>
  <c r="N8" i="3" s="1"/>
  <c r="B12" i="1" l="1"/>
  <c r="D13" i="1"/>
  <c r="I13" i="1"/>
  <c r="G24" i="2"/>
  <c r="E24" i="2"/>
  <c r="N22" i="2"/>
  <c r="L22" i="2"/>
  <c r="J23" i="2"/>
  <c r="H23" i="2"/>
  <c r="M24" i="2"/>
  <c r="J8" i="3"/>
  <c r="V8" i="3" s="1"/>
  <c r="H13" i="1"/>
  <c r="J13" i="1"/>
  <c r="C25" i="2" s="1"/>
  <c r="D25" i="2" s="1"/>
  <c r="W100" i="2"/>
  <c r="I7" i="3"/>
  <c r="U7" i="3" s="1"/>
  <c r="V99" i="2"/>
  <c r="H6" i="3"/>
  <c r="T6" i="3" s="1"/>
  <c r="W98" i="2"/>
  <c r="G7" i="3"/>
  <c r="S7" i="3" s="1"/>
  <c r="X97" i="2"/>
  <c r="F8" i="3"/>
  <c r="R8" i="3" s="1"/>
  <c r="W104" i="2"/>
  <c r="E11" i="1" s="1"/>
  <c r="E7" i="3"/>
  <c r="Q7" i="3" s="1"/>
  <c r="X103" i="2"/>
  <c r="F12" i="1" s="1"/>
  <c r="C12" i="1" s="1"/>
  <c r="D8" i="3"/>
  <c r="P8" i="3" s="1"/>
  <c r="X102" i="2"/>
  <c r="G12" i="1" s="1"/>
  <c r="C8" i="3"/>
  <c r="O8" i="3" s="1"/>
  <c r="W101" i="2"/>
  <c r="B7" i="3"/>
  <c r="N7" i="3" s="1"/>
  <c r="B11" i="1" l="1"/>
  <c r="D12" i="1"/>
  <c r="I12" i="1"/>
  <c r="G25" i="2"/>
  <c r="E25" i="2"/>
  <c r="N23" i="2"/>
  <c r="L23" i="2"/>
  <c r="J24" i="2"/>
  <c r="H24" i="2"/>
  <c r="M25" i="2"/>
  <c r="J7" i="3"/>
  <c r="V7" i="3" s="1"/>
  <c r="H12" i="1"/>
  <c r="J12" i="1"/>
  <c r="C26" i="2" s="1"/>
  <c r="D26" i="2" s="1"/>
  <c r="V100" i="2"/>
  <c r="I6" i="3"/>
  <c r="U6" i="3" s="1"/>
  <c r="U99" i="2"/>
  <c r="H5" i="3"/>
  <c r="T5" i="3" s="1"/>
  <c r="V98" i="2"/>
  <c r="G6" i="3"/>
  <c r="S6" i="3" s="1"/>
  <c r="W97" i="2"/>
  <c r="F7" i="3"/>
  <c r="R7" i="3" s="1"/>
  <c r="V104" i="2"/>
  <c r="E10" i="1" s="1"/>
  <c r="E6" i="3"/>
  <c r="Q6" i="3" s="1"/>
  <c r="W103" i="2"/>
  <c r="F11" i="1" s="1"/>
  <c r="C11" i="1" s="1"/>
  <c r="D7" i="3"/>
  <c r="P7" i="3" s="1"/>
  <c r="W102" i="2"/>
  <c r="G11" i="1" s="1"/>
  <c r="C7" i="3"/>
  <c r="O7" i="3" s="1"/>
  <c r="V101" i="2"/>
  <c r="B6" i="3"/>
  <c r="N6" i="3" s="1"/>
  <c r="B10" i="1" l="1"/>
  <c r="D11" i="1"/>
  <c r="I11" i="1"/>
  <c r="G26" i="2"/>
  <c r="J26" i="2" s="1"/>
  <c r="E26" i="2"/>
  <c r="N24" i="2"/>
  <c r="L24" i="2"/>
  <c r="J25" i="2"/>
  <c r="H25" i="2"/>
  <c r="M26" i="2"/>
  <c r="J6" i="3"/>
  <c r="V6" i="3" s="1"/>
  <c r="H11" i="1"/>
  <c r="J11" i="1"/>
  <c r="C27" i="2" s="1"/>
  <c r="D27" i="2" s="1"/>
  <c r="U100" i="2"/>
  <c r="I5" i="3"/>
  <c r="U5" i="3" s="1"/>
  <c r="T99" i="2"/>
  <c r="H4" i="3"/>
  <c r="T4" i="3" s="1"/>
  <c r="U98" i="2"/>
  <c r="G5" i="3"/>
  <c r="S5" i="3" s="1"/>
  <c r="V97" i="2"/>
  <c r="F6" i="3"/>
  <c r="R6" i="3" s="1"/>
  <c r="U104" i="2"/>
  <c r="E9" i="1" s="1"/>
  <c r="E5" i="3"/>
  <c r="Q5" i="3" s="1"/>
  <c r="V103" i="2"/>
  <c r="F10" i="1" s="1"/>
  <c r="C10" i="1" s="1"/>
  <c r="D6" i="3"/>
  <c r="P6" i="3" s="1"/>
  <c r="V102" i="2"/>
  <c r="G10" i="1" s="1"/>
  <c r="C6" i="3"/>
  <c r="O6" i="3" s="1"/>
  <c r="U101" i="2"/>
  <c r="B5" i="3"/>
  <c r="N5" i="3" s="1"/>
  <c r="B9" i="1" l="1"/>
  <c r="D10" i="1"/>
  <c r="I10" i="1"/>
  <c r="E27" i="2"/>
  <c r="N25" i="2"/>
  <c r="L25" i="2"/>
  <c r="H26" i="2"/>
  <c r="J5" i="3"/>
  <c r="V5" i="3" s="1"/>
  <c r="H10" i="1"/>
  <c r="J10" i="1"/>
  <c r="C28" i="2" s="1"/>
  <c r="D28" i="2" s="1"/>
  <c r="T100" i="2"/>
  <c r="I4" i="3"/>
  <c r="U4" i="3" s="1"/>
  <c r="S99" i="2"/>
  <c r="H3" i="3"/>
  <c r="T3" i="3" s="1"/>
  <c r="T98" i="2"/>
  <c r="G4" i="3"/>
  <c r="S4" i="3" s="1"/>
  <c r="U97" i="2"/>
  <c r="F5" i="3"/>
  <c r="R5" i="3" s="1"/>
  <c r="T104" i="2"/>
  <c r="E8" i="1" s="1"/>
  <c r="E4" i="3"/>
  <c r="Q4" i="3" s="1"/>
  <c r="U103" i="2"/>
  <c r="F9" i="1" s="1"/>
  <c r="C9" i="1" s="1"/>
  <c r="D5" i="3"/>
  <c r="P5" i="3" s="1"/>
  <c r="U102" i="2"/>
  <c r="G9" i="1" s="1"/>
  <c r="C5" i="3"/>
  <c r="O5" i="3" s="1"/>
  <c r="T101" i="2"/>
  <c r="B4" i="3"/>
  <c r="N4" i="3" s="1"/>
  <c r="B8" i="1" l="1"/>
  <c r="D9" i="1"/>
  <c r="I9" i="1"/>
  <c r="E28" i="2"/>
  <c r="N26" i="2"/>
  <c r="L26" i="2"/>
  <c r="J4" i="3"/>
  <c r="V4" i="3" s="1"/>
  <c r="H9" i="1"/>
  <c r="J9" i="1"/>
  <c r="C29" i="2" s="1"/>
  <c r="D29" i="2" s="1"/>
  <c r="S100" i="2"/>
  <c r="I3" i="3"/>
  <c r="U3" i="3" s="1"/>
  <c r="H2" i="3"/>
  <c r="T2" i="3" s="1"/>
  <c r="S98" i="2"/>
  <c r="G3" i="3"/>
  <c r="S3" i="3" s="1"/>
  <c r="T97" i="2"/>
  <c r="F4" i="3"/>
  <c r="R4" i="3" s="1"/>
  <c r="S104" i="2"/>
  <c r="E7" i="1" s="1"/>
  <c r="E3" i="3"/>
  <c r="Q3" i="3" s="1"/>
  <c r="T103" i="2"/>
  <c r="F8" i="1" s="1"/>
  <c r="C8" i="1" s="1"/>
  <c r="D4" i="3"/>
  <c r="P4" i="3" s="1"/>
  <c r="T102" i="2"/>
  <c r="G8" i="1" s="1"/>
  <c r="C4" i="3"/>
  <c r="O4" i="3" s="1"/>
  <c r="S101" i="2"/>
  <c r="B2" i="3" s="1"/>
  <c r="B3" i="3"/>
  <c r="N3" i="3" s="1"/>
  <c r="D8" i="1" l="1"/>
  <c r="I8" i="1"/>
  <c r="N2" i="3"/>
  <c r="E29" i="2"/>
  <c r="J3" i="3"/>
  <c r="V3" i="3" s="1"/>
  <c r="H8" i="1"/>
  <c r="J8" i="1"/>
  <c r="C30" i="2" s="1"/>
  <c r="D30" i="2" s="1"/>
  <c r="I2" i="3"/>
  <c r="U2" i="3" s="1"/>
  <c r="B7" i="1"/>
  <c r="G2" i="3"/>
  <c r="S2" i="3" s="1"/>
  <c r="S97" i="2"/>
  <c r="F3" i="3"/>
  <c r="R3" i="3" s="1"/>
  <c r="E2" i="3"/>
  <c r="Q2" i="3" s="1"/>
  <c r="S103" i="2"/>
  <c r="F7" i="1" s="1"/>
  <c r="C7" i="1" s="1"/>
  <c r="D3" i="3"/>
  <c r="P3" i="3" s="1"/>
  <c r="S102" i="2"/>
  <c r="G7" i="1" s="1"/>
  <c r="C3" i="3"/>
  <c r="O3" i="3" s="1"/>
  <c r="J7" i="1" l="1"/>
  <c r="D7" i="1"/>
  <c r="I7" i="1"/>
  <c r="E30" i="2"/>
  <c r="J2" i="3"/>
  <c r="V2" i="3" s="1"/>
  <c r="H7" i="1"/>
  <c r="C31" i="2"/>
  <c r="D31" i="2" s="1"/>
  <c r="F2" i="3"/>
  <c r="R2" i="3" s="1"/>
  <c r="D2" i="3"/>
  <c r="P2" i="3" s="1"/>
  <c r="C2" i="3"/>
  <c r="O2" i="3" s="1"/>
  <c r="L30" i="2" l="1"/>
  <c r="N30" i="2"/>
  <c r="F30" i="2"/>
  <c r="G30" i="2" s="1"/>
  <c r="H30" i="2"/>
  <c r="E31" i="2"/>
  <c r="L31" i="2" l="1"/>
  <c r="N31" i="2"/>
  <c r="F31" i="2"/>
  <c r="G31" i="2" s="1"/>
  <c r="H31" i="2"/>
  <c r="G27" i="2"/>
  <c r="H27" i="2"/>
  <c r="G28" i="2"/>
  <c r="J28" i="2" s="1"/>
  <c r="H28" i="2"/>
  <c r="G29" i="2"/>
  <c r="J29" i="2" s="1"/>
  <c r="H29" i="2"/>
  <c r="N29" i="2" l="1"/>
  <c r="L29" i="2"/>
  <c r="H33" i="2"/>
  <c r="L28" i="2"/>
  <c r="N28" i="2"/>
  <c r="M27" i="2"/>
  <c r="M28" i="2"/>
  <c r="M29" i="2"/>
  <c r="M30" i="2"/>
  <c r="J33" i="2"/>
  <c r="M31" i="2"/>
  <c r="J27" i="2"/>
  <c r="H36" i="2" l="1"/>
  <c r="J36" i="2" s="1"/>
  <c r="N27" i="2"/>
  <c r="L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<sst xmlns="http://schemas.openxmlformats.org/spreadsheetml/2006/main" count="161" uniqueCount="69">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</sst>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0.10365636371028256</c:v>
                </c:pt>
                <c:pt idx="1">
                  <c:v>0.7227173257938635</c:v>
                </c:pt>
                <c:pt idx="2">
                  <c:v>0.83017874271287651</c:v>
                </c:pt>
                <c:pt idx="3">
                  <c:v>0.8419009241333163</c:v>
                </c:pt>
                <c:pt idx="4">
                  <c:v>0.87188565125868112</c:v>
                </c:pt>
                <c:pt idx="5">
                  <c:v>0.94650586042207718</c:v>
                </c:pt>
                <c:pt idx="6">
                  <c:v>0.94879288919330818</c:v>
                </c:pt>
                <c:pt idx="7">
                  <c:v>0.95122045577533443</c:v>
                </c:pt>
                <c:pt idx="8">
                  <c:v>0.95466029603763503</c:v>
                </c:pt>
                <c:pt idx="9">
                  <c:v>0.95619491910704191</c:v>
                </c:pt>
                <c:pt idx="10">
                  <c:v>0.95712197437454682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0.1019847844956817</c:v>
                </c:pt>
                <c:pt idx="1">
                  <c:v>0.62712710323491683</c:v>
                </c:pt>
                <c:pt idx="2">
                  <c:v>0.78250217305425906</c:v>
                </c:pt>
                <c:pt idx="3">
                  <c:v>0.79743789841473267</c:v>
                </c:pt>
                <c:pt idx="4">
                  <c:v>0.84035193722189239</c:v>
                </c:pt>
                <c:pt idx="5">
                  <c:v>0.94513330213068047</c:v>
                </c:pt>
                <c:pt idx="6">
                  <c:v>0.94724024464236056</c:v>
                </c:pt>
                <c:pt idx="7">
                  <c:v>0.95044383064894777</c:v>
                </c:pt>
                <c:pt idx="8">
                  <c:v>0.95434928938234032</c:v>
                </c:pt>
                <c:pt idx="9">
                  <c:v>0.95585410537264826</c:v>
                </c:pt>
                <c:pt idx="10">
                  <c:v>0.95690123109736203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0.15736579892157507</c:v>
                </c:pt>
                <c:pt idx="1">
                  <c:v>0.80591929157372311</c:v>
                </c:pt>
                <c:pt idx="2">
                  <c:v>0.83441976559845998</c:v>
                </c:pt>
                <c:pt idx="3">
                  <c:v>0.85728057079094477</c:v>
                </c:pt>
                <c:pt idx="4">
                  <c:v>0.94711289270396137</c:v>
                </c:pt>
                <c:pt idx="5">
                  <c:v>0.9588912639410333</c:v>
                </c:pt>
                <c:pt idx="6">
                  <c:v>0.96369183927773328</c:v>
                </c:pt>
                <c:pt idx="7">
                  <c:v>0.96773823428354466</c:v>
                </c:pt>
                <c:pt idx="8">
                  <c:v>0.97197222449815324</c:v>
                </c:pt>
                <c:pt idx="9">
                  <c:v>0.9742202373183303</c:v>
                </c:pt>
                <c:pt idx="10">
                  <c:v>0.97518516425717428</c:v>
                </c:pt>
                <c:pt idx="11">
                  <c:v>0.97890957240211796</c:v>
                </c:pt>
                <c:pt idx="12">
                  <c:v>0.98007036913733026</c:v>
                </c:pt>
                <c:pt idx="13">
                  <c:v>0.98122226920793276</c:v>
                </c:pt>
                <c:pt idx="14">
                  <c:v>0.98702281665640923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0.30581396242093078</c:v>
                </c:pt>
                <c:pt idx="1">
                  <c:v>0.93764929530734986</c:v>
                </c:pt>
                <c:pt idx="2">
                  <c:v>0.95350128155729541</c:v>
                </c:pt>
                <c:pt idx="3">
                  <c:v>0.96538713951862298</c:v>
                </c:pt>
                <c:pt idx="4">
                  <c:v>0.98358367267492908</c:v>
                </c:pt>
                <c:pt idx="5">
                  <c:v>0.99040122943306586</c:v>
                </c:pt>
                <c:pt idx="6">
                  <c:v>0.99208096207108876</c:v>
                </c:pt>
                <c:pt idx="7">
                  <c:v>0.99536695436870914</c:v>
                </c:pt>
                <c:pt idx="8">
                  <c:v>0.99658940987237066</c:v>
                </c:pt>
                <c:pt idx="9">
                  <c:v>0.99757617482268279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1.8621427257042331E-2</c:v>
                </c:pt>
                <c:pt idx="1">
                  <c:v>0.5455622081935434</c:v>
                </c:pt>
                <c:pt idx="2">
                  <c:v>0.81782820317809435</c:v>
                </c:pt>
                <c:pt idx="3">
                  <c:v>0.82889221819290426</c:v>
                </c:pt>
                <c:pt idx="4">
                  <c:v>0.85726349965988513</c:v>
                </c:pt>
                <c:pt idx="5">
                  <c:v>0.9433668262965188</c:v>
                </c:pt>
                <c:pt idx="6">
                  <c:v>0.94675355861093546</c:v>
                </c:pt>
                <c:pt idx="7">
                  <c:v>0.94937846243445245</c:v>
                </c:pt>
                <c:pt idx="8">
                  <c:v>0.9522076544405762</c:v>
                </c:pt>
                <c:pt idx="9">
                  <c:v>0.95397596414934238</c:v>
                </c:pt>
                <c:pt idx="10">
                  <c:v>0.95502458094834453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2.4846728053980981E-2</c:v>
                </c:pt>
                <c:pt idx="1">
                  <c:v>0.40582073906136312</c:v>
                </c:pt>
                <c:pt idx="2">
                  <c:v>0.76135669722351951</c:v>
                </c:pt>
                <c:pt idx="3">
                  <c:v>0.77512882642089431</c:v>
                </c:pt>
                <c:pt idx="4">
                  <c:v>0.81606611439812993</c:v>
                </c:pt>
                <c:pt idx="5">
                  <c:v>0.94116787170617244</c:v>
                </c:pt>
                <c:pt idx="6">
                  <c:v>0.94488684168160164</c:v>
                </c:pt>
                <c:pt idx="7">
                  <c:v>0.94856719072697782</c:v>
                </c:pt>
                <c:pt idx="8">
                  <c:v>0.95174122338115263</c:v>
                </c:pt>
                <c:pt idx="9">
                  <c:v>0.953549262260595</c:v>
                </c:pt>
                <c:pt idx="10">
                  <c:v>0.95477210132024559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3.3825485369264399E-2</c:v>
                </c:pt>
                <c:pt idx="1">
                  <c:v>0.78844257672639217</c:v>
                </c:pt>
                <c:pt idx="2">
                  <c:v>0.81668567696280969</c:v>
                </c:pt>
                <c:pt idx="3">
                  <c:v>0.83475023721122477</c:v>
                </c:pt>
                <c:pt idx="4">
                  <c:v>0.908571051694537</c:v>
                </c:pt>
                <c:pt idx="5">
                  <c:v>0.95016475890637642</c:v>
                </c:pt>
                <c:pt idx="6">
                  <c:v>0.95803075034073426</c:v>
                </c:pt>
                <c:pt idx="7">
                  <c:v>0.96280575930237999</c:v>
                </c:pt>
                <c:pt idx="8">
                  <c:v>0.96695760694014821</c:v>
                </c:pt>
                <c:pt idx="9">
                  <c:v>0.96957758451283893</c:v>
                </c:pt>
                <c:pt idx="10">
                  <c:v>0.97063361462372622</c:v>
                </c:pt>
                <c:pt idx="11">
                  <c:v>0.97471028123279924</c:v>
                </c:pt>
                <c:pt idx="12">
                  <c:v>0.9753393031675861</c:v>
                </c:pt>
                <c:pt idx="13">
                  <c:v>0.97595214657551377</c:v>
                </c:pt>
                <c:pt idx="14">
                  <c:v>0.9835305703862216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3.3403314739535839E-2</c:v>
                </c:pt>
                <c:pt idx="1">
                  <c:v>0.9307531317659834</c:v>
                </c:pt>
                <c:pt idx="2">
                  <c:v>0.94654777167331894</c:v>
                </c:pt>
                <c:pt idx="3">
                  <c:v>0.95848115857207383</c:v>
                </c:pt>
                <c:pt idx="4">
                  <c:v>0.97704081220726824</c:v>
                </c:pt>
                <c:pt idx="5">
                  <c:v>0.98222534516710436</c:v>
                </c:pt>
                <c:pt idx="6">
                  <c:v>0.98876775560772323</c:v>
                </c:pt>
                <c:pt idx="7">
                  <c:v>0.99469534151905614</c:v>
                </c:pt>
                <c:pt idx="8">
                  <c:v>0.99583641427417391</c:v>
                </c:pt>
                <c:pt idx="9">
                  <c:v>0.99718940322859484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0.1019847844956817</c:v>
                </c:pt>
                <c:pt idx="1">
                  <c:v>0.62712710323491683</c:v>
                </c:pt>
                <c:pt idx="2">
                  <c:v>0.78250217305425906</c:v>
                </c:pt>
                <c:pt idx="3">
                  <c:v>0.79743789841473267</c:v>
                </c:pt>
                <c:pt idx="4">
                  <c:v>0.84035193722189239</c:v>
                </c:pt>
                <c:pt idx="5">
                  <c:v>0.94513330213068047</c:v>
                </c:pt>
                <c:pt idx="6">
                  <c:v>0.94724024464236056</c:v>
                </c:pt>
                <c:pt idx="7">
                  <c:v>0.95044383064894777</c:v>
                </c:pt>
                <c:pt idx="8">
                  <c:v>0.95434928938234032</c:v>
                </c:pt>
                <c:pt idx="9">
                  <c:v>0.95585410537264826</c:v>
                </c:pt>
                <c:pt idx="10">
                  <c:v>0.95690123109736203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0.14342587345117538</c:v>
                </c:pt>
                <c:pt idx="1">
                  <c:v>0.87055628939877672</c:v>
                </c:pt>
                <c:pt idx="2">
                  <c:v>0.98607653099738901</c:v>
                </c:pt>
                <c:pt idx="3">
                  <c:v>0.96560933525849646</c:v>
                </c:pt>
                <c:pt idx="4">
                  <c:v>0.92116244359002641</c:v>
                </c:pt>
                <c:pt idx="5">
                  <c:v>0.99758953845746512</c:v>
                </c:pt>
                <c:pt idx="6">
                  <c:v>0.99744794535558268</c:v>
                </c:pt>
                <c:pt idx="7">
                  <c:v>0.9963967913229681</c:v>
                </c:pt>
                <c:pt idx="8">
                  <c:v>0.99839507297231822</c:v>
                </c:pt>
                <c:pt idx="9">
                  <c:v>0.99903141366270409</c:v>
                </c:pt>
                <c:pt idx="10">
                  <c:v>0.99691714687302746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0.16262219248635951</c:v>
                </c:pt>
                <c:pt idx="1">
                  <c:v>0.80143816187387318</c:v>
                </c:pt>
                <c:pt idx="2">
                  <c:v>0.98127035924657569</c:v>
                </c:pt>
                <c:pt idx="3">
                  <c:v>0.94893325414465202</c:v>
                </c:pt>
                <c:pt idx="4">
                  <c:v>0.88913588731603033</c:v>
                </c:pt>
                <c:pt idx="5">
                  <c:v>0.99777570418529293</c:v>
                </c:pt>
                <c:pt idx="6">
                  <c:v>0.99662937892458114</c:v>
                </c:pt>
                <c:pt idx="7">
                  <c:v>0.99590772605287925</c:v>
                </c:pt>
                <c:pt idx="8">
                  <c:v>0.99842568444091029</c:v>
                </c:pt>
                <c:pt idx="9">
                  <c:v>0.99890571180108845</c:v>
                </c:pt>
                <c:pt idx="10">
                  <c:v>0.99668722554223121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0.19526247921710124</c:v>
                </c:pt>
                <c:pt idx="1">
                  <c:v>0.96584396103764891</c:v>
                </c:pt>
                <c:pt idx="2">
                  <c:v>0.97333334503149538</c:v>
                </c:pt>
                <c:pt idx="3">
                  <c:v>0.90515141056041415</c:v>
                </c:pt>
                <c:pt idx="4">
                  <c:v>0.98771667687464071</c:v>
                </c:pt>
                <c:pt idx="5">
                  <c:v>0.99501855765397174</c:v>
                </c:pt>
                <c:pt idx="6">
                  <c:v>0.99581870916900672</c:v>
                </c:pt>
                <c:pt idx="7">
                  <c:v>0.99564391851136003</c:v>
                </c:pt>
                <c:pt idx="8">
                  <c:v>0.99769250038742263</c:v>
                </c:pt>
                <c:pt idx="9">
                  <c:v>0.99901051925909989</c:v>
                </c:pt>
                <c:pt idx="10">
                  <c:v>0.99619535016313665</c:v>
                </c:pt>
                <c:pt idx="11">
                  <c:v>0.9988155985817283</c:v>
                </c:pt>
                <c:pt idx="12">
                  <c:v>0.99882605592356521</c:v>
                </c:pt>
                <c:pt idx="13">
                  <c:v>0.99412318808583766</c:v>
                </c:pt>
                <c:pt idx="14">
                  <c:v>0.99139093278631829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0.32614962113386836</c:v>
                </c:pt>
                <c:pt idx="1">
                  <c:v>0.98337497121759976</c:v>
                </c:pt>
                <c:pt idx="2">
                  <c:v>0.98768798808812153</c:v>
                </c:pt>
                <c:pt idx="3">
                  <c:v>0.9814997608624193</c:v>
                </c:pt>
                <c:pt idx="4">
                  <c:v>0.99311636884574617</c:v>
                </c:pt>
                <c:pt idx="5">
                  <c:v>0.99830685931668695</c:v>
                </c:pt>
                <c:pt idx="6">
                  <c:v>0.99669871268761934</c:v>
                </c:pt>
                <c:pt idx="7">
                  <c:v>0.9987733609332472</c:v>
                </c:pt>
                <c:pt idx="8">
                  <c:v>0.99901083749269826</c:v>
                </c:pt>
                <c:pt idx="9">
                  <c:v>0.99820620664055359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3.4132546164994261E-2</c:v>
                </c:pt>
                <c:pt idx="1">
                  <c:v>0.66708656668170574</c:v>
                </c:pt>
                <c:pt idx="2">
                  <c:v>0.98665204622269109</c:v>
                </c:pt>
                <c:pt idx="3">
                  <c:v>0.96690482975393555</c:v>
                </c:pt>
                <c:pt idx="4">
                  <c:v>0.90872762934153706</c:v>
                </c:pt>
                <c:pt idx="5">
                  <c:v>0.9964227942069892</c:v>
                </c:pt>
                <c:pt idx="6">
                  <c:v>0.99723513443017653</c:v>
                </c:pt>
                <c:pt idx="7">
                  <c:v>0.99702880774699731</c:v>
                </c:pt>
                <c:pt idx="8">
                  <c:v>0.99814637918016835</c:v>
                </c:pt>
                <c:pt idx="9">
                  <c:v>0.9989020001998683</c:v>
                </c:pt>
                <c:pt idx="10">
                  <c:v>0.99682672385064586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6.1225870593626733E-2</c:v>
                </c:pt>
                <c:pt idx="1">
                  <c:v>0.53302314216357649</c:v>
                </c:pt>
                <c:pt idx="2">
                  <c:v>0.98223246416861221</c:v>
                </c:pt>
                <c:pt idx="3">
                  <c:v>0.94983581935952832</c:v>
                </c:pt>
                <c:pt idx="4">
                  <c:v>0.86707816844485464</c:v>
                </c:pt>
                <c:pt idx="5">
                  <c:v>0.99606411073646595</c:v>
                </c:pt>
                <c:pt idx="6">
                  <c:v>0.9961200966243039</c:v>
                </c:pt>
                <c:pt idx="7">
                  <c:v>0.99666502555925995</c:v>
                </c:pt>
                <c:pt idx="8">
                  <c:v>0.99810388518873583</c:v>
                </c:pt>
                <c:pt idx="9">
                  <c:v>0.99871923461320278</c:v>
                </c:pt>
                <c:pt idx="10">
                  <c:v>0.99656319299967344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4.2901647333287822E-2</c:v>
                </c:pt>
                <c:pt idx="1">
                  <c:v>0.96541741696578864</c:v>
                </c:pt>
                <c:pt idx="2">
                  <c:v>0.97835932301287387</c:v>
                </c:pt>
                <c:pt idx="3">
                  <c:v>0.91875064218078251</c:v>
                </c:pt>
                <c:pt idx="4">
                  <c:v>0.95622474226500143</c:v>
                </c:pt>
                <c:pt idx="5">
                  <c:v>0.99178941653849817</c:v>
                </c:pt>
                <c:pt idx="6">
                  <c:v>0.99504052721381142</c:v>
                </c:pt>
                <c:pt idx="7">
                  <c:v>0.99570627749554985</c:v>
                </c:pt>
                <c:pt idx="8">
                  <c:v>0.9972978154460872</c:v>
                </c:pt>
                <c:pt idx="9">
                  <c:v>0.99891201984458711</c:v>
                </c:pt>
                <c:pt idx="10">
                  <c:v>0.99581756067667937</c:v>
                </c:pt>
                <c:pt idx="11">
                  <c:v>0.99935507373409027</c:v>
                </c:pt>
                <c:pt idx="12">
                  <c:v>0.99937205588401234</c:v>
                </c:pt>
                <c:pt idx="13">
                  <c:v>0.99229467386282477</c:v>
                </c:pt>
                <c:pt idx="14">
                  <c:v>0.98890998002461894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3.5888479554355493E-2</c:v>
                </c:pt>
                <c:pt idx="1">
                  <c:v>0.98331342550264145</c:v>
                </c:pt>
                <c:pt idx="2">
                  <c:v>0.98754969068298326</c:v>
                </c:pt>
                <c:pt idx="3">
                  <c:v>0.98100421865360399</c:v>
                </c:pt>
                <c:pt idx="4">
                  <c:v>0.99472164612189473</c:v>
                </c:pt>
                <c:pt idx="5">
                  <c:v>0.99338326881766315</c:v>
                </c:pt>
                <c:pt idx="6">
                  <c:v>0.99404080258154159</c:v>
                </c:pt>
                <c:pt idx="7">
                  <c:v>0.99885415642693742</c:v>
                </c:pt>
                <c:pt idx="8">
                  <c:v>0.9986431976211938</c:v>
                </c:pt>
                <c:pt idx="9">
                  <c:v>0.99782640451792481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0.16262219248635951</c:v>
                </c:pt>
                <c:pt idx="1">
                  <c:v>0.80143816187387318</c:v>
                </c:pt>
                <c:pt idx="2">
                  <c:v>0.98127035924657569</c:v>
                </c:pt>
                <c:pt idx="3">
                  <c:v>0.94893325414465202</c:v>
                </c:pt>
                <c:pt idx="4">
                  <c:v>0.88913588731603033</c:v>
                </c:pt>
                <c:pt idx="5">
                  <c:v>0.99777570418529293</c:v>
                </c:pt>
                <c:pt idx="6">
                  <c:v>0.99662937892458114</c:v>
                </c:pt>
                <c:pt idx="7">
                  <c:v>0.99590772605287925</c:v>
                </c:pt>
                <c:pt idx="8">
                  <c:v>0.99842568444091029</c:v>
                </c:pt>
                <c:pt idx="9">
                  <c:v>0.99890571180108845</c:v>
                </c:pt>
                <c:pt idx="10">
                  <c:v>0.99668722554223121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7">
          <cell r="C7">
            <v>39127</v>
          </cell>
          <cell r="F7">
            <v>78169</v>
          </cell>
        </row>
        <row r="8">
          <cell r="C8">
            <v>29963</v>
          </cell>
          <cell r="F8">
            <v>90592</v>
          </cell>
        </row>
        <row r="9">
          <cell r="C9">
            <v>32195</v>
          </cell>
          <cell r="F9">
            <v>91433</v>
          </cell>
        </row>
        <row r="10">
          <cell r="C10">
            <v>34209</v>
          </cell>
          <cell r="F10">
            <v>69791</v>
          </cell>
        </row>
        <row r="11">
          <cell r="C11">
            <v>34619</v>
          </cell>
          <cell r="F11">
            <v>94749</v>
          </cell>
        </row>
        <row r="12">
          <cell r="C12">
            <v>34595</v>
          </cell>
          <cell r="F12">
            <v>70178</v>
          </cell>
        </row>
        <row r="13">
          <cell r="C13">
            <v>34164</v>
          </cell>
          <cell r="F13">
            <v>85031</v>
          </cell>
        </row>
        <row r="14">
          <cell r="C14">
            <v>79875</v>
          </cell>
          <cell r="F14">
            <v>83899</v>
          </cell>
        </row>
        <row r="15">
          <cell r="C15">
            <v>40002</v>
          </cell>
          <cell r="F15">
            <v>68895</v>
          </cell>
        </row>
        <row r="16">
          <cell r="C16">
            <v>35293</v>
          </cell>
          <cell r="F16">
            <v>95548</v>
          </cell>
        </row>
        <row r="17">
          <cell r="C17">
            <v>34021</v>
          </cell>
          <cell r="F17">
            <v>55426</v>
          </cell>
        </row>
        <row r="18">
          <cell r="C18">
            <v>36090</v>
          </cell>
          <cell r="F18">
            <v>79875</v>
          </cell>
        </row>
        <row r="19">
          <cell r="C19">
            <v>31400</v>
          </cell>
          <cell r="F19">
            <v>71413</v>
          </cell>
        </row>
        <row r="20">
          <cell r="C20">
            <v>65821</v>
          </cell>
          <cell r="F20">
            <v>83341</v>
          </cell>
        </row>
        <row r="21">
          <cell r="C21">
            <v>34242</v>
          </cell>
          <cell r="F21">
            <v>80686</v>
          </cell>
        </row>
        <row r="22">
          <cell r="C22">
            <v>8961</v>
          </cell>
          <cell r="F22">
            <v>64835</v>
          </cell>
        </row>
        <row r="23">
          <cell r="C23">
            <v>56015</v>
          </cell>
          <cell r="F23">
            <v>82241</v>
          </cell>
        </row>
        <row r="24">
          <cell r="C24">
            <v>37655</v>
          </cell>
          <cell r="F24">
            <v>67083</v>
          </cell>
        </row>
        <row r="25">
          <cell r="C25">
            <v>33841</v>
          </cell>
          <cell r="F25">
            <v>83643</v>
          </cell>
        </row>
        <row r="26">
          <cell r="C26">
            <v>34280</v>
          </cell>
          <cell r="F26">
            <v>73925</v>
          </cell>
        </row>
        <row r="27">
          <cell r="C27">
            <v>33374</v>
          </cell>
          <cell r="F27">
            <v>65572</v>
          </cell>
        </row>
        <row r="28">
          <cell r="C28">
            <v>36599</v>
          </cell>
          <cell r="F28">
            <v>81435</v>
          </cell>
        </row>
        <row r="29">
          <cell r="C29">
            <v>35555</v>
          </cell>
          <cell r="F29">
            <v>70873</v>
          </cell>
          <cell r="H29">
            <v>1.05</v>
          </cell>
        </row>
        <row r="30">
          <cell r="C30">
            <v>31718</v>
          </cell>
          <cell r="F30">
            <v>58342</v>
          </cell>
          <cell r="H30">
            <v>1.1000000000000001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2530.8000000000002</v>
          </cell>
          <cell r="C31">
            <v>29142.06</v>
          </cell>
          <cell r="D31">
            <v>841.83</v>
          </cell>
          <cell r="E31">
            <v>200</v>
          </cell>
          <cell r="F31">
            <v>694.62</v>
          </cell>
          <cell r="G31">
            <v>0</v>
          </cell>
          <cell r="H31">
            <v>0</v>
          </cell>
          <cell r="I31">
            <v>0</v>
          </cell>
          <cell r="J31">
            <v>50</v>
          </cell>
          <cell r="K31">
            <v>125</v>
          </cell>
          <cell r="L31">
            <v>0</v>
          </cell>
          <cell r="M31">
            <v>0</v>
          </cell>
          <cell r="N31">
            <v>0</v>
          </cell>
          <cell r="O31">
            <v>-12.5</v>
          </cell>
          <cell r="P31">
            <v>0</v>
          </cell>
          <cell r="Q31">
            <v>0</v>
          </cell>
          <cell r="R31">
            <v>0</v>
          </cell>
          <cell r="S31">
            <v>5555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1729.05</v>
          </cell>
          <cell r="D32">
            <v>27236.35</v>
          </cell>
          <cell r="E32">
            <v>375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50</v>
          </cell>
          <cell r="L32">
            <v>0</v>
          </cell>
          <cell r="M32">
            <v>0</v>
          </cell>
          <cell r="N32">
            <v>167.5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405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1035.75</v>
          </cell>
          <cell r="E33">
            <v>28707.87</v>
          </cell>
          <cell r="F33">
            <v>157.91</v>
          </cell>
          <cell r="G33">
            <v>1084.1999999999971</v>
          </cell>
          <cell r="H33">
            <v>345</v>
          </cell>
          <cell r="I33">
            <v>235.2</v>
          </cell>
          <cell r="J33">
            <v>100</v>
          </cell>
          <cell r="K33">
            <v>0</v>
          </cell>
          <cell r="L33">
            <v>137</v>
          </cell>
          <cell r="M33">
            <v>42.09</v>
          </cell>
          <cell r="N33">
            <v>117.49</v>
          </cell>
          <cell r="O33">
            <v>100</v>
          </cell>
          <cell r="P33">
            <v>0</v>
          </cell>
          <cell r="Q33">
            <v>0</v>
          </cell>
          <cell r="R33">
            <v>-32.090000000000003</v>
          </cell>
          <cell r="S33">
            <v>165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98.48</v>
          </cell>
          <cell r="F34">
            <v>28948.62</v>
          </cell>
          <cell r="G34">
            <v>3016.5599999999977</v>
          </cell>
          <cell r="H34">
            <v>0</v>
          </cell>
          <cell r="I34">
            <v>8.2899999999999991</v>
          </cell>
          <cell r="J34">
            <v>1529</v>
          </cell>
          <cell r="K34">
            <v>152.97</v>
          </cell>
          <cell r="L34">
            <v>13.26</v>
          </cell>
          <cell r="M34">
            <v>0</v>
          </cell>
          <cell r="N34">
            <v>2</v>
          </cell>
          <cell r="O34">
            <v>174.4</v>
          </cell>
          <cell r="P34">
            <v>100</v>
          </cell>
          <cell r="Q34">
            <v>0</v>
          </cell>
          <cell r="R34">
            <v>0</v>
          </cell>
          <cell r="S34">
            <v>165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27491.3</v>
          </cell>
          <cell r="G35">
            <v>3855.55</v>
          </cell>
          <cell r="H35">
            <v>417</v>
          </cell>
          <cell r="I35">
            <v>-85</v>
          </cell>
          <cell r="J35">
            <v>303</v>
          </cell>
          <cell r="K35">
            <v>130.38</v>
          </cell>
          <cell r="L35">
            <v>0</v>
          </cell>
          <cell r="M35">
            <v>0</v>
          </cell>
          <cell r="N35">
            <v>100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1307.05</v>
          </cell>
          <cell r="V35">
            <v>1100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2616</v>
          </cell>
          <cell r="H36">
            <v>28567.25</v>
          </cell>
          <cell r="I36">
            <v>238.9</v>
          </cell>
          <cell r="J36">
            <v>128</v>
          </cell>
          <cell r="K36">
            <v>243.44</v>
          </cell>
          <cell r="L36">
            <v>0</v>
          </cell>
          <cell r="M36">
            <v>301.5</v>
          </cell>
          <cell r="N36">
            <v>100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1500</v>
          </cell>
          <cell r="V36">
            <v>900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1895.37</v>
          </cell>
          <cell r="I37">
            <v>30178.54</v>
          </cell>
          <cell r="J37">
            <v>929</v>
          </cell>
          <cell r="K37">
            <v>519.12</v>
          </cell>
          <cell r="L37">
            <v>5</v>
          </cell>
          <cell r="M37">
            <v>319</v>
          </cell>
          <cell r="N37">
            <v>-76.290000000000006</v>
          </cell>
          <cell r="O37">
            <v>24.8</v>
          </cell>
          <cell r="P37">
            <v>0</v>
          </cell>
          <cell r="Q37">
            <v>219</v>
          </cell>
          <cell r="R37">
            <v>0</v>
          </cell>
          <cell r="S37">
            <v>150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I38">
            <v>1433.5</v>
          </cell>
          <cell r="J38">
            <v>30923.42</v>
          </cell>
          <cell r="K38">
            <v>1336.7</v>
          </cell>
          <cell r="L38">
            <v>25</v>
          </cell>
          <cell r="M38">
            <v>25</v>
          </cell>
          <cell r="N38">
            <v>44549.03</v>
          </cell>
          <cell r="O38">
            <v>0</v>
          </cell>
          <cell r="P38">
            <v>100</v>
          </cell>
          <cell r="Q38">
            <v>875.34</v>
          </cell>
          <cell r="R38">
            <v>0</v>
          </cell>
          <cell r="S38">
            <v>0</v>
          </cell>
          <cell r="T38">
            <v>0</v>
          </cell>
          <cell r="U38">
            <v>306.93</v>
          </cell>
          <cell r="V38">
            <v>300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1468</v>
          </cell>
          <cell r="K39">
            <v>29320.03</v>
          </cell>
          <cell r="L39">
            <v>6233.38</v>
          </cell>
          <cell r="M39">
            <v>250</v>
          </cell>
          <cell r="N39">
            <v>895.01</v>
          </cell>
          <cell r="O39">
            <v>645.54</v>
          </cell>
          <cell r="P39">
            <v>0</v>
          </cell>
          <cell r="Q39">
            <v>279.86</v>
          </cell>
          <cell r="R39">
            <v>0</v>
          </cell>
          <cell r="S39">
            <v>0</v>
          </cell>
          <cell r="T39">
            <v>0</v>
          </cell>
          <cell r="U39">
            <v>910.2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1230.0999999999999</v>
          </cell>
          <cell r="L40">
            <v>32456.07</v>
          </cell>
          <cell r="M40">
            <v>800</v>
          </cell>
          <cell r="N40">
            <v>0</v>
          </cell>
          <cell r="O40">
            <v>648.46</v>
          </cell>
          <cell r="P40">
            <v>0</v>
          </cell>
          <cell r="Q40">
            <v>0</v>
          </cell>
          <cell r="R40">
            <v>158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1309.8</v>
          </cell>
          <cell r="M41">
            <v>30121.85</v>
          </cell>
          <cell r="N41">
            <v>0</v>
          </cell>
          <cell r="O41">
            <v>194.51</v>
          </cell>
          <cell r="P41">
            <v>1600</v>
          </cell>
          <cell r="Q41">
            <v>241</v>
          </cell>
          <cell r="R41">
            <v>0</v>
          </cell>
          <cell r="S41">
            <v>0</v>
          </cell>
          <cell r="T41">
            <v>186</v>
          </cell>
          <cell r="U41">
            <v>315.87</v>
          </cell>
          <cell r="V41">
            <v>0</v>
          </cell>
          <cell r="W41">
            <v>51.57</v>
          </cell>
          <cell r="X41">
            <v>0</v>
          </cell>
          <cell r="Y41">
            <v>0</v>
          </cell>
        </row>
        <row r="42">
          <cell r="M42">
            <v>2900.9</v>
          </cell>
          <cell r="N42">
            <v>30577.85</v>
          </cell>
          <cell r="O42">
            <v>700</v>
          </cell>
          <cell r="P42">
            <v>71.5</v>
          </cell>
          <cell r="Q42">
            <v>773.5</v>
          </cell>
          <cell r="R42">
            <v>0</v>
          </cell>
          <cell r="S42">
            <v>0</v>
          </cell>
          <cell r="T42">
            <v>160</v>
          </cell>
          <cell r="U42">
            <v>593.70000000000005</v>
          </cell>
          <cell r="V42">
            <v>100</v>
          </cell>
          <cell r="W42">
            <v>212.4</v>
          </cell>
          <cell r="X42">
            <v>0</v>
          </cell>
          <cell r="Y42">
            <v>0</v>
          </cell>
        </row>
        <row r="43">
          <cell r="N43">
            <v>1268</v>
          </cell>
          <cell r="O43">
            <v>12960.91</v>
          </cell>
          <cell r="P43">
            <v>9759.5</v>
          </cell>
          <cell r="Q43">
            <v>1433.87</v>
          </cell>
          <cell r="R43">
            <v>0</v>
          </cell>
          <cell r="S43">
            <v>5606.1</v>
          </cell>
          <cell r="T43">
            <v>222</v>
          </cell>
          <cell r="U43">
            <v>0</v>
          </cell>
          <cell r="V43">
            <v>0</v>
          </cell>
          <cell r="W43">
            <v>125</v>
          </cell>
          <cell r="X43">
            <v>12.53</v>
          </cell>
          <cell r="Y43">
            <v>12.5</v>
          </cell>
        </row>
        <row r="44">
          <cell r="O44">
            <v>1677.5</v>
          </cell>
          <cell r="P44">
            <v>33832.83</v>
          </cell>
          <cell r="Q44">
            <v>29531.08</v>
          </cell>
          <cell r="R44">
            <v>1060</v>
          </cell>
          <cell r="S44">
            <v>-848.54</v>
          </cell>
          <cell r="T44">
            <v>0</v>
          </cell>
          <cell r="U44">
            <v>35</v>
          </cell>
          <cell r="V44">
            <v>480</v>
          </cell>
          <cell r="W44">
            <v>33.71</v>
          </cell>
          <cell r="X44">
            <v>5</v>
          </cell>
          <cell r="Y44">
            <v>14.18</v>
          </cell>
        </row>
        <row r="45">
          <cell r="P45">
            <v>2147.6999999999998</v>
          </cell>
          <cell r="Q45">
            <v>1692.85</v>
          </cell>
          <cell r="R45">
            <v>28907.08</v>
          </cell>
          <cell r="S45">
            <v>0</v>
          </cell>
          <cell r="T45">
            <v>175</v>
          </cell>
          <cell r="U45">
            <v>262.5</v>
          </cell>
          <cell r="V45">
            <v>730</v>
          </cell>
          <cell r="W45">
            <v>227.22</v>
          </cell>
          <cell r="X45">
            <v>100</v>
          </cell>
          <cell r="Y45">
            <v>0</v>
          </cell>
        </row>
        <row r="46">
          <cell r="Q46">
            <v>957.5</v>
          </cell>
          <cell r="R46">
            <v>2076.96</v>
          </cell>
          <cell r="S46">
            <v>3741.3</v>
          </cell>
          <cell r="T46">
            <v>-52.5</v>
          </cell>
          <cell r="U46">
            <v>222.5</v>
          </cell>
          <cell r="V46">
            <v>1741.88</v>
          </cell>
          <cell r="W46">
            <v>173.6</v>
          </cell>
          <cell r="X46">
            <v>100</v>
          </cell>
          <cell r="Y46">
            <v>0</v>
          </cell>
        </row>
        <row r="47">
          <cell r="R47">
            <v>4798.8999999999996</v>
          </cell>
          <cell r="S47">
            <v>30005.08</v>
          </cell>
          <cell r="T47">
            <v>954.1</v>
          </cell>
          <cell r="U47">
            <v>2690</v>
          </cell>
          <cell r="V47">
            <v>16689.5</v>
          </cell>
          <cell r="W47">
            <v>877.74</v>
          </cell>
          <cell r="X47">
            <v>0</v>
          </cell>
          <cell r="Y47">
            <v>0</v>
          </cell>
        </row>
        <row r="48">
          <cell r="S48">
            <v>2277</v>
          </cell>
          <cell r="T48">
            <v>30128.880000000001</v>
          </cell>
          <cell r="U48">
            <v>3924.91</v>
          </cell>
          <cell r="V48">
            <v>996</v>
          </cell>
          <cell r="W48">
            <v>328</v>
          </cell>
          <cell r="X48">
            <v>0</v>
          </cell>
          <cell r="Y48">
            <v>0</v>
          </cell>
        </row>
        <row r="49">
          <cell r="T49">
            <v>1872.5</v>
          </cell>
          <cell r="U49">
            <v>31055.58</v>
          </cell>
          <cell r="V49">
            <v>510</v>
          </cell>
          <cell r="W49">
            <v>123</v>
          </cell>
          <cell r="X49">
            <v>280</v>
          </cell>
          <cell r="Y49">
            <v>0</v>
          </cell>
        </row>
        <row r="50">
          <cell r="U50">
            <v>1312</v>
          </cell>
          <cell r="V50">
            <v>30760.58</v>
          </cell>
          <cell r="W50">
            <v>758.6</v>
          </cell>
          <cell r="X50">
            <v>100</v>
          </cell>
          <cell r="Y50">
            <v>1348.88</v>
          </cell>
        </row>
        <row r="51">
          <cell r="V51">
            <v>1891</v>
          </cell>
          <cell r="W51">
            <v>30093.08</v>
          </cell>
          <cell r="X51">
            <v>383.8</v>
          </cell>
          <cell r="Y51">
            <v>1006.56</v>
          </cell>
        </row>
        <row r="52">
          <cell r="W52">
            <v>550</v>
          </cell>
          <cell r="X52">
            <v>35499.26</v>
          </cell>
          <cell r="Y52">
            <v>550</v>
          </cell>
        </row>
        <row r="53">
          <cell r="X53">
            <v>31344.2</v>
          </cell>
          <cell r="Y53">
            <v>4210.5</v>
          </cell>
        </row>
        <row r="54">
          <cell r="Y54">
            <v>31718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tabSelected="1" workbookViewId="0">
      <selection activeCell="G7" sqref="G7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0.32614962113386836</v>
      </c>
      <c r="C7" s="4">
        <f t="shared" ca="1" si="0"/>
        <v>0.19526247921710124</v>
      </c>
      <c r="D7" s="4">
        <f t="shared" ca="1" si="0"/>
        <v>0.16262219248635951</v>
      </c>
      <c r="E7" s="4">
        <f ca="1">(1/OFFSET(Summary!$S$104,0,$A7))</f>
        <v>0.30581396242093078</v>
      </c>
      <c r="F7" s="4">
        <f ca="1">(1/OFFSET(Summary!$S$103,0,$A7))</f>
        <v>0.15736579892157507</v>
      </c>
      <c r="G7" s="4">
        <f ca="1">(1/OFFSET(Summary!$S$102,0,A7))</f>
        <v>0.1019847844956817</v>
      </c>
      <c r="H7" s="4">
        <f ca="1">+I7/I8</f>
        <v>0.16262219248635951</v>
      </c>
      <c r="I7" s="5">
        <f ca="1">+G7</f>
        <v>0.1019847844956817</v>
      </c>
      <c r="J7" s="5">
        <f ca="1">+G7</f>
        <v>0.1019847844956817</v>
      </c>
    </row>
    <row r="8" spans="1:10" ht="15.5" x14ac:dyDescent="0.35">
      <c r="A8" s="3">
        <f t="shared" ref="A8:A29" si="1">1+A7</f>
        <v>1</v>
      </c>
      <c r="B8" s="4">
        <f t="shared" ca="1" si="0"/>
        <v>0.98337497121759976</v>
      </c>
      <c r="C8" s="4">
        <f t="shared" ca="1" si="0"/>
        <v>0.96584396103764891</v>
      </c>
      <c r="D8" s="4">
        <f t="shared" ca="1" si="0"/>
        <v>0.80143816187387318</v>
      </c>
      <c r="E8" s="4">
        <f ca="1">(1/OFFSET(Summary!$S$104,0,$A8))</f>
        <v>0.93764929530734986</v>
      </c>
      <c r="F8" s="4">
        <f ca="1">(1/OFFSET(Summary!$S$103,0,$A8))</f>
        <v>0.80591929157372311</v>
      </c>
      <c r="G8" s="4">
        <f ca="1">(1/OFFSET(Summary!$S$102,0,A8))</f>
        <v>0.62712710323491683</v>
      </c>
      <c r="H8" s="4">
        <f t="shared" ref="H8:H29" ca="1" si="2">+I8/I9</f>
        <v>0.80143816187387318</v>
      </c>
      <c r="I8" s="5">
        <f t="shared" ref="I8:I29" ca="1" si="3">+G8</f>
        <v>0.62712710323491683</v>
      </c>
      <c r="J8" s="5">
        <f t="shared" ref="J8:J30" ca="1" si="4">I8</f>
        <v>0.62712710323491683</v>
      </c>
    </row>
    <row r="9" spans="1:10" ht="15.5" x14ac:dyDescent="0.35">
      <c r="A9" s="3">
        <f t="shared" si="1"/>
        <v>2</v>
      </c>
      <c r="B9" s="4">
        <f t="shared" ca="1" si="0"/>
        <v>0.98768798808812153</v>
      </c>
      <c r="C9" s="4">
        <f t="shared" ca="1" si="0"/>
        <v>0.97333334503149538</v>
      </c>
      <c r="D9" s="4">
        <f t="shared" ca="1" si="0"/>
        <v>0.98127035924657569</v>
      </c>
      <c r="E9" s="4">
        <f ca="1">(1/OFFSET(Summary!$S$104,0,$A9))</f>
        <v>0.95350128155729541</v>
      </c>
      <c r="F9" s="4">
        <f ca="1">(1/OFFSET(Summary!$S$103,0,$A9))</f>
        <v>0.83441976559845998</v>
      </c>
      <c r="G9" s="4">
        <f ca="1">(1/OFFSET(Summary!$S$102,0,A9))</f>
        <v>0.78250217305425906</v>
      </c>
      <c r="H9" s="4">
        <f t="shared" ca="1" si="2"/>
        <v>0.98127035924657569</v>
      </c>
      <c r="I9" s="5">
        <f t="shared" ca="1" si="3"/>
        <v>0.78250217305425906</v>
      </c>
      <c r="J9" s="5">
        <f t="shared" ca="1" si="4"/>
        <v>0.78250217305425906</v>
      </c>
    </row>
    <row r="10" spans="1:10" ht="15.5" x14ac:dyDescent="0.35">
      <c r="A10" s="3">
        <f t="shared" si="1"/>
        <v>3</v>
      </c>
      <c r="B10" s="4">
        <f t="shared" ca="1" si="0"/>
        <v>0.9814997608624193</v>
      </c>
      <c r="C10" s="4">
        <f t="shared" ca="1" si="0"/>
        <v>0.90515141056041415</v>
      </c>
      <c r="D10" s="4">
        <f t="shared" ca="1" si="0"/>
        <v>0.94893325414465202</v>
      </c>
      <c r="E10" s="4">
        <f ca="1">(1/OFFSET(Summary!$S$104,0,$A10))</f>
        <v>0.96538713951862298</v>
      </c>
      <c r="F10" s="4">
        <f ca="1">(1/OFFSET(Summary!$S$103,0,$A10))</f>
        <v>0.85728057079094477</v>
      </c>
      <c r="G10" s="4">
        <f ca="1">(1/OFFSET(Summary!$S$102,0,A10))</f>
        <v>0.79743789841473267</v>
      </c>
      <c r="H10" s="4">
        <f t="shared" ca="1" si="2"/>
        <v>0.94893325414465202</v>
      </c>
      <c r="I10" s="5">
        <f t="shared" ca="1" si="3"/>
        <v>0.79743789841473267</v>
      </c>
      <c r="J10" s="5">
        <f t="shared" ca="1" si="4"/>
        <v>0.79743789841473267</v>
      </c>
    </row>
    <row r="11" spans="1:10" ht="15.5" x14ac:dyDescent="0.35">
      <c r="A11" s="3">
        <f t="shared" si="1"/>
        <v>4</v>
      </c>
      <c r="B11" s="4">
        <f t="shared" ca="1" si="0"/>
        <v>0.99311636884574617</v>
      </c>
      <c r="C11" s="4">
        <f t="shared" ca="1" si="0"/>
        <v>0.98771667687464071</v>
      </c>
      <c r="D11" s="4">
        <f t="shared" ca="1" si="0"/>
        <v>0.88913588731603033</v>
      </c>
      <c r="E11" s="4">
        <f ca="1">(1/OFFSET(Summary!$S$104,0,$A11))</f>
        <v>0.98358367267492908</v>
      </c>
      <c r="F11" s="4">
        <f ca="1">(1/OFFSET(Summary!$S$103,0,$A11))</f>
        <v>0.94711289270396137</v>
      </c>
      <c r="G11" s="4">
        <f ca="1">(1/OFFSET(Summary!$S$102,0,A11))</f>
        <v>0.84035193722189239</v>
      </c>
      <c r="H11" s="4">
        <f t="shared" ca="1" si="2"/>
        <v>0.88913588731603033</v>
      </c>
      <c r="I11" s="5">
        <f t="shared" ca="1" si="3"/>
        <v>0.84035193722189239</v>
      </c>
      <c r="J11" s="5">
        <f t="shared" ca="1" si="4"/>
        <v>0.84035193722189239</v>
      </c>
    </row>
    <row r="12" spans="1:10" ht="15.5" x14ac:dyDescent="0.35">
      <c r="A12" s="3">
        <f t="shared" si="1"/>
        <v>5</v>
      </c>
      <c r="B12" s="4">
        <f t="shared" ca="1" si="0"/>
        <v>0.99830685931668695</v>
      </c>
      <c r="C12" s="4">
        <f t="shared" ca="1" si="0"/>
        <v>0.99501855765397174</v>
      </c>
      <c r="D12" s="4">
        <f t="shared" ca="1" si="0"/>
        <v>0.99777570418529293</v>
      </c>
      <c r="E12" s="4">
        <f ca="1">(1/OFFSET(Summary!$S$104,0,$A12))</f>
        <v>0.99040122943306586</v>
      </c>
      <c r="F12" s="4">
        <f ca="1">(1/OFFSET(Summary!$S$103,0,$A12))</f>
        <v>0.9588912639410333</v>
      </c>
      <c r="G12" s="4">
        <f ca="1">(1/OFFSET(Summary!$S$102,0,A12))</f>
        <v>0.94513330213068047</v>
      </c>
      <c r="H12" s="4">
        <f t="shared" ca="1" si="2"/>
        <v>0.99777570418529293</v>
      </c>
      <c r="I12" s="5">
        <f t="shared" ca="1" si="3"/>
        <v>0.94513330213068047</v>
      </c>
      <c r="J12" s="5">
        <f t="shared" ca="1" si="4"/>
        <v>0.94513330213068047</v>
      </c>
    </row>
    <row r="13" spans="1:10" ht="15.5" x14ac:dyDescent="0.35">
      <c r="A13" s="3">
        <f t="shared" si="1"/>
        <v>6</v>
      </c>
      <c r="B13" s="4">
        <f t="shared" ca="1" si="0"/>
        <v>0.99669871268761934</v>
      </c>
      <c r="C13" s="4">
        <f t="shared" ca="1" si="0"/>
        <v>0.99581870916900672</v>
      </c>
      <c r="D13" s="4">
        <f t="shared" ca="1" si="0"/>
        <v>0.99662937892458114</v>
      </c>
      <c r="E13" s="4">
        <f ca="1">(1/OFFSET(Summary!$S$104,0,$A13))</f>
        <v>0.99208096207108876</v>
      </c>
      <c r="F13" s="4">
        <f ca="1">(1/OFFSET(Summary!$S$103,0,$A13))</f>
        <v>0.96369183927773328</v>
      </c>
      <c r="G13" s="4">
        <f ca="1">(1/OFFSET(Summary!$S$102,0,A13))</f>
        <v>0.94724024464236056</v>
      </c>
      <c r="H13" s="4">
        <f t="shared" ca="1" si="2"/>
        <v>0.99662937892458114</v>
      </c>
      <c r="I13" s="5">
        <f t="shared" ca="1" si="3"/>
        <v>0.94724024464236056</v>
      </c>
      <c r="J13" s="5">
        <f t="shared" ca="1" si="4"/>
        <v>0.94724024464236056</v>
      </c>
    </row>
    <row r="14" spans="1:10" ht="15.5" x14ac:dyDescent="0.35">
      <c r="A14" s="3">
        <f t="shared" si="1"/>
        <v>7</v>
      </c>
      <c r="B14" s="4">
        <f t="shared" ca="1" si="0"/>
        <v>0.9987733609332472</v>
      </c>
      <c r="C14" s="4">
        <f t="shared" ca="1" si="0"/>
        <v>0.99564391851136003</v>
      </c>
      <c r="D14" s="4">
        <f t="shared" ca="1" si="0"/>
        <v>0.99590772605287925</v>
      </c>
      <c r="E14" s="4">
        <f ca="1">(1/OFFSET(Summary!$S$104,0,$A14))</f>
        <v>0.99536695436870914</v>
      </c>
      <c r="F14" s="4">
        <f ca="1">(1/OFFSET(Summary!$S$103,0,$A14))</f>
        <v>0.96773823428354466</v>
      </c>
      <c r="G14" s="4">
        <f ca="1">(1/OFFSET(Summary!$S$102,0,A14))</f>
        <v>0.95044383064894777</v>
      </c>
      <c r="H14" s="4">
        <f t="shared" ca="1" si="2"/>
        <v>0.99590772605287925</v>
      </c>
      <c r="I14" s="5">
        <f t="shared" ca="1" si="3"/>
        <v>0.95044383064894777</v>
      </c>
      <c r="J14" s="5">
        <f t="shared" ca="1" si="4"/>
        <v>0.95044383064894777</v>
      </c>
    </row>
    <row r="15" spans="1:10" ht="15.5" x14ac:dyDescent="0.35">
      <c r="A15" s="3">
        <f t="shared" si="1"/>
        <v>8</v>
      </c>
      <c r="B15" s="4">
        <f t="shared" ca="1" si="0"/>
        <v>0.99901083749269826</v>
      </c>
      <c r="C15" s="4">
        <f t="shared" ca="1" si="0"/>
        <v>0.99769250038742263</v>
      </c>
      <c r="D15" s="4">
        <f t="shared" ca="1" si="0"/>
        <v>0.99842568444091029</v>
      </c>
      <c r="E15" s="4">
        <f ca="1">(1/OFFSET(Summary!$S$104,0,$A15))</f>
        <v>0.99658940987237066</v>
      </c>
      <c r="F15" s="4">
        <f ca="1">(1/OFFSET(Summary!$S$103,0,$A15))</f>
        <v>0.97197222449815324</v>
      </c>
      <c r="G15" s="4">
        <f ca="1">(1/OFFSET(Summary!$S$102,0,A15))</f>
        <v>0.95434928938234032</v>
      </c>
      <c r="H15" s="4">
        <f t="shared" ca="1" si="2"/>
        <v>0.99842568444091029</v>
      </c>
      <c r="I15" s="5">
        <f t="shared" ca="1" si="3"/>
        <v>0.95434928938234032</v>
      </c>
      <c r="J15" s="5">
        <f t="shared" ca="1" si="4"/>
        <v>0.95434928938234032</v>
      </c>
    </row>
    <row r="16" spans="1:10" ht="15.5" x14ac:dyDescent="0.35">
      <c r="A16" s="3">
        <f t="shared" si="1"/>
        <v>9</v>
      </c>
      <c r="B16" s="4">
        <f t="shared" ca="1" si="0"/>
        <v>0.99820620664055359</v>
      </c>
      <c r="C16" s="4">
        <f t="shared" ca="1" si="0"/>
        <v>0.99901051925909989</v>
      </c>
      <c r="D16" s="4">
        <f t="shared" ca="1" si="0"/>
        <v>0.99890571180108845</v>
      </c>
      <c r="E16" s="4">
        <f ca="1">(1/OFFSET(Summary!$S$104,0,$A16))</f>
        <v>0.99757617482268279</v>
      </c>
      <c r="F16" s="4">
        <f ca="1">(1/OFFSET(Summary!$S$103,0,$A16))</f>
        <v>0.9742202373183303</v>
      </c>
      <c r="G16" s="4">
        <f ca="1">(1/OFFSET(Summary!$S$102,0,A16))</f>
        <v>0.95585410537264826</v>
      </c>
      <c r="H16" s="4">
        <f t="shared" ca="1" si="2"/>
        <v>0.99890571180108845</v>
      </c>
      <c r="I16" s="5">
        <f t="shared" ca="1" si="3"/>
        <v>0.95585410537264826</v>
      </c>
      <c r="J16" s="5">
        <f t="shared" ca="1" si="4"/>
        <v>0.95585410537264826</v>
      </c>
    </row>
    <row r="17" spans="1:10" ht="15.5" x14ac:dyDescent="0.35">
      <c r="A17" s="3">
        <f t="shared" si="1"/>
        <v>10</v>
      </c>
      <c r="B17" s="4">
        <f t="shared" ca="1" si="0"/>
        <v>0.99936883600434512</v>
      </c>
      <c r="C17" s="4">
        <f t="shared" ca="1" si="0"/>
        <v>0.99619535016313665</v>
      </c>
      <c r="D17" s="4">
        <f t="shared" ca="1" si="0"/>
        <v>0.99668722554223121</v>
      </c>
      <c r="E17" s="4">
        <f ca="1">(1/OFFSET(Summary!$S$104,0,$A17))</f>
        <v>0.99936883600434512</v>
      </c>
      <c r="F17" s="4">
        <f ca="1">(1/OFFSET(Summary!$S$103,0,$A17))</f>
        <v>0.97518516425717428</v>
      </c>
      <c r="G17" s="4">
        <f ca="1">(1/OFFSET(Summary!$S$102,0,A17))</f>
        <v>0.95690123109736203</v>
      </c>
      <c r="H17" s="4">
        <f t="shared" ca="1" si="2"/>
        <v>0.99668722554223121</v>
      </c>
      <c r="I17" s="5">
        <f t="shared" ca="1" si="3"/>
        <v>0.95690123109736203</v>
      </c>
      <c r="J17" s="5">
        <f t="shared" ca="1" si="4"/>
        <v>0.95690123109736203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0.9988155985817283</v>
      </c>
      <c r="D18" s="4">
        <f t="shared" ca="1" si="0"/>
        <v>0.99932214983251533</v>
      </c>
      <c r="E18" s="4">
        <f ca="1">(1/OFFSET(Summary!$S$104,0,$A18))</f>
        <v>1</v>
      </c>
      <c r="F18" s="4">
        <f ca="1">(1/OFFSET(Summary!$S$103,0,$A18))</f>
        <v>0.97890957240211796</v>
      </c>
      <c r="G18" s="4">
        <f ca="1">(1/OFFSET(Summary!$S$102,0,A18))</f>
        <v>0.96008176544730539</v>
      </c>
      <c r="H18" s="4">
        <f t="shared" ca="1" si="2"/>
        <v>0.99932214983251533</v>
      </c>
      <c r="I18" s="5">
        <f t="shared" ca="1" si="3"/>
        <v>0.96008176544730539</v>
      </c>
      <c r="J18" s="5">
        <f t="shared" ca="1" si="4"/>
        <v>0.96008176544730539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0.99882605592356521</v>
      </c>
      <c r="D19" s="4">
        <f t="shared" ca="1" si="0"/>
        <v>0.99931054631758232</v>
      </c>
      <c r="E19" s="4">
        <f ca="1">(1/OFFSET(Summary!$S$104,0,$A19))</f>
        <v>1</v>
      </c>
      <c r="F19" s="4">
        <f ca="1">(1/OFFSET(Summary!$S$103,0,$A19))</f>
        <v>0.98007036913733026</v>
      </c>
      <c r="G19" s="4">
        <f ca="1">(1/OFFSET(Summary!$S$102,0,A19))</f>
        <v>0.96073299847122717</v>
      </c>
      <c r="H19" s="4">
        <f t="shared" ca="1" si="2"/>
        <v>0.99931054631758232</v>
      </c>
      <c r="I19" s="5">
        <f t="shared" ca="1" si="3"/>
        <v>0.96073299847122717</v>
      </c>
      <c r="J19" s="5">
        <f t="shared" ca="1" si="4"/>
        <v>0.96073299847122717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0.99412318808583766</v>
      </c>
      <c r="D20" s="4">
        <f t="shared" ca="1" si="0"/>
        <v>0.99575436506787118</v>
      </c>
      <c r="E20" s="4">
        <f ca="1">(1/OFFSET(Summary!$S$104,0,$A20))</f>
        <v>1</v>
      </c>
      <c r="F20" s="4">
        <f ca="1">(1/OFFSET(Summary!$S$103,0,$A20))</f>
        <v>0.98122226920793276</v>
      </c>
      <c r="G20" s="4">
        <f ca="1">(1/OFFSET(Summary!$S$102,0,A20))</f>
        <v>0.96139583637087411</v>
      </c>
      <c r="H20" s="4">
        <f t="shared" ca="1" si="2"/>
        <v>0.99575436506787118</v>
      </c>
      <c r="I20" s="5">
        <f t="shared" ca="1" si="3"/>
        <v>0.96139583637087411</v>
      </c>
      <c r="J20" s="5">
        <f t="shared" ca="1" si="4"/>
        <v>0.96139583637087411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0.99139093278631829</v>
      </c>
      <c r="D21" s="4">
        <f t="shared" ca="1" si="0"/>
        <v>0.99325525402361703</v>
      </c>
      <c r="E21" s="4">
        <f ca="1">(1/OFFSET(Summary!$S$104,0,$A21))</f>
        <v>1</v>
      </c>
      <c r="F21" s="4">
        <f ca="1">(1/OFFSET(Summary!$S$103,0,$A21))</f>
        <v>0.98702281665640923</v>
      </c>
      <c r="G21" s="4">
        <f ca="1">(1/OFFSET(Summary!$S$102,0,A21))</f>
        <v>0.96549497556593167</v>
      </c>
      <c r="H21" s="4">
        <f t="shared" ca="1" si="2"/>
        <v>0.99325525402361703</v>
      </c>
      <c r="I21" s="5">
        <f t="shared" ca="1" si="3"/>
        <v>0.96549497556593167</v>
      </c>
      <c r="J21" s="5">
        <f t="shared" ca="1" si="4"/>
        <v>0.96549497556593167</v>
      </c>
    </row>
    <row r="22" spans="1:10" ht="15.5" x14ac:dyDescent="0.35">
      <c r="A22" s="3">
        <f t="shared" si="1"/>
        <v>15</v>
      </c>
      <c r="B22" s="4">
        <f t="shared" ca="1" si="0"/>
        <v>1</v>
      </c>
      <c r="C22" s="4">
        <f t="shared" ca="1" si="0"/>
        <v>0.99559395190590216</v>
      </c>
      <c r="D22" s="4">
        <f t="shared" ca="1" si="0"/>
        <v>0.99519463392912844</v>
      </c>
      <c r="E22" s="4">
        <f ca="1">(1/OFFSET(Summary!$S$104,0,$A22))</f>
        <v>1</v>
      </c>
      <c r="F22" s="4">
        <f ca="1">(1/OFFSET(Summary!$S$103,0,$A22))</f>
        <v>0.99559395190590216</v>
      </c>
      <c r="G22" s="4">
        <f ca="1">(1/OFFSET(Summary!$S$102,0,A22))</f>
        <v>0.97205121408094231</v>
      </c>
      <c r="H22" s="4">
        <f t="shared" ca="1" si="2"/>
        <v>0.99519463392912844</v>
      </c>
      <c r="I22" s="5">
        <f t="shared" ca="1" si="3"/>
        <v>0.97205121408094231</v>
      </c>
      <c r="J22" s="5">
        <f t="shared" ca="1" si="4"/>
        <v>0.97205121408094231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1</v>
      </c>
      <c r="D23" s="4">
        <f t="shared" ca="1" si="0"/>
        <v>0.9767448305495644</v>
      </c>
      <c r="E23" s="4">
        <f ca="1">(1/OFFSET(Summary!$S$104,0,$A23))</f>
        <v>1</v>
      </c>
      <c r="F23" s="4">
        <f ca="1">(1/OFFSET(Summary!$S$103,0,$A23))</f>
        <v>1</v>
      </c>
      <c r="G23" s="4">
        <f ca="1">(1/OFFSET(Summary!$S$102,0,A23))</f>
        <v>0.9767448305495644</v>
      </c>
      <c r="H23" s="4">
        <f t="shared" ca="1" si="2"/>
        <v>0.9767448305495644</v>
      </c>
      <c r="I23" s="5">
        <f t="shared" ca="1" si="3"/>
        <v>0.9767448305495644</v>
      </c>
      <c r="J23" s="5">
        <f t="shared" ca="1" si="4"/>
        <v>0.9767448305495644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(1/OFFSET(Summary!$S$104,0,$A24))</f>
        <v>1</v>
      </c>
      <c r="F24" s="4">
        <f ca="1">(1/OFFSET(Summary!$S$103,0,$A24))</f>
        <v>1</v>
      </c>
      <c r="G24" s="4">
        <f ca="1">(1/OFFSET(Summary!$S$102,0,A24))</f>
        <v>1</v>
      </c>
      <c r="H24" s="4">
        <f t="shared" ca="1" si="2"/>
        <v>1</v>
      </c>
      <c r="I24" s="5">
        <f t="shared" ca="1" si="3"/>
        <v>1</v>
      </c>
      <c r="J24" s="5">
        <f t="shared" ca="1" si="4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(1/OFFSET(Summary!$S$104,0,$A25))</f>
        <v>1</v>
      </c>
      <c r="F25" s="4">
        <f ca="1">(1/OFFSET(Summary!$S$103,0,$A25))</f>
        <v>1</v>
      </c>
      <c r="G25" s="4">
        <f ca="1">(1/OFFSET(Summary!$S$102,0,A25))</f>
        <v>1</v>
      </c>
      <c r="H25" s="4">
        <f t="shared" ca="1" si="2"/>
        <v>1</v>
      </c>
      <c r="I25" s="5">
        <f t="shared" ca="1" si="3"/>
        <v>1</v>
      </c>
      <c r="J25" s="5">
        <f t="shared" ca="1" si="4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(1/OFFSET(Summary!$S$104,0,$A26))</f>
        <v>1</v>
      </c>
      <c r="F26" s="4">
        <f ca="1">(1/OFFSET(Summary!$S$103,0,$A26))</f>
        <v>1</v>
      </c>
      <c r="G26" s="4">
        <f ca="1">(1/OFFSET(Summary!$S$102,0,A26))</f>
        <v>1</v>
      </c>
      <c r="H26" s="4">
        <f t="shared" ca="1" si="2"/>
        <v>1</v>
      </c>
      <c r="I26" s="5">
        <f t="shared" ca="1" si="3"/>
        <v>1</v>
      </c>
      <c r="J26" s="5">
        <f t="shared" ca="1" si="4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(1/OFFSET(Summary!$S$104,0,$A27))</f>
        <v>1</v>
      </c>
      <c r="F27" s="4">
        <f ca="1">(1/OFFSET(Summary!$S$103,0,$A27))</f>
        <v>1</v>
      </c>
      <c r="G27" s="4">
        <f ca="1">(1/OFFSET(Summary!$S$102,0,A27))</f>
        <v>1</v>
      </c>
      <c r="H27" s="4">
        <f t="shared" ca="1" si="2"/>
        <v>1</v>
      </c>
      <c r="I27" s="5">
        <f t="shared" ca="1" si="3"/>
        <v>1</v>
      </c>
      <c r="J27" s="5">
        <f t="shared" ca="1" si="4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(1/OFFSET(Summary!$S$104,0,$A28))</f>
        <v>1</v>
      </c>
      <c r="F28" s="4">
        <f ca="1">(1/OFFSET(Summary!$S$103,0,$A28))</f>
        <v>1</v>
      </c>
      <c r="G28" s="4">
        <f ca="1">(1/OFFSET(Summary!$S$102,0,A28))</f>
        <v>1</v>
      </c>
      <c r="H28" s="4">
        <f t="shared" ca="1" si="2"/>
        <v>1</v>
      </c>
      <c r="I28" s="5">
        <f t="shared" ca="1" si="3"/>
        <v>1</v>
      </c>
      <c r="J28" s="5">
        <f t="shared" ca="1" si="4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(1/OFFSET(Summary!$S$104,0,$A29))</f>
        <v>1</v>
      </c>
      <c r="F29" s="4">
        <f ca="1">(1/OFFSET(Summary!$S$103,0,$A29))</f>
        <v>1</v>
      </c>
      <c r="G29" s="4">
        <f ca="1">(1/OFFSET(Summary!$S$102,0,A29))</f>
        <v>1</v>
      </c>
      <c r="H29" s="4">
        <f t="shared" ca="1" si="2"/>
        <v>1</v>
      </c>
      <c r="I29" s="5">
        <f t="shared" ca="1" si="3"/>
        <v>1</v>
      </c>
      <c r="J29" s="5">
        <f t="shared" ca="1" si="4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(1/OFFSET(Summary!$S$104,0,$A30))</f>
        <v>1</v>
      </c>
      <c r="F30" s="4">
        <f ca="1">(1/OFFSET(Summary!$S$103,0,$A30))</f>
        <v>1</v>
      </c>
      <c r="G30" s="4">
        <f ca="1">(1/OFFSET(Summary!$S$102,0,A30))</f>
        <v>1</v>
      </c>
      <c r="H30" s="4">
        <v>1</v>
      </c>
      <c r="I30" s="5">
        <v>1</v>
      </c>
      <c r="J30" s="5">
        <f t="shared" si="4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5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5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5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5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5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5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5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5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5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5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5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5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5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5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5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5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5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5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5"/>
        <v>19</v>
      </c>
      <c r="B57" s="4"/>
      <c r="C57" s="4"/>
      <c r="D57" s="4"/>
      <c r="E57" s="4"/>
    </row>
    <row r="58" spans="1:22" ht="15.5" x14ac:dyDescent="0.35">
      <c r="A58" s="1">
        <f t="shared" si="5"/>
        <v>20</v>
      </c>
      <c r="B58" s="4"/>
      <c r="C58" s="4"/>
      <c r="D58" s="4"/>
    </row>
    <row r="59" spans="1:22" ht="15.5" x14ac:dyDescent="0.35">
      <c r="A59" s="1">
        <f t="shared" si="5"/>
        <v>21</v>
      </c>
      <c r="B59" s="4"/>
      <c r="C59" s="4"/>
    </row>
    <row r="60" spans="1:22" ht="15.5" x14ac:dyDescent="0.35">
      <c r="A60" s="1">
        <f t="shared" si="5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0.10365636371028256</v>
      </c>
      <c r="C2" s="33">
        <f ca="1">1/(OFFSET(Summary!$S$102,0,'Plot Patterns'!$A2-1))</f>
        <v>0.1019847844956817</v>
      </c>
      <c r="D2" s="33">
        <f ca="1">1/(OFFSET(Summary!$S$103,0,'Plot Patterns'!$A2-1))</f>
        <v>0.15736579892157507</v>
      </c>
      <c r="E2" s="33">
        <f ca="1">1/(OFFSET(Summary!$S$104,0,'Plot Patterns'!$A2-1))</f>
        <v>0.30581396242093078</v>
      </c>
      <c r="F2" s="33">
        <f ca="1">1/(OFFSET(Summary!$S$97,0,'Plot Patterns'!$A2-1))</f>
        <v>1.8621427257042331E-2</v>
      </c>
      <c r="G2" s="33">
        <f ca="1">1/(OFFSET(Summary!$S$98,0,'Plot Patterns'!$A2-1))</f>
        <v>2.4846728053980981E-2</v>
      </c>
      <c r="H2" s="33">
        <f ca="1">1/(OFFSET(Summary!$S$99,0,'Plot Patterns'!$A2-1))</f>
        <v>3.3825485369264399E-2</v>
      </c>
      <c r="I2" s="33">
        <f ca="1">1/(OFFSET(Summary!$S$100,0,'Plot Patterns'!$A2-1))</f>
        <v>3.3403314739535839E-2</v>
      </c>
      <c r="J2" s="33">
        <f ca="1">+'Completion Factors'!I7</f>
        <v>0.1019847844956817</v>
      </c>
      <c r="M2" s="32">
        <v>1</v>
      </c>
      <c r="N2" s="33">
        <f ca="1">+B2/B3</f>
        <v>0.14342587345117538</v>
      </c>
      <c r="O2" s="33">
        <f t="shared" ref="O2:V17" ca="1" si="0">+C2/C3</f>
        <v>0.16262219248635951</v>
      </c>
      <c r="P2" s="33">
        <f t="shared" ca="1" si="0"/>
        <v>0.19526247921710124</v>
      </c>
      <c r="Q2" s="33">
        <f t="shared" ca="1" si="0"/>
        <v>0.32614962113386836</v>
      </c>
      <c r="R2" s="33">
        <f t="shared" ca="1" si="0"/>
        <v>3.4132546164994261E-2</v>
      </c>
      <c r="S2" s="33">
        <f t="shared" ca="1" si="0"/>
        <v>6.1225870593626733E-2</v>
      </c>
      <c r="T2" s="33">
        <f t="shared" ca="1" si="0"/>
        <v>4.2901647333287822E-2</v>
      </c>
      <c r="U2" s="33">
        <f t="shared" ca="1" si="0"/>
        <v>3.5888479554355493E-2</v>
      </c>
      <c r="V2" s="33">
        <f t="shared" ca="1" si="0"/>
        <v>0.16262219248635951</v>
      </c>
    </row>
    <row r="3" spans="1:27" x14ac:dyDescent="0.35">
      <c r="A3">
        <f>+A2+1</f>
        <v>2</v>
      </c>
      <c r="B3" s="33">
        <f ca="1">1/(OFFSET(Summary!$S$101,0,'Plot Patterns'!$A3-1))</f>
        <v>0.7227173257938635</v>
      </c>
      <c r="C3" s="33">
        <f ca="1">1/(OFFSET(Summary!$S$102,0,'Plot Patterns'!$A3-1))</f>
        <v>0.62712710323491683</v>
      </c>
      <c r="D3" s="33">
        <f ca="1">1/(OFFSET(Summary!$S$103,0,'Plot Patterns'!$A3-1))</f>
        <v>0.80591929157372311</v>
      </c>
      <c r="E3" s="33">
        <f ca="1">1/(OFFSET(Summary!$S$104,0,'Plot Patterns'!$A3-1))</f>
        <v>0.93764929530734986</v>
      </c>
      <c r="F3" s="33">
        <f ca="1">1/(OFFSET(Summary!$S$97,0,'Plot Patterns'!$A3-1))</f>
        <v>0.5455622081935434</v>
      </c>
      <c r="G3" s="33">
        <f ca="1">1/(OFFSET(Summary!$S$98,0,'Plot Patterns'!$A3-1))</f>
        <v>0.40582073906136312</v>
      </c>
      <c r="H3" s="33">
        <f ca="1">1/(OFFSET(Summary!$S$99,0,'Plot Patterns'!$A3-1))</f>
        <v>0.78844257672639217</v>
      </c>
      <c r="I3" s="33">
        <f ca="1">1/(OFFSET(Summary!$S$100,0,'Plot Patterns'!$A3-1))</f>
        <v>0.9307531317659834</v>
      </c>
      <c r="J3" s="33">
        <f ca="1">+'Completion Factors'!I8</f>
        <v>0.62712710323491683</v>
      </c>
      <c r="M3">
        <f>+M2+1</f>
        <v>2</v>
      </c>
      <c r="N3" s="33">
        <f t="shared" ref="N3:N23" ca="1" si="1">+B3/B4</f>
        <v>0.87055628939877672</v>
      </c>
      <c r="O3" s="33">
        <f t="shared" ca="1" si="0"/>
        <v>0.80143816187387318</v>
      </c>
      <c r="P3" s="33">
        <f t="shared" ca="1" si="0"/>
        <v>0.96584396103764891</v>
      </c>
      <c r="Q3" s="33">
        <f t="shared" ca="1" si="0"/>
        <v>0.98337497121759976</v>
      </c>
      <c r="R3" s="33">
        <f t="shared" ca="1" si="0"/>
        <v>0.66708656668170574</v>
      </c>
      <c r="S3" s="33">
        <f t="shared" ca="1" si="0"/>
        <v>0.53302314216357649</v>
      </c>
      <c r="T3" s="33">
        <f t="shared" ca="1" si="0"/>
        <v>0.96541741696578864</v>
      </c>
      <c r="U3" s="33">
        <f t="shared" ca="1" si="0"/>
        <v>0.98331342550264145</v>
      </c>
      <c r="V3" s="33">
        <f t="shared" ca="1" si="0"/>
        <v>0.80143816187387318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0.83017874271287651</v>
      </c>
      <c r="C4" s="33">
        <f ca="1">1/(OFFSET(Summary!$S$102,0,'Plot Patterns'!$A4-1))</f>
        <v>0.78250217305425906</v>
      </c>
      <c r="D4" s="33">
        <f ca="1">1/(OFFSET(Summary!$S$103,0,'Plot Patterns'!$A4-1))</f>
        <v>0.83441976559845998</v>
      </c>
      <c r="E4" s="33">
        <f ca="1">1/(OFFSET(Summary!$S$104,0,'Plot Patterns'!$A4-1))</f>
        <v>0.95350128155729541</v>
      </c>
      <c r="F4" s="33">
        <f ca="1">1/(OFFSET(Summary!$S$97,0,'Plot Patterns'!$A4-1))</f>
        <v>0.81782820317809435</v>
      </c>
      <c r="G4" s="33">
        <f ca="1">1/(OFFSET(Summary!$S$98,0,'Plot Patterns'!$A4-1))</f>
        <v>0.76135669722351951</v>
      </c>
      <c r="H4" s="33">
        <f ca="1">1/(OFFSET(Summary!$S$99,0,'Plot Patterns'!$A4-1))</f>
        <v>0.81668567696280969</v>
      </c>
      <c r="I4" s="33">
        <f ca="1">1/(OFFSET(Summary!$S$100,0,'Plot Patterns'!$A4-1))</f>
        <v>0.94654777167331894</v>
      </c>
      <c r="J4" s="33">
        <f ca="1">+'Completion Factors'!I9</f>
        <v>0.78250217305425906</v>
      </c>
      <c r="M4">
        <f t="shared" ref="M4:M24" si="3">+M3+1</f>
        <v>3</v>
      </c>
      <c r="N4" s="33">
        <f t="shared" ca="1" si="1"/>
        <v>0.98607653099738901</v>
      </c>
      <c r="O4" s="33">
        <f t="shared" ca="1" si="0"/>
        <v>0.98127035924657569</v>
      </c>
      <c r="P4" s="33">
        <f t="shared" ca="1" si="0"/>
        <v>0.97333334503149538</v>
      </c>
      <c r="Q4" s="33">
        <f t="shared" ca="1" si="0"/>
        <v>0.98768798808812153</v>
      </c>
      <c r="R4" s="33">
        <f t="shared" ca="1" si="0"/>
        <v>0.98665204622269109</v>
      </c>
      <c r="S4" s="33">
        <f t="shared" ca="1" si="0"/>
        <v>0.98223246416861221</v>
      </c>
      <c r="T4" s="33">
        <f t="shared" ca="1" si="0"/>
        <v>0.97835932301287387</v>
      </c>
      <c r="U4" s="33">
        <f t="shared" ca="1" si="0"/>
        <v>0.98754969068298326</v>
      </c>
      <c r="V4" s="33">
        <f t="shared" ca="1" si="0"/>
        <v>0.98127035924657569</v>
      </c>
    </row>
    <row r="5" spans="1:27" x14ac:dyDescent="0.35">
      <c r="A5">
        <f t="shared" si="2"/>
        <v>4</v>
      </c>
      <c r="B5" s="33">
        <f ca="1">1/(OFFSET(Summary!$S$101,0,'Plot Patterns'!$A5-1))</f>
        <v>0.8419009241333163</v>
      </c>
      <c r="C5" s="33">
        <f ca="1">1/(OFFSET(Summary!$S$102,0,'Plot Patterns'!$A5-1))</f>
        <v>0.79743789841473267</v>
      </c>
      <c r="D5" s="33">
        <f ca="1">1/(OFFSET(Summary!$S$103,0,'Plot Patterns'!$A5-1))</f>
        <v>0.85728057079094477</v>
      </c>
      <c r="E5" s="33">
        <f ca="1">1/(OFFSET(Summary!$S$104,0,'Plot Patterns'!$A5-1))</f>
        <v>0.96538713951862298</v>
      </c>
      <c r="F5" s="33">
        <f ca="1">1/(OFFSET(Summary!$S$97,0,'Plot Patterns'!$A5-1))</f>
        <v>0.82889221819290426</v>
      </c>
      <c r="G5" s="33">
        <f ca="1">1/(OFFSET(Summary!$S$98,0,'Plot Patterns'!$A5-1))</f>
        <v>0.77512882642089431</v>
      </c>
      <c r="H5" s="33">
        <f ca="1">1/(OFFSET(Summary!$S$99,0,'Plot Patterns'!$A5-1))</f>
        <v>0.83475023721122477</v>
      </c>
      <c r="I5" s="33">
        <f ca="1">1/(OFFSET(Summary!$S$100,0,'Plot Patterns'!$A5-1))</f>
        <v>0.95848115857207383</v>
      </c>
      <c r="J5" s="33">
        <f ca="1">+'Completion Factors'!I10</f>
        <v>0.79743789841473267</v>
      </c>
      <c r="M5">
        <f t="shared" si="3"/>
        <v>4</v>
      </c>
      <c r="N5" s="33">
        <f t="shared" ca="1" si="1"/>
        <v>0.96560933525849646</v>
      </c>
      <c r="O5" s="33">
        <f t="shared" ca="1" si="0"/>
        <v>0.94893325414465202</v>
      </c>
      <c r="P5" s="33">
        <f t="shared" ca="1" si="0"/>
        <v>0.90515141056041415</v>
      </c>
      <c r="Q5" s="33">
        <f t="shared" ca="1" si="0"/>
        <v>0.9814997608624193</v>
      </c>
      <c r="R5" s="33">
        <f t="shared" ca="1" si="0"/>
        <v>0.96690482975393555</v>
      </c>
      <c r="S5" s="33">
        <f t="shared" ca="1" si="0"/>
        <v>0.94983581935952832</v>
      </c>
      <c r="T5" s="33">
        <f t="shared" ca="1" si="0"/>
        <v>0.91875064218078251</v>
      </c>
      <c r="U5" s="33">
        <f t="shared" ca="1" si="0"/>
        <v>0.98100421865360399</v>
      </c>
      <c r="V5" s="33">
        <f t="shared" ca="1" si="0"/>
        <v>0.94893325414465202</v>
      </c>
    </row>
    <row r="6" spans="1:27" x14ac:dyDescent="0.35">
      <c r="A6">
        <f t="shared" si="2"/>
        <v>5</v>
      </c>
      <c r="B6" s="33">
        <f ca="1">1/(OFFSET(Summary!$S$101,0,'Plot Patterns'!$A6-1))</f>
        <v>0.87188565125868112</v>
      </c>
      <c r="C6" s="33">
        <f ca="1">1/(OFFSET(Summary!$S$102,0,'Plot Patterns'!$A6-1))</f>
        <v>0.84035193722189239</v>
      </c>
      <c r="D6" s="33">
        <f ca="1">1/(OFFSET(Summary!$S$103,0,'Plot Patterns'!$A6-1))</f>
        <v>0.94711289270396137</v>
      </c>
      <c r="E6" s="33">
        <f ca="1">1/(OFFSET(Summary!$S$104,0,'Plot Patterns'!$A6-1))</f>
        <v>0.98358367267492908</v>
      </c>
      <c r="F6" s="33">
        <f ca="1">1/(OFFSET(Summary!$S$97,0,'Plot Patterns'!$A6-1))</f>
        <v>0.85726349965988513</v>
      </c>
      <c r="G6" s="33">
        <f ca="1">1/(OFFSET(Summary!$S$98,0,'Plot Patterns'!$A6-1))</f>
        <v>0.81606611439812993</v>
      </c>
      <c r="H6" s="33">
        <f ca="1">1/(OFFSET(Summary!$S$99,0,'Plot Patterns'!$A6-1))</f>
        <v>0.908571051694537</v>
      </c>
      <c r="I6" s="33">
        <f ca="1">1/(OFFSET(Summary!$S$100,0,'Plot Patterns'!$A6-1))</f>
        <v>0.97704081220726824</v>
      </c>
      <c r="J6" s="33">
        <f ca="1">+'Completion Factors'!I11</f>
        <v>0.84035193722189239</v>
      </c>
      <c r="M6">
        <f t="shared" si="3"/>
        <v>5</v>
      </c>
      <c r="N6" s="33">
        <f t="shared" ca="1" si="1"/>
        <v>0.92116244359002641</v>
      </c>
      <c r="O6" s="33">
        <f t="shared" ca="1" si="0"/>
        <v>0.88913588731603033</v>
      </c>
      <c r="P6" s="33">
        <f t="shared" ca="1" si="0"/>
        <v>0.98771667687464071</v>
      </c>
      <c r="Q6" s="33">
        <f t="shared" ca="1" si="0"/>
        <v>0.99311636884574617</v>
      </c>
      <c r="R6" s="33">
        <f t="shared" ca="1" si="0"/>
        <v>0.90872762934153706</v>
      </c>
      <c r="S6" s="33">
        <f t="shared" ca="1" si="0"/>
        <v>0.86707816844485464</v>
      </c>
      <c r="T6" s="33">
        <f t="shared" ca="1" si="0"/>
        <v>0.95622474226500143</v>
      </c>
      <c r="U6" s="33">
        <f t="shared" ca="1" si="0"/>
        <v>0.99472164612189473</v>
      </c>
      <c r="V6" s="33">
        <f t="shared" ca="1" si="0"/>
        <v>0.88913588731603033</v>
      </c>
    </row>
    <row r="7" spans="1:27" x14ac:dyDescent="0.35">
      <c r="A7">
        <f t="shared" si="2"/>
        <v>6</v>
      </c>
      <c r="B7" s="33">
        <f ca="1">1/(OFFSET(Summary!$S$101,0,'Plot Patterns'!$A7-1))</f>
        <v>0.94650586042207718</v>
      </c>
      <c r="C7" s="33">
        <f ca="1">1/(OFFSET(Summary!$S$102,0,'Plot Patterns'!$A7-1))</f>
        <v>0.94513330213068047</v>
      </c>
      <c r="D7" s="33">
        <f ca="1">1/(OFFSET(Summary!$S$103,0,'Plot Patterns'!$A7-1))</f>
        <v>0.9588912639410333</v>
      </c>
      <c r="E7" s="33">
        <f ca="1">1/(OFFSET(Summary!$S$104,0,'Plot Patterns'!$A7-1))</f>
        <v>0.99040122943306586</v>
      </c>
      <c r="F7" s="33">
        <f ca="1">1/(OFFSET(Summary!$S$97,0,'Plot Patterns'!$A7-1))</f>
        <v>0.9433668262965188</v>
      </c>
      <c r="G7" s="33">
        <f ca="1">1/(OFFSET(Summary!$S$98,0,'Plot Patterns'!$A7-1))</f>
        <v>0.94116787170617244</v>
      </c>
      <c r="H7" s="33">
        <f ca="1">1/(OFFSET(Summary!$S$99,0,'Plot Patterns'!$A7-1))</f>
        <v>0.95016475890637642</v>
      </c>
      <c r="I7" s="33">
        <f ca="1">1/(OFFSET(Summary!$S$100,0,'Plot Patterns'!$A7-1))</f>
        <v>0.98222534516710436</v>
      </c>
      <c r="J7" s="33">
        <f ca="1">+'Completion Factors'!I12</f>
        <v>0.94513330213068047</v>
      </c>
      <c r="M7">
        <f t="shared" si="3"/>
        <v>6</v>
      </c>
      <c r="N7" s="33">
        <f t="shared" ca="1" si="1"/>
        <v>0.99758953845746512</v>
      </c>
      <c r="O7" s="33">
        <f t="shared" ca="1" si="0"/>
        <v>0.99777570418529293</v>
      </c>
      <c r="P7" s="33">
        <f t="shared" ca="1" si="0"/>
        <v>0.99501855765397174</v>
      </c>
      <c r="Q7" s="33">
        <f t="shared" ca="1" si="0"/>
        <v>0.99830685931668695</v>
      </c>
      <c r="R7" s="33">
        <f t="shared" ca="1" si="0"/>
        <v>0.9964227942069892</v>
      </c>
      <c r="S7" s="33">
        <f t="shared" ca="1" si="0"/>
        <v>0.99606411073646595</v>
      </c>
      <c r="T7" s="33">
        <f t="shared" ca="1" si="0"/>
        <v>0.99178941653849817</v>
      </c>
      <c r="U7" s="33">
        <f t="shared" ca="1" si="0"/>
        <v>0.99338326881766315</v>
      </c>
      <c r="V7" s="33">
        <f t="shared" ca="1" si="0"/>
        <v>0.99777570418529293</v>
      </c>
    </row>
    <row r="8" spans="1:27" x14ac:dyDescent="0.35">
      <c r="A8">
        <f t="shared" si="2"/>
        <v>7</v>
      </c>
      <c r="B8" s="33">
        <f ca="1">1/(OFFSET(Summary!$S$101,0,'Plot Patterns'!$A8-1))</f>
        <v>0.94879288919330818</v>
      </c>
      <c r="C8" s="33">
        <f ca="1">1/(OFFSET(Summary!$S$102,0,'Plot Patterns'!$A8-1))</f>
        <v>0.94724024464236056</v>
      </c>
      <c r="D8" s="33">
        <f ca="1">1/(OFFSET(Summary!$S$103,0,'Plot Patterns'!$A8-1))</f>
        <v>0.96369183927773328</v>
      </c>
      <c r="E8" s="33">
        <f ca="1">1/(OFFSET(Summary!$S$104,0,'Plot Patterns'!$A8-1))</f>
        <v>0.99208096207108876</v>
      </c>
      <c r="F8" s="33">
        <f ca="1">1/(OFFSET(Summary!$S$97,0,'Plot Patterns'!$A8-1))</f>
        <v>0.94675355861093546</v>
      </c>
      <c r="G8" s="33">
        <f ca="1">1/(OFFSET(Summary!$S$98,0,'Plot Patterns'!$A8-1))</f>
        <v>0.94488684168160164</v>
      </c>
      <c r="H8" s="33">
        <f ca="1">1/(OFFSET(Summary!$S$99,0,'Plot Patterns'!$A8-1))</f>
        <v>0.95803075034073426</v>
      </c>
      <c r="I8" s="33">
        <f ca="1">1/(OFFSET(Summary!$S$100,0,'Plot Patterns'!$A8-1))</f>
        <v>0.98876775560772323</v>
      </c>
      <c r="J8" s="33">
        <f ca="1">+'Completion Factors'!I13</f>
        <v>0.94724024464236056</v>
      </c>
      <c r="M8">
        <f t="shared" si="3"/>
        <v>7</v>
      </c>
      <c r="N8" s="33">
        <f t="shared" ca="1" si="1"/>
        <v>0.99744794535558268</v>
      </c>
      <c r="O8" s="33">
        <f t="shared" ca="1" si="0"/>
        <v>0.99662937892458114</v>
      </c>
      <c r="P8" s="33">
        <f t="shared" ca="1" si="0"/>
        <v>0.99581870916900672</v>
      </c>
      <c r="Q8" s="33">
        <f t="shared" ca="1" si="0"/>
        <v>0.99669871268761934</v>
      </c>
      <c r="R8" s="33">
        <f t="shared" ca="1" si="0"/>
        <v>0.99723513443017653</v>
      </c>
      <c r="S8" s="33">
        <f t="shared" ca="1" si="0"/>
        <v>0.9961200966243039</v>
      </c>
      <c r="T8" s="33">
        <f t="shared" ca="1" si="0"/>
        <v>0.99504052721381142</v>
      </c>
      <c r="U8" s="33">
        <f t="shared" ca="1" si="0"/>
        <v>0.99404080258154159</v>
      </c>
      <c r="V8" s="33">
        <f t="shared" ca="1" si="0"/>
        <v>0.99662937892458114</v>
      </c>
    </row>
    <row r="9" spans="1:27" x14ac:dyDescent="0.35">
      <c r="A9">
        <f t="shared" si="2"/>
        <v>8</v>
      </c>
      <c r="B9" s="33">
        <f ca="1">1/(OFFSET(Summary!$S$101,0,'Plot Patterns'!$A9-1))</f>
        <v>0.95122045577533443</v>
      </c>
      <c r="C9" s="33">
        <f ca="1">1/(OFFSET(Summary!$S$102,0,'Plot Patterns'!$A9-1))</f>
        <v>0.95044383064894777</v>
      </c>
      <c r="D9" s="33">
        <f ca="1">1/(OFFSET(Summary!$S$103,0,'Plot Patterns'!$A9-1))</f>
        <v>0.96773823428354466</v>
      </c>
      <c r="E9" s="33">
        <f ca="1">1/(OFFSET(Summary!$S$104,0,'Plot Patterns'!$A9-1))</f>
        <v>0.99536695436870914</v>
      </c>
      <c r="F9" s="33">
        <f ca="1">1/(OFFSET(Summary!$S$97,0,'Plot Patterns'!$A9-1))</f>
        <v>0.94937846243445245</v>
      </c>
      <c r="G9" s="33">
        <f ca="1">1/(OFFSET(Summary!$S$98,0,'Plot Patterns'!$A9-1))</f>
        <v>0.94856719072697782</v>
      </c>
      <c r="H9" s="33">
        <f ca="1">1/(OFFSET(Summary!$S$99,0,'Plot Patterns'!$A9-1))</f>
        <v>0.96280575930237999</v>
      </c>
      <c r="I9" s="33">
        <f ca="1">1/(OFFSET(Summary!$S$100,0,'Plot Patterns'!$A9-1))</f>
        <v>0.99469534151905614</v>
      </c>
      <c r="J9" s="33">
        <f ca="1">+'Completion Factors'!I14</f>
        <v>0.95044383064894777</v>
      </c>
      <c r="M9">
        <f t="shared" si="3"/>
        <v>8</v>
      </c>
      <c r="N9" s="33">
        <f t="shared" ca="1" si="1"/>
        <v>0.9963967913229681</v>
      </c>
      <c r="O9" s="33">
        <f t="shared" ca="1" si="0"/>
        <v>0.99590772605287925</v>
      </c>
      <c r="P9" s="33">
        <f t="shared" ca="1" si="0"/>
        <v>0.99564391851136003</v>
      </c>
      <c r="Q9" s="33">
        <f t="shared" ca="1" si="0"/>
        <v>0.9987733609332472</v>
      </c>
      <c r="R9" s="33">
        <f t="shared" ca="1" si="0"/>
        <v>0.99702880774699731</v>
      </c>
      <c r="S9" s="33">
        <f t="shared" ca="1" si="0"/>
        <v>0.99666502555925995</v>
      </c>
      <c r="T9" s="33">
        <f t="shared" ca="1" si="0"/>
        <v>0.99570627749554985</v>
      </c>
      <c r="U9" s="33">
        <f t="shared" ca="1" si="0"/>
        <v>0.99885415642693742</v>
      </c>
      <c r="V9" s="33">
        <f t="shared" ca="1" si="0"/>
        <v>0.99590772605287925</v>
      </c>
    </row>
    <row r="10" spans="1:27" x14ac:dyDescent="0.35">
      <c r="A10">
        <f t="shared" si="2"/>
        <v>9</v>
      </c>
      <c r="B10" s="33">
        <f ca="1">1/(OFFSET(Summary!$S$101,0,'Plot Patterns'!$A10-1))</f>
        <v>0.95466029603763503</v>
      </c>
      <c r="C10" s="33">
        <f ca="1">1/(OFFSET(Summary!$S$102,0,'Plot Patterns'!$A10-1))</f>
        <v>0.95434928938234032</v>
      </c>
      <c r="D10" s="33">
        <f ca="1">1/(OFFSET(Summary!$S$103,0,'Plot Patterns'!$A10-1))</f>
        <v>0.97197222449815324</v>
      </c>
      <c r="E10" s="33">
        <f ca="1">1/(OFFSET(Summary!$S$104,0,'Plot Patterns'!$A10-1))</f>
        <v>0.99658940987237066</v>
      </c>
      <c r="F10" s="33">
        <f ca="1">1/(OFFSET(Summary!$S$97,0,'Plot Patterns'!$A10-1))</f>
        <v>0.9522076544405762</v>
      </c>
      <c r="G10" s="33">
        <f ca="1">1/(OFFSET(Summary!$S$98,0,'Plot Patterns'!$A10-1))</f>
        <v>0.95174122338115263</v>
      </c>
      <c r="H10" s="33">
        <f ca="1">1/(OFFSET(Summary!$S$99,0,'Plot Patterns'!$A10-1))</f>
        <v>0.96695760694014821</v>
      </c>
      <c r="I10" s="33">
        <f ca="1">1/(OFFSET(Summary!$S$100,0,'Plot Patterns'!$A10-1))</f>
        <v>0.99583641427417391</v>
      </c>
      <c r="J10" s="33">
        <f ca="1">+'Completion Factors'!I15</f>
        <v>0.95434928938234032</v>
      </c>
      <c r="M10">
        <f t="shared" si="3"/>
        <v>9</v>
      </c>
      <c r="N10" s="33">
        <f t="shared" ca="1" si="1"/>
        <v>0.99839507297231822</v>
      </c>
      <c r="O10" s="33">
        <f t="shared" ca="1" si="0"/>
        <v>0.99842568444091029</v>
      </c>
      <c r="P10" s="33">
        <f t="shared" ca="1" si="0"/>
        <v>0.99769250038742263</v>
      </c>
      <c r="Q10" s="33">
        <f t="shared" ca="1" si="0"/>
        <v>0.99901083749269826</v>
      </c>
      <c r="R10" s="33">
        <f t="shared" ca="1" si="0"/>
        <v>0.99814637918016835</v>
      </c>
      <c r="S10" s="33">
        <f t="shared" ca="1" si="0"/>
        <v>0.99810388518873583</v>
      </c>
      <c r="T10" s="33">
        <f t="shared" ca="1" si="0"/>
        <v>0.9972978154460872</v>
      </c>
      <c r="U10" s="33">
        <f t="shared" ca="1" si="0"/>
        <v>0.9986431976211938</v>
      </c>
      <c r="V10" s="33">
        <f t="shared" ca="1" si="0"/>
        <v>0.99842568444091029</v>
      </c>
    </row>
    <row r="11" spans="1:27" x14ac:dyDescent="0.35">
      <c r="A11">
        <f t="shared" si="2"/>
        <v>10</v>
      </c>
      <c r="B11" s="33">
        <f ca="1">1/(OFFSET(Summary!$S$101,0,'Plot Patterns'!$A11-1))</f>
        <v>0.95619491910704191</v>
      </c>
      <c r="C11" s="33">
        <f ca="1">1/(OFFSET(Summary!$S$102,0,'Plot Patterns'!$A11-1))</f>
        <v>0.95585410537264826</v>
      </c>
      <c r="D11" s="33">
        <f ca="1">1/(OFFSET(Summary!$S$103,0,'Plot Patterns'!$A11-1))</f>
        <v>0.9742202373183303</v>
      </c>
      <c r="E11" s="33">
        <f ca="1">1/(OFFSET(Summary!$S$104,0,'Plot Patterns'!$A11-1))</f>
        <v>0.99757617482268279</v>
      </c>
      <c r="F11" s="33">
        <f ca="1">1/(OFFSET(Summary!$S$97,0,'Plot Patterns'!$A11-1))</f>
        <v>0.95397596414934238</v>
      </c>
      <c r="G11" s="33">
        <f ca="1">1/(OFFSET(Summary!$S$98,0,'Plot Patterns'!$A11-1))</f>
        <v>0.953549262260595</v>
      </c>
      <c r="H11" s="33">
        <f ca="1">1/(OFFSET(Summary!$S$99,0,'Plot Patterns'!$A11-1))</f>
        <v>0.96957758451283893</v>
      </c>
      <c r="I11" s="33">
        <f ca="1">1/(OFFSET(Summary!$S$100,0,'Plot Patterns'!$A11-1))</f>
        <v>0.99718940322859484</v>
      </c>
      <c r="J11" s="33">
        <f ca="1">+'Completion Factors'!I16</f>
        <v>0.95585410537264826</v>
      </c>
      <c r="M11">
        <f t="shared" si="3"/>
        <v>10</v>
      </c>
      <c r="N11" s="33">
        <f t="shared" ca="1" si="1"/>
        <v>0.99903141366270409</v>
      </c>
      <c r="O11" s="33">
        <f t="shared" ca="1" si="0"/>
        <v>0.99890571180108845</v>
      </c>
      <c r="P11" s="33">
        <f t="shared" ca="1" si="0"/>
        <v>0.99901051925909989</v>
      </c>
      <c r="Q11" s="33">
        <f t="shared" ca="1" si="0"/>
        <v>0.99820620664055359</v>
      </c>
      <c r="R11" s="33">
        <f t="shared" ca="1" si="0"/>
        <v>0.9989020001998683</v>
      </c>
      <c r="S11" s="33">
        <f t="shared" ca="1" si="0"/>
        <v>0.99871923461320278</v>
      </c>
      <c r="T11" s="33">
        <f t="shared" ca="1" si="0"/>
        <v>0.99891201984458711</v>
      </c>
      <c r="U11" s="33">
        <f t="shared" ca="1" si="0"/>
        <v>0.99782640451792481</v>
      </c>
      <c r="V11" s="33">
        <f t="shared" ca="1" si="0"/>
        <v>0.99890571180108845</v>
      </c>
    </row>
    <row r="12" spans="1:27" x14ac:dyDescent="0.35">
      <c r="A12">
        <f t="shared" si="2"/>
        <v>11</v>
      </c>
      <c r="B12" s="33">
        <f ca="1">1/(OFFSET(Summary!$S$101,0,'Plot Patterns'!$A12-1))</f>
        <v>0.95712197437454682</v>
      </c>
      <c r="C12" s="33">
        <f ca="1">1/(OFFSET(Summary!$S$102,0,'Plot Patterns'!$A12-1))</f>
        <v>0.95690123109736203</v>
      </c>
      <c r="D12" s="33">
        <f ca="1">1/(OFFSET(Summary!$S$103,0,'Plot Patterns'!$A12-1))</f>
        <v>0.97518516425717428</v>
      </c>
      <c r="E12" s="33">
        <f ca="1">1/(OFFSET(Summary!$S$104,0,'Plot Patterns'!$A12-1))</f>
        <v>0.99936883600434512</v>
      </c>
      <c r="F12" s="33">
        <f ca="1">1/(OFFSET(Summary!$S$97,0,'Plot Patterns'!$A12-1))</f>
        <v>0.95502458094834453</v>
      </c>
      <c r="G12" s="33">
        <f ca="1">1/(OFFSET(Summary!$S$98,0,'Plot Patterns'!$A12-1))</f>
        <v>0.95477210132024559</v>
      </c>
      <c r="H12" s="33">
        <f ca="1">1/(OFFSET(Summary!$S$99,0,'Plot Patterns'!$A12-1))</f>
        <v>0.97063361462372622</v>
      </c>
      <c r="I12" s="33">
        <f ca="1">1/(OFFSET(Summary!$S$100,0,'Plot Patterns'!$A12-1))</f>
        <v>0.99936161111146615</v>
      </c>
      <c r="J12" s="33">
        <f ca="1">+'Completion Factors'!I17</f>
        <v>0.95690123109736203</v>
      </c>
      <c r="M12">
        <f t="shared" si="3"/>
        <v>11</v>
      </c>
      <c r="N12" s="33">
        <f t="shared" ca="1" si="1"/>
        <v>0.99691714687302746</v>
      </c>
      <c r="O12" s="33">
        <f t="shared" ca="1" si="0"/>
        <v>0.99668722554223121</v>
      </c>
      <c r="P12" s="33">
        <f t="shared" ca="1" si="0"/>
        <v>0.99619535016313665</v>
      </c>
      <c r="Q12" s="33">
        <f t="shared" ca="1" si="0"/>
        <v>0.99936883600434512</v>
      </c>
      <c r="R12" s="33">
        <f t="shared" ca="1" si="0"/>
        <v>0.99682672385064586</v>
      </c>
      <c r="S12" s="33">
        <f t="shared" ca="1" si="0"/>
        <v>0.99656319299967344</v>
      </c>
      <c r="T12" s="33">
        <f t="shared" ca="1" si="0"/>
        <v>0.99581756067667937</v>
      </c>
      <c r="U12" s="33">
        <f t="shared" ca="1" si="0"/>
        <v>0.99936161111146615</v>
      </c>
      <c r="V12" s="33">
        <f t="shared" ca="1" si="0"/>
        <v>0.99668722554223121</v>
      </c>
    </row>
    <row r="13" spans="1:27" x14ac:dyDescent="0.35">
      <c r="A13">
        <f t="shared" si="2"/>
        <v>12</v>
      </c>
      <c r="B13" s="33">
        <f ca="1">1/(OFFSET(Summary!$S$101,0,'Plot Patterns'!$A13-1))</f>
        <v>0.96008176544730539</v>
      </c>
      <c r="C13" s="33">
        <f ca="1">1/(OFFSET(Summary!$S$102,0,'Plot Patterns'!$A13-1))</f>
        <v>0.96008176544730539</v>
      </c>
      <c r="D13" s="33">
        <f ca="1">1/(OFFSET(Summary!$S$103,0,'Plot Patterns'!$A13-1))</f>
        <v>0.97890957240211796</v>
      </c>
      <c r="E13" s="33">
        <f ca="1">1/(OFFSET(Summary!$S$104,0,'Plot Patterns'!$A13-1))</f>
        <v>1</v>
      </c>
      <c r="F13" s="33">
        <f ca="1">1/(OFFSET(Summary!$S$97,0,'Plot Patterns'!$A13-1))</f>
        <v>0.95806478508037618</v>
      </c>
      <c r="G13" s="33">
        <f ca="1">1/(OFFSET(Summary!$S$98,0,'Plot Patterns'!$A13-1))</f>
        <v>0.95806478508037618</v>
      </c>
      <c r="H13" s="33">
        <f ca="1">1/(OFFSET(Summary!$S$99,0,'Plot Patterns'!$A13-1))</f>
        <v>0.97471028123279924</v>
      </c>
      <c r="I13" s="33">
        <f ca="1">1/(OFFSET(Summary!$S$100,0,'Plot Patterns'!$A13-1))</f>
        <v>1</v>
      </c>
      <c r="J13" s="33">
        <f ca="1">+'Completion Factors'!I18</f>
        <v>0.96008176544730539</v>
      </c>
      <c r="M13">
        <f t="shared" si="3"/>
        <v>12</v>
      </c>
      <c r="N13" s="33">
        <f t="shared" ca="1" si="1"/>
        <v>0.99932214983251533</v>
      </c>
      <c r="O13" s="33">
        <f t="shared" ca="1" si="0"/>
        <v>0.99932214983251533</v>
      </c>
      <c r="P13" s="33">
        <f t="shared" ca="1" si="0"/>
        <v>0.9988155985817283</v>
      </c>
      <c r="Q13" s="33">
        <f t="shared" ca="1" si="0"/>
        <v>1</v>
      </c>
      <c r="R13" s="33">
        <f t="shared" ca="1" si="0"/>
        <v>0.99967743285103183</v>
      </c>
      <c r="S13" s="33">
        <f t="shared" ca="1" si="0"/>
        <v>0.99967743285103183</v>
      </c>
      <c r="T13" s="33">
        <f t="shared" ca="1" si="0"/>
        <v>0.99935507373409027</v>
      </c>
      <c r="U13" s="33">
        <f t="shared" ca="1" si="0"/>
        <v>1</v>
      </c>
      <c r="V13" s="33">
        <f t="shared" ca="1" si="0"/>
        <v>0.99932214983251533</v>
      </c>
    </row>
    <row r="14" spans="1:27" x14ac:dyDescent="0.35">
      <c r="A14">
        <f t="shared" si="2"/>
        <v>13</v>
      </c>
      <c r="B14" s="33">
        <f ca="1">1/(OFFSET(Summary!$S$101,0,'Plot Patterns'!$A14-1))</f>
        <v>0.96073299847122717</v>
      </c>
      <c r="C14" s="33">
        <f ca="1">1/(OFFSET(Summary!$S$102,0,'Plot Patterns'!$A14-1))</f>
        <v>0.96073299847122717</v>
      </c>
      <c r="D14" s="33">
        <f ca="1">1/(OFFSET(Summary!$S$103,0,'Plot Patterns'!$A14-1))</f>
        <v>0.98007036913733026</v>
      </c>
      <c r="E14" s="33">
        <f ca="1">1/(OFFSET(Summary!$S$104,0,'Plot Patterns'!$A14-1))</f>
        <v>1</v>
      </c>
      <c r="F14" s="33">
        <f ca="1">1/(OFFSET(Summary!$S$97,0,'Plot Patterns'!$A14-1))</f>
        <v>0.95837392502501695</v>
      </c>
      <c r="G14" s="33">
        <f ca="1">1/(OFFSET(Summary!$S$98,0,'Plot Patterns'!$A14-1))</f>
        <v>0.95837392502501695</v>
      </c>
      <c r="H14" s="33">
        <f ca="1">1/(OFFSET(Summary!$S$99,0,'Plot Patterns'!$A14-1))</f>
        <v>0.9753393031675861</v>
      </c>
      <c r="I14" s="33">
        <f ca="1">1/(OFFSET(Summary!$S$100,0,'Plot Patterns'!$A14-1))</f>
        <v>1</v>
      </c>
      <c r="J14" s="33">
        <f ca="1">+'Completion Factors'!I19</f>
        <v>0.96073299847122717</v>
      </c>
      <c r="M14">
        <f t="shared" si="3"/>
        <v>13</v>
      </c>
      <c r="N14" s="33">
        <f t="shared" ca="1" si="1"/>
        <v>0.99931054631758232</v>
      </c>
      <c r="O14" s="33">
        <f t="shared" ca="1" si="0"/>
        <v>0.99931054631758232</v>
      </c>
      <c r="P14" s="33">
        <f t="shared" ca="1" si="0"/>
        <v>0.99882605592356521</v>
      </c>
      <c r="Q14" s="33">
        <f t="shared" ca="1" si="0"/>
        <v>1</v>
      </c>
      <c r="R14" s="33">
        <f t="shared" ca="1" si="0"/>
        <v>0.99969120134489498</v>
      </c>
      <c r="S14" s="33">
        <f t="shared" ca="1" si="0"/>
        <v>0.99969120134489498</v>
      </c>
      <c r="T14" s="33">
        <f t="shared" ca="1" si="0"/>
        <v>0.99937205588401234</v>
      </c>
      <c r="U14" s="33">
        <f t="shared" ca="1" si="0"/>
        <v>1</v>
      </c>
      <c r="V14" s="33">
        <f t="shared" ca="1" si="0"/>
        <v>0.99931054631758232</v>
      </c>
    </row>
    <row r="15" spans="1:27" x14ac:dyDescent="0.35">
      <c r="A15">
        <f t="shared" si="2"/>
        <v>14</v>
      </c>
      <c r="B15" s="33">
        <f ca="1">1/(OFFSET(Summary!$S$101,0,'Plot Patterns'!$A15-1))</f>
        <v>0.96139583637087411</v>
      </c>
      <c r="C15" s="33">
        <f ca="1">1/(OFFSET(Summary!$S$102,0,'Plot Patterns'!$A15-1))</f>
        <v>0.96139583637087411</v>
      </c>
      <c r="D15" s="33">
        <f ca="1">1/(OFFSET(Summary!$S$103,0,'Plot Patterns'!$A15-1))</f>
        <v>0.98122226920793276</v>
      </c>
      <c r="E15" s="33">
        <f ca="1">1/(OFFSET(Summary!$S$104,0,'Plot Patterns'!$A15-1))</f>
        <v>1</v>
      </c>
      <c r="F15" s="33">
        <f ca="1">1/(OFFSET(Summary!$S$97,0,'Plot Patterns'!$A15-1))</f>
        <v>0.95866996101966939</v>
      </c>
      <c r="G15" s="33">
        <f ca="1">1/(OFFSET(Summary!$S$98,0,'Plot Patterns'!$A15-1))</f>
        <v>0.95866996101966939</v>
      </c>
      <c r="H15" s="33">
        <f ca="1">1/(OFFSET(Summary!$S$99,0,'Plot Patterns'!$A15-1))</f>
        <v>0.97595214657551377</v>
      </c>
      <c r="I15" s="33">
        <f ca="1">1/(OFFSET(Summary!$S$100,0,'Plot Patterns'!$A15-1))</f>
        <v>1</v>
      </c>
      <c r="J15" s="33">
        <f ca="1">+'Completion Factors'!I20</f>
        <v>0.96139583637087411</v>
      </c>
      <c r="M15">
        <f t="shared" si="3"/>
        <v>14</v>
      </c>
      <c r="N15" s="33">
        <f t="shared" ca="1" si="1"/>
        <v>0.99575436506787118</v>
      </c>
      <c r="O15" s="33">
        <f t="shared" ca="1" si="0"/>
        <v>0.99575436506787118</v>
      </c>
      <c r="P15" s="33">
        <f t="shared" ca="1" si="0"/>
        <v>0.99412318808583766</v>
      </c>
      <c r="Q15" s="33">
        <f t="shared" ca="1" si="0"/>
        <v>1</v>
      </c>
      <c r="R15" s="33">
        <f t="shared" ca="1" si="0"/>
        <v>0.99498162839872295</v>
      </c>
      <c r="S15" s="33">
        <f t="shared" ca="1" si="0"/>
        <v>0.99498162839872295</v>
      </c>
      <c r="T15" s="33">
        <f t="shared" ca="1" si="0"/>
        <v>0.99229467386282477</v>
      </c>
      <c r="U15" s="33">
        <f t="shared" ca="1" si="0"/>
        <v>1</v>
      </c>
      <c r="V15" s="33">
        <f t="shared" ca="1" si="0"/>
        <v>0.99575436506787118</v>
      </c>
    </row>
    <row r="16" spans="1:27" x14ac:dyDescent="0.35">
      <c r="A16">
        <f t="shared" si="2"/>
        <v>15</v>
      </c>
      <c r="B16" s="33">
        <f ca="1">1/(OFFSET(Summary!$S$101,0,'Plot Patterns'!$A16-1))</f>
        <v>0.96549497556593167</v>
      </c>
      <c r="C16" s="33">
        <f ca="1">1/(OFFSET(Summary!$S$102,0,'Plot Patterns'!$A16-1))</f>
        <v>0.96549497556593167</v>
      </c>
      <c r="D16" s="33">
        <f ca="1">1/(OFFSET(Summary!$S$103,0,'Plot Patterns'!$A16-1))</f>
        <v>0.98702281665640923</v>
      </c>
      <c r="E16" s="33">
        <f ca="1">1/(OFFSET(Summary!$S$104,0,'Plot Patterns'!$A16-1))</f>
        <v>1</v>
      </c>
      <c r="F16" s="33">
        <f ca="1">1/(OFFSET(Summary!$S$97,0,'Plot Patterns'!$A16-1))</f>
        <v>0.96350518809327979</v>
      </c>
      <c r="G16" s="33">
        <f ca="1">1/(OFFSET(Summary!$S$98,0,'Plot Patterns'!$A16-1))</f>
        <v>0.96350518809327979</v>
      </c>
      <c r="H16" s="33">
        <f ca="1">1/(OFFSET(Summary!$S$99,0,'Plot Patterns'!$A16-1))</f>
        <v>0.9835305703862216</v>
      </c>
      <c r="I16" s="33">
        <f ca="1">1/(OFFSET(Summary!$S$100,0,'Plot Patterns'!$A16-1))</f>
        <v>1</v>
      </c>
      <c r="J16" s="33">
        <f ca="1">+'Completion Factors'!I21</f>
        <v>0.96549497556593167</v>
      </c>
      <c r="M16">
        <f t="shared" si="3"/>
        <v>15</v>
      </c>
      <c r="N16" s="33">
        <f t="shared" ca="1" si="1"/>
        <v>0.99325525402361703</v>
      </c>
      <c r="O16" s="33">
        <f t="shared" ca="1" si="0"/>
        <v>0.99325525402361703</v>
      </c>
      <c r="P16" s="33">
        <f t="shared" ca="1" si="0"/>
        <v>0.99139093278631829</v>
      </c>
      <c r="Q16" s="33">
        <f t="shared" ca="1" si="0"/>
        <v>1</v>
      </c>
      <c r="R16" s="33">
        <f t="shared" ca="1" si="0"/>
        <v>0.99201563216948896</v>
      </c>
      <c r="S16" s="33">
        <f t="shared" ca="1" si="0"/>
        <v>0.99201563216948896</v>
      </c>
      <c r="T16" s="33">
        <f t="shared" ca="1" si="0"/>
        <v>0.98890998002461894</v>
      </c>
      <c r="U16" s="33">
        <f t="shared" ca="1" si="0"/>
        <v>1</v>
      </c>
      <c r="V16" s="33">
        <f t="shared" ca="1" si="0"/>
        <v>0.99325525402361703</v>
      </c>
    </row>
    <row r="17" spans="1:22" x14ac:dyDescent="0.35">
      <c r="A17">
        <f t="shared" si="2"/>
        <v>16</v>
      </c>
      <c r="B17" s="33">
        <f ca="1">1/(OFFSET(Summary!$S$101,0,'Plot Patterns'!$A17-1))</f>
        <v>0.97205121408094231</v>
      </c>
      <c r="C17" s="33">
        <f ca="1">1/(OFFSET(Summary!$S$102,0,'Plot Patterns'!$A17-1))</f>
        <v>0.97205121408094231</v>
      </c>
      <c r="D17" s="33">
        <f ca="1">1/(OFFSET(Summary!$S$103,0,'Plot Patterns'!$A17-1))</f>
        <v>0.99559395190590216</v>
      </c>
      <c r="E17" s="33">
        <f ca="1">1/(OFFSET(Summary!$S$104,0,'Plot Patterns'!$A17-1))</f>
        <v>1</v>
      </c>
      <c r="F17" s="33">
        <f ca="1">1/(OFFSET(Summary!$S$97,0,'Plot Patterns'!$A17-1))</f>
        <v>0.9712600858780237</v>
      </c>
      <c r="G17" s="33">
        <f ca="1">1/(OFFSET(Summary!$S$98,0,'Plot Patterns'!$A17-1))</f>
        <v>0.9712600858780237</v>
      </c>
      <c r="H17" s="33">
        <f ca="1">1/(OFFSET(Summary!$S$99,0,'Plot Patterns'!$A17-1))</f>
        <v>0.99456026357599969</v>
      </c>
      <c r="I17" s="33">
        <f ca="1">1/(OFFSET(Summary!$S$100,0,'Plot Patterns'!$A17-1))</f>
        <v>1</v>
      </c>
      <c r="J17" s="33">
        <f ca="1">+'Completion Factors'!I22</f>
        <v>0.97205121408094231</v>
      </c>
      <c r="M17">
        <f t="shared" si="3"/>
        <v>16</v>
      </c>
      <c r="N17" s="33">
        <f t="shared" ca="1" si="1"/>
        <v>0.99519463392912844</v>
      </c>
      <c r="O17" s="33">
        <f t="shared" ca="1" si="0"/>
        <v>0.99519463392912844</v>
      </c>
      <c r="P17" s="33">
        <f t="shared" ca="1" si="0"/>
        <v>0.99559395190590216</v>
      </c>
      <c r="Q17" s="33">
        <f t="shared" ca="1" si="0"/>
        <v>1</v>
      </c>
      <c r="R17" s="33">
        <f t="shared" ca="1" si="0"/>
        <v>0.99421876024990408</v>
      </c>
      <c r="S17" s="33">
        <f t="shared" ca="1" si="0"/>
        <v>0.99421876024990408</v>
      </c>
      <c r="T17" s="33">
        <f t="shared" ca="1" si="0"/>
        <v>0.99456026357599969</v>
      </c>
      <c r="U17" s="33">
        <f t="shared" ca="1" si="0"/>
        <v>1</v>
      </c>
      <c r="V17" s="33">
        <f t="shared" ca="1" si="0"/>
        <v>0.99519463392912844</v>
      </c>
    </row>
    <row r="18" spans="1:22" x14ac:dyDescent="0.35">
      <c r="A18">
        <f t="shared" si="2"/>
        <v>17</v>
      </c>
      <c r="B18" s="33">
        <f ca="1">1/(OFFSET(Summary!$S$101,0,'Plot Patterns'!$A18-1))</f>
        <v>0.9767448305495644</v>
      </c>
      <c r="C18" s="33">
        <f ca="1">1/(OFFSET(Summary!$S$102,0,'Plot Patterns'!$A18-1))</f>
        <v>0.9767448305495644</v>
      </c>
      <c r="D18" s="33">
        <f ca="1">1/(OFFSET(Summary!$S$103,0,'Plot Patterns'!$A18-1))</f>
        <v>1</v>
      </c>
      <c r="E18" s="33">
        <f ca="1">1/(OFFSET(Summary!$S$104,0,'Plot Patterns'!$A18-1))</f>
        <v>1</v>
      </c>
      <c r="F18" s="33">
        <f ca="1">1/(OFFSET(Summary!$S$97,0,'Plot Patterns'!$A18-1))</f>
        <v>0.97690782422360489</v>
      </c>
      <c r="G18" s="33">
        <f ca="1">1/(OFFSET(Summary!$S$98,0,'Plot Patterns'!$A18-1))</f>
        <v>0.97690782422360489</v>
      </c>
      <c r="H18" s="33">
        <f ca="1">1/(OFFSET(Summary!$S$99,0,'Plot Patterns'!$A18-1))</f>
        <v>1</v>
      </c>
      <c r="I18" s="33">
        <f ca="1">1/(OFFSET(Summary!$S$100,0,'Plot Patterns'!$A18-1))</f>
        <v>1</v>
      </c>
      <c r="J18" s="33">
        <f ca="1">+'Completion Factors'!I23</f>
        <v>0.9767448305495644</v>
      </c>
      <c r="M18">
        <f t="shared" si="3"/>
        <v>17</v>
      </c>
      <c r="N18" s="33">
        <f t="shared" ca="1" si="1"/>
        <v>0.9767448305495644</v>
      </c>
      <c r="O18" s="33">
        <f t="shared" ref="O18:O23" ca="1" si="4">+C18/C19</f>
        <v>0.9767448305495644</v>
      </c>
      <c r="P18" s="33">
        <f t="shared" ref="P18:P23" ca="1" si="5">+D18/D19</f>
        <v>1</v>
      </c>
      <c r="Q18" s="33">
        <f t="shared" ref="Q18:Q23" ca="1" si="6">+E18/E19</f>
        <v>1</v>
      </c>
      <c r="R18" s="33">
        <f t="shared" ref="R18:R23" ca="1" si="7">+F18/F19</f>
        <v>0.97690782422360489</v>
      </c>
      <c r="S18" s="33">
        <f t="shared" ref="S18:S23" ca="1" si="8">+G18/G19</f>
        <v>0.97690782422360489</v>
      </c>
      <c r="T18" s="33">
        <f t="shared" ref="T18:T23" ca="1" si="9">+H18/H19</f>
        <v>1</v>
      </c>
      <c r="U18" s="33">
        <f t="shared" ref="U18:U23" ca="1" si="10">+I18/I19</f>
        <v>1</v>
      </c>
      <c r="V18" s="33">
        <f t="shared" ref="V18:V23" ca="1" si="11">+J18/J19</f>
        <v>0.9767448305495644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zoomScale="80" zoomScaleNormal="80" workbookViewId="0">
      <pane ySplit="7" topLeftCell="A8" activePane="bottomLeft" state="frozen"/>
      <selection activeCell="E7" sqref="E7"/>
      <selection pane="bottomLeft" activeCell="S102" sqref="S102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39127</v>
      </c>
      <c r="C8" s="14">
        <f>+'Completion Factors'!J30</f>
        <v>1</v>
      </c>
      <c r="D8" s="13">
        <f>MAX((1/C8-1)*B8,0)</f>
        <v>0</v>
      </c>
      <c r="E8" s="13">
        <f t="shared" ref="E8:E31" si="1">D8</f>
        <v>0</v>
      </c>
      <c r="F8" s="13"/>
      <c r="G8" s="13">
        <f>B8+D8+F8</f>
        <v>39127</v>
      </c>
      <c r="H8" s="15">
        <f t="shared" ref="H8:H28" si="2">G8-B8</f>
        <v>0</v>
      </c>
      <c r="I8" s="13">
        <f>+[1]Summary!F7</f>
        <v>78169</v>
      </c>
      <c r="J8" s="13">
        <f>100*$G8/$I8</f>
        <v>50.054369379165657</v>
      </c>
      <c r="K8" s="13">
        <f t="shared" ref="K8:K31" si="3">100*(B8/I8)</f>
        <v>50.054369379165649</v>
      </c>
      <c r="L8" s="13">
        <f t="shared" ref="L8:L3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2530.8000000000002</v>
      </c>
      <c r="T8" s="18">
        <f ca="1">+OFFSET([2]Sheet1!C31,$Q$8,$Q8)</f>
        <v>29142.06</v>
      </c>
      <c r="U8" s="18">
        <f ca="1">+OFFSET([2]Sheet1!D31,$Q$8,$Q8)</f>
        <v>841.83</v>
      </c>
      <c r="V8" s="18">
        <f ca="1">+OFFSET([2]Sheet1!E31,$Q$8,$Q8)</f>
        <v>200</v>
      </c>
      <c r="W8" s="18">
        <f ca="1">+OFFSET([2]Sheet1!F31,$Q$8,$Q8)</f>
        <v>694.62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50</v>
      </c>
      <c r="AB8" s="18">
        <f ca="1">+OFFSET([2]Sheet1!K31,$Q$8,$Q8)</f>
        <v>125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-12.5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0</v>
      </c>
      <c r="AJ8" s="18">
        <f ca="1">+OFFSET([2]Sheet1!S31,$Q$8,$Q8)</f>
        <v>5555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29963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29963</v>
      </c>
      <c r="H9" s="15">
        <f t="shared" ca="1" si="2"/>
        <v>0</v>
      </c>
      <c r="I9" s="13">
        <f>+[1]Summary!F8</f>
        <v>90592</v>
      </c>
      <c r="J9" s="13">
        <f t="shared" ref="J9:J29" ca="1" si="8">100*$G9/$I9</f>
        <v>33.074664429530202</v>
      </c>
      <c r="K9" s="13">
        <f t="shared" si="3"/>
        <v>33.074664429530202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1729.05</v>
      </c>
      <c r="T9" s="18">
        <f ca="1">+OFFSET([2]Sheet1!C32,$Q$8,$Q9)</f>
        <v>27236.35</v>
      </c>
      <c r="U9" s="18">
        <f ca="1">+OFFSET([2]Sheet1!D32,$Q$8,$Q9)</f>
        <v>375</v>
      </c>
      <c r="V9" s="18">
        <f ca="1">+OFFSET([2]Sheet1!E32,$Q$8,$Q9)</f>
        <v>0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0</v>
      </c>
      <c r="Z9" s="18">
        <f ca="1">+OFFSET([2]Sheet1!I32,$Q$8,$Q9)</f>
        <v>0</v>
      </c>
      <c r="AA9" s="18">
        <f ca="1">+OFFSET([2]Sheet1!J32,$Q$8,$Q9)</f>
        <v>50</v>
      </c>
      <c r="AB9" s="18">
        <f ca="1">+OFFSET([2]Sheet1!K32,$Q$8,$Q9)</f>
        <v>0</v>
      </c>
      <c r="AC9" s="18">
        <f ca="1">+OFFSET([2]Sheet1!L32,$Q$8,$Q9)</f>
        <v>0</v>
      </c>
      <c r="AD9" s="18">
        <f ca="1">+OFFSET([2]Sheet1!M32,$Q$8,$Q9)</f>
        <v>167.5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0</v>
      </c>
      <c r="AI9" s="18">
        <f ca="1">+OFFSET([2]Sheet1!R32,$Q$8,$Q9)</f>
        <v>405</v>
      </c>
      <c r="AJ9" s="18">
        <f ca="1">+OFFSET([2]Sheet1!S32,$Q$8,$Q9)</f>
        <v>0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29962.899999999998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32195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32195</v>
      </c>
      <c r="H10" s="15">
        <f t="shared" ca="1" si="2"/>
        <v>0</v>
      </c>
      <c r="I10" s="13">
        <f>+[1]Summary!F9</f>
        <v>91433</v>
      </c>
      <c r="J10" s="13">
        <f t="shared" ca="1" si="8"/>
        <v>35.211575689302549</v>
      </c>
      <c r="K10" s="13">
        <f t="shared" si="3"/>
        <v>35.211575689302549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1035.75</v>
      </c>
      <c r="T10" s="18">
        <f ca="1">+OFFSET([2]Sheet1!C33,$Q$8,$Q10)</f>
        <v>28707.87</v>
      </c>
      <c r="U10" s="18">
        <f ca="1">+OFFSET([2]Sheet1!D33,$Q$8,$Q10)</f>
        <v>157.91</v>
      </c>
      <c r="V10" s="18">
        <f ca="1">+OFFSET([2]Sheet1!E33,$Q$8,$Q10)</f>
        <v>1084.1999999999971</v>
      </c>
      <c r="W10" s="18">
        <f ca="1">+OFFSET([2]Sheet1!F33,$Q$8,$Q10)</f>
        <v>345</v>
      </c>
      <c r="X10" s="18">
        <f ca="1">+OFFSET([2]Sheet1!G33,$Q$8,$Q10)</f>
        <v>235.2</v>
      </c>
      <c r="Y10" s="18">
        <f ca="1">+OFFSET([2]Sheet1!H33,$Q$8,$Q10)</f>
        <v>100</v>
      </c>
      <c r="Z10" s="18">
        <f ca="1">+OFFSET([2]Sheet1!I33,$Q$8,$Q10)</f>
        <v>0</v>
      </c>
      <c r="AA10" s="18">
        <f ca="1">+OFFSET([2]Sheet1!J33,$Q$8,$Q10)</f>
        <v>137</v>
      </c>
      <c r="AB10" s="18">
        <f ca="1">+OFFSET([2]Sheet1!K33,$Q$8,$Q10)</f>
        <v>42.09</v>
      </c>
      <c r="AC10" s="18">
        <f ca="1">+OFFSET([2]Sheet1!L33,$Q$8,$Q10)</f>
        <v>117.49</v>
      </c>
      <c r="AD10" s="18">
        <f ca="1">+OFFSET([2]Sheet1!M33,$Q$8,$Q10)</f>
        <v>100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-32.090000000000003</v>
      </c>
      <c r="AH10" s="18">
        <f ca="1">+OFFSET([2]Sheet1!Q33,$Q$8,$Q10)</f>
        <v>165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32195.42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34209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34209</v>
      </c>
      <c r="H11" s="15">
        <f t="shared" ca="1" si="2"/>
        <v>0</v>
      </c>
      <c r="I11" s="13">
        <f>+[1]Summary!F10</f>
        <v>69791</v>
      </c>
      <c r="J11" s="13">
        <f t="shared" ca="1" si="8"/>
        <v>49.016348812884182</v>
      </c>
      <c r="K11" s="13">
        <f t="shared" si="3"/>
        <v>49.016348812884182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98.48</v>
      </c>
      <c r="T11" s="18">
        <f ca="1">+OFFSET([2]Sheet1!C34,$Q$8,$Q11)</f>
        <v>28948.62</v>
      </c>
      <c r="U11" s="18">
        <f ca="1">+OFFSET([2]Sheet1!D34,$Q$8,$Q11)</f>
        <v>3016.5599999999977</v>
      </c>
      <c r="V11" s="18">
        <f ca="1">+OFFSET([2]Sheet1!E34,$Q$8,$Q11)</f>
        <v>0</v>
      </c>
      <c r="W11" s="18">
        <f ca="1">+OFFSET([2]Sheet1!F34,$Q$8,$Q11)</f>
        <v>8.2899999999999991</v>
      </c>
      <c r="X11" s="18">
        <f ca="1">+OFFSET([2]Sheet1!G34,$Q$8,$Q11)</f>
        <v>1529</v>
      </c>
      <c r="Y11" s="18">
        <f ca="1">+OFFSET([2]Sheet1!H34,$Q$8,$Q11)</f>
        <v>152.97</v>
      </c>
      <c r="Z11" s="18">
        <f ca="1">+OFFSET([2]Sheet1!I34,$Q$8,$Q11)</f>
        <v>13.26</v>
      </c>
      <c r="AA11" s="18">
        <f ca="1">+OFFSET([2]Sheet1!J34,$Q$8,$Q11)</f>
        <v>0</v>
      </c>
      <c r="AB11" s="18">
        <f ca="1">+OFFSET([2]Sheet1!K34,$Q$8,$Q11)</f>
        <v>2</v>
      </c>
      <c r="AC11" s="18">
        <f ca="1">+OFFSET([2]Sheet1!L34,$Q$8,$Q11)</f>
        <v>174.4</v>
      </c>
      <c r="AD11" s="18">
        <f ca="1">+OFFSET([2]Sheet1!M34,$Q$8,$Q11)</f>
        <v>100</v>
      </c>
      <c r="AE11" s="18">
        <f ca="1">+OFFSET([2]Sheet1!N34,$Q$8,$Q11)</f>
        <v>0</v>
      </c>
      <c r="AF11" s="18">
        <f ca="1">+OFFSET([2]Sheet1!O34,$Q$8,$Q11)</f>
        <v>0</v>
      </c>
      <c r="AG11" s="18">
        <f ca="1">+OFFSET([2]Sheet1!P34,$Q$8,$Q11)</f>
        <v>165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34208.58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34619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34619</v>
      </c>
      <c r="H12" s="15">
        <f t="shared" ca="1" si="2"/>
        <v>0</v>
      </c>
      <c r="I12" s="13">
        <f>+[1]Summary!F11</f>
        <v>94749</v>
      </c>
      <c r="J12" s="13">
        <f t="shared" ca="1" si="8"/>
        <v>36.537588787216748</v>
      </c>
      <c r="K12" s="13">
        <f t="shared" si="3"/>
        <v>36.537588787216748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27491.3</v>
      </c>
      <c r="T12" s="18">
        <f ca="1">+OFFSET([2]Sheet1!C35,$Q$8,$Q12)</f>
        <v>3855.55</v>
      </c>
      <c r="U12" s="18">
        <f ca="1">+OFFSET([2]Sheet1!D35,$Q$8,$Q12)</f>
        <v>417</v>
      </c>
      <c r="V12" s="18">
        <f ca="1">+OFFSET([2]Sheet1!E35,$Q$8,$Q12)</f>
        <v>-85</v>
      </c>
      <c r="W12" s="18">
        <f ca="1">+OFFSET([2]Sheet1!F35,$Q$8,$Q12)</f>
        <v>303</v>
      </c>
      <c r="X12" s="18">
        <f ca="1">+OFFSET([2]Sheet1!G35,$Q$8,$Q12)</f>
        <v>130.38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100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0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1307.05</v>
      </c>
      <c r="AI12" s="18">
        <f ca="1">+OFFSET([2]Sheet1!R35,$Q$8,$Q12)</f>
        <v>1100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34619.279999999999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34595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34595</v>
      </c>
      <c r="H13" s="15">
        <f t="shared" ca="1" si="2"/>
        <v>0</v>
      </c>
      <c r="I13" s="13">
        <f>+[1]Summary!F12</f>
        <v>70178</v>
      </c>
      <c r="J13" s="13">
        <f t="shared" ca="1" si="8"/>
        <v>49.296075693237199</v>
      </c>
      <c r="K13" s="13">
        <f t="shared" si="3"/>
        <v>49.296075693237199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2616</v>
      </c>
      <c r="T13" s="18">
        <f ca="1">+OFFSET([2]Sheet1!C36,$Q$8,$Q13)</f>
        <v>28567.25</v>
      </c>
      <c r="U13" s="18">
        <f ca="1">+OFFSET([2]Sheet1!D36,$Q$8,$Q13)</f>
        <v>238.9</v>
      </c>
      <c r="V13" s="18">
        <f ca="1">+OFFSET([2]Sheet1!E36,$Q$8,$Q13)</f>
        <v>128</v>
      </c>
      <c r="W13" s="18">
        <f ca="1">+OFFSET([2]Sheet1!F36,$Q$8,$Q13)</f>
        <v>243.44</v>
      </c>
      <c r="X13" s="18">
        <f ca="1">+OFFSET([2]Sheet1!G36,$Q$8,$Q13)</f>
        <v>0</v>
      </c>
      <c r="Y13" s="18">
        <f ca="1">+OFFSET([2]Sheet1!H36,$Q$8,$Q13)</f>
        <v>301.5</v>
      </c>
      <c r="Z13" s="18">
        <f ca="1">+OFFSET([2]Sheet1!I36,$Q$8,$Q13)</f>
        <v>100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0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1500</v>
      </c>
      <c r="AH13" s="18">
        <f ca="1">+OFFSET([2]Sheet1!Q36,$Q$8,$Q13)</f>
        <v>900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34595.089999999997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34164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34164</v>
      </c>
      <c r="H14" s="15">
        <f t="shared" ca="1" si="2"/>
        <v>0</v>
      </c>
      <c r="I14" s="13">
        <f>+[1]Summary!F13</f>
        <v>85031</v>
      </c>
      <c r="J14" s="13">
        <f t="shared" ca="1" si="8"/>
        <v>40.178287918523836</v>
      </c>
      <c r="K14" s="13">
        <f t="shared" si="3"/>
        <v>40.178287918523829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1895.37</v>
      </c>
      <c r="T14" s="18">
        <f ca="1">+OFFSET([2]Sheet1!C37,$Q$8,$Q14)</f>
        <v>30178.54</v>
      </c>
      <c r="U14" s="18">
        <f ca="1">+OFFSET([2]Sheet1!D37,$Q$8,$Q14)</f>
        <v>929</v>
      </c>
      <c r="V14" s="18">
        <f ca="1">+OFFSET([2]Sheet1!E37,$Q$8,$Q14)</f>
        <v>519.12</v>
      </c>
      <c r="W14" s="18">
        <f ca="1">+OFFSET([2]Sheet1!F37,$Q$8,$Q14)</f>
        <v>5</v>
      </c>
      <c r="X14" s="18">
        <f ca="1">+OFFSET([2]Sheet1!G37,$Q$8,$Q14)</f>
        <v>319</v>
      </c>
      <c r="Y14" s="18">
        <f ca="1">+OFFSET([2]Sheet1!H37,$Q$8,$Q14)</f>
        <v>-76.290000000000006</v>
      </c>
      <c r="Z14" s="18">
        <f ca="1">+OFFSET([2]Sheet1!I37,$Q$8,$Q14)</f>
        <v>24.8</v>
      </c>
      <c r="AA14" s="18">
        <f ca="1">+OFFSET([2]Sheet1!J37,$Q$8,$Q14)</f>
        <v>0</v>
      </c>
      <c r="AB14" s="18">
        <f ca="1">+OFFSET([2]Sheet1!K37,$Q$8,$Q14)</f>
        <v>219</v>
      </c>
      <c r="AC14" s="18">
        <f ca="1">+OFFSET([2]Sheet1!L37,$Q$8,$Q14)</f>
        <v>0</v>
      </c>
      <c r="AD14" s="18">
        <f ca="1">+OFFSET([2]Sheet1!M37,$Q$8,$Q14)</f>
        <v>150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0</v>
      </c>
      <c r="AJ14" s="18">
        <f ca="1">+OFFSET([2]Sheet1!S37,$Q$8,$Q14)</f>
        <v>0</v>
      </c>
      <c r="AK14" s="18">
        <f ca="1">+OFFSET([2]Sheet1!T37,$Q$8,$Q14)</f>
        <v>34163.540000000008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79875</v>
      </c>
      <c r="C15" s="14">
        <f ca="1">++'Completion Factors'!J23</f>
        <v>0.9767448305495644</v>
      </c>
      <c r="D15" s="13">
        <f t="shared" ca="1" si="6"/>
        <v>1901.7317540430863</v>
      </c>
      <c r="E15" s="13">
        <f t="shared" ca="1" si="1"/>
        <v>1901.7317540430863</v>
      </c>
      <c r="F15" s="13"/>
      <c r="G15" s="13">
        <f t="shared" ca="1" si="7"/>
        <v>81776.731754043081</v>
      </c>
      <c r="H15" s="15">
        <f t="shared" ca="1" si="2"/>
        <v>1901.7317540430813</v>
      </c>
      <c r="I15" s="13">
        <f>+[1]Summary!F14</f>
        <v>83899</v>
      </c>
      <c r="J15" s="13">
        <f t="shared" ca="1" si="8"/>
        <v>97.470448699082326</v>
      </c>
      <c r="K15" s="13">
        <f t="shared" si="3"/>
        <v>95.203756898175186</v>
      </c>
      <c r="L15" s="13">
        <f t="shared" ca="1" si="4"/>
        <v>2.2666918009071395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1433.5</v>
      </c>
      <c r="T15" s="18">
        <f ca="1">+OFFSET([2]Sheet1!C38,$Q$8,$Q15)</f>
        <v>30923.42</v>
      </c>
      <c r="U15" s="18">
        <f ca="1">+OFFSET([2]Sheet1!D38,$Q$8,$Q15)</f>
        <v>1336.7</v>
      </c>
      <c r="V15" s="18">
        <f ca="1">+OFFSET([2]Sheet1!E38,$Q$8,$Q15)</f>
        <v>25</v>
      </c>
      <c r="W15" s="18">
        <f ca="1">+OFFSET([2]Sheet1!F38,$Q$8,$Q15)</f>
        <v>25</v>
      </c>
      <c r="X15" s="18">
        <f ca="1">+OFFSET([2]Sheet1!G38,$Q$8,$Q15)</f>
        <v>44549.03</v>
      </c>
      <c r="Y15" s="18">
        <f ca="1">+OFFSET([2]Sheet1!H38,$Q$8,$Q15)</f>
        <v>0</v>
      </c>
      <c r="Z15" s="18">
        <f ca="1">+OFFSET([2]Sheet1!I38,$Q$8,$Q15)</f>
        <v>100</v>
      </c>
      <c r="AA15" s="18">
        <f ca="1">+OFFSET([2]Sheet1!J38,$Q$8,$Q15)</f>
        <v>875.34</v>
      </c>
      <c r="AB15" s="18">
        <f ca="1">+OFFSET([2]Sheet1!K38,$Q$8,$Q15)</f>
        <v>0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306.93</v>
      </c>
      <c r="AF15" s="18">
        <f ca="1">+OFFSET([2]Sheet1!O38,$Q$8,$Q15)</f>
        <v>300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79874.919999999984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40002</v>
      </c>
      <c r="C16" s="14">
        <f ca="1">++'Completion Factors'!J22</f>
        <v>0.97205121408094231</v>
      </c>
      <c r="D16" s="13">
        <f t="shared" ca="1" si="6"/>
        <v>1150.152706090905</v>
      </c>
      <c r="E16" s="13">
        <f t="shared" ca="1" si="1"/>
        <v>1150.152706090905</v>
      </c>
      <c r="F16" s="13"/>
      <c r="G16" s="13">
        <f t="shared" ca="1" si="7"/>
        <v>41152.152706090907</v>
      </c>
      <c r="H16" s="15">
        <f t="shared" ca="1" si="2"/>
        <v>1150.1527060909066</v>
      </c>
      <c r="I16" s="13">
        <f>+[1]Summary!F15</f>
        <v>68895</v>
      </c>
      <c r="J16" s="13">
        <f t="shared" ca="1" si="8"/>
        <v>59.731697084100304</v>
      </c>
      <c r="K16" s="13">
        <f t="shared" si="3"/>
        <v>58.062268669714776</v>
      </c>
      <c r="L16" s="13">
        <f t="shared" ca="1" si="4"/>
        <v>1.6694284143855285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1468</v>
      </c>
      <c r="T16" s="18">
        <f ca="1">+OFFSET([2]Sheet1!C39,$Q$8,$Q16)</f>
        <v>29320.03</v>
      </c>
      <c r="U16" s="18">
        <f ca="1">+OFFSET([2]Sheet1!D39,$Q$8,$Q16)</f>
        <v>6233.38</v>
      </c>
      <c r="V16" s="18">
        <f ca="1">+OFFSET([2]Sheet1!E39,$Q$8,$Q16)</f>
        <v>250</v>
      </c>
      <c r="W16" s="18">
        <f ca="1">+OFFSET([2]Sheet1!F39,$Q$8,$Q16)</f>
        <v>895.01</v>
      </c>
      <c r="X16" s="18">
        <f ca="1">+OFFSET([2]Sheet1!G39,$Q$8,$Q16)</f>
        <v>645.54</v>
      </c>
      <c r="Y16" s="18">
        <f ca="1">+OFFSET([2]Sheet1!H39,$Q$8,$Q16)</f>
        <v>0</v>
      </c>
      <c r="Z16" s="18">
        <f ca="1">+OFFSET([2]Sheet1!I39,$Q$8,$Q16)</f>
        <v>279.86</v>
      </c>
      <c r="AA16" s="18">
        <f ca="1">+OFFSET([2]Sheet1!J39,$Q$8,$Q16)</f>
        <v>0</v>
      </c>
      <c r="AB16" s="18">
        <f ca="1">+OFFSET([2]Sheet1!K39,$Q$8,$Q16)</f>
        <v>0</v>
      </c>
      <c r="AC16" s="18">
        <f ca="1">+OFFSET([2]Sheet1!L39,$Q$8,$Q16)</f>
        <v>0</v>
      </c>
      <c r="AD16" s="18">
        <f ca="1">+OFFSET([2]Sheet1!M39,$Q$8,$Q16)</f>
        <v>910.2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40002.019999999997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35293</v>
      </c>
      <c r="C17" s="14">
        <f ca="1">++'Completion Factors'!J21</f>
        <v>0.96549497556593167</v>
      </c>
      <c r="D17" s="13">
        <f t="shared" ca="1" si="6"/>
        <v>1261.3072653617501</v>
      </c>
      <c r="E17" s="13">
        <f t="shared" ca="1" si="1"/>
        <v>1261.3072653617501</v>
      </c>
      <c r="F17" s="13"/>
      <c r="G17" s="13">
        <f t="shared" ca="1" si="7"/>
        <v>36554.307265361749</v>
      </c>
      <c r="H17" s="15">
        <f t="shared" ca="1" si="2"/>
        <v>1261.3072653617492</v>
      </c>
      <c r="I17" s="13">
        <f>+[1]Summary!F16</f>
        <v>95548</v>
      </c>
      <c r="J17" s="13">
        <f t="shared" ca="1" si="8"/>
        <v>38.257532617492515</v>
      </c>
      <c r="K17" s="13">
        <f t="shared" si="3"/>
        <v>36.937455519738769</v>
      </c>
      <c r="L17" s="13">
        <f t="shared" ca="1" si="4"/>
        <v>1.3200770977537459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1230.0999999999999</v>
      </c>
      <c r="T17" s="18">
        <f ca="1">+OFFSET([2]Sheet1!C40,$Q$8,$Q17)</f>
        <v>32456.07</v>
      </c>
      <c r="U17" s="18">
        <f ca="1">+OFFSET([2]Sheet1!D40,$Q$8,$Q17)</f>
        <v>800</v>
      </c>
      <c r="V17" s="18">
        <f ca="1">+OFFSET([2]Sheet1!E40,$Q$8,$Q17)</f>
        <v>0</v>
      </c>
      <c r="W17" s="18">
        <f ca="1">+OFFSET([2]Sheet1!F40,$Q$8,$Q17)</f>
        <v>648.46</v>
      </c>
      <c r="X17" s="18">
        <f ca="1">+OFFSET([2]Sheet1!G40,$Q$8,$Q17)</f>
        <v>0</v>
      </c>
      <c r="Y17" s="18">
        <f ca="1">+OFFSET([2]Sheet1!H40,$Q$8,$Q17)</f>
        <v>0</v>
      </c>
      <c r="Z17" s="18">
        <f ca="1">+OFFSET([2]Sheet1!I40,$Q$8,$Q17)</f>
        <v>158</v>
      </c>
      <c r="AA17" s="18">
        <f ca="1">+OFFSET([2]Sheet1!J40,$Q$8,$Q17)</f>
        <v>0</v>
      </c>
      <c r="AB17" s="18">
        <f ca="1">+OFFSET([2]Sheet1!K40,$Q$8,$Q17)</f>
        <v>0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35292.629999999997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34021</v>
      </c>
      <c r="C18" s="14">
        <f ca="1">++'Completion Factors'!J20</f>
        <v>0.96139583637087411</v>
      </c>
      <c r="D18" s="13">
        <f t="shared" ca="1" si="6"/>
        <v>1366.0889730750241</v>
      </c>
      <c r="E18" s="13">
        <f t="shared" ca="1" si="1"/>
        <v>1366.0889730750241</v>
      </c>
      <c r="F18" s="13"/>
      <c r="G18" s="13">
        <f t="shared" ca="1" si="7"/>
        <v>35387.08897307502</v>
      </c>
      <c r="H18" s="15">
        <f t="shared" ca="1" si="2"/>
        <v>1366.0889730750205</v>
      </c>
      <c r="I18" s="13">
        <f>+[1]Summary!F17</f>
        <v>55426</v>
      </c>
      <c r="J18" s="13">
        <f t="shared" ca="1" si="8"/>
        <v>63.845648203144769</v>
      </c>
      <c r="K18" s="13">
        <f t="shared" si="3"/>
        <v>61.380940352902968</v>
      </c>
      <c r="L18" s="13">
        <f t="shared" ca="1" si="4"/>
        <v>2.4647078502418012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1309.8</v>
      </c>
      <c r="T18" s="18">
        <f ca="1">+OFFSET([2]Sheet1!C41,$Q$8,$Q18)</f>
        <v>30121.85</v>
      </c>
      <c r="U18" s="18">
        <f ca="1">+OFFSET([2]Sheet1!D41,$Q$8,$Q18)</f>
        <v>0</v>
      </c>
      <c r="V18" s="18">
        <f ca="1">+OFFSET([2]Sheet1!E41,$Q$8,$Q18)</f>
        <v>194.51</v>
      </c>
      <c r="W18" s="18">
        <f ca="1">+OFFSET([2]Sheet1!F41,$Q$8,$Q18)</f>
        <v>1600</v>
      </c>
      <c r="X18" s="18">
        <f ca="1">+OFFSET([2]Sheet1!G41,$Q$8,$Q18)</f>
        <v>241</v>
      </c>
      <c r="Y18" s="18">
        <f ca="1">+OFFSET([2]Sheet1!H41,$Q$8,$Q18)</f>
        <v>0</v>
      </c>
      <c r="Z18" s="18">
        <f ca="1">+OFFSET([2]Sheet1!I41,$Q$8,$Q18)</f>
        <v>0</v>
      </c>
      <c r="AA18" s="18">
        <f ca="1">+OFFSET([2]Sheet1!J41,$Q$8,$Q18)</f>
        <v>186</v>
      </c>
      <c r="AB18" s="18">
        <f ca="1">+OFFSET([2]Sheet1!K41,$Q$8,$Q18)</f>
        <v>315.87</v>
      </c>
      <c r="AC18" s="18">
        <f ca="1">+OFFSET([2]Sheet1!L41,$Q$8,$Q18)</f>
        <v>0</v>
      </c>
      <c r="AD18" s="18">
        <f ca="1">+OFFSET([2]Sheet1!M41,$Q$8,$Q18)</f>
        <v>51.57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34020.6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36090</v>
      </c>
      <c r="C19" s="14">
        <f ca="1">++'Completion Factors'!J19</f>
        <v>0.96073299847122717</v>
      </c>
      <c r="D19" s="13">
        <f t="shared" ca="1" si="6"/>
        <v>1475.0675655238822</v>
      </c>
      <c r="E19" s="13">
        <f t="shared" ca="1" si="1"/>
        <v>1475.0675655238822</v>
      </c>
      <c r="F19" s="13"/>
      <c r="G19" s="13">
        <f t="shared" ca="1" si="7"/>
        <v>37565.067565523881</v>
      </c>
      <c r="H19" s="15">
        <f t="shared" ca="1" si="2"/>
        <v>1475.0675655238811</v>
      </c>
      <c r="I19" s="13">
        <f>+[1]Summary!F18</f>
        <v>79875</v>
      </c>
      <c r="J19" s="13">
        <f t="shared" ca="1" si="8"/>
        <v>47.029818548386707</v>
      </c>
      <c r="K19" s="13">
        <f t="shared" si="3"/>
        <v>45.183098591549296</v>
      </c>
      <c r="L19" s="13">
        <f t="shared" ca="1" si="4"/>
        <v>1.8467199568374113</v>
      </c>
      <c r="M19" s="13">
        <f ca="1">SUM(G8:G19)/SUM(I8:I19)*100</f>
        <v>48.911809455937991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2900.9</v>
      </c>
      <c r="T19" s="18">
        <f ca="1">+OFFSET([2]Sheet1!C42,$Q$8,$Q19)</f>
        <v>30577.85</v>
      </c>
      <c r="U19" s="18">
        <f ca="1">+OFFSET([2]Sheet1!D42,$Q$8,$Q19)</f>
        <v>700</v>
      </c>
      <c r="V19" s="18">
        <f ca="1">+OFFSET([2]Sheet1!E42,$Q$8,$Q19)</f>
        <v>71.5</v>
      </c>
      <c r="W19" s="18">
        <f ca="1">+OFFSET([2]Sheet1!F42,$Q$8,$Q19)</f>
        <v>773.5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160</v>
      </c>
      <c r="AA19" s="18">
        <f ca="1">+OFFSET([2]Sheet1!J42,$Q$8,$Q19)</f>
        <v>593.70000000000005</v>
      </c>
      <c r="AB19" s="18">
        <f ca="1">+OFFSET([2]Sheet1!K42,$Q$8,$Q19)</f>
        <v>100</v>
      </c>
      <c r="AC19" s="18">
        <f ca="1">+OFFSET([2]Sheet1!L42,$Q$8,$Q19)</f>
        <v>212.4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36089.85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31400</v>
      </c>
      <c r="C20" s="14">
        <f ca="1">++'Completion Factors'!J18</f>
        <v>0.96008176544730539</v>
      </c>
      <c r="D20" s="13">
        <f t="shared" ca="1" si="6"/>
        <v>1305.5477252717458</v>
      </c>
      <c r="E20" s="13">
        <f t="shared" ca="1" si="1"/>
        <v>1305.5477252717458</v>
      </c>
      <c r="F20" s="13"/>
      <c r="G20" s="13">
        <f t="shared" ca="1" si="7"/>
        <v>32705.547725271746</v>
      </c>
      <c r="H20" s="15">
        <f t="shared" ca="1" si="2"/>
        <v>1305.5477252717465</v>
      </c>
      <c r="I20" s="13">
        <f>+[1]Summary!F19</f>
        <v>71413</v>
      </c>
      <c r="J20" s="13">
        <f t="shared" ca="1" si="8"/>
        <v>45.797750725038505</v>
      </c>
      <c r="K20" s="13">
        <f t="shared" si="3"/>
        <v>43.969585369610577</v>
      </c>
      <c r="L20" s="13">
        <f t="shared" ca="1" si="4"/>
        <v>1.8281653554279274</v>
      </c>
      <c r="M20" s="13">
        <f t="shared" ref="M20:M31" ca="1" si="10">SUM(G9:G20)/SUM(I9:I20)*100</f>
        <v>48.586049349347995</v>
      </c>
      <c r="N20" s="19">
        <f ca="1">J20/J8</f>
        <v>0.91496009825070534</v>
      </c>
      <c r="O20" s="19">
        <f t="shared" ref="O20:O30" si="11">I20/I8</f>
        <v>0.91357187631925696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1268</v>
      </c>
      <c r="T20" s="18">
        <f ca="1">+OFFSET([2]Sheet1!C43,$Q$8,$Q20)</f>
        <v>12960.91</v>
      </c>
      <c r="U20" s="18">
        <f ca="1">+OFFSET([2]Sheet1!D43,$Q$8,$Q20)</f>
        <v>9759.5</v>
      </c>
      <c r="V20" s="18">
        <f ca="1">+OFFSET([2]Sheet1!E43,$Q$8,$Q20)</f>
        <v>1433.87</v>
      </c>
      <c r="W20" s="18">
        <f ca="1">+OFFSET([2]Sheet1!F43,$Q$8,$Q20)</f>
        <v>0</v>
      </c>
      <c r="X20" s="18">
        <f ca="1">+OFFSET([2]Sheet1!G43,$Q$8,$Q20)</f>
        <v>5606.1</v>
      </c>
      <c r="Y20" s="18">
        <f ca="1">+OFFSET([2]Sheet1!H43,$Q$8,$Q20)</f>
        <v>222</v>
      </c>
      <c r="Z20" s="18">
        <f ca="1">+OFFSET([2]Sheet1!I43,$Q$8,$Q20)</f>
        <v>0</v>
      </c>
      <c r="AA20" s="18">
        <f ca="1">+OFFSET([2]Sheet1!J43,$Q$8,$Q20)</f>
        <v>0</v>
      </c>
      <c r="AB20" s="18">
        <f ca="1">+OFFSET([2]Sheet1!K43,$Q$8,$Q20)</f>
        <v>125</v>
      </c>
      <c r="AC20" s="18">
        <f ca="1">+OFFSET([2]Sheet1!L43,$Q$8,$Q20)</f>
        <v>12.53</v>
      </c>
      <c r="AD20" s="18">
        <f ca="1">+OFFSET([2]Sheet1!M43,$Q$8,$Q20)</f>
        <v>12.5</v>
      </c>
      <c r="AE20" s="18">
        <f ca="1">+OFFSET([2]Sheet1!N43,$Q$8,$Q20)</f>
        <v>31400.409999999996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65821</v>
      </c>
      <c r="C21" s="14">
        <f ca="1">++'Completion Factors'!J17</f>
        <v>0.95690123109736203</v>
      </c>
      <c r="D21" s="13">
        <f t="shared" ca="1" si="6"/>
        <v>2964.5735377384008</v>
      </c>
      <c r="E21" s="13">
        <f t="shared" ca="1" si="1"/>
        <v>2964.5735377384008</v>
      </c>
      <c r="F21" s="13"/>
      <c r="G21" s="13">
        <f t="shared" ca="1" si="7"/>
        <v>68785.573537738397</v>
      </c>
      <c r="H21" s="15">
        <f t="shared" ca="1" si="2"/>
        <v>2964.5735377383971</v>
      </c>
      <c r="I21" s="13">
        <f>+[1]Summary!F20</f>
        <v>83341</v>
      </c>
      <c r="J21" s="13">
        <f t="shared" ca="1" si="8"/>
        <v>82.53509501654456</v>
      </c>
      <c r="K21" s="13">
        <f t="shared" si="3"/>
        <v>78.977934030069235</v>
      </c>
      <c r="L21" s="13">
        <f t="shared" ca="1" si="4"/>
        <v>3.5571609864753242</v>
      </c>
      <c r="M21" s="13">
        <f t="shared" ca="1" si="10"/>
        <v>53.045451671435949</v>
      </c>
      <c r="N21" s="19">
        <f t="shared" ref="N21:N31" ca="1" si="12">J21/J9</f>
        <v>2.4954174574437822</v>
      </c>
      <c r="O21" s="19">
        <f t="shared" si="11"/>
        <v>0.91995981985164255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1677.5</v>
      </c>
      <c r="T21" s="18">
        <f ca="1">+OFFSET([2]Sheet1!C44,$Q$8,$Q21)</f>
        <v>33832.83</v>
      </c>
      <c r="U21" s="18">
        <f ca="1">+OFFSET([2]Sheet1!D44,$Q$8,$Q21)</f>
        <v>29531.08</v>
      </c>
      <c r="V21" s="18">
        <f ca="1">+OFFSET([2]Sheet1!E44,$Q$8,$Q21)</f>
        <v>1060</v>
      </c>
      <c r="W21" s="18">
        <f ca="1">+OFFSET([2]Sheet1!F44,$Q$8,$Q21)</f>
        <v>-848.54</v>
      </c>
      <c r="X21" s="18">
        <f ca="1">+OFFSET([2]Sheet1!G44,$Q$8,$Q21)</f>
        <v>0</v>
      </c>
      <c r="Y21" s="18">
        <f ca="1">+OFFSET([2]Sheet1!H44,$Q$8,$Q21)</f>
        <v>35</v>
      </c>
      <c r="Z21" s="18">
        <f ca="1">+OFFSET([2]Sheet1!I44,$Q$8,$Q21)</f>
        <v>480</v>
      </c>
      <c r="AA21" s="18">
        <f ca="1">+OFFSET([2]Sheet1!J44,$Q$8,$Q21)</f>
        <v>33.71</v>
      </c>
      <c r="AB21" s="18">
        <f ca="1">+OFFSET([2]Sheet1!K44,$Q$8,$Q21)</f>
        <v>5</v>
      </c>
      <c r="AC21" s="18">
        <f ca="1">+OFFSET([2]Sheet1!L44,$Q$8,$Q21)</f>
        <v>14.18</v>
      </c>
      <c r="AD21" s="18">
        <f ca="1">+OFFSET([2]Sheet1!M44,$Q$8,$Q21)</f>
        <v>65820.759999999995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34242</v>
      </c>
      <c r="C22" s="14">
        <f ca="1">++'Completion Factors'!J16</f>
        <v>0.95585410537264826</v>
      </c>
      <c r="D22" s="13">
        <f t="shared" ca="1" si="6"/>
        <v>1581.4586298611441</v>
      </c>
      <c r="E22" s="13">
        <f t="shared" ca="1" si="1"/>
        <v>1581.4586298611441</v>
      </c>
      <c r="F22" s="13"/>
      <c r="G22" s="13">
        <f t="shared" ca="1" si="7"/>
        <v>35823.458629861147</v>
      </c>
      <c r="H22" s="15">
        <f t="shared" ca="1" si="2"/>
        <v>1581.4586298611466</v>
      </c>
      <c r="I22" s="13">
        <f>+[1]Summary!F21</f>
        <v>80686</v>
      </c>
      <c r="J22" s="13">
        <f t="shared" ca="1" si="8"/>
        <v>44.398605247330572</v>
      </c>
      <c r="K22" s="13">
        <f t="shared" si="3"/>
        <v>42.438589098480527</v>
      </c>
      <c r="L22" s="13">
        <f t="shared" ca="1" si="4"/>
        <v>1.9600161488500447</v>
      </c>
      <c r="M22" s="13">
        <f t="shared" ca="1" si="10"/>
        <v>54.039160164647768</v>
      </c>
      <c r="N22" s="19">
        <f t="shared" ca="1" si="12"/>
        <v>1.2609093566017009</v>
      </c>
      <c r="O22" s="19">
        <f t="shared" si="11"/>
        <v>0.88246038082530376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2147.6999999999998</v>
      </c>
      <c r="T22" s="18">
        <f ca="1">+OFFSET([2]Sheet1!C45,$Q$8,$Q22)</f>
        <v>1692.85</v>
      </c>
      <c r="U22" s="18">
        <f ca="1">+OFFSET([2]Sheet1!D45,$Q$8,$Q22)</f>
        <v>28907.08</v>
      </c>
      <c r="V22" s="18">
        <f ca="1">+OFFSET([2]Sheet1!E45,$Q$8,$Q22)</f>
        <v>0</v>
      </c>
      <c r="W22" s="18">
        <f ca="1">+OFFSET([2]Sheet1!F45,$Q$8,$Q22)</f>
        <v>175</v>
      </c>
      <c r="X22" s="18">
        <f ca="1">+OFFSET([2]Sheet1!G45,$Q$8,$Q22)</f>
        <v>262.5</v>
      </c>
      <c r="Y22" s="18">
        <f ca="1">+OFFSET([2]Sheet1!H45,$Q$8,$Q22)</f>
        <v>730</v>
      </c>
      <c r="Z22" s="18">
        <f ca="1">+OFFSET([2]Sheet1!I45,$Q$8,$Q22)</f>
        <v>227.22</v>
      </c>
      <c r="AA22" s="18">
        <f ca="1">+OFFSET([2]Sheet1!J45,$Q$8,$Q22)</f>
        <v>100</v>
      </c>
      <c r="AB22" s="18">
        <f ca="1">+OFFSET([2]Sheet1!K45,$Q$8,$Q22)</f>
        <v>0</v>
      </c>
      <c r="AC22" s="18">
        <f ca="1">+OFFSET([2]Sheet1!L45,$Q$8,$Q22)</f>
        <v>34242.350000000006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8961</v>
      </c>
      <c r="C23" s="14">
        <f ca="1">++'Completion Factors'!J15</f>
        <v>0.95434928938234032</v>
      </c>
      <c r="D23" s="13">
        <f t="shared" ca="1" si="6"/>
        <v>428.64391727016925</v>
      </c>
      <c r="E23" s="13">
        <f t="shared" ca="1" si="1"/>
        <v>428.64391727016925</v>
      </c>
      <c r="F23" s="13"/>
      <c r="G23" s="13">
        <f t="shared" ca="1" si="7"/>
        <v>9389.6439172701685</v>
      </c>
      <c r="H23" s="15">
        <f t="shared" ca="1" si="2"/>
        <v>428.64391727016846</v>
      </c>
      <c r="I23" s="13">
        <f>+[1]Summary!F22</f>
        <v>64835</v>
      </c>
      <c r="J23" s="13">
        <f t="shared" ca="1" si="8"/>
        <v>14.482368963168302</v>
      </c>
      <c r="K23" s="13">
        <f t="shared" si="3"/>
        <v>13.821238528572529</v>
      </c>
      <c r="L23" s="13">
        <f t="shared" ca="1" si="4"/>
        <v>0.6611304345957727</v>
      </c>
      <c r="M23" s="13">
        <f t="shared" ca="1" si="10"/>
        <v>51.668269885320548</v>
      </c>
      <c r="N23" s="19">
        <f t="shared" ca="1" si="12"/>
        <v>0.29545997027345988</v>
      </c>
      <c r="O23" s="19">
        <f t="shared" si="11"/>
        <v>0.92898797839262948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957.5</v>
      </c>
      <c r="T23" s="18">
        <f ca="1">+OFFSET([2]Sheet1!C46,$Q$8,$Q23)</f>
        <v>2076.96</v>
      </c>
      <c r="U23" s="18">
        <f ca="1">+OFFSET([2]Sheet1!D46,$Q$8,$Q23)</f>
        <v>3741.3</v>
      </c>
      <c r="V23" s="18">
        <f ca="1">+OFFSET([2]Sheet1!E46,$Q$8,$Q23)</f>
        <v>-52.5</v>
      </c>
      <c r="W23" s="18">
        <f ca="1">+OFFSET([2]Sheet1!F46,$Q$8,$Q23)</f>
        <v>222.5</v>
      </c>
      <c r="X23" s="18">
        <f ca="1">+OFFSET([2]Sheet1!G46,$Q$8,$Q23)</f>
        <v>1741.88</v>
      </c>
      <c r="Y23" s="18">
        <f ca="1">+OFFSET([2]Sheet1!H46,$Q$8,$Q23)</f>
        <v>173.6</v>
      </c>
      <c r="Z23" s="18">
        <f ca="1">+OFFSET([2]Sheet1!I46,$Q$8,$Q23)</f>
        <v>100</v>
      </c>
      <c r="AA23" s="18">
        <f ca="1">+OFFSET([2]Sheet1!J46,$Q$8,$Q23)</f>
        <v>0</v>
      </c>
      <c r="AB23" s="18">
        <f ca="1">+OFFSET([2]Sheet1!K46,$Q$8,$Q23)</f>
        <v>8961.24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56015</v>
      </c>
      <c r="C24" s="14">
        <f ca="1">++'Completion Factors'!J14</f>
        <v>0.95044383064894777</v>
      </c>
      <c r="D24" s="13">
        <f t="shared" ca="1" si="6"/>
        <v>2920.62375143606</v>
      </c>
      <c r="E24" s="13">
        <f t="shared" ca="1" si="1"/>
        <v>2920.62375143606</v>
      </c>
      <c r="F24" s="20">
        <v>0</v>
      </c>
      <c r="G24" s="13">
        <f t="shared" ca="1" si="7"/>
        <v>58935.623751436062</v>
      </c>
      <c r="H24" s="15">
        <f t="shared" ca="1" si="2"/>
        <v>2920.6237514360619</v>
      </c>
      <c r="I24" s="13">
        <f>+[1]Summary!F23</f>
        <v>82241</v>
      </c>
      <c r="J24" s="13">
        <f t="shared" ca="1" si="8"/>
        <v>71.662095246210598</v>
      </c>
      <c r="K24" s="13">
        <f t="shared" si="3"/>
        <v>68.110796318138156</v>
      </c>
      <c r="L24" s="13">
        <f t="shared" ca="1" si="4"/>
        <v>3.5512989280724412</v>
      </c>
      <c r="M24" s="13">
        <f t="shared" ca="1" si="10"/>
        <v>55.00887764993707</v>
      </c>
      <c r="N24" s="19">
        <f t="shared" ca="1" si="12"/>
        <v>1.9613252440807674</v>
      </c>
      <c r="O24" s="19">
        <f t="shared" si="11"/>
        <v>0.86798805264435508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4798.8999999999996</v>
      </c>
      <c r="T24" s="18">
        <f ca="1">+OFFSET([2]Sheet1!C47,$Q$8,$Q24)</f>
        <v>30005.08</v>
      </c>
      <c r="U24" s="18">
        <f ca="1">+OFFSET([2]Sheet1!D47,$Q$8,$Q24)</f>
        <v>954.1</v>
      </c>
      <c r="V24" s="18">
        <f ca="1">+OFFSET([2]Sheet1!E47,$Q$8,$Q24)</f>
        <v>2690</v>
      </c>
      <c r="W24" s="18">
        <f ca="1">+OFFSET([2]Sheet1!F47,$Q$8,$Q24)</f>
        <v>16689.5</v>
      </c>
      <c r="X24" s="18">
        <f ca="1">+OFFSET([2]Sheet1!G47,$Q$8,$Q24)</f>
        <v>877.74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56015.32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37655</v>
      </c>
      <c r="C25" s="14">
        <f ca="1">++'Completion Factors'!J13</f>
        <v>0.94724024464236056</v>
      </c>
      <c r="D25" s="13">
        <f t="shared" ca="1" si="6"/>
        <v>2097.3228272643755</v>
      </c>
      <c r="E25" s="13">
        <f t="shared" ca="1" si="1"/>
        <v>2097.3228272643755</v>
      </c>
      <c r="F25" s="20">
        <v>0</v>
      </c>
      <c r="G25" s="13">
        <f t="shared" ca="1" si="7"/>
        <v>39752.322827264376</v>
      </c>
      <c r="H25" s="15">
        <f t="shared" ca="1" si="2"/>
        <v>2097.3228272643755</v>
      </c>
      <c r="I25" s="13">
        <f>+[1]Summary!F24</f>
        <v>67083</v>
      </c>
      <c r="J25" s="13">
        <f t="shared" ca="1" si="8"/>
        <v>59.258415436495653</v>
      </c>
      <c r="K25" s="13">
        <f t="shared" si="3"/>
        <v>56.131955935184777</v>
      </c>
      <c r="L25" s="13">
        <f t="shared" ca="1" si="4"/>
        <v>3.126459501310876</v>
      </c>
      <c r="M25" s="13">
        <f t="shared" ca="1" si="10"/>
        <v>55.755915577713445</v>
      </c>
      <c r="N25" s="19">
        <f t="shared" ca="1" si="12"/>
        <v>1.2020919434896349</v>
      </c>
      <c r="O25" s="19">
        <f t="shared" si="11"/>
        <v>0.95589785972811991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2277</v>
      </c>
      <c r="T25" s="18">
        <f ca="1">+OFFSET([2]Sheet1!C48,$Q$8,$Q25)</f>
        <v>30128.880000000001</v>
      </c>
      <c r="U25" s="18">
        <f ca="1">+OFFSET([2]Sheet1!D48,$Q$8,$Q25)</f>
        <v>3924.91</v>
      </c>
      <c r="V25" s="18">
        <f ca="1">+OFFSET([2]Sheet1!E48,$Q$8,$Q25)</f>
        <v>996</v>
      </c>
      <c r="W25" s="18">
        <f ca="1">+OFFSET([2]Sheet1!F48,$Q$8,$Q25)</f>
        <v>328</v>
      </c>
      <c r="X25" s="18">
        <f ca="1">+OFFSET([2]Sheet1!G48,$Q$8,$Q25)</f>
        <v>0</v>
      </c>
      <c r="Y25" s="18">
        <f ca="1">+OFFSET([2]Sheet1!H48,$Q$8,$Q25)</f>
        <v>0</v>
      </c>
      <c r="Z25" s="18">
        <f ca="1">+OFFSET([2]Sheet1!I48,$Q$8,$Q25)</f>
        <v>37654.79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33841</v>
      </c>
      <c r="C26" s="14">
        <f ca="1">++'Completion Factors'!J12</f>
        <v>0.94513330213068047</v>
      </c>
      <c r="D26" s="13">
        <f t="shared" ca="1" si="6"/>
        <v>1964.5312660233772</v>
      </c>
      <c r="E26" s="13">
        <f t="shared" ca="1" si="1"/>
        <v>1964.5312660233772</v>
      </c>
      <c r="F26" s="20">
        <v>0</v>
      </c>
      <c r="G26" s="13">
        <f t="shared" ca="1" si="7"/>
        <v>35805.531266023376</v>
      </c>
      <c r="H26" s="15">
        <f t="shared" ca="1" si="2"/>
        <v>1964.5312660233758</v>
      </c>
      <c r="I26" s="13">
        <f>+[1]Summary!F25</f>
        <v>83643</v>
      </c>
      <c r="J26" s="13">
        <f t="shared" ca="1" si="8"/>
        <v>42.807564609140485</v>
      </c>
      <c r="K26" s="13">
        <f t="shared" si="3"/>
        <v>40.458854895209399</v>
      </c>
      <c r="L26" s="13">
        <f t="shared" ca="1" si="4"/>
        <v>2.3487097139310862</v>
      </c>
      <c r="M26" s="13">
        <f t="shared" ca="1" si="10"/>
        <v>56.019353563310545</v>
      </c>
      <c r="N26" s="19">
        <f t="shared" ca="1" si="12"/>
        <v>1.0654402371735816</v>
      </c>
      <c r="O26" s="19">
        <f t="shared" si="11"/>
        <v>0.98367654149663064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1872.5</v>
      </c>
      <c r="T26" s="18">
        <f ca="1">+OFFSET([2]Sheet1!C49,$Q$8,$Q26)</f>
        <v>31055.58</v>
      </c>
      <c r="U26" s="18">
        <f ca="1">+OFFSET([2]Sheet1!D49,$Q$8,$Q26)</f>
        <v>510</v>
      </c>
      <c r="V26" s="18">
        <f ca="1">+OFFSET([2]Sheet1!E49,$Q$8,$Q26)</f>
        <v>123</v>
      </c>
      <c r="W26" s="18">
        <f ca="1">+OFFSET([2]Sheet1!F49,$Q$8,$Q26)</f>
        <v>280</v>
      </c>
      <c r="X26" s="18">
        <f ca="1">+OFFSET([2]Sheet1!G49,$Q$8,$Q26)</f>
        <v>0</v>
      </c>
      <c r="Y26" s="18">
        <f ca="1">+OFFSET([2]Sheet1!H49,$Q$8,$Q26)</f>
        <v>33841.08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34280</v>
      </c>
      <c r="C27" s="14">
        <f ca="1">++'Completion Factors'!J11</f>
        <v>0.84035193722189239</v>
      </c>
      <c r="D27" s="13">
        <f t="shared" ca="1" si="6"/>
        <v>6512.4328863044811</v>
      </c>
      <c r="E27" s="13">
        <f t="shared" ca="1" si="1"/>
        <v>6512.4328863044811</v>
      </c>
      <c r="F27" s="20">
        <v>0</v>
      </c>
      <c r="G27" s="13">
        <f t="shared" ca="1" si="7"/>
        <v>40792.432886304479</v>
      </c>
      <c r="H27" s="15">
        <f t="shared" ca="1" si="2"/>
        <v>6512.4328863044793</v>
      </c>
      <c r="I27" s="13">
        <f>+[1]Summary!F26</f>
        <v>73925</v>
      </c>
      <c r="J27" s="13">
        <f t="shared" ca="1" si="8"/>
        <v>55.180835828616132</v>
      </c>
      <c r="K27" s="13">
        <f t="shared" si="3"/>
        <v>46.371322286100778</v>
      </c>
      <c r="L27" s="13">
        <f t="shared" ca="1" si="4"/>
        <v>8.8095135425153543</v>
      </c>
      <c r="M27" s="13">
        <f t="shared" ca="1" si="10"/>
        <v>52.116332369022025</v>
      </c>
      <c r="N27" s="19">
        <f t="shared" ca="1" si="12"/>
        <v>0.5661288787022446</v>
      </c>
      <c r="O27" s="19">
        <f t="shared" si="11"/>
        <v>0.88111896446918314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1312</v>
      </c>
      <c r="T27" s="18">
        <f ca="1">+OFFSET([2]Sheet1!C50,$Q$8,$Q27)</f>
        <v>30760.58</v>
      </c>
      <c r="U27" s="18">
        <f ca="1">+OFFSET([2]Sheet1!D50,$Q$8,$Q27)</f>
        <v>758.6</v>
      </c>
      <c r="V27" s="18">
        <f ca="1">+OFFSET([2]Sheet1!E50,$Q$8,$Q27)</f>
        <v>100</v>
      </c>
      <c r="W27" s="18">
        <f ca="1">+OFFSET([2]Sheet1!F50,$Q$8,$Q27)</f>
        <v>1348.88</v>
      </c>
      <c r="X27" s="18">
        <f ca="1">+OFFSET([2]Sheet1!G50,$Q$8,$Q27)</f>
        <v>34280.06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33374</v>
      </c>
      <c r="C28" s="14">
        <f ca="1">++'Completion Factors'!J10</f>
        <v>0.79743789841473267</v>
      </c>
      <c r="D28" s="13">
        <f t="shared" ca="1" si="6"/>
        <v>8477.5348547465201</v>
      </c>
      <c r="E28" s="13">
        <f t="shared" ca="1" si="1"/>
        <v>8477.5348547465201</v>
      </c>
      <c r="F28" s="20">
        <v>0</v>
      </c>
      <c r="G28" s="13">
        <f t="shared" ca="1" si="7"/>
        <v>41851.534854746518</v>
      </c>
      <c r="H28" s="15">
        <f t="shared" ca="1" si="2"/>
        <v>8477.5348547465182</v>
      </c>
      <c r="I28" s="13">
        <f>+[1]Summary!F27</f>
        <v>65572</v>
      </c>
      <c r="J28" s="13">
        <f t="shared" ca="1" si="8"/>
        <v>63.825313936964733</v>
      </c>
      <c r="K28" s="13">
        <f t="shared" si="3"/>
        <v>50.89672421155371</v>
      </c>
      <c r="L28" s="13">
        <f t="shared" ca="1" si="4"/>
        <v>12.928589725411022</v>
      </c>
      <c r="M28" s="13">
        <f t="shared" ca="1" si="10"/>
        <v>52.385393918453637</v>
      </c>
      <c r="N28" s="19">
        <f t="shared" ca="1" si="12"/>
        <v>1.0685334094408996</v>
      </c>
      <c r="O28" s="19">
        <f t="shared" si="11"/>
        <v>0.95176718194353727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1891</v>
      </c>
      <c r="T28" s="18">
        <f ca="1">+OFFSET([2]Sheet1!C51,$Q$8,$Q28)</f>
        <v>30093.08</v>
      </c>
      <c r="U28" s="18">
        <f ca="1">+OFFSET([2]Sheet1!D51,$Q$8,$Q28)</f>
        <v>383.8</v>
      </c>
      <c r="V28" s="18">
        <f ca="1">+OFFSET([2]Sheet1!E51,$Q$8,$Q28)</f>
        <v>1006.56</v>
      </c>
      <c r="W28" s="18">
        <f ca="1">+OFFSET([2]Sheet1!F51,$Q$8,$Q28)</f>
        <v>33374.44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36599</v>
      </c>
      <c r="C29" s="14">
        <f ca="1">++'Completion Factors'!J9</f>
        <v>0.78250217305425906</v>
      </c>
      <c r="D29" s="13">
        <f t="shared" ca="1" si="6"/>
        <v>10172.755095767905</v>
      </c>
      <c r="E29" s="13">
        <f t="shared" ca="1" si="1"/>
        <v>10172.755095767905</v>
      </c>
      <c r="F29" s="20">
        <v>0</v>
      </c>
      <c r="G29" s="13">
        <f ca="1">B29+D29+F29</f>
        <v>46771.755095767905</v>
      </c>
      <c r="H29" s="15">
        <f ca="1">G29-B29</f>
        <v>10172.755095767905</v>
      </c>
      <c r="I29" s="13">
        <f>+[1]Summary!F28</f>
        <v>81435</v>
      </c>
      <c r="J29" s="13">
        <f t="shared" ca="1" si="8"/>
        <v>57.434463186305521</v>
      </c>
      <c r="K29" s="13">
        <f t="shared" si="3"/>
        <v>44.942592251488918</v>
      </c>
      <c r="L29" s="13">
        <f t="shared" ca="1" si="4"/>
        <v>12.491870934816603</v>
      </c>
      <c r="M29" s="13">
        <f t="shared" ca="1" si="10"/>
        <v>54.365280758906444</v>
      </c>
      <c r="N29" s="19">
        <f t="shared" ca="1" si="12"/>
        <v>1.501258948415422</v>
      </c>
      <c r="O29" s="19">
        <f t="shared" si="11"/>
        <v>0.85229413488508399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550</v>
      </c>
      <c r="T29" s="18">
        <f ca="1">+OFFSET([2]Sheet1!C52,$Q$8,$Q29)</f>
        <v>35499.26</v>
      </c>
      <c r="U29" s="18">
        <f ca="1">+OFFSET([2]Sheet1!D52,$Q$8,$Q29)</f>
        <v>550</v>
      </c>
      <c r="V29" s="18">
        <f ca="1">+OFFSET([2]Sheet1!E52,$Q$8,$Q29)</f>
        <v>36599.26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35555</v>
      </c>
      <c r="C30" s="14">
        <f ca="1">++'Completion Factors'!J8</f>
        <v>0.62712710323491683</v>
      </c>
      <c r="D30" s="13">
        <f t="shared" ca="1" si="6"/>
        <v>21140.046054613562</v>
      </c>
      <c r="E30" s="13">
        <f t="shared" ca="1" si="1"/>
        <v>21140.046054613562</v>
      </c>
      <c r="F30" s="13">
        <f ca="1">ROUND(+I30*J30/100,0)-D30-B30</f>
        <v>17721.953945386442</v>
      </c>
      <c r="G30" s="13">
        <f t="shared" ca="1" si="7"/>
        <v>74417</v>
      </c>
      <c r="H30" s="15">
        <f ca="1">G30-B30</f>
        <v>38862</v>
      </c>
      <c r="I30" s="13">
        <f>+[1]Summary!F29</f>
        <v>70873</v>
      </c>
      <c r="J30" s="35">
        <f>+[1]Summary!H29*100</f>
        <v>105</v>
      </c>
      <c r="K30" s="13">
        <f t="shared" si="3"/>
        <v>50.167200485375254</v>
      </c>
      <c r="L30" s="13">
        <f t="shared" si="4"/>
        <v>54.832799514624746</v>
      </c>
      <c r="M30" s="13">
        <f t="shared" ca="1" si="10"/>
        <v>57.750335615357798</v>
      </c>
      <c r="N30" s="19">
        <f ca="1">J30/J18</f>
        <v>1.6445913379391164</v>
      </c>
      <c r="O30" s="19">
        <f t="shared" si="11"/>
        <v>1.2786959188828348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31344.2</v>
      </c>
      <c r="T30" s="18">
        <f ca="1">+OFFSET([2]Sheet1!C53,$Q$8,$Q30)</f>
        <v>4210.5</v>
      </c>
      <c r="U30" s="18">
        <f ca="1">+OFFSET([2]Sheet1!D53,$Q$8,$Q30)</f>
        <v>35554.699999999997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31718</v>
      </c>
      <c r="C31" s="14">
        <f ca="1">+'Completion Factors'!J7</f>
        <v>0.1019847844956817</v>
      </c>
      <c r="D31" s="13">
        <f t="shared" ca="1" si="6"/>
        <v>279289.17775545258</v>
      </c>
      <c r="E31" s="13">
        <f t="shared" ca="1" si="1"/>
        <v>279289.17775545258</v>
      </c>
      <c r="F31" s="13">
        <f ca="1">ROUND(+I31*J31/100,0)-D31-B31</f>
        <v>-246831.17775545258</v>
      </c>
      <c r="G31" s="13">
        <f ca="1">B31+D31+F31</f>
        <v>64176</v>
      </c>
      <c r="H31" s="15">
        <f ca="1">G31-B31</f>
        <v>32458</v>
      </c>
      <c r="I31" s="13">
        <f>+[1]Summary!F30</f>
        <v>58342</v>
      </c>
      <c r="J31" s="35">
        <f>+[1]Summary!H30*100</f>
        <v>110.00000000000001</v>
      </c>
      <c r="K31" s="13">
        <f t="shared" si="3"/>
        <v>54.365637105344348</v>
      </c>
      <c r="L31" s="13">
        <f t="shared" si="4"/>
        <v>55.634362894655666</v>
      </c>
      <c r="M31" s="13">
        <f t="shared" ca="1" si="10"/>
        <v>62.170394298738628</v>
      </c>
      <c r="N31" s="19">
        <f t="shared" ca="1" si="12"/>
        <v>2.3389416203429816</v>
      </c>
      <c r="O31" s="19">
        <f>I31/I19</f>
        <v>0.73041627543035992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31718</v>
      </c>
      <c r="T31" s="18">
        <f ca="1">+OFFSET([2]Sheet1!C54,$Q$8,$Q31)</f>
        <v>31718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116899.77275577882</v>
      </c>
      <c r="I33" s="13"/>
      <c r="J33" s="23">
        <f ca="1">SUM(G20:G31)/SUM(I20:I31)</f>
        <v>0.62170394298738629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3">+T34+1</f>
        <v>2</v>
      </c>
      <c r="V34">
        <f t="shared" si="13"/>
        <v>3</v>
      </c>
      <c r="W34">
        <f t="shared" si="13"/>
        <v>4</v>
      </c>
      <c r="X34">
        <f t="shared" si="13"/>
        <v>5</v>
      </c>
      <c r="Y34">
        <f t="shared" si="13"/>
        <v>6</v>
      </c>
      <c r="Z34">
        <f t="shared" si="13"/>
        <v>7</v>
      </c>
      <c r="AA34">
        <f t="shared" si="13"/>
        <v>8</v>
      </c>
      <c r="AB34">
        <f t="shared" si="13"/>
        <v>9</v>
      </c>
      <c r="AC34">
        <f t="shared" si="13"/>
        <v>10</v>
      </c>
      <c r="AD34">
        <f t="shared" si="13"/>
        <v>11</v>
      </c>
      <c r="AE34">
        <f t="shared" si="13"/>
        <v>12</v>
      </c>
      <c r="AF34">
        <f t="shared" si="13"/>
        <v>13</v>
      </c>
      <c r="AG34">
        <f t="shared" si="13"/>
        <v>14</v>
      </c>
      <c r="AH34">
        <f t="shared" si="13"/>
        <v>15</v>
      </c>
      <c r="AI34">
        <f t="shared" si="13"/>
        <v>16</v>
      </c>
      <c r="AJ34">
        <f t="shared" si="13"/>
        <v>17</v>
      </c>
      <c r="AK34">
        <f t="shared" si="13"/>
        <v>18</v>
      </c>
      <c r="AL34">
        <f t="shared" si="13"/>
        <v>19</v>
      </c>
      <c r="AM34">
        <f t="shared" si="13"/>
        <v>20</v>
      </c>
      <c r="AN34">
        <f t="shared" si="13"/>
        <v>21</v>
      </c>
      <c r="AO34">
        <f t="shared" si="13"/>
        <v>22</v>
      </c>
      <c r="AP34">
        <f t="shared" si="13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4">+R8</f>
        <v>44652</v>
      </c>
      <c r="S35" s="24">
        <f ca="1">+S8</f>
        <v>2530.8000000000002</v>
      </c>
      <c r="T35" s="24">
        <f t="shared" ref="T35:AP35" ca="1" si="15">+S35+T8</f>
        <v>31672.86</v>
      </c>
      <c r="U35" s="24">
        <f t="shared" ca="1" si="15"/>
        <v>32514.690000000002</v>
      </c>
      <c r="V35" s="24">
        <f t="shared" ca="1" si="15"/>
        <v>32714.690000000002</v>
      </c>
      <c r="W35" s="24">
        <f t="shared" ca="1" si="15"/>
        <v>33409.310000000005</v>
      </c>
      <c r="X35" s="24">
        <f t="shared" ca="1" si="15"/>
        <v>33409.310000000005</v>
      </c>
      <c r="Y35" s="24">
        <f t="shared" ca="1" si="15"/>
        <v>33409.310000000005</v>
      </c>
      <c r="Z35" s="24">
        <f t="shared" ca="1" si="15"/>
        <v>33409.310000000005</v>
      </c>
      <c r="AA35" s="24">
        <f t="shared" ca="1" si="15"/>
        <v>33459.310000000005</v>
      </c>
      <c r="AB35" s="24">
        <f t="shared" ca="1" si="15"/>
        <v>33584.310000000005</v>
      </c>
      <c r="AC35" s="24">
        <f t="shared" ca="1" si="15"/>
        <v>33584.310000000005</v>
      </c>
      <c r="AD35" s="24">
        <f t="shared" ca="1" si="15"/>
        <v>33584.310000000005</v>
      </c>
      <c r="AE35" s="24">
        <f t="shared" ca="1" si="15"/>
        <v>33584.310000000005</v>
      </c>
      <c r="AF35" s="24">
        <f t="shared" ca="1" si="15"/>
        <v>33571.810000000005</v>
      </c>
      <c r="AG35" s="24">
        <f t="shared" ca="1" si="15"/>
        <v>33571.810000000005</v>
      </c>
      <c r="AH35" s="24">
        <f t="shared" ca="1" si="15"/>
        <v>33571.810000000005</v>
      </c>
      <c r="AI35" s="24">
        <f t="shared" ca="1" si="15"/>
        <v>33571.810000000005</v>
      </c>
      <c r="AJ35" s="24">
        <f t="shared" ca="1" si="15"/>
        <v>39126.810000000005</v>
      </c>
      <c r="AK35" s="24">
        <f t="shared" ca="1" si="15"/>
        <v>39126.810000000005</v>
      </c>
      <c r="AL35" s="24">
        <f t="shared" ca="1" si="15"/>
        <v>39126.810000000005</v>
      </c>
      <c r="AM35" s="24">
        <f t="shared" ca="1" si="15"/>
        <v>39126.810000000005</v>
      </c>
      <c r="AN35" s="24">
        <f t="shared" ca="1" si="15"/>
        <v>39126.810000000005</v>
      </c>
      <c r="AO35" s="24">
        <f t="shared" ca="1" si="15"/>
        <v>39126.810000000005</v>
      </c>
      <c r="AP35" s="24">
        <f t="shared" ca="1" si="15"/>
        <v>39126.810000000005</v>
      </c>
    </row>
    <row r="36" spans="3:42" x14ac:dyDescent="0.35">
      <c r="C36" s="18"/>
      <c r="D36" s="13"/>
      <c r="F36" s="24"/>
      <c r="H36" s="26">
        <f ca="1">H33*(1+H35)</f>
        <v>122744.76139356777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4"/>
        <v>44682</v>
      </c>
      <c r="S36" s="24">
        <f t="shared" ca="1" si="14"/>
        <v>1729.05</v>
      </c>
      <c r="T36" s="24">
        <f t="shared" ref="T36:U57" ca="1" si="16">+S36+T9</f>
        <v>28965.399999999998</v>
      </c>
      <c r="U36" s="24">
        <f t="shared" ca="1" si="16"/>
        <v>29340.399999999998</v>
      </c>
      <c r="V36" s="24">
        <f t="shared" ref="V36:W36" ca="1" si="17">+U36+V9</f>
        <v>29340.399999999998</v>
      </c>
      <c r="W36" s="24">
        <f t="shared" ca="1" si="17"/>
        <v>29340.399999999998</v>
      </c>
      <c r="X36" s="24">
        <f t="shared" ref="X36:Y36" ca="1" si="18">+W36+X9</f>
        <v>29340.399999999998</v>
      </c>
      <c r="Y36" s="24">
        <f t="shared" ca="1" si="18"/>
        <v>29340.399999999998</v>
      </c>
      <c r="Z36" s="24">
        <f t="shared" ref="Z36:AA36" ca="1" si="19">+Y36+Z9</f>
        <v>29340.399999999998</v>
      </c>
      <c r="AA36" s="24">
        <f t="shared" ca="1" si="19"/>
        <v>29390.399999999998</v>
      </c>
      <c r="AB36" s="24">
        <f t="shared" ref="AB36:AC36" ca="1" si="20">+AA36+AB9</f>
        <v>29390.399999999998</v>
      </c>
      <c r="AC36" s="24">
        <f t="shared" ca="1" si="20"/>
        <v>29390.399999999998</v>
      </c>
      <c r="AD36" s="24">
        <f t="shared" ref="AD36:AE36" ca="1" si="21">+AC36+AD9</f>
        <v>29557.899999999998</v>
      </c>
      <c r="AE36" s="24">
        <f t="shared" ca="1" si="21"/>
        <v>29557.899999999998</v>
      </c>
      <c r="AF36" s="24">
        <f t="shared" ref="AF36:AG36" ca="1" si="22">+AE36+AF9</f>
        <v>29557.899999999998</v>
      </c>
      <c r="AG36" s="24">
        <f t="shared" ca="1" si="22"/>
        <v>29557.899999999998</v>
      </c>
      <c r="AH36" s="24">
        <f t="shared" ref="AH36:AI36" ca="1" si="23">+AG36+AH9</f>
        <v>29557.899999999998</v>
      </c>
      <c r="AI36" s="24">
        <f t="shared" ca="1" si="23"/>
        <v>29962.899999999998</v>
      </c>
      <c r="AJ36" s="24">
        <f t="shared" ref="AJ36:AK36" ca="1" si="24">+AI36+AJ9</f>
        <v>29962.899999999998</v>
      </c>
      <c r="AK36" s="24">
        <f t="shared" ca="1" si="24"/>
        <v>29962.899999999998</v>
      </c>
      <c r="AL36" s="24">
        <f t="shared" ref="AL36:AM36" ca="1" si="25">+AK36+AL9</f>
        <v>29962.899999999998</v>
      </c>
      <c r="AM36" s="24">
        <f t="shared" ca="1" si="25"/>
        <v>29962.899999999998</v>
      </c>
      <c r="AN36" s="24">
        <f t="shared" ref="AN36:AO36" ca="1" si="26">+AM36+AN9</f>
        <v>29962.899999999998</v>
      </c>
      <c r="AO36" s="24">
        <f t="shared" ca="1" si="26"/>
        <v>29962.899999999998</v>
      </c>
    </row>
    <row r="37" spans="3:42" x14ac:dyDescent="0.35">
      <c r="C37" s="18"/>
      <c r="D37" s="13"/>
      <c r="M37" s="17"/>
      <c r="Q37">
        <f t="shared" ref="Q37:Q58" si="27">+Q36+1</f>
        <v>2</v>
      </c>
      <c r="R37" s="17">
        <f t="shared" si="14"/>
        <v>44713</v>
      </c>
      <c r="S37" s="24">
        <f t="shared" ca="1" si="14"/>
        <v>1035.75</v>
      </c>
      <c r="T37" s="24">
        <f t="shared" ca="1" si="16"/>
        <v>29743.62</v>
      </c>
      <c r="U37" s="24">
        <f t="shared" ca="1" si="16"/>
        <v>29901.53</v>
      </c>
      <c r="V37" s="24">
        <f t="shared" ref="V37:W37" ca="1" si="28">+U37+V10</f>
        <v>30985.729999999996</v>
      </c>
      <c r="W37" s="24">
        <f t="shared" ca="1" si="28"/>
        <v>31330.729999999996</v>
      </c>
      <c r="X37" s="24">
        <f t="shared" ref="X37:Y37" ca="1" si="29">+W37+X10</f>
        <v>31565.929999999997</v>
      </c>
      <c r="Y37" s="24">
        <f t="shared" ca="1" si="29"/>
        <v>31665.929999999997</v>
      </c>
      <c r="Z37" s="24">
        <f t="shared" ref="Z37:AA37" ca="1" si="30">+Y37+Z10</f>
        <v>31665.929999999997</v>
      </c>
      <c r="AA37" s="24">
        <f t="shared" ca="1" si="30"/>
        <v>31802.929999999997</v>
      </c>
      <c r="AB37" s="24">
        <f t="shared" ref="AB37:AC37" ca="1" si="31">+AA37+AB10</f>
        <v>31845.019999999997</v>
      </c>
      <c r="AC37" s="24">
        <f t="shared" ca="1" si="31"/>
        <v>31962.51</v>
      </c>
      <c r="AD37" s="24">
        <f t="shared" ref="AD37:AE37" ca="1" si="32">+AC37+AD10</f>
        <v>32062.51</v>
      </c>
      <c r="AE37" s="24">
        <f t="shared" ca="1" si="32"/>
        <v>32062.51</v>
      </c>
      <c r="AF37" s="24">
        <f t="shared" ref="AF37:AG37" ca="1" si="33">+AE37+AF10</f>
        <v>32062.51</v>
      </c>
      <c r="AG37" s="24">
        <f t="shared" ca="1" si="33"/>
        <v>32030.42</v>
      </c>
      <c r="AH37" s="24">
        <f t="shared" ref="AH37:AI37" ca="1" si="34">+AG37+AH10</f>
        <v>32195.42</v>
      </c>
      <c r="AI37" s="24">
        <f t="shared" ca="1" si="34"/>
        <v>32195.42</v>
      </c>
      <c r="AJ37" s="24">
        <f t="shared" ref="AJ37:AK37" ca="1" si="35">+AI37+AJ10</f>
        <v>32195.42</v>
      </c>
      <c r="AK37" s="24">
        <f t="shared" ca="1" si="35"/>
        <v>32195.42</v>
      </c>
      <c r="AL37" s="24">
        <f t="shared" ref="AL37:AM37" ca="1" si="36">+AK37+AL10</f>
        <v>32195.42</v>
      </c>
      <c r="AM37" s="24">
        <f t="shared" ca="1" si="36"/>
        <v>32195.42</v>
      </c>
      <c r="AN37" s="24">
        <f t="shared" ref="AN37" ca="1" si="37">+AM37+AN10</f>
        <v>32195.42</v>
      </c>
    </row>
    <row r="38" spans="3:42" x14ac:dyDescent="0.35">
      <c r="C38" s="18"/>
      <c r="D38" s="13"/>
      <c r="Q38">
        <f t="shared" si="27"/>
        <v>3</v>
      </c>
      <c r="R38" s="17">
        <f t="shared" si="14"/>
        <v>44743</v>
      </c>
      <c r="S38" s="24">
        <f t="shared" ca="1" si="14"/>
        <v>98.48</v>
      </c>
      <c r="T38" s="24">
        <f t="shared" ca="1" si="16"/>
        <v>29047.1</v>
      </c>
      <c r="U38" s="24">
        <f t="shared" ca="1" si="16"/>
        <v>32063.659999999996</v>
      </c>
      <c r="V38" s="24">
        <f t="shared" ref="V38:W38" ca="1" si="38">+U38+V11</f>
        <v>32063.659999999996</v>
      </c>
      <c r="W38" s="24">
        <f t="shared" ca="1" si="38"/>
        <v>32071.949999999997</v>
      </c>
      <c r="X38" s="24">
        <f t="shared" ref="X38:Y38" ca="1" si="39">+W38+X11</f>
        <v>33600.949999999997</v>
      </c>
      <c r="Y38" s="24">
        <f t="shared" ca="1" si="39"/>
        <v>33753.919999999998</v>
      </c>
      <c r="Z38" s="24">
        <f t="shared" ref="Z38:AA38" ca="1" si="40">+Y38+Z11</f>
        <v>33767.18</v>
      </c>
      <c r="AA38" s="24">
        <f t="shared" ca="1" si="40"/>
        <v>33767.18</v>
      </c>
      <c r="AB38" s="24">
        <f t="shared" ref="AB38:AC38" ca="1" si="41">+AA38+AB11</f>
        <v>33769.18</v>
      </c>
      <c r="AC38" s="24">
        <f t="shared" ca="1" si="41"/>
        <v>33943.58</v>
      </c>
      <c r="AD38" s="24">
        <f t="shared" ref="AD38:AE38" ca="1" si="42">+AC38+AD11</f>
        <v>34043.58</v>
      </c>
      <c r="AE38" s="24">
        <f t="shared" ca="1" si="42"/>
        <v>34043.58</v>
      </c>
      <c r="AF38" s="24">
        <f t="shared" ref="AF38:AG38" ca="1" si="43">+AE38+AF11</f>
        <v>34043.58</v>
      </c>
      <c r="AG38" s="24">
        <f t="shared" ca="1" si="43"/>
        <v>34208.58</v>
      </c>
      <c r="AH38" s="24">
        <f t="shared" ref="AH38:AI38" ca="1" si="44">+AG38+AH11</f>
        <v>34208.58</v>
      </c>
      <c r="AI38" s="24">
        <f t="shared" ca="1" si="44"/>
        <v>34208.58</v>
      </c>
      <c r="AJ38" s="24">
        <f t="shared" ref="AJ38:AK38" ca="1" si="45">+AI38+AJ11</f>
        <v>34208.58</v>
      </c>
      <c r="AK38" s="24">
        <f t="shared" ca="1" si="45"/>
        <v>34208.58</v>
      </c>
      <c r="AL38" s="24">
        <f t="shared" ref="AL38:AM38" ca="1" si="46">+AK38+AL11</f>
        <v>34208.58</v>
      </c>
      <c r="AM38" s="24">
        <f t="shared" ca="1" si="46"/>
        <v>34208.58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7"/>
        <v>4</v>
      </c>
      <c r="R39" s="17">
        <f t="shared" si="14"/>
        <v>44774</v>
      </c>
      <c r="S39" s="24">
        <f t="shared" ca="1" si="14"/>
        <v>27491.3</v>
      </c>
      <c r="T39" s="24">
        <f t="shared" ca="1" si="16"/>
        <v>31346.85</v>
      </c>
      <c r="U39" s="24">
        <f t="shared" ca="1" si="16"/>
        <v>31763.85</v>
      </c>
      <c r="V39" s="24">
        <f t="shared" ref="V39:W39" ca="1" si="47">+U39+V12</f>
        <v>31678.85</v>
      </c>
      <c r="W39" s="24">
        <f t="shared" ca="1" si="47"/>
        <v>31981.85</v>
      </c>
      <c r="X39" s="24">
        <f t="shared" ref="X39:Y39" ca="1" si="48">+W39+X12</f>
        <v>32112.23</v>
      </c>
      <c r="Y39" s="24">
        <f t="shared" ca="1" si="48"/>
        <v>32112.23</v>
      </c>
      <c r="Z39" s="24">
        <f t="shared" ref="Z39:AA39" ca="1" si="49">+Y39+Z12</f>
        <v>32112.23</v>
      </c>
      <c r="AA39" s="24">
        <f t="shared" ca="1" si="49"/>
        <v>32212.23</v>
      </c>
      <c r="AB39" s="24">
        <f t="shared" ref="AB39:AC39" ca="1" si="50">+AA39+AB12</f>
        <v>32212.23</v>
      </c>
      <c r="AC39" s="24">
        <f t="shared" ca="1" si="50"/>
        <v>32212.23</v>
      </c>
      <c r="AD39" s="24">
        <f t="shared" ref="AD39:AE39" ca="1" si="51">+AC39+AD12</f>
        <v>32212.23</v>
      </c>
      <c r="AE39" s="24">
        <f t="shared" ca="1" si="51"/>
        <v>32212.23</v>
      </c>
      <c r="AF39" s="24">
        <f t="shared" ref="AF39:AG39" ca="1" si="52">+AE39+AF12</f>
        <v>32212.23</v>
      </c>
      <c r="AG39" s="24">
        <f t="shared" ca="1" si="52"/>
        <v>32212.23</v>
      </c>
      <c r="AH39" s="24">
        <f t="shared" ref="AH39:AI39" ca="1" si="53">+AG39+AH12</f>
        <v>33519.279999999999</v>
      </c>
      <c r="AI39" s="24">
        <f t="shared" ca="1" si="53"/>
        <v>34619.279999999999</v>
      </c>
      <c r="AJ39" s="24">
        <f t="shared" ref="AJ39:AK39" ca="1" si="54">+AI39+AJ12</f>
        <v>34619.279999999999</v>
      </c>
      <c r="AK39" s="24">
        <f t="shared" ca="1" si="54"/>
        <v>34619.279999999999</v>
      </c>
      <c r="AL39" s="24">
        <f t="shared" ref="AL39" ca="1" si="55">+AK39+AL12</f>
        <v>34619.279999999999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7"/>
        <v>5</v>
      </c>
      <c r="R40" s="17">
        <f t="shared" si="14"/>
        <v>44805</v>
      </c>
      <c r="S40" s="24">
        <f t="shared" ca="1" si="14"/>
        <v>2616</v>
      </c>
      <c r="T40" s="24">
        <f t="shared" ca="1" si="16"/>
        <v>31183.25</v>
      </c>
      <c r="U40" s="24">
        <f t="shared" ca="1" si="16"/>
        <v>31422.15</v>
      </c>
      <c r="V40" s="24">
        <f t="shared" ref="V40:W40" ca="1" si="56">+U40+V13</f>
        <v>31550.15</v>
      </c>
      <c r="W40" s="24">
        <f t="shared" ca="1" si="56"/>
        <v>31793.59</v>
      </c>
      <c r="X40" s="24">
        <f t="shared" ref="X40:Y40" ca="1" si="57">+W40+X13</f>
        <v>31793.59</v>
      </c>
      <c r="Y40" s="24">
        <f t="shared" ca="1" si="57"/>
        <v>32095.09</v>
      </c>
      <c r="Z40" s="24">
        <f t="shared" ref="Z40:AA40" ca="1" si="58">+Y40+Z13</f>
        <v>32195.09</v>
      </c>
      <c r="AA40" s="24">
        <f t="shared" ca="1" si="58"/>
        <v>32195.09</v>
      </c>
      <c r="AB40" s="24">
        <f t="shared" ref="AB40:AC40" ca="1" si="59">+AA40+AB13</f>
        <v>32195.09</v>
      </c>
      <c r="AC40" s="24">
        <f t="shared" ca="1" si="59"/>
        <v>32195.09</v>
      </c>
      <c r="AD40" s="24">
        <f t="shared" ref="AD40:AE40" ca="1" si="60">+AC40+AD13</f>
        <v>32195.09</v>
      </c>
      <c r="AE40" s="24">
        <f t="shared" ca="1" si="60"/>
        <v>32195.09</v>
      </c>
      <c r="AF40" s="24">
        <f t="shared" ref="AF40:AG40" ca="1" si="61">+AE40+AF13</f>
        <v>32195.09</v>
      </c>
      <c r="AG40" s="24">
        <f t="shared" ca="1" si="61"/>
        <v>33695.089999999997</v>
      </c>
      <c r="AH40" s="24">
        <f t="shared" ref="AH40:AI40" ca="1" si="62">+AG40+AH13</f>
        <v>34595.089999999997</v>
      </c>
      <c r="AI40" s="24">
        <f t="shared" ca="1" si="62"/>
        <v>34595.089999999997</v>
      </c>
      <c r="AJ40" s="24">
        <f t="shared" ref="AJ40:AK40" ca="1" si="63">+AI40+AJ13</f>
        <v>34595.089999999997</v>
      </c>
      <c r="AK40" s="24">
        <f t="shared" ca="1" si="63"/>
        <v>34595.089999999997</v>
      </c>
    </row>
    <row r="41" spans="3:42" x14ac:dyDescent="0.35">
      <c r="C41" s="18"/>
      <c r="D41" s="13"/>
      <c r="Q41">
        <f t="shared" si="27"/>
        <v>6</v>
      </c>
      <c r="R41" s="17">
        <f t="shared" si="14"/>
        <v>44835</v>
      </c>
      <c r="S41" s="24">
        <f t="shared" ca="1" si="14"/>
        <v>1895.37</v>
      </c>
      <c r="T41" s="24">
        <f t="shared" ca="1" si="16"/>
        <v>32073.91</v>
      </c>
      <c r="U41" s="24">
        <f t="shared" ca="1" si="16"/>
        <v>33002.910000000003</v>
      </c>
      <c r="V41" s="24">
        <f t="shared" ref="V41:W41" ca="1" si="64">+U41+V14</f>
        <v>33522.030000000006</v>
      </c>
      <c r="W41" s="24">
        <f t="shared" ca="1" si="64"/>
        <v>33527.030000000006</v>
      </c>
      <c r="X41" s="24">
        <f t="shared" ref="X41:Y41" ca="1" si="65">+W41+X14</f>
        <v>33846.030000000006</v>
      </c>
      <c r="Y41" s="24">
        <f t="shared" ca="1" si="65"/>
        <v>33769.740000000005</v>
      </c>
      <c r="Z41" s="24">
        <f t="shared" ref="Z41:AA41" ca="1" si="66">+Y41+Z14</f>
        <v>33794.540000000008</v>
      </c>
      <c r="AA41" s="24">
        <f t="shared" ca="1" si="66"/>
        <v>33794.540000000008</v>
      </c>
      <c r="AB41" s="24">
        <f t="shared" ref="AB41:AC41" ca="1" si="67">+AA41+AB14</f>
        <v>34013.540000000008</v>
      </c>
      <c r="AC41" s="24">
        <f t="shared" ca="1" si="67"/>
        <v>34013.540000000008</v>
      </c>
      <c r="AD41" s="24">
        <f t="shared" ref="AD41:AE41" ca="1" si="68">+AC41+AD14</f>
        <v>34163.540000000008</v>
      </c>
      <c r="AE41" s="24">
        <f t="shared" ca="1" si="68"/>
        <v>34163.540000000008</v>
      </c>
      <c r="AF41" s="24">
        <f t="shared" ref="AF41:AG41" ca="1" si="69">+AE41+AF14</f>
        <v>34163.540000000008</v>
      </c>
      <c r="AG41" s="24">
        <f t="shared" ca="1" si="69"/>
        <v>34163.540000000008</v>
      </c>
      <c r="AH41" s="24">
        <f t="shared" ref="AH41:AI41" ca="1" si="70">+AG41+AH14</f>
        <v>34163.540000000008</v>
      </c>
      <c r="AI41" s="24">
        <f t="shared" ca="1" si="70"/>
        <v>34163.540000000008</v>
      </c>
      <c r="AJ41" s="24">
        <f t="shared" ref="AJ41" ca="1" si="71">+AI41+AJ14</f>
        <v>34163.540000000008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7"/>
        <v>7</v>
      </c>
      <c r="R42" s="17">
        <f t="shared" si="14"/>
        <v>44866</v>
      </c>
      <c r="S42" s="24">
        <f t="shared" ca="1" si="14"/>
        <v>1433.5</v>
      </c>
      <c r="T42" s="24">
        <f t="shared" ca="1" si="16"/>
        <v>32356.92</v>
      </c>
      <c r="U42" s="24">
        <f t="shared" ca="1" si="16"/>
        <v>33693.619999999995</v>
      </c>
      <c r="V42" s="24">
        <f t="shared" ref="V42:W42" ca="1" si="72">+U42+V15</f>
        <v>33718.619999999995</v>
      </c>
      <c r="W42" s="24">
        <f t="shared" ca="1" si="72"/>
        <v>33743.619999999995</v>
      </c>
      <c r="X42" s="24">
        <f t="shared" ref="X42:Y42" ca="1" si="73">+W42+X15</f>
        <v>78292.649999999994</v>
      </c>
      <c r="Y42" s="24">
        <f t="shared" ca="1" si="73"/>
        <v>78292.649999999994</v>
      </c>
      <c r="Z42" s="24">
        <f t="shared" ref="Z42:AA42" ca="1" si="74">+Y42+Z15</f>
        <v>78392.649999999994</v>
      </c>
      <c r="AA42" s="24">
        <f t="shared" ca="1" si="74"/>
        <v>79267.989999999991</v>
      </c>
      <c r="AB42" s="24">
        <f t="shared" ref="AB42:AC42" ca="1" si="75">+AA42+AB15</f>
        <v>79267.989999999991</v>
      </c>
      <c r="AC42" s="24">
        <f t="shared" ca="1" si="75"/>
        <v>79267.989999999991</v>
      </c>
      <c r="AD42" s="24">
        <f t="shared" ref="AD42:AE42" ca="1" si="76">+AC42+AD15</f>
        <v>79267.989999999991</v>
      </c>
      <c r="AE42" s="24">
        <f t="shared" ca="1" si="76"/>
        <v>79574.919999999984</v>
      </c>
      <c r="AF42" s="24">
        <f t="shared" ref="AF42:AG42" ca="1" si="77">+AE42+AF15</f>
        <v>79874.919999999984</v>
      </c>
      <c r="AG42" s="24">
        <f t="shared" ca="1" si="77"/>
        <v>79874.919999999984</v>
      </c>
      <c r="AH42" s="24">
        <f t="shared" ref="AH42:AI42" ca="1" si="78">+AG42+AH15</f>
        <v>79874.919999999984</v>
      </c>
      <c r="AI42" s="24">
        <f t="shared" ca="1" si="78"/>
        <v>79874.919999999984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7"/>
        <v>8</v>
      </c>
      <c r="R43" s="17">
        <f t="shared" si="14"/>
        <v>44896</v>
      </c>
      <c r="S43" s="24">
        <f t="shared" ca="1" si="14"/>
        <v>1468</v>
      </c>
      <c r="T43" s="24">
        <f t="shared" ca="1" si="16"/>
        <v>30788.03</v>
      </c>
      <c r="U43" s="24">
        <f t="shared" ca="1" si="16"/>
        <v>37021.409999999996</v>
      </c>
      <c r="V43" s="24">
        <f t="shared" ref="V43:W43" ca="1" si="79">+U43+V16</f>
        <v>37271.409999999996</v>
      </c>
      <c r="W43" s="24">
        <f t="shared" ca="1" si="79"/>
        <v>38166.42</v>
      </c>
      <c r="X43" s="24">
        <f t="shared" ref="X43:Y43" ca="1" si="80">+W43+X16</f>
        <v>38811.96</v>
      </c>
      <c r="Y43" s="24">
        <f t="shared" ca="1" si="80"/>
        <v>38811.96</v>
      </c>
      <c r="Z43" s="24">
        <f t="shared" ref="Z43:AA43" ca="1" si="81">+Y43+Z16</f>
        <v>39091.82</v>
      </c>
      <c r="AA43" s="24">
        <f t="shared" ca="1" si="81"/>
        <v>39091.82</v>
      </c>
      <c r="AB43" s="24">
        <f t="shared" ref="AB43:AC43" ca="1" si="82">+AA43+AB16</f>
        <v>39091.82</v>
      </c>
      <c r="AC43" s="24">
        <f t="shared" ca="1" si="82"/>
        <v>39091.82</v>
      </c>
      <c r="AD43" s="24">
        <f t="shared" ref="AD43:AE43" ca="1" si="83">+AC43+AD16</f>
        <v>40002.019999999997</v>
      </c>
      <c r="AE43" s="24">
        <f t="shared" ca="1" si="83"/>
        <v>40002.019999999997</v>
      </c>
      <c r="AF43" s="24">
        <f t="shared" ref="AF43:AG43" ca="1" si="84">+AE43+AF16</f>
        <v>40002.019999999997</v>
      </c>
      <c r="AG43" s="24">
        <f t="shared" ca="1" si="84"/>
        <v>40002.019999999997</v>
      </c>
      <c r="AH43" s="24">
        <f t="shared" ref="AH43" ca="1" si="85">+AG43+AH16</f>
        <v>40002.019999999997</v>
      </c>
    </row>
    <row r="44" spans="3:42" x14ac:dyDescent="0.35">
      <c r="C44" s="18"/>
      <c r="D44" s="13"/>
      <c r="Q44">
        <f t="shared" si="27"/>
        <v>9</v>
      </c>
      <c r="R44" s="17">
        <f t="shared" si="14"/>
        <v>44927</v>
      </c>
      <c r="S44" s="24">
        <f t="shared" ca="1" si="14"/>
        <v>1230.0999999999999</v>
      </c>
      <c r="T44" s="24">
        <f t="shared" ca="1" si="16"/>
        <v>33686.17</v>
      </c>
      <c r="U44" s="24">
        <f t="shared" ca="1" si="16"/>
        <v>34486.17</v>
      </c>
      <c r="V44" s="24">
        <f t="shared" ref="V44:W44" ca="1" si="86">+U44+V17</f>
        <v>34486.17</v>
      </c>
      <c r="W44" s="24">
        <f t="shared" ca="1" si="86"/>
        <v>35134.629999999997</v>
      </c>
      <c r="X44" s="24">
        <f t="shared" ref="X44:Y44" ca="1" si="87">+W44+X17</f>
        <v>35134.629999999997</v>
      </c>
      <c r="Y44" s="24">
        <f t="shared" ca="1" si="87"/>
        <v>35134.629999999997</v>
      </c>
      <c r="Z44" s="24">
        <f t="shared" ref="Z44:AA44" ca="1" si="88">+Y44+Z17</f>
        <v>35292.629999999997</v>
      </c>
      <c r="AA44" s="24">
        <f t="shared" ca="1" si="88"/>
        <v>35292.629999999997</v>
      </c>
      <c r="AB44" s="24">
        <f t="shared" ref="AB44:AC44" ca="1" si="89">+AA44+AB17</f>
        <v>35292.629999999997</v>
      </c>
      <c r="AC44" s="24">
        <f t="shared" ca="1" si="89"/>
        <v>35292.629999999997</v>
      </c>
      <c r="AD44" s="24">
        <f t="shared" ref="AD44:AE44" ca="1" si="90">+AC44+AD17</f>
        <v>35292.629999999997</v>
      </c>
      <c r="AE44" s="24">
        <f t="shared" ca="1" si="90"/>
        <v>35292.629999999997</v>
      </c>
      <c r="AF44" s="24">
        <f t="shared" ref="AF44:AG44" ca="1" si="91">+AE44+AF17</f>
        <v>35292.629999999997</v>
      </c>
      <c r="AG44" s="24">
        <f t="shared" ca="1" si="91"/>
        <v>35292.629999999997</v>
      </c>
    </row>
    <row r="45" spans="3:42" x14ac:dyDescent="0.35">
      <c r="C45" s="18"/>
      <c r="D45" s="13"/>
      <c r="H45" s="31"/>
      <c r="I45" s="28"/>
      <c r="Q45">
        <f t="shared" si="27"/>
        <v>10</v>
      </c>
      <c r="R45" s="17">
        <f t="shared" si="14"/>
        <v>44958</v>
      </c>
      <c r="S45" s="24">
        <f t="shared" ca="1" si="14"/>
        <v>1309.8</v>
      </c>
      <c r="T45" s="24">
        <f t="shared" ca="1" si="16"/>
        <v>31431.649999999998</v>
      </c>
      <c r="U45" s="24">
        <f t="shared" ca="1" si="16"/>
        <v>31431.649999999998</v>
      </c>
      <c r="V45" s="24">
        <f t="shared" ref="V45:W45" ca="1" si="92">+U45+V18</f>
        <v>31626.159999999996</v>
      </c>
      <c r="W45" s="24">
        <f t="shared" ca="1" si="92"/>
        <v>33226.159999999996</v>
      </c>
      <c r="X45" s="24">
        <f t="shared" ref="X45:Y45" ca="1" si="93">+W45+X18</f>
        <v>33467.159999999996</v>
      </c>
      <c r="Y45" s="24">
        <f t="shared" ca="1" si="93"/>
        <v>33467.159999999996</v>
      </c>
      <c r="Z45" s="24">
        <f t="shared" ref="Z45:AA45" ca="1" si="94">+Y45+Z18</f>
        <v>33467.159999999996</v>
      </c>
      <c r="AA45" s="24">
        <f t="shared" ca="1" si="94"/>
        <v>33653.159999999996</v>
      </c>
      <c r="AB45" s="24">
        <f t="shared" ref="AB45:AC45" ca="1" si="95">+AA45+AB18</f>
        <v>33969.03</v>
      </c>
      <c r="AC45" s="24">
        <f t="shared" ca="1" si="95"/>
        <v>33969.03</v>
      </c>
      <c r="AD45" s="24">
        <f t="shared" ref="AD45:AE45" ca="1" si="96">+AC45+AD18</f>
        <v>34020.6</v>
      </c>
      <c r="AE45" s="24">
        <f t="shared" ca="1" si="96"/>
        <v>34020.6</v>
      </c>
      <c r="AF45" s="24">
        <f t="shared" ref="AF45" ca="1" si="97">+AE45+AF18</f>
        <v>34020.6</v>
      </c>
    </row>
    <row r="46" spans="3:42" x14ac:dyDescent="0.35">
      <c r="C46" s="18"/>
      <c r="D46" s="13"/>
      <c r="H46" s="31"/>
      <c r="I46" s="28"/>
      <c r="Q46">
        <f t="shared" si="27"/>
        <v>11</v>
      </c>
      <c r="R46" s="17">
        <f t="shared" si="14"/>
        <v>44986</v>
      </c>
      <c r="S46" s="24">
        <f t="shared" ca="1" si="14"/>
        <v>2900.9</v>
      </c>
      <c r="T46" s="24">
        <f t="shared" ca="1" si="16"/>
        <v>33478.75</v>
      </c>
      <c r="U46" s="24">
        <f t="shared" ca="1" si="16"/>
        <v>34178.75</v>
      </c>
      <c r="V46" s="24">
        <f t="shared" ref="V46:W46" ca="1" si="98">+U46+V19</f>
        <v>34250.25</v>
      </c>
      <c r="W46" s="24">
        <f t="shared" ca="1" si="98"/>
        <v>35023.75</v>
      </c>
      <c r="X46" s="24">
        <f t="shared" ref="X46:Y46" ca="1" si="99">+W46+X19</f>
        <v>35023.75</v>
      </c>
      <c r="Y46" s="24">
        <f t="shared" ca="1" si="99"/>
        <v>35023.75</v>
      </c>
      <c r="Z46" s="24">
        <f t="shared" ref="Z46:AA46" ca="1" si="100">+Y46+Z19</f>
        <v>35183.75</v>
      </c>
      <c r="AA46" s="24">
        <f t="shared" ca="1" si="100"/>
        <v>35777.449999999997</v>
      </c>
      <c r="AB46" s="24">
        <f t="shared" ref="AB46:AC46" ca="1" si="101">+AA46+AB19</f>
        <v>35877.449999999997</v>
      </c>
      <c r="AC46" s="24">
        <f t="shared" ca="1" si="101"/>
        <v>36089.85</v>
      </c>
      <c r="AD46" s="24">
        <f t="shared" ref="AD46:AE46" ca="1" si="102">+AC46+AD19</f>
        <v>36089.85</v>
      </c>
      <c r="AE46" s="24">
        <f t="shared" ca="1" si="102"/>
        <v>36089.85</v>
      </c>
    </row>
    <row r="47" spans="3:42" x14ac:dyDescent="0.35">
      <c r="C47" s="18"/>
      <c r="D47" s="13"/>
      <c r="H47" s="31"/>
      <c r="Q47">
        <f t="shared" si="27"/>
        <v>12</v>
      </c>
      <c r="R47" s="17">
        <f t="shared" si="14"/>
        <v>45017</v>
      </c>
      <c r="S47" s="24">
        <f t="shared" ca="1" si="14"/>
        <v>1268</v>
      </c>
      <c r="T47" s="24">
        <f t="shared" ca="1" si="16"/>
        <v>14228.91</v>
      </c>
      <c r="U47" s="24">
        <f t="shared" ca="1" si="16"/>
        <v>23988.41</v>
      </c>
      <c r="V47" s="24">
        <f t="shared" ref="V47:W47" ca="1" si="103">+U47+V20</f>
        <v>25422.28</v>
      </c>
      <c r="W47" s="24">
        <f t="shared" ca="1" si="103"/>
        <v>25422.28</v>
      </c>
      <c r="X47" s="24">
        <f t="shared" ref="X47:Y47" ca="1" si="104">+W47+X20</f>
        <v>31028.379999999997</v>
      </c>
      <c r="Y47" s="24">
        <f t="shared" ca="1" si="104"/>
        <v>31250.379999999997</v>
      </c>
      <c r="Z47" s="24">
        <f t="shared" ref="Z47:AA47" ca="1" si="105">+Y47+Z20</f>
        <v>31250.379999999997</v>
      </c>
      <c r="AA47" s="24">
        <f t="shared" ca="1" si="105"/>
        <v>31250.379999999997</v>
      </c>
      <c r="AB47" s="24">
        <f t="shared" ref="AB47:AC47" ca="1" si="106">+AA47+AB20</f>
        <v>31375.379999999997</v>
      </c>
      <c r="AC47" s="24">
        <f t="shared" ca="1" si="106"/>
        <v>31387.909999999996</v>
      </c>
      <c r="AD47" s="24">
        <f t="shared" ref="AD47" ca="1" si="107">+AC47+AD20</f>
        <v>31400.409999999996</v>
      </c>
    </row>
    <row r="48" spans="3:42" x14ac:dyDescent="0.35">
      <c r="C48" s="18"/>
      <c r="D48" s="13"/>
      <c r="Q48">
        <f t="shared" si="27"/>
        <v>13</v>
      </c>
      <c r="R48" s="17">
        <f t="shared" si="14"/>
        <v>45047</v>
      </c>
      <c r="S48" s="24">
        <f t="shared" ca="1" si="14"/>
        <v>1677.5</v>
      </c>
      <c r="T48" s="24">
        <f t="shared" ca="1" si="16"/>
        <v>35510.33</v>
      </c>
      <c r="U48" s="24">
        <f t="shared" ca="1" si="16"/>
        <v>65041.41</v>
      </c>
      <c r="V48" s="24">
        <f t="shared" ref="V48:W48" ca="1" si="108">+U48+V21</f>
        <v>66101.41</v>
      </c>
      <c r="W48" s="24">
        <f t="shared" ca="1" si="108"/>
        <v>65252.87</v>
      </c>
      <c r="X48" s="24">
        <f t="shared" ref="X48:Y48" ca="1" si="109">+W48+X21</f>
        <v>65252.87</v>
      </c>
      <c r="Y48" s="24">
        <f t="shared" ca="1" si="109"/>
        <v>65287.87</v>
      </c>
      <c r="Z48" s="24">
        <f t="shared" ref="Z48:AA48" ca="1" si="110">+Y48+Z21</f>
        <v>65767.87</v>
      </c>
      <c r="AA48" s="24">
        <f t="shared" ca="1" si="110"/>
        <v>65801.58</v>
      </c>
      <c r="AB48" s="24">
        <f t="shared" ref="AB48:AC48" ca="1" si="111">+AA48+AB21</f>
        <v>65806.58</v>
      </c>
      <c r="AC48" s="24">
        <f t="shared" ca="1" si="111"/>
        <v>65820.759999999995</v>
      </c>
    </row>
    <row r="49" spans="8:42" x14ac:dyDescent="0.35">
      <c r="Q49">
        <f t="shared" si="27"/>
        <v>14</v>
      </c>
      <c r="R49" s="17">
        <f t="shared" si="14"/>
        <v>45078</v>
      </c>
      <c r="S49" s="24">
        <f t="shared" ca="1" si="14"/>
        <v>2147.6999999999998</v>
      </c>
      <c r="T49" s="24">
        <f t="shared" ca="1" si="16"/>
        <v>3840.5499999999997</v>
      </c>
      <c r="U49" s="24">
        <f t="shared" ca="1" si="16"/>
        <v>32747.63</v>
      </c>
      <c r="V49" s="24">
        <f t="shared" ref="V49:W49" ca="1" si="112">+U49+V22</f>
        <v>32747.63</v>
      </c>
      <c r="W49" s="24">
        <f t="shared" ca="1" si="112"/>
        <v>32922.630000000005</v>
      </c>
      <c r="X49" s="24">
        <f t="shared" ref="X49:Y49" ca="1" si="113">+W49+X22</f>
        <v>33185.130000000005</v>
      </c>
      <c r="Y49" s="24">
        <f t="shared" ca="1" si="113"/>
        <v>33915.130000000005</v>
      </c>
      <c r="Z49" s="24">
        <f t="shared" ref="Z49:AA49" ca="1" si="114">+Y49+Z22</f>
        <v>34142.350000000006</v>
      </c>
      <c r="AA49" s="24">
        <f t="shared" ca="1" si="114"/>
        <v>34242.350000000006</v>
      </c>
      <c r="AB49" s="24">
        <f t="shared" ref="AB49" ca="1" si="115">+AA49+AB22</f>
        <v>34242.350000000006</v>
      </c>
    </row>
    <row r="50" spans="8:42" x14ac:dyDescent="0.35">
      <c r="H50" s="24"/>
      <c r="Q50">
        <f t="shared" si="27"/>
        <v>15</v>
      </c>
      <c r="R50" s="17">
        <f t="shared" si="14"/>
        <v>45108</v>
      </c>
      <c r="S50" s="24">
        <f t="shared" ca="1" si="14"/>
        <v>957.5</v>
      </c>
      <c r="T50" s="24">
        <f t="shared" ca="1" si="16"/>
        <v>3034.46</v>
      </c>
      <c r="U50" s="24">
        <f t="shared" ca="1" si="16"/>
        <v>6775.76</v>
      </c>
      <c r="V50" s="24">
        <f t="shared" ref="V50:W50" ca="1" si="116">+U50+V23</f>
        <v>6723.26</v>
      </c>
      <c r="W50" s="24">
        <f t="shared" ca="1" si="116"/>
        <v>6945.76</v>
      </c>
      <c r="X50" s="24">
        <f t="shared" ref="X50:Y50" ca="1" si="117">+W50+X23</f>
        <v>8687.64</v>
      </c>
      <c r="Y50" s="24">
        <f t="shared" ca="1" si="117"/>
        <v>8861.24</v>
      </c>
      <c r="Z50" s="24">
        <f t="shared" ref="Z50:AA50" ca="1" si="118">+Y50+Z23</f>
        <v>8961.24</v>
      </c>
      <c r="AA50" s="24">
        <f t="shared" ca="1" si="118"/>
        <v>8961.24</v>
      </c>
    </row>
    <row r="51" spans="8:42" x14ac:dyDescent="0.35">
      <c r="H51" s="24"/>
      <c r="Q51">
        <f t="shared" si="27"/>
        <v>16</v>
      </c>
      <c r="R51" s="17">
        <f t="shared" si="14"/>
        <v>45139</v>
      </c>
      <c r="S51" s="24">
        <f t="shared" ca="1" si="14"/>
        <v>4798.8999999999996</v>
      </c>
      <c r="T51" s="24">
        <f t="shared" ca="1" si="16"/>
        <v>34803.980000000003</v>
      </c>
      <c r="U51" s="24">
        <f t="shared" ca="1" si="16"/>
        <v>35758.080000000002</v>
      </c>
      <c r="V51" s="24">
        <f t="shared" ref="V51:W51" ca="1" si="119">+U51+V24</f>
        <v>38448.080000000002</v>
      </c>
      <c r="W51" s="24">
        <f t="shared" ca="1" si="119"/>
        <v>55137.58</v>
      </c>
      <c r="X51" s="24">
        <f t="shared" ref="X51:Y51" ca="1" si="120">+W51+X24</f>
        <v>56015.32</v>
      </c>
      <c r="Y51" s="24">
        <f t="shared" ca="1" si="120"/>
        <v>56015.32</v>
      </c>
      <c r="Z51" s="24">
        <f t="shared" ref="Z51" ca="1" si="121">+Y51+Z24</f>
        <v>56015.32</v>
      </c>
    </row>
    <row r="52" spans="8:42" x14ac:dyDescent="0.35">
      <c r="H52" s="24"/>
      <c r="I52" s="24"/>
      <c r="Q52">
        <f t="shared" si="27"/>
        <v>17</v>
      </c>
      <c r="R52" s="17">
        <f t="shared" si="14"/>
        <v>45170</v>
      </c>
      <c r="S52" s="24">
        <f t="shared" ca="1" si="14"/>
        <v>2277</v>
      </c>
      <c r="T52" s="24">
        <f t="shared" ca="1" si="16"/>
        <v>32405.88</v>
      </c>
      <c r="U52" s="24">
        <f t="shared" ca="1" si="16"/>
        <v>36330.79</v>
      </c>
      <c r="V52" s="24">
        <f t="shared" ref="V52:W52" ca="1" si="122">+U52+V25</f>
        <v>37326.79</v>
      </c>
      <c r="W52" s="24">
        <f t="shared" ca="1" si="122"/>
        <v>37654.79</v>
      </c>
      <c r="X52" s="24">
        <f t="shared" ref="X52:Y52" ca="1" si="123">+W52+X25</f>
        <v>37654.79</v>
      </c>
      <c r="Y52" s="24">
        <f t="shared" ca="1" si="123"/>
        <v>37654.79</v>
      </c>
    </row>
    <row r="53" spans="8:42" x14ac:dyDescent="0.35">
      <c r="H53" s="24"/>
      <c r="Q53">
        <f t="shared" si="27"/>
        <v>18</v>
      </c>
      <c r="R53" s="17">
        <f t="shared" si="14"/>
        <v>45200</v>
      </c>
      <c r="S53" s="24">
        <f t="shared" ca="1" si="14"/>
        <v>1872.5</v>
      </c>
      <c r="T53" s="24">
        <f t="shared" ca="1" si="16"/>
        <v>32928.080000000002</v>
      </c>
      <c r="U53" s="24">
        <f t="shared" ca="1" si="16"/>
        <v>33438.080000000002</v>
      </c>
      <c r="V53" s="24">
        <f t="shared" ref="V53:W53" ca="1" si="124">+U53+V26</f>
        <v>33561.08</v>
      </c>
      <c r="W53" s="24">
        <f t="shared" ca="1" si="124"/>
        <v>33841.08</v>
      </c>
      <c r="X53" s="24">
        <f t="shared" ref="X53" ca="1" si="125">+W53+X26</f>
        <v>33841.08</v>
      </c>
    </row>
    <row r="54" spans="8:42" x14ac:dyDescent="0.35">
      <c r="H54" s="24"/>
      <c r="Q54">
        <f t="shared" si="27"/>
        <v>19</v>
      </c>
      <c r="R54" s="17">
        <f t="shared" si="14"/>
        <v>45231</v>
      </c>
      <c r="S54" s="24">
        <f t="shared" ca="1" si="14"/>
        <v>1312</v>
      </c>
      <c r="T54" s="24">
        <f t="shared" ca="1" si="16"/>
        <v>32072.58</v>
      </c>
      <c r="U54" s="24">
        <f t="shared" ca="1" si="16"/>
        <v>32831.18</v>
      </c>
      <c r="V54" s="24">
        <f t="shared" ref="V54:W54" ca="1" si="126">+U54+V27</f>
        <v>32931.18</v>
      </c>
      <c r="W54" s="24">
        <f t="shared" ca="1" si="126"/>
        <v>34280.06</v>
      </c>
    </row>
    <row r="55" spans="8:42" x14ac:dyDescent="0.35">
      <c r="Q55">
        <f t="shared" si="27"/>
        <v>20</v>
      </c>
      <c r="R55" s="17">
        <f t="shared" si="14"/>
        <v>45261</v>
      </c>
      <c r="S55" s="24">
        <f t="shared" ca="1" si="14"/>
        <v>1891</v>
      </c>
      <c r="T55" s="24">
        <f t="shared" ca="1" si="16"/>
        <v>31984.080000000002</v>
      </c>
      <c r="U55" s="24">
        <f t="shared" ca="1" si="16"/>
        <v>32367.88</v>
      </c>
      <c r="V55" s="24">
        <f t="shared" ref="V55" ca="1" si="127">+U55+V28</f>
        <v>33374.44</v>
      </c>
    </row>
    <row r="56" spans="8:42" x14ac:dyDescent="0.35">
      <c r="Q56">
        <f t="shared" si="27"/>
        <v>21</v>
      </c>
      <c r="R56" s="17">
        <f t="shared" si="14"/>
        <v>45292</v>
      </c>
      <c r="S56" s="24">
        <f t="shared" ca="1" si="14"/>
        <v>550</v>
      </c>
      <c r="T56" s="24">
        <f t="shared" ca="1" si="16"/>
        <v>36049.26</v>
      </c>
      <c r="U56" s="24">
        <f t="shared" ca="1" si="16"/>
        <v>36599.26</v>
      </c>
    </row>
    <row r="57" spans="8:42" x14ac:dyDescent="0.35">
      <c r="Q57">
        <f t="shared" si="27"/>
        <v>22</v>
      </c>
      <c r="R57" s="17">
        <f t="shared" si="14"/>
        <v>45323</v>
      </c>
      <c r="S57" s="24">
        <f t="shared" ca="1" si="14"/>
        <v>31344.2</v>
      </c>
      <c r="T57" s="24">
        <f t="shared" ca="1" si="16"/>
        <v>35554.699999999997</v>
      </c>
    </row>
    <row r="58" spans="8:42" x14ac:dyDescent="0.35">
      <c r="Q58">
        <f t="shared" si="27"/>
        <v>23</v>
      </c>
      <c r="R58" s="17">
        <f>+R31</f>
        <v>45352</v>
      </c>
      <c r="S58" s="24">
        <f t="shared" ref="S58" ca="1" si="128">+S31</f>
        <v>31718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29">+T62+1</f>
        <v>2</v>
      </c>
      <c r="V62">
        <f t="shared" si="129"/>
        <v>3</v>
      </c>
      <c r="W62">
        <f t="shared" si="129"/>
        <v>4</v>
      </c>
      <c r="X62">
        <f t="shared" si="129"/>
        <v>5</v>
      </c>
      <c r="Y62">
        <f t="shared" si="129"/>
        <v>6</v>
      </c>
      <c r="Z62">
        <f t="shared" si="129"/>
        <v>7</v>
      </c>
      <c r="AA62">
        <f t="shared" si="129"/>
        <v>8</v>
      </c>
      <c r="AB62">
        <f t="shared" si="129"/>
        <v>9</v>
      </c>
      <c r="AC62">
        <f t="shared" si="129"/>
        <v>10</v>
      </c>
      <c r="AD62">
        <f t="shared" si="129"/>
        <v>11</v>
      </c>
      <c r="AE62">
        <f t="shared" si="129"/>
        <v>12</v>
      </c>
      <c r="AF62">
        <f t="shared" si="129"/>
        <v>13</v>
      </c>
      <c r="AG62">
        <f t="shared" si="129"/>
        <v>14</v>
      </c>
      <c r="AH62">
        <f t="shared" si="129"/>
        <v>15</v>
      </c>
      <c r="AI62">
        <f t="shared" si="129"/>
        <v>16</v>
      </c>
      <c r="AJ62">
        <f t="shared" si="129"/>
        <v>17</v>
      </c>
      <c r="AK62">
        <f t="shared" si="129"/>
        <v>18</v>
      </c>
      <c r="AL62">
        <f t="shared" si="129"/>
        <v>19</v>
      </c>
      <c r="AM62">
        <f t="shared" si="129"/>
        <v>20</v>
      </c>
      <c r="AN62">
        <f t="shared" si="129"/>
        <v>21</v>
      </c>
      <c r="AO62">
        <f t="shared" si="129"/>
        <v>22</v>
      </c>
      <c r="AP62">
        <f t="shared" si="129"/>
        <v>23</v>
      </c>
    </row>
    <row r="63" spans="8:42" x14ac:dyDescent="0.35">
      <c r="Q63">
        <v>0</v>
      </c>
      <c r="R63" s="17">
        <f t="shared" ref="R63" si="130">+R36</f>
        <v>44682</v>
      </c>
      <c r="S63">
        <f t="shared" ref="S63:AO63" ca="1" si="131">+IFERROR(T35/S35,"NA")</f>
        <v>12.514959696538643</v>
      </c>
      <c r="T63">
        <f t="shared" ca="1" si="131"/>
        <v>1.026578906988507</v>
      </c>
      <c r="U63">
        <f t="shared" ca="1" si="131"/>
        <v>1.006151065872072</v>
      </c>
      <c r="V63">
        <f t="shared" ca="1" si="131"/>
        <v>1.0212326633692694</v>
      </c>
      <c r="W63">
        <f t="shared" ca="1" si="131"/>
        <v>1</v>
      </c>
      <c r="X63">
        <f t="shared" ca="1" si="131"/>
        <v>1</v>
      </c>
      <c r="Y63">
        <f t="shared" ca="1" si="131"/>
        <v>1</v>
      </c>
      <c r="Z63">
        <f t="shared" ca="1" si="131"/>
        <v>1.0014965888250911</v>
      </c>
      <c r="AA63">
        <f t="shared" ca="1" si="131"/>
        <v>1.0037358809849934</v>
      </c>
      <c r="AB63">
        <f t="shared" ca="1" si="131"/>
        <v>1</v>
      </c>
      <c r="AC63">
        <f t="shared" ca="1" si="131"/>
        <v>1</v>
      </c>
      <c r="AD63">
        <f t="shared" ca="1" si="131"/>
        <v>1</v>
      </c>
      <c r="AE63">
        <f t="shared" ca="1" si="131"/>
        <v>0.99962780238748394</v>
      </c>
      <c r="AF63">
        <f t="shared" ca="1" si="131"/>
        <v>1</v>
      </c>
      <c r="AG63">
        <f t="shared" ca="1" si="131"/>
        <v>1</v>
      </c>
      <c r="AH63">
        <f t="shared" ca="1" si="131"/>
        <v>1</v>
      </c>
      <c r="AI63">
        <f t="shared" ca="1" si="131"/>
        <v>1.1654662051286482</v>
      </c>
      <c r="AJ63">
        <f t="shared" ca="1" si="131"/>
        <v>1</v>
      </c>
      <c r="AK63">
        <f t="shared" ca="1" si="131"/>
        <v>1</v>
      </c>
      <c r="AL63">
        <f t="shared" ca="1" si="131"/>
        <v>1</v>
      </c>
      <c r="AM63">
        <f t="shared" ca="1" si="131"/>
        <v>1</v>
      </c>
      <c r="AN63">
        <f t="shared" ca="1" si="131"/>
        <v>1</v>
      </c>
      <c r="AO63">
        <f t="shared" ca="1" si="131"/>
        <v>1</v>
      </c>
    </row>
    <row r="64" spans="8:42" x14ac:dyDescent="0.35">
      <c r="Q64">
        <f>+Q63+1</f>
        <v>1</v>
      </c>
      <c r="R64" s="17">
        <f t="shared" ref="R64" si="132">+R37</f>
        <v>44713</v>
      </c>
      <c r="S64">
        <f t="shared" ref="S64:T85" ca="1" si="133">+IFERROR(T36/S36,"NA")</f>
        <v>16.752204968046037</v>
      </c>
      <c r="T64">
        <f t="shared" ca="1" si="133"/>
        <v>1.0129464809738515</v>
      </c>
      <c r="U64">
        <f t="shared" ref="U64:V64" ca="1" si="134">+IFERROR(V36/U36,"NA")</f>
        <v>1</v>
      </c>
      <c r="V64">
        <f t="shared" ca="1" si="134"/>
        <v>1</v>
      </c>
      <c r="W64">
        <f t="shared" ref="W64:X64" ca="1" si="135">+IFERROR(X36/W36,"NA")</f>
        <v>1</v>
      </c>
      <c r="X64">
        <f t="shared" ca="1" si="135"/>
        <v>1</v>
      </c>
      <c r="Y64">
        <f t="shared" ref="Y64:Z64" ca="1" si="136">+IFERROR(Z36/Y36,"NA")</f>
        <v>1</v>
      </c>
      <c r="Z64">
        <f t="shared" ca="1" si="136"/>
        <v>1.0017041349129527</v>
      </c>
      <c r="AA64">
        <f t="shared" ref="AA64:AB64" ca="1" si="137">+IFERROR(AB36/AA36,"NA")</f>
        <v>1</v>
      </c>
      <c r="AB64">
        <f t="shared" ca="1" si="137"/>
        <v>1</v>
      </c>
      <c r="AC64">
        <f t="shared" ref="AC64:AD64" ca="1" si="138">+IFERROR(AD36/AC36,"NA")</f>
        <v>1.0056991398551909</v>
      </c>
      <c r="AD64">
        <f t="shared" ca="1" si="138"/>
        <v>1</v>
      </c>
      <c r="AE64">
        <f t="shared" ref="AE64:AF64" ca="1" si="139">+IFERROR(AF36/AE36,"NA")</f>
        <v>1</v>
      </c>
      <c r="AF64">
        <f t="shared" ca="1" si="139"/>
        <v>1</v>
      </c>
      <c r="AG64">
        <f t="shared" ref="AG64:AH64" ca="1" si="140">+IFERROR(AH36/AG36,"NA")</f>
        <v>1</v>
      </c>
      <c r="AH64">
        <f t="shared" ca="1" si="140"/>
        <v>1.0137019206371225</v>
      </c>
      <c r="AI64">
        <f t="shared" ref="AI64:AJ64" ca="1" si="141">+IFERROR(AJ36/AI36,"NA")</f>
        <v>1</v>
      </c>
      <c r="AJ64">
        <f t="shared" ca="1" si="141"/>
        <v>1</v>
      </c>
      <c r="AK64">
        <f t="shared" ref="AK64:AL64" ca="1" si="142">+IFERROR(AL36/AK36,"NA")</f>
        <v>1</v>
      </c>
      <c r="AL64">
        <f t="shared" ca="1" si="142"/>
        <v>1</v>
      </c>
      <c r="AM64">
        <f t="shared" ref="AM64:AN64" ca="1" si="143">+IFERROR(AN36/AM36,"NA")</f>
        <v>1</v>
      </c>
      <c r="AN64">
        <f t="shared" ca="1" si="143"/>
        <v>1</v>
      </c>
    </row>
    <row r="65" spans="17:39" x14ac:dyDescent="0.35">
      <c r="Q65">
        <f t="shared" ref="Q65:Q86" si="144">+Q64+1</f>
        <v>2</v>
      </c>
      <c r="R65" s="17">
        <f t="shared" ref="R65" si="145">+R38</f>
        <v>44743</v>
      </c>
      <c r="S65">
        <f t="shared" ca="1" si="133"/>
        <v>28.716987690079652</v>
      </c>
      <c r="T65">
        <f t="shared" ca="1" si="133"/>
        <v>1.0053090377028755</v>
      </c>
      <c r="U65">
        <f t="shared" ref="U65:V65" ca="1" si="146">+IFERROR(V37/U37,"NA")</f>
        <v>1.0362590141708468</v>
      </c>
      <c r="V65">
        <f t="shared" ca="1" si="146"/>
        <v>1.0111341575622068</v>
      </c>
      <c r="W65">
        <f t="shared" ref="W65:X65" ca="1" si="147">+IFERROR(X37/W37,"NA")</f>
        <v>1.0075070066991736</v>
      </c>
      <c r="X65">
        <f t="shared" ca="1" si="147"/>
        <v>1.0031679725577545</v>
      </c>
      <c r="Y65">
        <f t="shared" ref="Y65:Z65" ca="1" si="148">+IFERROR(Z37/Y37,"NA")</f>
        <v>1</v>
      </c>
      <c r="Z65">
        <f t="shared" ca="1" si="148"/>
        <v>1.0043264164355823</v>
      </c>
      <c r="AA65">
        <f t="shared" ref="AA65:AB65" ca="1" si="149">+IFERROR(AB37/AA37,"NA")</f>
        <v>1.0013234629639471</v>
      </c>
      <c r="AB65">
        <f t="shared" ca="1" si="149"/>
        <v>1.003689430874906</v>
      </c>
      <c r="AC65">
        <f t="shared" ref="AC65:AD65" ca="1" si="150">+IFERROR(AD37/AC37,"NA")</f>
        <v>1.0031286654270894</v>
      </c>
      <c r="AD65">
        <f t="shared" ca="1" si="150"/>
        <v>1</v>
      </c>
      <c r="AE65">
        <f t="shared" ref="AE65:AF65" ca="1" si="151">+IFERROR(AF37/AE37,"NA")</f>
        <v>1</v>
      </c>
      <c r="AF65">
        <f t="shared" ca="1" si="151"/>
        <v>0.99899914261235323</v>
      </c>
      <c r="AG65">
        <f t="shared" ref="AG65:AH65" ca="1" si="152">+IFERROR(AH37/AG37,"NA")</f>
        <v>1.0051513529950591</v>
      </c>
      <c r="AH65">
        <f t="shared" ca="1" si="152"/>
        <v>1</v>
      </c>
      <c r="AI65">
        <f t="shared" ref="AI65:AJ65" ca="1" si="153">+IFERROR(AJ37/AI37,"NA")</f>
        <v>1</v>
      </c>
      <c r="AJ65">
        <f t="shared" ca="1" si="153"/>
        <v>1</v>
      </c>
      <c r="AK65">
        <f t="shared" ref="AK65:AL65" ca="1" si="154">+IFERROR(AL37/AK37,"NA")</f>
        <v>1</v>
      </c>
      <c r="AL65">
        <f t="shared" ca="1" si="154"/>
        <v>1</v>
      </c>
      <c r="AM65">
        <f t="shared" ref="AM65" ca="1" si="155">+IFERROR(AN37/AM37,"NA")</f>
        <v>1</v>
      </c>
    </row>
    <row r="66" spans="17:39" x14ac:dyDescent="0.35">
      <c r="Q66">
        <f t="shared" si="144"/>
        <v>3</v>
      </c>
      <c r="R66" s="17">
        <f t="shared" ref="R66" si="156">+R39</f>
        <v>44774</v>
      </c>
      <c r="S66">
        <f t="shared" ca="1" si="133"/>
        <v>294.95430544272944</v>
      </c>
      <c r="T66">
        <f t="shared" ca="1" si="133"/>
        <v>1.1038506425770558</v>
      </c>
      <c r="U66">
        <f t="shared" ref="U66:V66" ca="1" si="157">+IFERROR(V38/U38,"NA")</f>
        <v>1</v>
      </c>
      <c r="V66">
        <f t="shared" ca="1" si="157"/>
        <v>1.0002585481507726</v>
      </c>
      <c r="W66">
        <f t="shared" ref="W66:X66" ca="1" si="158">+IFERROR(X38/W38,"NA")</f>
        <v>1.0476740578605293</v>
      </c>
      <c r="X66">
        <f t="shared" ca="1" si="158"/>
        <v>1.0045525498535013</v>
      </c>
      <c r="Y66">
        <f t="shared" ref="Y66:Z66" ca="1" si="159">+IFERROR(Z38/Y38,"NA")</f>
        <v>1.0003928432608717</v>
      </c>
      <c r="Z66">
        <f t="shared" ca="1" si="159"/>
        <v>1</v>
      </c>
      <c r="AA66">
        <f t="shared" ref="AA66:AB66" ca="1" si="160">+IFERROR(AB38/AA38,"NA")</f>
        <v>1.0000592291094488</v>
      </c>
      <c r="AB66">
        <f t="shared" ca="1" si="160"/>
        <v>1.0051644724568378</v>
      </c>
      <c r="AC66">
        <f t="shared" ref="AC66:AD66" ca="1" si="161">+IFERROR(AD38/AC38,"NA")</f>
        <v>1.0029460652058504</v>
      </c>
      <c r="AD66">
        <f t="shared" ca="1" si="161"/>
        <v>1</v>
      </c>
      <c r="AE66">
        <f t="shared" ref="AE66:AF66" ca="1" si="162">+IFERROR(AF38/AE38,"NA")</f>
        <v>1</v>
      </c>
      <c r="AF66">
        <f t="shared" ca="1" si="162"/>
        <v>1.0048467288105423</v>
      </c>
      <c r="AG66">
        <f t="shared" ref="AG66:AH66" ca="1" si="163">+IFERROR(AH38/AG38,"NA")</f>
        <v>1</v>
      </c>
      <c r="AH66">
        <f t="shared" ca="1" si="163"/>
        <v>1</v>
      </c>
      <c r="AI66">
        <f t="shared" ref="AI66:AJ66" ca="1" si="164">+IFERROR(AJ38/AI38,"NA")</f>
        <v>1</v>
      </c>
      <c r="AJ66">
        <f t="shared" ca="1" si="164"/>
        <v>1</v>
      </c>
      <c r="AK66">
        <f t="shared" ref="AK66:AL66" ca="1" si="165">+IFERROR(AL38/AK38,"NA")</f>
        <v>1</v>
      </c>
      <c r="AL66">
        <f t="shared" ca="1" si="165"/>
        <v>1</v>
      </c>
    </row>
    <row r="67" spans="17:39" x14ac:dyDescent="0.35">
      <c r="Q67">
        <f t="shared" si="144"/>
        <v>4</v>
      </c>
      <c r="R67" s="17">
        <f t="shared" ref="R67" si="166">+R40</f>
        <v>44805</v>
      </c>
      <c r="S67">
        <f t="shared" ca="1" si="133"/>
        <v>1.1402461869755158</v>
      </c>
      <c r="T67">
        <f t="shared" ca="1" si="133"/>
        <v>1.0133027720488661</v>
      </c>
      <c r="U67">
        <f t="shared" ref="U67:V67" ca="1" si="167">+IFERROR(V39/U39,"NA")</f>
        <v>0.99732400197079385</v>
      </c>
      <c r="V67">
        <f t="shared" ca="1" si="167"/>
        <v>1.0095647411443283</v>
      </c>
      <c r="W67">
        <f t="shared" ref="W67:X67" ca="1" si="168">+IFERROR(X39/W39,"NA")</f>
        <v>1.0040766872460474</v>
      </c>
      <c r="X67">
        <f t="shared" ca="1" si="168"/>
        <v>1</v>
      </c>
      <c r="Y67">
        <f t="shared" ref="Y67:Z67" ca="1" si="169">+IFERROR(Z39/Y39,"NA")</f>
        <v>1</v>
      </c>
      <c r="Z67">
        <f t="shared" ca="1" si="169"/>
        <v>1.0031140783433601</v>
      </c>
      <c r="AA67">
        <f t="shared" ref="AA67:AB67" ca="1" si="170">+IFERROR(AB39/AA39,"NA")</f>
        <v>1</v>
      </c>
      <c r="AB67">
        <f t="shared" ca="1" si="170"/>
        <v>1</v>
      </c>
      <c r="AC67">
        <f t="shared" ref="AC67:AD67" ca="1" si="171">+IFERROR(AD39/AC39,"NA")</f>
        <v>1</v>
      </c>
      <c r="AD67">
        <f t="shared" ca="1" si="171"/>
        <v>1</v>
      </c>
      <c r="AE67">
        <f t="shared" ref="AE67:AF67" ca="1" si="172">+IFERROR(AF39/AE39,"NA")</f>
        <v>1</v>
      </c>
      <c r="AF67">
        <f t="shared" ca="1" si="172"/>
        <v>1</v>
      </c>
      <c r="AG67">
        <f t="shared" ref="AG67:AH67" ca="1" si="173">+IFERROR(AH39/AG39,"NA")</f>
        <v>1.0405762035102817</v>
      </c>
      <c r="AH67">
        <f t="shared" ca="1" si="173"/>
        <v>1.0328169340152891</v>
      </c>
      <c r="AI67">
        <f t="shared" ref="AI67:AJ67" ca="1" si="174">+IFERROR(AJ39/AI39,"NA")</f>
        <v>1</v>
      </c>
      <c r="AJ67">
        <f t="shared" ca="1" si="174"/>
        <v>1</v>
      </c>
      <c r="AK67">
        <f t="shared" ref="AK67" ca="1" si="175">+IFERROR(AL39/AK39,"NA")</f>
        <v>1</v>
      </c>
    </row>
    <row r="68" spans="17:39" x14ac:dyDescent="0.35">
      <c r="Q68">
        <f t="shared" si="144"/>
        <v>5</v>
      </c>
      <c r="R68" s="17">
        <f t="shared" ref="R68" si="176">+R41</f>
        <v>44835</v>
      </c>
      <c r="S68">
        <f t="shared" ca="1" si="133"/>
        <v>11.920202599388379</v>
      </c>
      <c r="T68">
        <f t="shared" ca="1" si="133"/>
        <v>1.0076611642468314</v>
      </c>
      <c r="U68">
        <f t="shared" ref="U68:V68" ca="1" si="177">+IFERROR(V40/U40,"NA")</f>
        <v>1.0040735595750132</v>
      </c>
      <c r="V68">
        <f t="shared" ca="1" si="177"/>
        <v>1.0077159696546609</v>
      </c>
      <c r="W68">
        <f t="shared" ref="W68:X68" ca="1" si="178">+IFERROR(X40/W40,"NA")</f>
        <v>1</v>
      </c>
      <c r="X68">
        <f t="shared" ca="1" si="178"/>
        <v>1.0094830435946365</v>
      </c>
      <c r="Y68">
        <f t="shared" ref="Y68:Z68" ca="1" si="179">+IFERROR(Z40/Y40,"NA")</f>
        <v>1.0031157413797562</v>
      </c>
      <c r="Z68">
        <f t="shared" ca="1" si="179"/>
        <v>1</v>
      </c>
      <c r="AA68">
        <f t="shared" ref="AA68:AB68" ca="1" si="180">+IFERROR(AB40/AA40,"NA")</f>
        <v>1</v>
      </c>
      <c r="AB68">
        <f t="shared" ca="1" si="180"/>
        <v>1</v>
      </c>
      <c r="AC68">
        <f t="shared" ref="AC68:AD68" ca="1" si="181">+IFERROR(AD40/AC40,"NA")</f>
        <v>1</v>
      </c>
      <c r="AD68">
        <f t="shared" ca="1" si="181"/>
        <v>1</v>
      </c>
      <c r="AE68">
        <f t="shared" ref="AE68:AF68" ca="1" si="182">+IFERROR(AF40/AE40,"NA")</f>
        <v>1</v>
      </c>
      <c r="AF68">
        <f t="shared" ca="1" si="182"/>
        <v>1.0465909553289026</v>
      </c>
      <c r="AG68">
        <f t="shared" ref="AG68:AH68" ca="1" si="183">+IFERROR(AH40/AG40,"NA")</f>
        <v>1.0267101230476012</v>
      </c>
      <c r="AH68">
        <f t="shared" ca="1" si="183"/>
        <v>1</v>
      </c>
      <c r="AI68">
        <f t="shared" ref="AI68:AJ68" ca="1" si="184">+IFERROR(AJ40/AI40,"NA")</f>
        <v>1</v>
      </c>
      <c r="AJ68">
        <f t="shared" ca="1" si="184"/>
        <v>1</v>
      </c>
    </row>
    <row r="69" spans="17:39" x14ac:dyDescent="0.35">
      <c r="Q69">
        <f t="shared" si="144"/>
        <v>6</v>
      </c>
      <c r="R69" s="17">
        <f t="shared" ref="R69" si="185">+R42</f>
        <v>44866</v>
      </c>
      <c r="S69">
        <f t="shared" ca="1" si="133"/>
        <v>16.922242095210962</v>
      </c>
      <c r="T69">
        <f t="shared" ca="1" si="133"/>
        <v>1.0289643513996267</v>
      </c>
      <c r="U69">
        <f t="shared" ref="U69:V69" ca="1" si="186">+IFERROR(V41/U41,"NA")</f>
        <v>1.0157295220330571</v>
      </c>
      <c r="V69">
        <f t="shared" ca="1" si="186"/>
        <v>1.0001491556448103</v>
      </c>
      <c r="W69">
        <f t="shared" ref="W69:X69" ca="1" si="187">+IFERROR(X41/W41,"NA")</f>
        <v>1.0095147109660474</v>
      </c>
      <c r="X69">
        <f t="shared" ca="1" si="187"/>
        <v>0.99774596902502299</v>
      </c>
      <c r="Y69">
        <f t="shared" ref="Y69:Z69" ca="1" si="188">+IFERROR(Z41/Y41,"NA")</f>
        <v>1.0007343852810238</v>
      </c>
      <c r="Z69">
        <f t="shared" ca="1" si="188"/>
        <v>1</v>
      </c>
      <c r="AA69">
        <f t="shared" ref="AA69:AB69" ca="1" si="189">+IFERROR(AB41/AA41,"NA")</f>
        <v>1.0064803367644597</v>
      </c>
      <c r="AB69">
        <f t="shared" ca="1" si="189"/>
        <v>1</v>
      </c>
      <c r="AC69">
        <f t="shared" ref="AC69:AD69" ca="1" si="190">+IFERROR(AD41/AC41,"NA")</f>
        <v>1.0044100084848564</v>
      </c>
      <c r="AD69">
        <f t="shared" ca="1" si="190"/>
        <v>1</v>
      </c>
      <c r="AE69">
        <f t="shared" ref="AE69:AF69" ca="1" si="191">+IFERROR(AF41/AE41,"NA")</f>
        <v>1</v>
      </c>
      <c r="AF69">
        <f t="shared" ca="1" si="191"/>
        <v>1</v>
      </c>
      <c r="AG69">
        <f t="shared" ref="AG69:AH69" ca="1" si="192">+IFERROR(AH41/AG41,"NA")</f>
        <v>1</v>
      </c>
      <c r="AH69">
        <f t="shared" ca="1" si="192"/>
        <v>1</v>
      </c>
      <c r="AI69">
        <f t="shared" ref="AI69" ca="1" si="193">+IFERROR(AJ41/AI41,"NA")</f>
        <v>1</v>
      </c>
    </row>
    <row r="70" spans="17:39" x14ac:dyDescent="0.35">
      <c r="Q70">
        <f t="shared" si="144"/>
        <v>7</v>
      </c>
      <c r="R70" s="17">
        <f t="shared" ref="R70" si="194">+R43</f>
        <v>44896</v>
      </c>
      <c r="S70">
        <f t="shared" ca="1" si="133"/>
        <v>22.57197070108127</v>
      </c>
      <c r="T70">
        <f t="shared" ca="1" si="133"/>
        <v>1.0413111013038323</v>
      </c>
      <c r="U70">
        <f t="shared" ref="U70:V70" ca="1" si="195">+IFERROR(V42/U42,"NA")</f>
        <v>1.0007419802324595</v>
      </c>
      <c r="V70">
        <f t="shared" ca="1" si="195"/>
        <v>1.0007414301059772</v>
      </c>
      <c r="W70">
        <f t="shared" ref="W70:X70" ca="1" si="196">+IFERROR(X42/W42,"NA")</f>
        <v>2.3202208298931768</v>
      </c>
      <c r="X70">
        <f t="shared" ca="1" si="196"/>
        <v>1</v>
      </c>
      <c r="Y70">
        <f t="shared" ref="Y70:Z70" ca="1" si="197">+IFERROR(Z42/Y42,"NA")</f>
        <v>1.0012772591041432</v>
      </c>
      <c r="Z70">
        <f t="shared" ca="1" si="197"/>
        <v>1.0111660978420809</v>
      </c>
      <c r="AA70">
        <f t="shared" ref="AA70:AB70" ca="1" si="198">+IFERROR(AB42/AA42,"NA")</f>
        <v>1</v>
      </c>
      <c r="AB70">
        <f t="shared" ca="1" si="198"/>
        <v>1</v>
      </c>
      <c r="AC70">
        <f t="shared" ref="AC70:AD70" ca="1" si="199">+IFERROR(AD42/AC42,"NA")</f>
        <v>1</v>
      </c>
      <c r="AD70">
        <f t="shared" ca="1" si="199"/>
        <v>1.0038720547852922</v>
      </c>
      <c r="AE70">
        <f t="shared" ref="AE70:AF70" ca="1" si="200">+IFERROR(AF42/AE42,"NA")</f>
        <v>1.0037700320653793</v>
      </c>
      <c r="AF70">
        <f t="shared" ca="1" si="200"/>
        <v>1</v>
      </c>
      <c r="AG70">
        <f t="shared" ref="AG70:AH70" ca="1" si="201">+IFERROR(AH42/AG42,"NA")</f>
        <v>1</v>
      </c>
      <c r="AH70">
        <f t="shared" ca="1" si="201"/>
        <v>1</v>
      </c>
    </row>
    <row r="71" spans="17:39" x14ac:dyDescent="0.35">
      <c r="Q71">
        <f t="shared" si="144"/>
        <v>8</v>
      </c>
      <c r="R71" s="17">
        <f t="shared" ref="R71" si="202">+R44</f>
        <v>44927</v>
      </c>
      <c r="S71">
        <f t="shared" ca="1" si="133"/>
        <v>20.972772479564032</v>
      </c>
      <c r="T71">
        <f t="shared" ca="1" si="133"/>
        <v>1.2024611512980856</v>
      </c>
      <c r="U71">
        <f t="shared" ref="U71:V71" ca="1" si="203">+IFERROR(V43/U43,"NA")</f>
        <v>1.0067528492296756</v>
      </c>
      <c r="V71">
        <f t="shared" ca="1" si="203"/>
        <v>1.0240133120802246</v>
      </c>
      <c r="W71">
        <f t="shared" ref="W71:X71" ca="1" si="204">+IFERROR(X43/W43,"NA")</f>
        <v>1.0169138211024247</v>
      </c>
      <c r="X71">
        <f t="shared" ca="1" si="204"/>
        <v>1</v>
      </c>
      <c r="Y71">
        <f t="shared" ref="Y71:Z71" ca="1" si="205">+IFERROR(Z43/Y43,"NA")</f>
        <v>1.0072106639293661</v>
      </c>
      <c r="Z71">
        <f t="shared" ca="1" si="205"/>
        <v>1</v>
      </c>
      <c r="AA71">
        <f t="shared" ref="AA71:AB71" ca="1" si="206">+IFERROR(AB43/AA43,"NA")</f>
        <v>1</v>
      </c>
      <c r="AB71">
        <f t="shared" ca="1" si="206"/>
        <v>1</v>
      </c>
      <c r="AC71">
        <f t="shared" ref="AC71:AD71" ca="1" si="207">+IFERROR(AD43/AC43,"NA")</f>
        <v>1.0232836434834705</v>
      </c>
      <c r="AD71">
        <f t="shared" ca="1" si="207"/>
        <v>1</v>
      </c>
      <c r="AE71">
        <f t="shared" ref="AE71:AF71" ca="1" si="208">+IFERROR(AF43/AE43,"NA")</f>
        <v>1</v>
      </c>
      <c r="AF71">
        <f t="shared" ca="1" si="208"/>
        <v>1</v>
      </c>
      <c r="AG71">
        <f t="shared" ref="AG71" ca="1" si="209">+IFERROR(AH43/AG43,"NA")</f>
        <v>1</v>
      </c>
    </row>
    <row r="72" spans="17:39" x14ac:dyDescent="0.35">
      <c r="Q72">
        <f t="shared" si="144"/>
        <v>9</v>
      </c>
      <c r="R72" s="17">
        <f t="shared" ref="R72" si="210">+R45</f>
        <v>44958</v>
      </c>
      <c r="S72">
        <f t="shared" ca="1" si="133"/>
        <v>27.38490366636859</v>
      </c>
      <c r="T72">
        <f t="shared" ca="1" si="133"/>
        <v>1.0237486184983333</v>
      </c>
      <c r="U72">
        <f t="shared" ref="U72:V72" ca="1" si="211">+IFERROR(V44/U44,"NA")</f>
        <v>1</v>
      </c>
      <c r="V72">
        <f t="shared" ca="1" si="211"/>
        <v>1.0188034797717462</v>
      </c>
      <c r="W72">
        <f t="shared" ref="W72:X72" ca="1" si="212">+IFERROR(X44/W44,"NA")</f>
        <v>1</v>
      </c>
      <c r="X72">
        <f t="shared" ca="1" si="212"/>
        <v>1</v>
      </c>
      <c r="Y72">
        <f t="shared" ref="Y72:Z72" ca="1" si="213">+IFERROR(Z44/Y44,"NA")</f>
        <v>1.0044969877297698</v>
      </c>
      <c r="Z72">
        <f t="shared" ca="1" si="213"/>
        <v>1</v>
      </c>
      <c r="AA72">
        <f t="shared" ref="AA72:AB72" ca="1" si="214">+IFERROR(AB44/AA44,"NA")</f>
        <v>1</v>
      </c>
      <c r="AB72">
        <f t="shared" ca="1" si="214"/>
        <v>1</v>
      </c>
      <c r="AC72">
        <f t="shared" ref="AC72:AD72" ca="1" si="215">+IFERROR(AD44/AC44,"NA")</f>
        <v>1</v>
      </c>
      <c r="AD72">
        <f t="shared" ca="1" si="215"/>
        <v>1</v>
      </c>
      <c r="AE72">
        <f t="shared" ref="AE72:AF72" ca="1" si="216">+IFERROR(AF44/AE44,"NA")</f>
        <v>1</v>
      </c>
      <c r="AF72">
        <f t="shared" ca="1" si="216"/>
        <v>1</v>
      </c>
    </row>
    <row r="73" spans="17:39" x14ac:dyDescent="0.35">
      <c r="Q73">
        <f t="shared" si="144"/>
        <v>10</v>
      </c>
      <c r="R73" s="17">
        <f t="shared" ref="R73" si="217">+R46</f>
        <v>44986</v>
      </c>
      <c r="S73">
        <f t="shared" ca="1" si="133"/>
        <v>23.997289662543899</v>
      </c>
      <c r="T73">
        <f t="shared" ca="1" si="133"/>
        <v>1</v>
      </c>
      <c r="U73">
        <f t="shared" ref="U73:V73" ca="1" si="218">+IFERROR(V45/U45,"NA")</f>
        <v>1.0061883483686029</v>
      </c>
      <c r="V73">
        <f t="shared" ca="1" si="218"/>
        <v>1.0505910297045231</v>
      </c>
      <c r="W73">
        <f t="shared" ref="W73:X73" ca="1" si="219">+IFERROR(X45/W45,"NA")</f>
        <v>1.0072533208772847</v>
      </c>
      <c r="X73">
        <f t="shared" ca="1" si="219"/>
        <v>1</v>
      </c>
      <c r="Y73">
        <f t="shared" ref="Y73:Z73" ca="1" si="220">+IFERROR(Z45/Y45,"NA")</f>
        <v>1</v>
      </c>
      <c r="Z73">
        <f t="shared" ca="1" si="220"/>
        <v>1.0055576869982394</v>
      </c>
      <c r="AA73">
        <f t="shared" ref="AA73:AB73" ca="1" si="221">+IFERROR(AB45/AA45,"NA")</f>
        <v>1.0093860427965755</v>
      </c>
      <c r="AB73">
        <f t="shared" ca="1" si="221"/>
        <v>1</v>
      </c>
      <c r="AC73">
        <f t="shared" ref="AC73:AD73" ca="1" si="222">+IFERROR(AD45/AC45,"NA")</f>
        <v>1.0015181475597037</v>
      </c>
      <c r="AD73">
        <f t="shared" ca="1" si="222"/>
        <v>1</v>
      </c>
      <c r="AE73">
        <f t="shared" ref="AE73" ca="1" si="223">+IFERROR(AF45/AE45,"NA")</f>
        <v>1</v>
      </c>
    </row>
    <row r="74" spans="17:39" x14ac:dyDescent="0.35">
      <c r="Q74">
        <f t="shared" si="144"/>
        <v>11</v>
      </c>
      <c r="R74" s="17">
        <f t="shared" ref="R74" si="224">+R47</f>
        <v>45017</v>
      </c>
      <c r="S74">
        <f t="shared" ca="1" si="133"/>
        <v>11.540814919507739</v>
      </c>
      <c r="T74">
        <f t="shared" ca="1" si="133"/>
        <v>1.0209087854235896</v>
      </c>
      <c r="U74">
        <f t="shared" ref="U74:V74" ca="1" si="225">+IFERROR(V46/U46,"NA")</f>
        <v>1.0020919430932962</v>
      </c>
      <c r="V74">
        <f t="shared" ca="1" si="225"/>
        <v>1.0225837767607535</v>
      </c>
      <c r="W74">
        <f t="shared" ref="W74:X74" ca="1" si="226">+IFERROR(X46/W46,"NA")</f>
        <v>1</v>
      </c>
      <c r="X74">
        <f t="shared" ca="1" si="226"/>
        <v>1</v>
      </c>
      <c r="Y74">
        <f t="shared" ref="Y74:Z74" ca="1" si="227">+IFERROR(Z46/Y46,"NA")</f>
        <v>1.0045683286341411</v>
      </c>
      <c r="Z74">
        <f t="shared" ca="1" si="227"/>
        <v>1.0168742672398479</v>
      </c>
      <c r="AA74">
        <f t="shared" ref="AA74:AB74" ca="1" si="228">+IFERROR(AB46/AA46,"NA")</f>
        <v>1.0027950566627861</v>
      </c>
      <c r="AB74">
        <f t="shared" ca="1" si="228"/>
        <v>1.0059201531881448</v>
      </c>
      <c r="AC74">
        <f t="shared" ref="AC74:AD74" ca="1" si="229">+IFERROR(AD46/AC46,"NA")</f>
        <v>1</v>
      </c>
      <c r="AD74">
        <f t="shared" ca="1" si="229"/>
        <v>1</v>
      </c>
    </row>
    <row r="75" spans="17:39" x14ac:dyDescent="0.35">
      <c r="Q75">
        <f t="shared" si="144"/>
        <v>12</v>
      </c>
      <c r="R75" s="17">
        <f t="shared" ref="R75" si="230">+R48</f>
        <v>45047</v>
      </c>
      <c r="S75">
        <f t="shared" ca="1" si="133"/>
        <v>11.22153785488959</v>
      </c>
      <c r="T75">
        <f t="shared" ca="1" si="133"/>
        <v>1.685892313606594</v>
      </c>
      <c r="U75">
        <f t="shared" ref="U75:V75" ca="1" si="231">+IFERROR(V47/U47,"NA")</f>
        <v>1.0597734489280448</v>
      </c>
      <c r="V75">
        <f t="shared" ca="1" si="231"/>
        <v>1</v>
      </c>
      <c r="W75">
        <f t="shared" ref="W75:X75" ca="1" si="232">+IFERROR(X47/W47,"NA")</f>
        <v>1.2205191666522435</v>
      </c>
      <c r="X75">
        <f t="shared" ca="1" si="232"/>
        <v>1.0071547402732595</v>
      </c>
      <c r="Y75">
        <f t="shared" ref="Y75:Z75" ca="1" si="233">+IFERROR(Z47/Y47,"NA")</f>
        <v>1</v>
      </c>
      <c r="Z75">
        <f t="shared" ca="1" si="233"/>
        <v>1</v>
      </c>
      <c r="AA75">
        <f t="shared" ref="AA75:AB75" ca="1" si="234">+IFERROR(AB47/AA47,"NA")</f>
        <v>1.0039999513605915</v>
      </c>
      <c r="AB75">
        <f t="shared" ca="1" si="234"/>
        <v>1.0003993577129584</v>
      </c>
      <c r="AC75">
        <f t="shared" ref="AC75" ca="1" si="235">+IFERROR(AD47/AC47,"NA")</f>
        <v>1.0003982425080229</v>
      </c>
    </row>
    <row r="76" spans="17:39" x14ac:dyDescent="0.35">
      <c r="Q76">
        <f t="shared" si="144"/>
        <v>13</v>
      </c>
      <c r="R76" s="17">
        <f t="shared" ref="R76" si="236">+R49</f>
        <v>45078</v>
      </c>
      <c r="S76">
        <f t="shared" ca="1" si="133"/>
        <v>21.168602086438153</v>
      </c>
      <c r="T76">
        <f t="shared" ca="1" si="133"/>
        <v>1.8316194189127502</v>
      </c>
      <c r="U76">
        <f t="shared" ref="U76:V76" ca="1" si="237">+IFERROR(V48/U48,"NA")</f>
        <v>1.0162973096677947</v>
      </c>
      <c r="V76">
        <f t="shared" ca="1" si="237"/>
        <v>0.98716305748999911</v>
      </c>
      <c r="W76">
        <f t="shared" ref="W76:X76" ca="1" si="238">+IFERROR(X48/W48,"NA")</f>
        <v>1</v>
      </c>
      <c r="X76">
        <f t="shared" ca="1" si="238"/>
        <v>1.0005363748751588</v>
      </c>
      <c r="Y76">
        <f t="shared" ref="Y76:Z76" ca="1" si="239">+IFERROR(Z48/Y48,"NA")</f>
        <v>1.0073520548303996</v>
      </c>
      <c r="Z76">
        <f t="shared" ca="1" si="239"/>
        <v>1.0005125603125054</v>
      </c>
      <c r="AA76">
        <f t="shared" ref="AA76:AB76" ca="1" si="240">+IFERROR(AB48/AA48,"NA")</f>
        <v>1.0000759860173569</v>
      </c>
      <c r="AB76">
        <f t="shared" ca="1" si="240"/>
        <v>1.0002154799717595</v>
      </c>
    </row>
    <row r="77" spans="17:39" x14ac:dyDescent="0.35">
      <c r="Q77">
        <f t="shared" si="144"/>
        <v>14</v>
      </c>
      <c r="R77" s="17">
        <f t="shared" ref="R77" si="241">+R50</f>
        <v>45108</v>
      </c>
      <c r="S77">
        <f t="shared" ca="1" si="133"/>
        <v>1.7882153000884669</v>
      </c>
      <c r="T77">
        <f t="shared" ca="1" si="133"/>
        <v>8.5268073583210739</v>
      </c>
      <c r="U77">
        <f t="shared" ref="U77:V77" ca="1" si="242">+IFERROR(V49/U49,"NA")</f>
        <v>1</v>
      </c>
      <c r="V77">
        <f t="shared" ca="1" si="242"/>
        <v>1.0053438981691196</v>
      </c>
      <c r="W77">
        <f t="shared" ref="W77:X77" ca="1" si="243">+IFERROR(X49/W49,"NA")</f>
        <v>1.007973239075979</v>
      </c>
      <c r="X77">
        <f t="shared" ca="1" si="243"/>
        <v>1.0219978044383131</v>
      </c>
      <c r="Y77">
        <f t="shared" ref="Y77:Z77" ca="1" si="244">+IFERROR(Z49/Y49,"NA")</f>
        <v>1.0066996647219102</v>
      </c>
      <c r="Z77">
        <f t="shared" ca="1" si="244"/>
        <v>1.0029289137976736</v>
      </c>
      <c r="AA77">
        <f t="shared" ref="AA77" ca="1" si="245">+IFERROR(AB49/AA49,"NA")</f>
        <v>1</v>
      </c>
    </row>
    <row r="78" spans="17:39" x14ac:dyDescent="0.35">
      <c r="Q78">
        <f t="shared" si="144"/>
        <v>15</v>
      </c>
      <c r="R78" s="17">
        <f t="shared" ref="R78" si="246">+R51</f>
        <v>45139</v>
      </c>
      <c r="S78">
        <f t="shared" ca="1" si="133"/>
        <v>3.1691488250652742</v>
      </c>
      <c r="T78">
        <f t="shared" ca="1" si="133"/>
        <v>2.2329376561233301</v>
      </c>
      <c r="U78">
        <f t="shared" ref="U78:V78" ca="1" si="247">+IFERROR(V50/U50,"NA")</f>
        <v>0.99225179168093325</v>
      </c>
      <c r="V78">
        <f t="shared" ca="1" si="247"/>
        <v>1.0330940644865734</v>
      </c>
      <c r="W78">
        <f t="shared" ref="W78:X78" ca="1" si="248">+IFERROR(X50/W50,"NA")</f>
        <v>1.250783211628389</v>
      </c>
      <c r="X78">
        <f t="shared" ca="1" si="248"/>
        <v>1.0199824117942273</v>
      </c>
      <c r="Y78">
        <f t="shared" ref="Y78:Z78" ca="1" si="249">+IFERROR(Z50/Y50,"NA")</f>
        <v>1.0112851023107376</v>
      </c>
      <c r="Z78">
        <f t="shared" ca="1" si="249"/>
        <v>1</v>
      </c>
    </row>
    <row r="79" spans="17:39" x14ac:dyDescent="0.35">
      <c r="Q79">
        <f t="shared" si="144"/>
        <v>16</v>
      </c>
      <c r="R79" s="17">
        <f t="shared" ref="R79" si="250">+R52</f>
        <v>45170</v>
      </c>
      <c r="S79">
        <f t="shared" ca="1" si="133"/>
        <v>7.2524911958990614</v>
      </c>
      <c r="T79">
        <f t="shared" ca="1" si="133"/>
        <v>1.0274135314409443</v>
      </c>
      <c r="U79">
        <f t="shared" ref="U79:V79" ca="1" si="251">+IFERROR(V51/U51,"NA")</f>
        <v>1.0752277527205041</v>
      </c>
      <c r="V79">
        <f t="shared" ca="1" si="251"/>
        <v>1.4340788928861987</v>
      </c>
      <c r="W79">
        <f t="shared" ref="W79:X79" ca="1" si="252">+IFERROR(X51/W51,"NA")</f>
        <v>1.0159190882153333</v>
      </c>
      <c r="X79">
        <f t="shared" ca="1" si="252"/>
        <v>1</v>
      </c>
      <c r="Y79">
        <f t="shared" ref="Y79" ca="1" si="253">+IFERROR(Z51/Y51,"NA")</f>
        <v>1</v>
      </c>
    </row>
    <row r="80" spans="17:39" x14ac:dyDescent="0.35">
      <c r="Q80">
        <f t="shared" si="144"/>
        <v>17</v>
      </c>
      <c r="R80" s="17">
        <f t="shared" ref="R80" si="254">+R53</f>
        <v>45200</v>
      </c>
      <c r="S80">
        <f t="shared" ca="1" si="133"/>
        <v>14.231831357048749</v>
      </c>
      <c r="T80">
        <f t="shared" ca="1" si="133"/>
        <v>1.1211172169988903</v>
      </c>
      <c r="U80">
        <f t="shared" ref="U80:V80" ca="1" si="255">+IFERROR(V52/U52,"NA")</f>
        <v>1.0274147630701123</v>
      </c>
      <c r="V80">
        <f t="shared" ca="1" si="255"/>
        <v>1.0087872544089647</v>
      </c>
      <c r="W80">
        <f t="shared" ref="W80:X80" ca="1" si="256">+IFERROR(X52/W52,"NA")</f>
        <v>1</v>
      </c>
      <c r="X80">
        <f t="shared" ca="1" si="256"/>
        <v>1</v>
      </c>
    </row>
    <row r="81" spans="17:41" x14ac:dyDescent="0.35">
      <c r="Q81">
        <f t="shared" si="144"/>
        <v>18</v>
      </c>
      <c r="R81" s="17">
        <f t="shared" ref="R81" si="257">+R54</f>
        <v>45231</v>
      </c>
      <c r="S81">
        <f t="shared" ca="1" si="133"/>
        <v>17.585089452603473</v>
      </c>
      <c r="T81">
        <f t="shared" ca="1" si="133"/>
        <v>1.0154883005629238</v>
      </c>
      <c r="U81">
        <f t="shared" ref="U81:V81" ca="1" si="258">+IFERROR(V53/U53,"NA")</f>
        <v>1.0036784408674182</v>
      </c>
      <c r="V81">
        <f t="shared" ca="1" si="258"/>
        <v>1.0083429973052118</v>
      </c>
      <c r="W81">
        <f t="shared" ref="W81" ca="1" si="259">+IFERROR(X53/W53,"NA")</f>
        <v>1</v>
      </c>
    </row>
    <row r="82" spans="17:41" x14ac:dyDescent="0.35">
      <c r="Q82">
        <f t="shared" si="144"/>
        <v>19</v>
      </c>
      <c r="R82" s="17">
        <f t="shared" ref="R82" si="260">+R55</f>
        <v>45261</v>
      </c>
      <c r="S82">
        <f t="shared" ca="1" si="133"/>
        <v>24.445564024390244</v>
      </c>
      <c r="T82">
        <f t="shared" ca="1" si="133"/>
        <v>1.0236526029399569</v>
      </c>
      <c r="U82">
        <f t="shared" ref="U82:V82" ca="1" si="261">+IFERROR(V54/U54,"NA")</f>
        <v>1.0030458850397701</v>
      </c>
      <c r="V82">
        <f t="shared" ca="1" si="261"/>
        <v>1.0409605729281488</v>
      </c>
    </row>
    <row r="83" spans="17:41" x14ac:dyDescent="0.35">
      <c r="Q83">
        <f t="shared" si="144"/>
        <v>20</v>
      </c>
      <c r="R83" s="17">
        <f t="shared" ref="R83" si="262">+R56</f>
        <v>45292</v>
      </c>
      <c r="S83">
        <f t="shared" ca="1" si="133"/>
        <v>16.913844526705446</v>
      </c>
      <c r="T83">
        <f t="shared" ca="1" si="133"/>
        <v>1.0119997198606305</v>
      </c>
      <c r="U83">
        <f t="shared" ref="U83" ca="1" si="263">+IFERROR(V55/U55,"NA")</f>
        <v>1.0310974954182974</v>
      </c>
    </row>
    <row r="84" spans="17:41" x14ac:dyDescent="0.35">
      <c r="Q84">
        <f t="shared" si="144"/>
        <v>21</v>
      </c>
      <c r="R84" s="17">
        <f t="shared" ref="R84" si="264">+R57</f>
        <v>45323</v>
      </c>
      <c r="S84">
        <f t="shared" ca="1" si="133"/>
        <v>65.544109090909089</v>
      </c>
      <c r="T84">
        <f t="shared" ca="1" si="133"/>
        <v>1.0152569012512322</v>
      </c>
    </row>
    <row r="85" spans="17:41" x14ac:dyDescent="0.35">
      <c r="Q85">
        <f t="shared" si="144"/>
        <v>22</v>
      </c>
      <c r="R85" s="17">
        <f t="shared" ref="R85" si="265">+R58</f>
        <v>45352</v>
      </c>
      <c r="S85">
        <f t="shared" ca="1" si="133"/>
        <v>1.1343310724153111</v>
      </c>
    </row>
    <row r="86" spans="17:41" x14ac:dyDescent="0.35">
      <c r="Q86">
        <f t="shared" si="144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29.297550647586391</v>
      </c>
      <c r="T88">
        <f t="shared" ref="T88:AO88" ca="1" si="266">+AVERAGE(T63:T85)</f>
        <v>1.4990558196581718</v>
      </c>
      <c r="U88">
        <f t="shared" ca="1" si="266"/>
        <v>1.0135285319970808</v>
      </c>
      <c r="V88">
        <f t="shared" ca="1" si="266"/>
        <v>1.0342279500811746</v>
      </c>
      <c r="W88">
        <f t="shared" ca="1" si="266"/>
        <v>1.1004397442219278</v>
      </c>
      <c r="X88">
        <f t="shared" ca="1" si="266"/>
        <v>1.003590048133993</v>
      </c>
      <c r="Y88">
        <f t="shared" ca="1" si="266"/>
        <v>1.002772531246007</v>
      </c>
      <c r="Z88">
        <f t="shared" ca="1" si="266"/>
        <v>1.0029800465442085</v>
      </c>
      <c r="AA88">
        <f t="shared" ca="1" si="266"/>
        <v>1.0018570631106773</v>
      </c>
      <c r="AB88">
        <f t="shared" ca="1" si="266"/>
        <v>1.0010992067289004</v>
      </c>
      <c r="AC88">
        <f t="shared" ca="1" si="266"/>
        <v>1.0031833778864756</v>
      </c>
      <c r="AD88">
        <f t="shared" ca="1" si="266"/>
        <v>1.0003226712321076</v>
      </c>
      <c r="AE88">
        <f t="shared" ca="1" si="266"/>
        <v>1.0003088940411695</v>
      </c>
      <c r="AF88">
        <f t="shared" ca="1" si="266"/>
        <v>1.0050436826751799</v>
      </c>
      <c r="AG88">
        <f t="shared" ca="1" si="266"/>
        <v>1.0080486310614378</v>
      </c>
      <c r="AH88">
        <f t="shared" ca="1" si="266"/>
        <v>1.0058148568315515</v>
      </c>
      <c r="AI88">
        <f t="shared" ca="1" si="266"/>
        <v>1.0236380293040928</v>
      </c>
      <c r="AJ88">
        <f t="shared" ca="1" si="266"/>
        <v>1</v>
      </c>
      <c r="AK88">
        <f t="shared" ca="1" si="266"/>
        <v>1</v>
      </c>
      <c r="AL88">
        <f t="shared" ca="1" si="266"/>
        <v>1</v>
      </c>
      <c r="AM88">
        <f t="shared" ca="1" si="266"/>
        <v>1</v>
      </c>
      <c r="AN88">
        <f t="shared" ca="1" si="266"/>
        <v>1</v>
      </c>
      <c r="AO88">
        <f t="shared" ca="1" si="266"/>
        <v>1</v>
      </c>
    </row>
    <row r="89" spans="17:41" x14ac:dyDescent="0.35">
      <c r="R89" t="s">
        <v>60</v>
      </c>
      <c r="S89">
        <f ca="1">+AVERAGE(S74:S85)</f>
        <v>16.332964975496719</v>
      </c>
      <c r="T89">
        <f ca="1">+AVERAGE(T73:T84)</f>
        <v>1.876091150453493</v>
      </c>
      <c r="U89">
        <f ca="1">+AVERAGE(U72:U83)</f>
        <v>1.0180889315712311</v>
      </c>
      <c r="V89">
        <f ca="1">+AVERAGE(V71:V82)</f>
        <v>1.0528135279992885</v>
      </c>
      <c r="W89">
        <f ca="1">+AVERAGE(W70:W81)</f>
        <v>1.1532985564537359</v>
      </c>
      <c r="X89">
        <f ca="1">+AVERAGE(X69:X80)</f>
        <v>1.0039514417004984</v>
      </c>
      <c r="Y89">
        <f ca="1">+AVERAGE(Y68:Y79)</f>
        <v>1.0038950156601041</v>
      </c>
      <c r="Z89">
        <f ca="1">+AVERAGE(Z67:Z78)</f>
        <v>1.003346133711142</v>
      </c>
      <c r="AA89">
        <f ca="1">+AVERAGE(AA66:AA77)</f>
        <v>1.0018997168926014</v>
      </c>
      <c r="AB89">
        <f ca="1">+AVERAGE(AB65:AB76)</f>
        <v>1.0012824078503837</v>
      </c>
      <c r="AC89">
        <f ca="1">+AVERAGE(AC64:AC75)</f>
        <v>1.0034486593770153</v>
      </c>
      <c r="AD89">
        <f ca="1">+AVERAGE(AD63:AD74)</f>
        <v>1.0003226712321076</v>
      </c>
      <c r="AE89">
        <f t="shared" ref="AE89:AO89" ca="1" si="267">+AVERAGE(AE63:AE74)</f>
        <v>1.0003088940411695</v>
      </c>
      <c r="AF89">
        <f t="shared" ca="1" si="267"/>
        <v>1.0050436826751799</v>
      </c>
      <c r="AG89">
        <f t="shared" ca="1" si="267"/>
        <v>1.0080486310614378</v>
      </c>
      <c r="AH89">
        <f t="shared" ca="1" si="267"/>
        <v>1.0058148568315515</v>
      </c>
      <c r="AI89">
        <f t="shared" ca="1" si="267"/>
        <v>1.0236380293040928</v>
      </c>
      <c r="AJ89">
        <f t="shared" ca="1" si="267"/>
        <v>1</v>
      </c>
      <c r="AK89">
        <f t="shared" ca="1" si="267"/>
        <v>1</v>
      </c>
      <c r="AL89">
        <f t="shared" ca="1" si="267"/>
        <v>1</v>
      </c>
      <c r="AM89">
        <f t="shared" ca="1" si="267"/>
        <v>1</v>
      </c>
      <c r="AN89">
        <f t="shared" ca="1" si="267"/>
        <v>1</v>
      </c>
      <c r="AO89">
        <f t="shared" ca="1" si="267"/>
        <v>1</v>
      </c>
    </row>
    <row r="90" spans="17:41" x14ac:dyDescent="0.35">
      <c r="R90" t="s">
        <v>61</v>
      </c>
      <c r="S90">
        <f ca="1">+AVERAGE(S80:S85)</f>
        <v>23.309128254012052</v>
      </c>
      <c r="T90">
        <f ca="1">+AVERAGE(T79:T84)</f>
        <v>1.0358213788424298</v>
      </c>
      <c r="U90">
        <f ca="1">+AVERAGE(U78:U83)</f>
        <v>1.022119354799506</v>
      </c>
      <c r="V90">
        <f ca="1">+AVERAGE(V77:V82)</f>
        <v>1.0884346133640361</v>
      </c>
      <c r="W90">
        <f ca="1">+AVERAGE(W76:W81)</f>
        <v>1.0457792564866168</v>
      </c>
      <c r="X90">
        <f ca="1">+AVERAGE(X75:X80)</f>
        <v>1.0082785552301596</v>
      </c>
      <c r="Y90">
        <f ca="1">+AVERAGE(Y74:Y79)</f>
        <v>1.0049841917495315</v>
      </c>
      <c r="Z90">
        <f ca="1">+AVERAGE(Z73:Z78)</f>
        <v>1.0043122380580445</v>
      </c>
      <c r="AA90">
        <f ca="1">+AVERAGE(AA72:AA77)</f>
        <v>1.0027095061395517</v>
      </c>
      <c r="AB90">
        <f ca="1">+AVERAGE(AB71:AB76)</f>
        <v>1.0010891651454772</v>
      </c>
      <c r="AC90">
        <f ca="1">+AVERAGE(AC70:AC75)</f>
        <v>1.0042000055918663</v>
      </c>
      <c r="AD90">
        <f ca="1">+AVERAGE(AD69:AD74)</f>
        <v>1.0006453424642154</v>
      </c>
      <c r="AE90">
        <f ca="1">+AVERAGE(AE68:AE73)</f>
        <v>1.0006283386775632</v>
      </c>
      <c r="AF90">
        <f ca="1">+AVERAGE(AF67:AF72)</f>
        <v>1.0077651592214838</v>
      </c>
      <c r="AG90">
        <f ca="1">+AVERAGE(AG66:AG71)</f>
        <v>1.0112143877596471</v>
      </c>
      <c r="AH90">
        <f ca="1">+AVERAGE(AH65:AH70)</f>
        <v>1.0054694890025482</v>
      </c>
      <c r="AI90">
        <f ca="1">+AVERAGE(AI64:AI69)</f>
        <v>1</v>
      </c>
      <c r="AJ90">
        <f ca="1">+AVERAGE(AJ63:AJ68)</f>
        <v>1</v>
      </c>
      <c r="AK90">
        <f t="shared" ref="AK90:AO90" ca="1" si="268">+AVERAGE(AK63:AK68)</f>
        <v>1</v>
      </c>
      <c r="AL90">
        <f t="shared" ca="1" si="268"/>
        <v>1</v>
      </c>
      <c r="AM90">
        <f t="shared" ca="1" si="268"/>
        <v>1</v>
      </c>
      <c r="AN90">
        <f t="shared" ca="1" si="268"/>
        <v>1</v>
      </c>
      <c r="AO90">
        <f t="shared" ca="1" si="268"/>
        <v>1</v>
      </c>
    </row>
    <row r="91" spans="17:41" x14ac:dyDescent="0.35">
      <c r="R91" t="s">
        <v>62</v>
      </c>
      <c r="S91">
        <f ca="1">+AVERAGE(S83:S85)</f>
        <v>27.864094896676615</v>
      </c>
      <c r="T91">
        <f ca="1">+AVERAGE(T82:T84)</f>
        <v>1.0169697413506065</v>
      </c>
      <c r="U91">
        <f ca="1">+AVERAGE(U81:U83)</f>
        <v>1.0126072737751619</v>
      </c>
      <c r="V91">
        <f ca="1">+AVERAGE(V80:V82)</f>
        <v>1.0193636082141084</v>
      </c>
      <c r="W91">
        <f ca="1">+AVERAGE(W79:W81)</f>
        <v>1.0053063627384444</v>
      </c>
      <c r="X91">
        <f ca="1">+AVERAGE(X78:X80)</f>
        <v>1.0066608039314091</v>
      </c>
      <c r="Y91">
        <f ca="1">+AVERAGE(Y77:Y79)</f>
        <v>1.0059949223442159</v>
      </c>
      <c r="Z91">
        <f ca="1">+AVERAGE(Z76:Z78)</f>
        <v>1.0011471580367264</v>
      </c>
      <c r="AA91">
        <f ca="1">+AVERAGE(AA75:AA77)</f>
        <v>1.0013586457926495</v>
      </c>
      <c r="AB91">
        <f ca="1">+AVERAGE(AB74:AB76)</f>
        <v>1.0021783302909542</v>
      </c>
      <c r="AC91">
        <f ca="1">+AVERAGE(AC73:AC75)</f>
        <v>1.0006387966892423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6.9722427058491441</v>
      </c>
      <c r="T92" s="24">
        <f ca="1">+SUM(U35:U56)/SUM(T35:T56)</f>
        <v>1.1486907994089843</v>
      </c>
      <c r="U92" s="24">
        <f ca="1">+SUM(V35:V55)/SUM(U35:U55)</f>
        <v>1.0141200693505279</v>
      </c>
      <c r="V92" s="24">
        <f ca="1">+SUM(W35:W54)/SUM(V35:V54)</f>
        <v>1.0356155056561225</v>
      </c>
      <c r="W92" s="24">
        <f ca="1">+SUM(X35:X53)/SUM(W35:W53)</f>
        <v>1.085584857435917</v>
      </c>
      <c r="X92" s="24">
        <f ca="1">+SUM(Y35:Y52)/SUM(X35:X52)</f>
        <v>1.0024162859067889</v>
      </c>
      <c r="Y92" s="24">
        <f ca="1">+SUM(Z35:Z51)/SUM(Y35:Y51)</f>
        <v>1.0025585842913411</v>
      </c>
      <c r="Z92" s="24">
        <f ca="1">+SUM(AA35:AA50)/SUM(Z35:Z50)</f>
        <v>1.0036162387398375</v>
      </c>
      <c r="AA92" s="24">
        <f ca="1">+SUM(AB35:AB49)/SUM(AA35:AA49)</f>
        <v>1.0016075069590475</v>
      </c>
      <c r="AB92" s="24">
        <f ca="1">+SUM(AC35:AC48)/SUM(AB35:AB48)</f>
        <v>1.0009695254063582</v>
      </c>
      <c r="AC92" s="24">
        <f ca="1">+SUM(AD35:AD47)/SUM(AC35:AC47)</f>
        <v>1.0030923865003649</v>
      </c>
      <c r="AD92" s="24">
        <f ca="1">+SUM(AE35:AE46)/SUM(AD35:AD46)</f>
        <v>1.0006783099600047</v>
      </c>
      <c r="AE92" s="24">
        <f ca="1">+SUM(AF35:AF45)/SUM(AE35:AE45)</f>
        <v>1.0006899293567533</v>
      </c>
      <c r="AF92" s="24">
        <f ca="1">+SUM(AG35:AG44)/SUM(AF35:AF44)</f>
        <v>1.0042637372037424</v>
      </c>
      <c r="AG92" s="24">
        <f ca="1">+SUM(AH35:AH43)/SUM(AG35:AG43)</f>
        <v>1.006790546487482</v>
      </c>
      <c r="AH92" s="24">
        <f ca="1">+SUM(AI35:AI42)/SUM(AH35:AH42)</f>
        <v>1.0048285691130583</v>
      </c>
      <c r="AI92" s="24">
        <f ca="1">+SUM(AJ35:AJ41)/SUM(AI35:AI41)</f>
        <v>1.0238088482509307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6.1492222230608427</v>
      </c>
      <c r="T93" s="24">
        <f ca="1">+SUM(U45:U56)/SUM(T45:T56)</f>
        <v>1.2477569044901253</v>
      </c>
      <c r="U93" s="24">
        <f ca="1">+SUM(V44:V55)/SUM(U44:U55)</f>
        <v>1.0190871359528326</v>
      </c>
      <c r="V93" s="24">
        <f ca="1">+SUM(W43:W54)/SUM(V43:V54)</f>
        <v>1.0538148975518604</v>
      </c>
      <c r="W93" s="24">
        <f ca="1">+SUM(X42:X53)/SUM(W42:W53)</f>
        <v>1.1246874794567421</v>
      </c>
      <c r="X93" s="24">
        <f ca="1">+SUM(Y41:Y52)/SUM(X41:X52)</f>
        <v>1.002229254335796</v>
      </c>
      <c r="Y93" s="24">
        <f ca="1">+SUM(Z40:Z51)/SUM(Y40:Y51)</f>
        <v>1.0033820205852813</v>
      </c>
      <c r="Z93" s="24">
        <f ca="1">+SUM(AA39:AA50)/SUM(Z39:Z50)</f>
        <v>1.0041090894668925</v>
      </c>
      <c r="AA93" s="24">
        <f ca="1">+SUM(AB38:AB49)/SUM(AA38:AA49)</f>
        <v>1.0015767979366148</v>
      </c>
      <c r="AB93" s="24">
        <f ca="1">+SUM(AC37:AC48)/SUM(AB37:AB48)</f>
        <v>1.0010954869773829</v>
      </c>
      <c r="AC93" s="24">
        <f ca="1">+SUM(AD36:AD47)/SUM(AC36:AC47)</f>
        <v>1.0033237854091754</v>
      </c>
      <c r="AD93" s="24">
        <f ca="1">+SUM(AE35:AE46)/SUM(AD35:AD46)</f>
        <v>1.0006783099600047</v>
      </c>
      <c r="AE93" s="24">
        <f ca="1">+SUM(AF35:AF45)/SUM(AE35:AE45)</f>
        <v>1.0006899293567533</v>
      </c>
      <c r="AF93" s="24">
        <f ca="1">+SUM(AG35:AG44)/SUM(AF35:AF44)</f>
        <v>1.0042637372037424</v>
      </c>
      <c r="AG93" s="24">
        <f ca="1">+SUM(AH35:AH43)/SUM(AG35:AG43)</f>
        <v>1.006790546487482</v>
      </c>
      <c r="AH93" s="24">
        <f ca="1">+SUM(AI35:AI42)/SUM(AH35:AH42)</f>
        <v>1.0048285691130583</v>
      </c>
      <c r="AI93" s="24">
        <f ca="1">+SUM(AJ35:AJ41)/SUM(AI35:AI41)</f>
        <v>1.0238088482509307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5.1213116007205706</v>
      </c>
      <c r="T94" s="24">
        <f ca="1">+SUM(U51:U56)/SUM(T51:T56)</f>
        <v>1.0353639307592251</v>
      </c>
      <c r="U94" s="24">
        <f ca="1">+SUM(V50:V55)/SUM(U50:U55)</f>
        <v>1.0273972479260347</v>
      </c>
      <c r="V94" s="24">
        <f ca="1">+SUM(W49:W54)/SUM(V49:V54)</f>
        <v>1.1047875397784128</v>
      </c>
      <c r="W94" s="24">
        <f ca="1">+SUM(X48:X53)/SUM(W48:W53)</f>
        <v>1.0124360795083733</v>
      </c>
      <c r="X94" s="24">
        <f ca="1">+SUM(Y47:Y52)/SUM(X47:X52)</f>
        <v>1.0050063813460659</v>
      </c>
      <c r="Y94" s="24">
        <f ca="1">+SUM(Z46:Z51)/SUM(Y46:Y51)</f>
        <v>1.0041988474332666</v>
      </c>
      <c r="Z94" s="24">
        <f ca="1">+SUM(AA45:AA50)/SUM(Z45:Z50)</f>
        <v>1.0043751399548073</v>
      </c>
      <c r="AA94" s="24">
        <f ca="1">+SUM(AB44:AB49)/SUM(AA44:AA49)</f>
        <v>1.0023128364818632</v>
      </c>
      <c r="AB94" s="24">
        <f ca="1">+SUM(AC43:AC48)/SUM(AB43:AB48)</f>
        <v>1.0009904607827693</v>
      </c>
      <c r="AC94" s="24">
        <f ca="1">+SUM(AD42:AD47)/SUM(AC42:AC47)</f>
        <v>1.0038191804812582</v>
      </c>
      <c r="AD94" s="24">
        <f ca="1">+SUM(AE41:AE46)/SUM(AD41:AD46)</f>
        <v>1.0011858058884477</v>
      </c>
      <c r="AE94" s="24">
        <f ca="1">+SUM(AF40:AF45)/SUM(AE40:AE45)</f>
        <v>1.0011753238408956</v>
      </c>
      <c r="AF94" s="24">
        <f ca="1">+SUM(AG39:AG44)/SUM(AF39:AF44)</f>
        <v>1.0059115529992597</v>
      </c>
      <c r="AG94" s="24">
        <f ca="1">+SUM(AH38:AH43)/SUM(AG38:AG43)</f>
        <v>1.0086838268628158</v>
      </c>
      <c r="AH94" s="24">
        <f ca="1">+SUM(AI37:AI42)/SUM(AH37:AH42)</f>
        <v>1.0044255472682042</v>
      </c>
      <c r="AI94" s="24">
        <f ca="1">+SUM(AJ36:AJ41)/SUM(AI36:AI41)</f>
        <v>1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3.066077454033127</v>
      </c>
      <c r="T95" s="24">
        <f ca="1">+SUM(U54:U56)/SUM(T54:T56)</f>
        <v>1.0169060930662241</v>
      </c>
      <c r="U95" s="24">
        <f ca="1">+SUM(V53:V55)/SUM(U53:U55)</f>
        <v>1.012465487138009</v>
      </c>
      <c r="V95" s="24">
        <f ca="1">+SUM(W52:W54)/SUM(V52:V54)</f>
        <v>1.0188489492053723</v>
      </c>
      <c r="W95" s="24">
        <f ca="1">+SUM(X51:X53)/SUM(W51:W53)</f>
        <v>1.0069313439695435</v>
      </c>
      <c r="X95" s="24">
        <f ca="1">+SUM(Y50:Y52)/SUM(X50:X52)</f>
        <v>1.0016960122706879</v>
      </c>
      <c r="Y95" s="24">
        <f ca="1">+SUM(Z49:Z51)/SUM(Y49:Y51)</f>
        <v>1.0033122219085431</v>
      </c>
      <c r="Z95" s="24">
        <f ca="1">+SUM(AA48:AA50)/SUM(Z48:Z50)</f>
        <v>1.0012281455580738</v>
      </c>
      <c r="AA95" s="24">
        <f ca="1">+SUM(AB47:AB49)/SUM(AA47:AA49)</f>
        <v>1.0009901419185645</v>
      </c>
      <c r="AB95" s="24">
        <f ca="1">+SUM(AC46:AC48)/SUM(AB46:AB48)</f>
        <v>1.0017970168363142</v>
      </c>
      <c r="AC95" s="24">
        <f ca="1">+SUM(AD45:AD47)/SUM(AC45:AC47)</f>
        <v>1.0006315626152387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69">+S88*T97</f>
        <v>53.701576479419202</v>
      </c>
      <c r="T97">
        <f t="shared" ca="1" si="269"/>
        <v>1.832971538316746</v>
      </c>
      <c r="U97">
        <f t="shared" ca="1" si="269"/>
        <v>1.2227506903210026</v>
      </c>
      <c r="V97">
        <f t="shared" ca="1" si="269"/>
        <v>1.2064294706254253</v>
      </c>
      <c r="W97">
        <f t="shared" ca="1" si="269"/>
        <v>1.1665024819052074</v>
      </c>
      <c r="X97">
        <f t="shared" ca="1" si="269"/>
        <v>1.0600330350027385</v>
      </c>
      <c r="Y97">
        <f t="shared" ca="1" si="269"/>
        <v>1.0562410786891439</v>
      </c>
      <c r="Z97">
        <f t="shared" ca="1" si="269"/>
        <v>1.0533207140972429</v>
      </c>
      <c r="AA97">
        <f t="shared" ca="1" si="269"/>
        <v>1.0501910957515899</v>
      </c>
      <c r="AB97">
        <f t="shared" ca="1" si="269"/>
        <v>1.048244439671703</v>
      </c>
      <c r="AC97">
        <f t="shared" ca="1" si="269"/>
        <v>1.0470934674864543</v>
      </c>
      <c r="AD97">
        <f t="shared" ca="1" si="269"/>
        <v>1.043770750759935</v>
      </c>
      <c r="AE97">
        <f t="shared" ca="1" si="269"/>
        <v>1.043434064604686</v>
      </c>
      <c r="AF97">
        <f t="shared" ca="1" si="269"/>
        <v>1.0431118535688453</v>
      </c>
      <c r="AG97">
        <f t="shared" ca="1" si="269"/>
        <v>1.03787713066594</v>
      </c>
      <c r="AH97">
        <f t="shared" ca="1" si="269"/>
        <v>1.0295903378918276</v>
      </c>
      <c r="AI97">
        <f t="shared" ca="1" si="269"/>
        <v>1.0236380293040928</v>
      </c>
      <c r="AJ97">
        <f t="shared" ca="1" si="269"/>
        <v>1</v>
      </c>
      <c r="AK97">
        <f t="shared" ca="1" si="269"/>
        <v>1</v>
      </c>
      <c r="AL97">
        <f t="shared" ca="1" si="269"/>
        <v>1</v>
      </c>
      <c r="AM97">
        <f t="shared" ca="1" si="269"/>
        <v>1</v>
      </c>
      <c r="AN97">
        <f t="shared" ca="1" si="269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69"/>
        <v>40.246747894831103</v>
      </c>
      <c r="T98">
        <f t="shared" ca="1" si="269"/>
        <v>2.4641421784232485</v>
      </c>
      <c r="U98">
        <f t="shared" ca="1" si="269"/>
        <v>1.3134448066809603</v>
      </c>
      <c r="V98">
        <f t="shared" ca="1" si="269"/>
        <v>1.2901081290157062</v>
      </c>
      <c r="W98">
        <f t="shared" ca="1" si="269"/>
        <v>1.2253909117860213</v>
      </c>
      <c r="X98">
        <f t="shared" ca="1" si="269"/>
        <v>1.0625097074203937</v>
      </c>
      <c r="Y98">
        <f t="shared" ca="1" si="269"/>
        <v>1.0583277868705572</v>
      </c>
      <c r="Z98">
        <f t="shared" ca="1" si="269"/>
        <v>1.0542215773176851</v>
      </c>
      <c r="AA98">
        <f t="shared" ca="1" si="269"/>
        <v>1.050705775302454</v>
      </c>
      <c r="AB98">
        <f t="shared" ca="1" si="269"/>
        <v>1.0487135165196222</v>
      </c>
      <c r="AC98">
        <f t="shared" ca="1" si="269"/>
        <v>1.0473703605469975</v>
      </c>
      <c r="AD98">
        <f t="shared" ca="1" si="269"/>
        <v>1.043770750759935</v>
      </c>
      <c r="AE98">
        <f t="shared" ca="1" si="269"/>
        <v>1.043434064604686</v>
      </c>
      <c r="AF98">
        <f t="shared" ca="1" si="269"/>
        <v>1.0431118535688453</v>
      </c>
      <c r="AG98">
        <f t="shared" ca="1" si="269"/>
        <v>1.03787713066594</v>
      </c>
      <c r="AH98">
        <f t="shared" ca="1" si="269"/>
        <v>1.0295903378918276</v>
      </c>
      <c r="AI98">
        <f t="shared" ca="1" si="269"/>
        <v>1.0236380293040928</v>
      </c>
      <c r="AJ98">
        <f t="shared" ca="1" si="269"/>
        <v>1</v>
      </c>
      <c r="AK98">
        <f t="shared" ca="1" si="269"/>
        <v>1</v>
      </c>
      <c r="AL98">
        <f t="shared" ca="1" si="269"/>
        <v>1</v>
      </c>
      <c r="AM98">
        <f t="shared" ca="1" si="269"/>
        <v>1</v>
      </c>
      <c r="AN98">
        <f t="shared" ca="1" si="269"/>
        <v>1</v>
      </c>
      <c r="AO98">
        <f t="shared" ref="AO98:AO104" ca="1" si="270">+AO89*AP98</f>
        <v>1</v>
      </c>
      <c r="AP98">
        <v>1</v>
      </c>
    </row>
    <row r="99" spans="17:42" x14ac:dyDescent="0.35">
      <c r="R99" t="s">
        <v>61</v>
      </c>
      <c r="S99">
        <f t="shared" ca="1" si="269"/>
        <v>29.563507783650376</v>
      </c>
      <c r="T99">
        <f t="shared" ca="1" si="269"/>
        <v>1.2683231848690779</v>
      </c>
      <c r="U99">
        <f t="shared" ca="1" si="269"/>
        <v>1.2244612930141274</v>
      </c>
      <c r="V99">
        <f t="shared" ca="1" si="269"/>
        <v>1.1979631216887698</v>
      </c>
      <c r="W99">
        <f t="shared" ca="1" si="269"/>
        <v>1.1006293873604522</v>
      </c>
      <c r="X99">
        <f t="shared" ca="1" si="269"/>
        <v>1.0524490522580348</v>
      </c>
      <c r="Y99">
        <f t="shared" ca="1" si="269"/>
        <v>1.0438078314754917</v>
      </c>
      <c r="Z99">
        <f t="shared" ca="1" si="269"/>
        <v>1.0386310949412785</v>
      </c>
      <c r="AA99">
        <f t="shared" ca="1" si="269"/>
        <v>1.0341715012351074</v>
      </c>
      <c r="AB99">
        <f t="shared" ca="1" si="269"/>
        <v>1.0313769789783731</v>
      </c>
      <c r="AC99">
        <f t="shared" ca="1" si="269"/>
        <v>1.0302548612924949</v>
      </c>
      <c r="AD99">
        <f t="shared" ca="1" si="269"/>
        <v>1.0259458828475829</v>
      </c>
      <c r="AE99">
        <f t="shared" ca="1" si="269"/>
        <v>1.0252842234003325</v>
      </c>
      <c r="AF99">
        <f t="shared" ca="1" si="269"/>
        <v>1.0246404022050333</v>
      </c>
      <c r="AG99">
        <f t="shared" ca="1" si="269"/>
        <v>1.0167452137327171</v>
      </c>
      <c r="AH99">
        <f t="shared" ca="1" si="269"/>
        <v>1.0054694890025482</v>
      </c>
      <c r="AI99">
        <f t="shared" ca="1" si="269"/>
        <v>1</v>
      </c>
      <c r="AJ99">
        <f t="shared" ca="1" si="269"/>
        <v>1</v>
      </c>
      <c r="AK99">
        <f t="shared" ca="1" si="269"/>
        <v>1</v>
      </c>
      <c r="AL99">
        <f t="shared" ca="1" si="269"/>
        <v>1</v>
      </c>
      <c r="AM99">
        <f t="shared" ca="1" si="269"/>
        <v>1</v>
      </c>
      <c r="AN99">
        <f t="shared" ca="1" si="269"/>
        <v>1</v>
      </c>
      <c r="AO99">
        <f t="shared" ca="1" si="270"/>
        <v>1</v>
      </c>
      <c r="AP99">
        <v>1</v>
      </c>
    </row>
    <row r="100" spans="17:42" x14ac:dyDescent="0.35">
      <c r="R100" t="s">
        <v>62</v>
      </c>
      <c r="S100">
        <f t="shared" ca="1" si="269"/>
        <v>29.937148687115464</v>
      </c>
      <c r="T100">
        <f t="shared" ca="1" si="269"/>
        <v>1.0743987485732438</v>
      </c>
      <c r="U100">
        <f t="shared" ca="1" si="269"/>
        <v>1.0564707138153075</v>
      </c>
      <c r="V100">
        <f t="shared" ca="1" si="269"/>
        <v>1.0433173266439375</v>
      </c>
      <c r="W100">
        <f t="shared" ca="1" si="269"/>
        <v>1.0234986988321029</v>
      </c>
      <c r="X100">
        <f t="shared" ca="1" si="269"/>
        <v>1.0180963105058867</v>
      </c>
      <c r="Y100">
        <f t="shared" ca="1" si="269"/>
        <v>1.0113598409015403</v>
      </c>
      <c r="Z100">
        <f t="shared" ca="1" si="269"/>
        <v>1.0053329479485074</v>
      </c>
      <c r="AA100">
        <f t="shared" ca="1" si="269"/>
        <v>1.0041809936513124</v>
      </c>
      <c r="AB100">
        <f t="shared" ca="1" si="269"/>
        <v>1.0028185184903744</v>
      </c>
      <c r="AC100">
        <f t="shared" ca="1" si="269"/>
        <v>1.0006387966892423</v>
      </c>
      <c r="AD100">
        <f t="shared" ca="1" si="269"/>
        <v>1</v>
      </c>
      <c r="AE100">
        <f t="shared" ca="1" si="269"/>
        <v>1</v>
      </c>
      <c r="AF100">
        <f t="shared" ca="1" si="269"/>
        <v>1</v>
      </c>
      <c r="AG100">
        <f t="shared" ca="1" si="269"/>
        <v>1</v>
      </c>
      <c r="AH100">
        <f t="shared" ca="1" si="269"/>
        <v>1</v>
      </c>
      <c r="AI100">
        <f t="shared" ca="1" si="269"/>
        <v>1</v>
      </c>
      <c r="AJ100">
        <f t="shared" ca="1" si="269"/>
        <v>1</v>
      </c>
      <c r="AK100">
        <f t="shared" ca="1" si="269"/>
        <v>1</v>
      </c>
      <c r="AL100">
        <f t="shared" ca="1" si="269"/>
        <v>1</v>
      </c>
      <c r="AM100">
        <f t="shared" ca="1" si="269"/>
        <v>1</v>
      </c>
      <c r="AN100">
        <f t="shared" ca="1" si="269"/>
        <v>1</v>
      </c>
      <c r="AO100">
        <f t="shared" ca="1" si="270"/>
        <v>1</v>
      </c>
      <c r="AP100">
        <v>1</v>
      </c>
    </row>
    <row r="101" spans="17:42" x14ac:dyDescent="0.35">
      <c r="R101" t="s">
        <v>55</v>
      </c>
      <c r="S101">
        <f t="shared" ca="1" si="269"/>
        <v>9.6472610480045375</v>
      </c>
      <c r="T101">
        <f t="shared" ca="1" si="269"/>
        <v>1.3836668422215523</v>
      </c>
      <c r="U101">
        <f t="shared" ca="1" si="269"/>
        <v>1.2045598719285173</v>
      </c>
      <c r="V101">
        <f t="shared" ca="1" si="269"/>
        <v>1.1877882198899314</v>
      </c>
      <c r="W101">
        <f t="shared" ca="1" si="269"/>
        <v>1.1469393934357894</v>
      </c>
      <c r="X101">
        <f t="shared" ca="1" si="269"/>
        <v>1.0565174943069746</v>
      </c>
      <c r="Y101">
        <f t="shared" ca="1" si="269"/>
        <v>1.0539707995179324</v>
      </c>
      <c r="Z101">
        <f t="shared" ca="1" si="269"/>
        <v>1.0512810084439423</v>
      </c>
      <c r="AA101">
        <f t="shared" ca="1" si="269"/>
        <v>1.0474930235923183</v>
      </c>
      <c r="AB101">
        <f t="shared" ca="1" si="269"/>
        <v>1.0458118737274469</v>
      </c>
      <c r="AC101">
        <f t="shared" ca="1" si="269"/>
        <v>1.0447989146351726</v>
      </c>
      <c r="AD101">
        <f t="shared" ca="1" si="269"/>
        <v>1.041577953034132</v>
      </c>
      <c r="AE101">
        <f t="shared" ca="1" si="269"/>
        <v>1.0408719192442195</v>
      </c>
      <c r="AF101">
        <f t="shared" ca="1" si="269"/>
        <v>1.0401542862665714</v>
      </c>
      <c r="AG101">
        <f t="shared" ca="1" si="269"/>
        <v>1.0357381708939946</v>
      </c>
      <c r="AH101">
        <f t="shared" ca="1" si="269"/>
        <v>1.028752380033271</v>
      </c>
      <c r="AI101">
        <f t="shared" ca="1" si="269"/>
        <v>1.0238088482509307</v>
      </c>
      <c r="AJ101">
        <f t="shared" ca="1" si="269"/>
        <v>1</v>
      </c>
      <c r="AK101">
        <f t="shared" ca="1" si="269"/>
        <v>1</v>
      </c>
      <c r="AL101">
        <f t="shared" ca="1" si="269"/>
        <v>1</v>
      </c>
      <c r="AM101">
        <f t="shared" ca="1" si="269"/>
        <v>1</v>
      </c>
      <c r="AN101">
        <f t="shared" ca="1" si="269"/>
        <v>1</v>
      </c>
      <c r="AO101">
        <f t="shared" ca="1" si="270"/>
        <v>1</v>
      </c>
      <c r="AP101">
        <v>1</v>
      </c>
    </row>
    <row r="102" spans="17:42" x14ac:dyDescent="0.35">
      <c r="R102" t="s">
        <v>56</v>
      </c>
      <c r="S102">
        <f t="shared" ca="1" si="269"/>
        <v>9.8053842535926776</v>
      </c>
      <c r="T102">
        <f t="shared" ca="1" si="269"/>
        <v>1.5945730854904672</v>
      </c>
      <c r="U102">
        <f t="shared" ca="1" si="269"/>
        <v>1.2779517226090304</v>
      </c>
      <c r="V102">
        <f t="shared" ca="1" si="269"/>
        <v>1.2540161459443435</v>
      </c>
      <c r="W102">
        <f t="shared" ca="1" si="269"/>
        <v>1.1899776221209009</v>
      </c>
      <c r="X102">
        <f t="shared" ca="1" si="269"/>
        <v>1.058051808930687</v>
      </c>
      <c r="Y102">
        <f t="shared" ca="1" si="269"/>
        <v>1.0556983887203393</v>
      </c>
      <c r="Z102">
        <f t="shared" ca="1" si="269"/>
        <v>1.0521400294820327</v>
      </c>
      <c r="AA102">
        <f t="shared" ca="1" si="269"/>
        <v>1.0478343842506606</v>
      </c>
      <c r="AB102">
        <f t="shared" ca="1" si="269"/>
        <v>1.0461847622761855</v>
      </c>
      <c r="AC102">
        <f t="shared" ca="1" si="269"/>
        <v>1.0450399346369457</v>
      </c>
      <c r="AD102">
        <f t="shared" ca="1" si="269"/>
        <v>1.041577953034132</v>
      </c>
      <c r="AE102">
        <f t="shared" ca="1" si="269"/>
        <v>1.0408719192442195</v>
      </c>
      <c r="AF102">
        <f t="shared" ca="1" si="269"/>
        <v>1.0401542862665714</v>
      </c>
      <c r="AG102">
        <f t="shared" ca="1" si="269"/>
        <v>1.0357381708939946</v>
      </c>
      <c r="AH102">
        <f t="shared" ca="1" si="269"/>
        <v>1.028752380033271</v>
      </c>
      <c r="AI102">
        <f t="shared" ca="1" si="269"/>
        <v>1.0238088482509307</v>
      </c>
      <c r="AJ102">
        <f t="shared" ca="1" si="269"/>
        <v>1</v>
      </c>
      <c r="AK102">
        <f t="shared" ca="1" si="269"/>
        <v>1</v>
      </c>
      <c r="AL102">
        <f t="shared" ca="1" si="269"/>
        <v>1</v>
      </c>
      <c r="AM102">
        <f t="shared" ca="1" si="269"/>
        <v>1</v>
      </c>
      <c r="AN102">
        <f t="shared" ca="1" si="269"/>
        <v>1</v>
      </c>
      <c r="AO102">
        <f t="shared" ca="1" si="270"/>
        <v>1</v>
      </c>
      <c r="AP102">
        <v>1</v>
      </c>
    </row>
    <row r="103" spans="17:42" x14ac:dyDescent="0.35">
      <c r="R103" t="s">
        <v>57</v>
      </c>
      <c r="S103">
        <f t="shared" ca="1" si="269"/>
        <v>6.3546209332204429</v>
      </c>
      <c r="T103">
        <f t="shared" ca="1" si="269"/>
        <v>1.2408190379055133</v>
      </c>
      <c r="U103">
        <f t="shared" ca="1" si="269"/>
        <v>1.1984375745015856</v>
      </c>
      <c r="V103">
        <f t="shared" ca="1" si="269"/>
        <v>1.1664792532010604</v>
      </c>
      <c r="W103">
        <f t="shared" ca="1" si="269"/>
        <v>1.0558403414243982</v>
      </c>
      <c r="X103">
        <f t="shared" ca="1" si="269"/>
        <v>1.0428711133418926</v>
      </c>
      <c r="Y103">
        <f t="shared" ca="1" si="269"/>
        <v>1.0376761110164416</v>
      </c>
      <c r="Z103">
        <f t="shared" ca="1" si="269"/>
        <v>1.0333372854079079</v>
      </c>
      <c r="AA103">
        <f t="shared" ca="1" si="269"/>
        <v>1.028835983987421</v>
      </c>
      <c r="AB103">
        <f t="shared" ca="1" si="269"/>
        <v>1.0264619453529644</v>
      </c>
      <c r="AC103">
        <f t="shared" ca="1" si="269"/>
        <v>1.0254462810267708</v>
      </c>
      <c r="AD103">
        <f t="shared" ca="1" si="269"/>
        <v>1.0215448170009502</v>
      </c>
      <c r="AE103">
        <f t="shared" ca="1" si="269"/>
        <v>1.0203348978708662</v>
      </c>
      <c r="AF103">
        <f t="shared" ca="1" si="269"/>
        <v>1.0191370817615311</v>
      </c>
      <c r="AG103">
        <f t="shared" ca="1" si="269"/>
        <v>1.0131478048172702</v>
      </c>
      <c r="AH103">
        <f t="shared" ca="1" si="269"/>
        <v>1.0044255472682042</v>
      </c>
      <c r="AI103">
        <f t="shared" ca="1" si="269"/>
        <v>1</v>
      </c>
      <c r="AJ103">
        <f t="shared" ca="1" si="269"/>
        <v>1</v>
      </c>
      <c r="AK103">
        <f t="shared" ca="1" si="269"/>
        <v>1</v>
      </c>
      <c r="AL103">
        <f t="shared" ca="1" si="269"/>
        <v>1</v>
      </c>
      <c r="AM103">
        <f t="shared" ca="1" si="269"/>
        <v>1</v>
      </c>
      <c r="AN103">
        <f t="shared" ca="1" si="269"/>
        <v>1</v>
      </c>
      <c r="AO103">
        <f t="shared" ca="1" si="270"/>
        <v>1</v>
      </c>
      <c r="AP103">
        <v>1</v>
      </c>
    </row>
    <row r="104" spans="17:42" x14ac:dyDescent="0.35">
      <c r="R104" t="s">
        <v>58</v>
      </c>
      <c r="S104">
        <f t="shared" ca="1" si="269"/>
        <v>3.2699618816735789</v>
      </c>
      <c r="T104">
        <f t="shared" ca="1" si="269"/>
        <v>1.0664968288300289</v>
      </c>
      <c r="U104">
        <f t="shared" ca="1" si="269"/>
        <v>1.0487662883543911</v>
      </c>
      <c r="V104">
        <f t="shared" ca="1" si="269"/>
        <v>1.0358538653193954</v>
      </c>
      <c r="W104">
        <f t="shared" ca="1" si="269"/>
        <v>1.0166903210993992</v>
      </c>
      <c r="X104">
        <f t="shared" ca="1" si="269"/>
        <v>1.009691799930851</v>
      </c>
      <c r="Y104">
        <f t="shared" ca="1" si="269"/>
        <v>1.0079822496667805</v>
      </c>
      <c r="Z104">
        <f t="shared" ca="1" si="269"/>
        <v>1.0046546106548506</v>
      </c>
      <c r="AA104">
        <f t="shared" ca="1" si="269"/>
        <v>1.0034222620608282</v>
      </c>
      <c r="AB104">
        <f t="shared" ca="1" si="269"/>
        <v>1.0024297143802057</v>
      </c>
      <c r="AC104">
        <f t="shared" ca="1" si="269"/>
        <v>1.0006315626152387</v>
      </c>
      <c r="AD104">
        <f t="shared" ca="1" si="269"/>
        <v>1</v>
      </c>
      <c r="AE104">
        <f t="shared" ca="1" si="269"/>
        <v>1</v>
      </c>
      <c r="AF104">
        <f t="shared" ca="1" si="269"/>
        <v>1</v>
      </c>
      <c r="AG104">
        <f t="shared" ca="1" si="269"/>
        <v>1</v>
      </c>
      <c r="AH104">
        <f t="shared" ca="1" si="269"/>
        <v>1</v>
      </c>
      <c r="AI104">
        <f t="shared" ca="1" si="269"/>
        <v>1</v>
      </c>
      <c r="AJ104">
        <f t="shared" ca="1" si="269"/>
        <v>1</v>
      </c>
      <c r="AK104">
        <f t="shared" ca="1" si="269"/>
        <v>1</v>
      </c>
      <c r="AL104">
        <f t="shared" ca="1" si="269"/>
        <v>1</v>
      </c>
      <c r="AM104">
        <f t="shared" ca="1" si="269"/>
        <v>1</v>
      </c>
      <c r="AN104">
        <f t="shared" ca="1" si="269"/>
        <v>1</v>
      </c>
      <c r="AO104">
        <f t="shared" ca="1" si="270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2024-10-02T13:46:46Z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