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13_ncr:1_{4135176C-072A-4C9B-9B1F-40DD439A486F}" xr6:coauthVersionLast="47" xr6:coauthVersionMax="47" xr10:uidLastSave="{00000000-0000-0000-0000-000000000000}"/>
  <bookViews>
    <workbookView xWindow="28680" yWindow="-120" windowWidth="29040" windowHeight="15840" activeTab="2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2" l="1"/>
  <c r="J30" i="2"/>
  <c r="J29" i="2"/>
  <c r="J28" i="2"/>
  <c r="J27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E30" i="1"/>
  <c r="F30" i="1"/>
  <c r="G30" i="1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S35" i="2" s="1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P9" i="2" l="1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S36" i="2" s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G8" i="2"/>
  <c r="E8" i="2"/>
  <c r="U36" i="2" l="1"/>
  <c r="S64" i="2"/>
  <c r="U35" i="2"/>
  <c r="S63" i="2"/>
  <c r="Q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S37" i="2" s="1"/>
  <c r="T37" i="2" s="1"/>
  <c r="J8" i="2"/>
  <c r="L8" i="2" s="1"/>
  <c r="H8" i="2"/>
  <c r="V35" i="2" l="1"/>
  <c r="T63" i="2"/>
  <c r="V36" i="2"/>
  <c r="T64" i="2"/>
  <c r="U37" i="2"/>
  <c r="S65" i="2"/>
  <c r="Q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S38" i="2" s="1"/>
  <c r="T38" i="2" s="1"/>
  <c r="W36" i="2" l="1"/>
  <c r="U64" i="2"/>
  <c r="W35" i="2"/>
  <c r="U63" i="2"/>
  <c r="V37" i="2"/>
  <c r="T65" i="2"/>
  <c r="U38" i="2"/>
  <c r="S66" i="2"/>
  <c r="Q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S39" i="2" s="1"/>
  <c r="T39" i="2" s="1"/>
  <c r="X35" i="2" l="1"/>
  <c r="V63" i="2"/>
  <c r="X36" i="2"/>
  <c r="V64" i="2"/>
  <c r="W37" i="2"/>
  <c r="U65" i="2"/>
  <c r="V38" i="2"/>
  <c r="T66" i="2"/>
  <c r="U39" i="2"/>
  <c r="S67" i="2"/>
  <c r="Q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S40" i="2" s="1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S41" i="2" s="1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S42" i="2" s="1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S43" i="2" s="1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S44" i="2" s="1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S45" i="2" s="1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S46" i="2" s="1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S47" i="2" s="1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S48" i="2" s="1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S49" i="2" s="1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S50" i="2" s="1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S51" i="2" s="1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S52" i="2" s="1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S53" i="2" s="1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S54" i="2" s="1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S55" i="2" s="1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S56" i="2" s="1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S57" i="2" s="1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S58" i="2" s="1"/>
  <c r="AO104" i="2" l="1"/>
  <c r="AO94" i="2"/>
  <c r="AO93" i="2"/>
  <c r="AO92" i="2"/>
  <c r="AO101" i="2" s="1"/>
  <c r="AO63" i="2"/>
  <c r="AO91" i="2" s="1"/>
  <c r="AO100" i="2" s="1"/>
  <c r="E29" i="1" s="1"/>
  <c r="AO90" i="2"/>
  <c r="AO99" i="2" s="1"/>
  <c r="AN90" i="2"/>
  <c r="AN99" i="2" s="1"/>
  <c r="F28" i="1" s="1"/>
  <c r="AN88" i="2"/>
  <c r="AN89" i="2"/>
  <c r="AO88" i="2"/>
  <c r="AO89" i="2"/>
  <c r="AO98" i="2" s="1"/>
  <c r="H24" i="3" l="1"/>
  <c r="F29" i="1"/>
  <c r="G24" i="3"/>
  <c r="G29" i="1"/>
  <c r="I29" i="1" s="1"/>
  <c r="AN100" i="2"/>
  <c r="E28" i="1" s="1"/>
  <c r="I24" i="3"/>
  <c r="AM99" i="2"/>
  <c r="F27" i="1" s="1"/>
  <c r="H23" i="3"/>
  <c r="T23" i="3" s="1"/>
  <c r="AN104" i="2"/>
  <c r="E24" i="3"/>
  <c r="AN101" i="2"/>
  <c r="B24" i="3"/>
  <c r="AN98" i="2"/>
  <c r="G28" i="1" s="1"/>
  <c r="I28" i="1" s="1"/>
  <c r="AO102" i="2"/>
  <c r="AO103" i="2"/>
  <c r="AO97" i="2"/>
  <c r="B29" i="1"/>
  <c r="B28" i="1"/>
  <c r="C29" i="1"/>
  <c r="C27" i="1"/>
  <c r="D29" i="1"/>
  <c r="D28" i="1"/>
  <c r="J23" i="3" l="1"/>
  <c r="H28" i="1"/>
  <c r="J28" i="1"/>
  <c r="C10" i="2" s="1"/>
  <c r="D10" i="2" s="1"/>
  <c r="J24" i="3"/>
  <c r="H29" i="1"/>
  <c r="J29" i="1"/>
  <c r="C9" i="2" s="1"/>
  <c r="D9" i="2" s="1"/>
  <c r="AM100" i="2"/>
  <c r="E27" i="1" s="1"/>
  <c r="B27" i="1" s="1"/>
  <c r="I23" i="3"/>
  <c r="U23" i="3" s="1"/>
  <c r="AL99" i="2"/>
  <c r="F26" i="1" s="1"/>
  <c r="C26" i="1" s="1"/>
  <c r="H22" i="3"/>
  <c r="T22" i="3" s="1"/>
  <c r="AM98" i="2"/>
  <c r="G27" i="1" s="1"/>
  <c r="G23" i="3"/>
  <c r="S23" i="3" s="1"/>
  <c r="AN97" i="2"/>
  <c r="F24" i="3"/>
  <c r="AM104" i="2"/>
  <c r="E23" i="3"/>
  <c r="Q23" i="3" s="1"/>
  <c r="AN103" i="2"/>
  <c r="D24" i="3"/>
  <c r="AN102" i="2"/>
  <c r="C24" i="3"/>
  <c r="AM101" i="2"/>
  <c r="B23" i="3"/>
  <c r="N23" i="3" s="1"/>
  <c r="C28" i="1"/>
  <c r="V23" i="3" l="1"/>
  <c r="D27" i="1"/>
  <c r="I27" i="1"/>
  <c r="G9" i="2"/>
  <c r="E9" i="2"/>
  <c r="G10" i="2"/>
  <c r="E10" i="2"/>
  <c r="AL100" i="2"/>
  <c r="E26" i="1" s="1"/>
  <c r="B26" i="1" s="1"/>
  <c r="I22" i="3"/>
  <c r="U22" i="3" s="1"/>
  <c r="AK99" i="2"/>
  <c r="F25" i="1" s="1"/>
  <c r="C25" i="1" s="1"/>
  <c r="H21" i="3"/>
  <c r="T21" i="3" s="1"/>
  <c r="AL98" i="2"/>
  <c r="G26" i="1" s="1"/>
  <c r="G22" i="3"/>
  <c r="S22" i="3" s="1"/>
  <c r="AM97" i="2"/>
  <c r="F23" i="3"/>
  <c r="R23" i="3" s="1"/>
  <c r="AL104" i="2"/>
  <c r="E22" i="3"/>
  <c r="Q22" i="3" s="1"/>
  <c r="AM103" i="2"/>
  <c r="D23" i="3"/>
  <c r="P23" i="3" s="1"/>
  <c r="AM102" i="2"/>
  <c r="C23" i="3"/>
  <c r="O23" i="3" s="1"/>
  <c r="AL101" i="2"/>
  <c r="B22" i="3"/>
  <c r="N22" i="3" s="1"/>
  <c r="D26" i="1" l="1"/>
  <c r="I26" i="1"/>
  <c r="J10" i="2"/>
  <c r="L10" i="2" s="1"/>
  <c r="H10" i="2"/>
  <c r="J9" i="2"/>
  <c r="L9" i="2" s="1"/>
  <c r="H9" i="2"/>
  <c r="J22" i="3"/>
  <c r="V22" i="3" s="1"/>
  <c r="H27" i="1"/>
  <c r="J27" i="1"/>
  <c r="C11" i="2" s="1"/>
  <c r="D11" i="2" s="1"/>
  <c r="AK100" i="2"/>
  <c r="E25" i="1" s="1"/>
  <c r="B25" i="1" s="1"/>
  <c r="I21" i="3"/>
  <c r="U21" i="3" s="1"/>
  <c r="AJ99" i="2"/>
  <c r="F24" i="1" s="1"/>
  <c r="C24" i="1" s="1"/>
  <c r="H20" i="3"/>
  <c r="T20" i="3" s="1"/>
  <c r="AK98" i="2"/>
  <c r="G25" i="1" s="1"/>
  <c r="G21" i="3"/>
  <c r="S21" i="3" s="1"/>
  <c r="AL97" i="2"/>
  <c r="F22" i="3"/>
  <c r="R22" i="3" s="1"/>
  <c r="AK104" i="2"/>
  <c r="E21" i="3"/>
  <c r="Q21" i="3" s="1"/>
  <c r="AL103" i="2"/>
  <c r="D22" i="3"/>
  <c r="P22" i="3" s="1"/>
  <c r="AL102" i="2"/>
  <c r="C22" i="3"/>
  <c r="O22" i="3" s="1"/>
  <c r="AK101" i="2"/>
  <c r="B21" i="3"/>
  <c r="N21" i="3" s="1"/>
  <c r="D25" i="1" l="1"/>
  <c r="I25" i="1"/>
  <c r="G11" i="2"/>
  <c r="E11" i="2"/>
  <c r="J21" i="3"/>
  <c r="V21" i="3" s="1"/>
  <c r="H26" i="1"/>
  <c r="J26" i="1"/>
  <c r="C12" i="2" s="1"/>
  <c r="D12" i="2" s="1"/>
  <c r="AJ100" i="2"/>
  <c r="E24" i="1" s="1"/>
  <c r="B24" i="1" s="1"/>
  <c r="I20" i="3"/>
  <c r="U20" i="3" s="1"/>
  <c r="AI99" i="2"/>
  <c r="F23" i="1" s="1"/>
  <c r="C23" i="1" s="1"/>
  <c r="H19" i="3"/>
  <c r="T19" i="3" s="1"/>
  <c r="AJ98" i="2"/>
  <c r="G24" i="1" s="1"/>
  <c r="G20" i="3"/>
  <c r="S20" i="3" s="1"/>
  <c r="AK97" i="2"/>
  <c r="F21" i="3"/>
  <c r="R21" i="3" s="1"/>
  <c r="AJ104" i="2"/>
  <c r="E20" i="3"/>
  <c r="Q20" i="3" s="1"/>
  <c r="AK103" i="2"/>
  <c r="D21" i="3"/>
  <c r="P21" i="3" s="1"/>
  <c r="AK102" i="2"/>
  <c r="C21" i="3"/>
  <c r="O21" i="3" s="1"/>
  <c r="AJ101" i="2"/>
  <c r="B20" i="3"/>
  <c r="N20" i="3" s="1"/>
  <c r="D24" i="1" l="1"/>
  <c r="I24" i="1"/>
  <c r="G12" i="2"/>
  <c r="E12" i="2"/>
  <c r="J11" i="2"/>
  <c r="L11" i="2" s="1"/>
  <c r="H11" i="2"/>
  <c r="J20" i="3"/>
  <c r="V20" i="3" s="1"/>
  <c r="H25" i="1"/>
  <c r="J25" i="1"/>
  <c r="C13" i="2" s="1"/>
  <c r="D13" i="2" s="1"/>
  <c r="AI100" i="2"/>
  <c r="E23" i="1" s="1"/>
  <c r="B23" i="1" s="1"/>
  <c r="I19" i="3"/>
  <c r="U19" i="3" s="1"/>
  <c r="AH99" i="2"/>
  <c r="F22" i="1" s="1"/>
  <c r="C22" i="1" s="1"/>
  <c r="H18" i="3"/>
  <c r="T18" i="3" s="1"/>
  <c r="AI98" i="2"/>
  <c r="G23" i="1" s="1"/>
  <c r="G19" i="3"/>
  <c r="S19" i="3" s="1"/>
  <c r="AJ97" i="2"/>
  <c r="F20" i="3"/>
  <c r="R20" i="3" s="1"/>
  <c r="AI104" i="2"/>
  <c r="E19" i="3"/>
  <c r="Q19" i="3" s="1"/>
  <c r="AJ103" i="2"/>
  <c r="D20" i="3"/>
  <c r="P20" i="3" s="1"/>
  <c r="AJ102" i="2"/>
  <c r="C20" i="3"/>
  <c r="O20" i="3" s="1"/>
  <c r="AI101" i="2"/>
  <c r="B19" i="3"/>
  <c r="N19" i="3" s="1"/>
  <c r="D23" i="1" l="1"/>
  <c r="I23" i="1"/>
  <c r="G13" i="2"/>
  <c r="E13" i="2"/>
  <c r="J12" i="2"/>
  <c r="L12" i="2" s="1"/>
  <c r="H12" i="2"/>
  <c r="J19" i="3"/>
  <c r="V19" i="3" s="1"/>
  <c r="H24" i="1"/>
  <c r="J24" i="1"/>
  <c r="C14" i="2" s="1"/>
  <c r="D14" i="2" s="1"/>
  <c r="AH100" i="2"/>
  <c r="E22" i="1" s="1"/>
  <c r="B22" i="1" s="1"/>
  <c r="I18" i="3"/>
  <c r="U18" i="3" s="1"/>
  <c r="AG99" i="2"/>
  <c r="F21" i="1" s="1"/>
  <c r="C21" i="1" s="1"/>
  <c r="H17" i="3"/>
  <c r="T17" i="3" s="1"/>
  <c r="AH98" i="2"/>
  <c r="G22" i="1" s="1"/>
  <c r="G18" i="3"/>
  <c r="S18" i="3" s="1"/>
  <c r="AI97" i="2"/>
  <c r="F19" i="3"/>
  <c r="R19" i="3" s="1"/>
  <c r="AH104" i="2"/>
  <c r="E18" i="3"/>
  <c r="Q18" i="3" s="1"/>
  <c r="AI103" i="2"/>
  <c r="D19" i="3"/>
  <c r="P19" i="3" s="1"/>
  <c r="AI102" i="2"/>
  <c r="C19" i="3"/>
  <c r="O19" i="3" s="1"/>
  <c r="AH101" i="2"/>
  <c r="B18" i="3"/>
  <c r="N18" i="3" s="1"/>
  <c r="D22" i="1" l="1"/>
  <c r="I22" i="1"/>
  <c r="G14" i="2"/>
  <c r="E14" i="2"/>
  <c r="J13" i="2"/>
  <c r="L13" i="2" s="1"/>
  <c r="H13" i="2"/>
  <c r="J18" i="3"/>
  <c r="V18" i="3" s="1"/>
  <c r="H23" i="1"/>
  <c r="J23" i="1"/>
  <c r="C15" i="2" s="1"/>
  <c r="D15" i="2" s="1"/>
  <c r="AG100" i="2"/>
  <c r="E21" i="1" s="1"/>
  <c r="B21" i="1" s="1"/>
  <c r="I17" i="3"/>
  <c r="U17" i="3" s="1"/>
  <c r="AF99" i="2"/>
  <c r="F20" i="1" s="1"/>
  <c r="C20" i="1" s="1"/>
  <c r="H16" i="3"/>
  <c r="T16" i="3" s="1"/>
  <c r="AG98" i="2"/>
  <c r="G21" i="1" s="1"/>
  <c r="G17" i="3"/>
  <c r="S17" i="3" s="1"/>
  <c r="AH97" i="2"/>
  <c r="F18" i="3"/>
  <c r="R18" i="3" s="1"/>
  <c r="AG104" i="2"/>
  <c r="E17" i="3"/>
  <c r="Q17" i="3" s="1"/>
  <c r="AH103" i="2"/>
  <c r="D18" i="3"/>
  <c r="P18" i="3" s="1"/>
  <c r="AH102" i="2"/>
  <c r="C18" i="3"/>
  <c r="O18" i="3" s="1"/>
  <c r="AG101" i="2"/>
  <c r="B17" i="3"/>
  <c r="N17" i="3" s="1"/>
  <c r="D21" i="1" l="1"/>
  <c r="I21" i="1"/>
  <c r="G15" i="2"/>
  <c r="E15" i="2"/>
  <c r="J14" i="2"/>
  <c r="L14" i="2" s="1"/>
  <c r="H14" i="2"/>
  <c r="J17" i="3"/>
  <c r="V17" i="3" s="1"/>
  <c r="H22" i="1"/>
  <c r="J22" i="1"/>
  <c r="C16" i="2" s="1"/>
  <c r="D16" i="2" s="1"/>
  <c r="AF100" i="2"/>
  <c r="E20" i="1" s="1"/>
  <c r="B20" i="1" s="1"/>
  <c r="I16" i="3"/>
  <c r="U16" i="3" s="1"/>
  <c r="AE99" i="2"/>
  <c r="F19" i="1" s="1"/>
  <c r="C19" i="1" s="1"/>
  <c r="H15" i="3"/>
  <c r="T15" i="3" s="1"/>
  <c r="AF98" i="2"/>
  <c r="G20" i="1" s="1"/>
  <c r="G16" i="3"/>
  <c r="S16" i="3" s="1"/>
  <c r="AG97" i="2"/>
  <c r="F17" i="3"/>
  <c r="R17" i="3" s="1"/>
  <c r="AF104" i="2"/>
  <c r="E16" i="3"/>
  <c r="Q16" i="3" s="1"/>
  <c r="AG103" i="2"/>
  <c r="D17" i="3"/>
  <c r="P17" i="3" s="1"/>
  <c r="AG102" i="2"/>
  <c r="C17" i="3"/>
  <c r="O17" i="3" s="1"/>
  <c r="AF101" i="2"/>
  <c r="B16" i="3"/>
  <c r="N16" i="3" s="1"/>
  <c r="D20" i="1" l="1"/>
  <c r="I20" i="1"/>
  <c r="G16" i="2"/>
  <c r="E16" i="2"/>
  <c r="J15" i="2"/>
  <c r="L15" i="2" s="1"/>
  <c r="H15" i="2"/>
  <c r="J16" i="3"/>
  <c r="V16" i="3" s="1"/>
  <c r="H21" i="1"/>
  <c r="J21" i="1"/>
  <c r="C17" i="2" s="1"/>
  <c r="D17" i="2" s="1"/>
  <c r="AE100" i="2"/>
  <c r="E19" i="1" s="1"/>
  <c r="B19" i="1" s="1"/>
  <c r="I15" i="3"/>
  <c r="U15" i="3" s="1"/>
  <c r="AD99" i="2"/>
  <c r="F18" i="1" s="1"/>
  <c r="C18" i="1" s="1"/>
  <c r="H14" i="3"/>
  <c r="T14" i="3" s="1"/>
  <c r="AE98" i="2"/>
  <c r="G19" i="1" s="1"/>
  <c r="G15" i="3"/>
  <c r="S15" i="3" s="1"/>
  <c r="AF97" i="2"/>
  <c r="F16" i="3"/>
  <c r="R16" i="3" s="1"/>
  <c r="AE104" i="2"/>
  <c r="E15" i="3"/>
  <c r="Q15" i="3" s="1"/>
  <c r="AF103" i="2"/>
  <c r="D16" i="3"/>
  <c r="P16" i="3" s="1"/>
  <c r="AF102" i="2"/>
  <c r="C16" i="3"/>
  <c r="O16" i="3" s="1"/>
  <c r="AE101" i="2"/>
  <c r="B15" i="3"/>
  <c r="N15" i="3" s="1"/>
  <c r="D19" i="1" l="1"/>
  <c r="I19" i="1"/>
  <c r="G17" i="2"/>
  <c r="E17" i="2"/>
  <c r="J16" i="2"/>
  <c r="L16" i="2" s="1"/>
  <c r="H16" i="2"/>
  <c r="J15" i="3"/>
  <c r="V15" i="3" s="1"/>
  <c r="H20" i="1"/>
  <c r="J20" i="1"/>
  <c r="C18" i="2" s="1"/>
  <c r="D18" i="2" s="1"/>
  <c r="AD100" i="2"/>
  <c r="E18" i="1" s="1"/>
  <c r="B18" i="1" s="1"/>
  <c r="I14" i="3"/>
  <c r="U14" i="3" s="1"/>
  <c r="AC99" i="2"/>
  <c r="F17" i="1" s="1"/>
  <c r="C17" i="1" s="1"/>
  <c r="H13" i="3"/>
  <c r="T13" i="3" s="1"/>
  <c r="AD98" i="2"/>
  <c r="G18" i="1" s="1"/>
  <c r="G14" i="3"/>
  <c r="S14" i="3" s="1"/>
  <c r="AE97" i="2"/>
  <c r="F15" i="3"/>
  <c r="R15" i="3" s="1"/>
  <c r="AD104" i="2"/>
  <c r="E14" i="3"/>
  <c r="Q14" i="3" s="1"/>
  <c r="AE103" i="2"/>
  <c r="D15" i="3"/>
  <c r="P15" i="3" s="1"/>
  <c r="AE102" i="2"/>
  <c r="C15" i="3"/>
  <c r="O15" i="3" s="1"/>
  <c r="AD101" i="2"/>
  <c r="B14" i="3"/>
  <c r="N14" i="3" s="1"/>
  <c r="D18" i="1" l="1"/>
  <c r="I18" i="1"/>
  <c r="G18" i="2"/>
  <c r="E18" i="2"/>
  <c r="J17" i="2"/>
  <c r="H17" i="2"/>
  <c r="J14" i="3"/>
  <c r="V14" i="3" s="1"/>
  <c r="H19" i="1"/>
  <c r="J19" i="1"/>
  <c r="C19" i="2" s="1"/>
  <c r="D19" i="2" s="1"/>
  <c r="AC100" i="2"/>
  <c r="E17" i="1" s="1"/>
  <c r="B17" i="1" s="1"/>
  <c r="I13" i="3"/>
  <c r="U13" i="3" s="1"/>
  <c r="AB99" i="2"/>
  <c r="F16" i="1" s="1"/>
  <c r="C16" i="1" s="1"/>
  <c r="H12" i="3"/>
  <c r="T12" i="3" s="1"/>
  <c r="AC98" i="2"/>
  <c r="G17" i="1" s="1"/>
  <c r="G13" i="3"/>
  <c r="S13" i="3" s="1"/>
  <c r="AD97" i="2"/>
  <c r="F14" i="3"/>
  <c r="R14" i="3" s="1"/>
  <c r="AC104" i="2"/>
  <c r="E13" i="3"/>
  <c r="Q13" i="3" s="1"/>
  <c r="AD103" i="2"/>
  <c r="D14" i="3"/>
  <c r="P14" i="3" s="1"/>
  <c r="AD102" i="2"/>
  <c r="C14" i="3"/>
  <c r="O14" i="3" s="1"/>
  <c r="AC101" i="2"/>
  <c r="B13" i="3"/>
  <c r="N13" i="3" s="1"/>
  <c r="D17" i="1" l="1"/>
  <c r="I17" i="1"/>
  <c r="G19" i="2"/>
  <c r="E19" i="2"/>
  <c r="L17" i="2"/>
  <c r="J18" i="2"/>
  <c r="H18" i="2"/>
  <c r="J13" i="3"/>
  <c r="V13" i="3" s="1"/>
  <c r="H18" i="1"/>
  <c r="J18" i="1"/>
  <c r="C20" i="2" s="1"/>
  <c r="D20" i="2" s="1"/>
  <c r="AB100" i="2"/>
  <c r="E16" i="1" s="1"/>
  <c r="B16" i="1" s="1"/>
  <c r="I12" i="3"/>
  <c r="U12" i="3" s="1"/>
  <c r="AA99" i="2"/>
  <c r="F15" i="1" s="1"/>
  <c r="C15" i="1" s="1"/>
  <c r="H11" i="3"/>
  <c r="T11" i="3" s="1"/>
  <c r="AB98" i="2"/>
  <c r="G16" i="1" s="1"/>
  <c r="G12" i="3"/>
  <c r="S12" i="3" s="1"/>
  <c r="AC97" i="2"/>
  <c r="F13" i="3"/>
  <c r="R13" i="3" s="1"/>
  <c r="AB104" i="2"/>
  <c r="E12" i="3"/>
  <c r="Q12" i="3" s="1"/>
  <c r="AC103" i="2"/>
  <c r="D13" i="3"/>
  <c r="P13" i="3" s="1"/>
  <c r="AC102" i="2"/>
  <c r="C13" i="3"/>
  <c r="O13" i="3" s="1"/>
  <c r="AB101" i="2"/>
  <c r="B12" i="3"/>
  <c r="N12" i="3" s="1"/>
  <c r="D16" i="1" l="1"/>
  <c r="I16" i="1"/>
  <c r="G20" i="2"/>
  <c r="E20" i="2"/>
  <c r="L18" i="2"/>
  <c r="J19" i="2"/>
  <c r="H19" i="2"/>
  <c r="M19" i="2"/>
  <c r="M20" i="2"/>
  <c r="J12" i="3"/>
  <c r="V12" i="3" s="1"/>
  <c r="H17" i="1"/>
  <c r="J17" i="1"/>
  <c r="C21" i="2" s="1"/>
  <c r="D21" i="2" s="1"/>
  <c r="AA100" i="2"/>
  <c r="E15" i="1" s="1"/>
  <c r="B15" i="1" s="1"/>
  <c r="I11" i="3"/>
  <c r="U11" i="3" s="1"/>
  <c r="Z99" i="2"/>
  <c r="F14" i="1" s="1"/>
  <c r="C14" i="1" s="1"/>
  <c r="H10" i="3"/>
  <c r="T10" i="3" s="1"/>
  <c r="AA98" i="2"/>
  <c r="G15" i="1" s="1"/>
  <c r="G11" i="3"/>
  <c r="S11" i="3" s="1"/>
  <c r="AB97" i="2"/>
  <c r="F12" i="3"/>
  <c r="R12" i="3" s="1"/>
  <c r="AA104" i="2"/>
  <c r="E11" i="3"/>
  <c r="Q11" i="3" s="1"/>
  <c r="AB103" i="2"/>
  <c r="D12" i="3"/>
  <c r="P12" i="3" s="1"/>
  <c r="AB102" i="2"/>
  <c r="C12" i="3"/>
  <c r="O12" i="3" s="1"/>
  <c r="AA101" i="2"/>
  <c r="B11" i="3"/>
  <c r="N11" i="3" s="1"/>
  <c r="D15" i="1" l="1"/>
  <c r="I15" i="1"/>
  <c r="G21" i="2"/>
  <c r="E21" i="2"/>
  <c r="L19" i="2"/>
  <c r="J20" i="2"/>
  <c r="H20" i="2"/>
  <c r="J11" i="3"/>
  <c r="V11" i="3" s="1"/>
  <c r="H16" i="1"/>
  <c r="J16" i="1"/>
  <c r="C22" i="2" s="1"/>
  <c r="D22" i="2" s="1"/>
  <c r="Z100" i="2"/>
  <c r="E14" i="1" s="1"/>
  <c r="B14" i="1" s="1"/>
  <c r="I10" i="3"/>
  <c r="U10" i="3" s="1"/>
  <c r="Y99" i="2"/>
  <c r="F13" i="1" s="1"/>
  <c r="C13" i="1" s="1"/>
  <c r="H9" i="3"/>
  <c r="T9" i="3" s="1"/>
  <c r="Z98" i="2"/>
  <c r="G14" i="1" s="1"/>
  <c r="G10" i="3"/>
  <c r="S10" i="3" s="1"/>
  <c r="AA97" i="2"/>
  <c r="F11" i="3"/>
  <c r="R11" i="3" s="1"/>
  <c r="Z104" i="2"/>
  <c r="E10" i="3"/>
  <c r="Q10" i="3" s="1"/>
  <c r="AA103" i="2"/>
  <c r="D11" i="3"/>
  <c r="P11" i="3" s="1"/>
  <c r="AA102" i="2"/>
  <c r="C11" i="3"/>
  <c r="O11" i="3" s="1"/>
  <c r="Z101" i="2"/>
  <c r="B10" i="3"/>
  <c r="N10" i="3" s="1"/>
  <c r="D14" i="1" l="1"/>
  <c r="I14" i="1"/>
  <c r="G22" i="2"/>
  <c r="E22" i="2"/>
  <c r="N20" i="2"/>
  <c r="L20" i="2"/>
  <c r="J21" i="2"/>
  <c r="H21" i="2"/>
  <c r="M22" i="2"/>
  <c r="M21" i="2"/>
  <c r="J10" i="3"/>
  <c r="V10" i="3" s="1"/>
  <c r="H15" i="1"/>
  <c r="J15" i="1"/>
  <c r="C23" i="2" s="1"/>
  <c r="D23" i="2" s="1"/>
  <c r="Y100" i="2"/>
  <c r="E13" i="1" s="1"/>
  <c r="B13" i="1" s="1"/>
  <c r="I9" i="3"/>
  <c r="U9" i="3" s="1"/>
  <c r="X99" i="2"/>
  <c r="F12" i="1" s="1"/>
  <c r="C12" i="1" s="1"/>
  <c r="H8" i="3"/>
  <c r="T8" i="3" s="1"/>
  <c r="Y98" i="2"/>
  <c r="G13" i="1" s="1"/>
  <c r="G9" i="3"/>
  <c r="S9" i="3" s="1"/>
  <c r="Z97" i="2"/>
  <c r="F10" i="3"/>
  <c r="R10" i="3" s="1"/>
  <c r="Y104" i="2"/>
  <c r="E9" i="3"/>
  <c r="Q9" i="3" s="1"/>
  <c r="Z103" i="2"/>
  <c r="D10" i="3"/>
  <c r="P10" i="3" s="1"/>
  <c r="Z102" i="2"/>
  <c r="C10" i="3"/>
  <c r="O10" i="3" s="1"/>
  <c r="Y101" i="2"/>
  <c r="B9" i="3"/>
  <c r="N9" i="3" s="1"/>
  <c r="D13" i="1" l="1"/>
  <c r="I13" i="1"/>
  <c r="G23" i="2"/>
  <c r="E23" i="2"/>
  <c r="N21" i="2"/>
  <c r="L21" i="2"/>
  <c r="J22" i="2"/>
  <c r="H22" i="2"/>
  <c r="M23" i="2"/>
  <c r="J9" i="3"/>
  <c r="V9" i="3" s="1"/>
  <c r="H14" i="1"/>
  <c r="J14" i="1"/>
  <c r="C24" i="2" s="1"/>
  <c r="D24" i="2" s="1"/>
  <c r="X100" i="2"/>
  <c r="E12" i="1" s="1"/>
  <c r="B12" i="1" s="1"/>
  <c r="I8" i="3"/>
  <c r="U8" i="3" s="1"/>
  <c r="W99" i="2"/>
  <c r="F11" i="1" s="1"/>
  <c r="C11" i="1" s="1"/>
  <c r="H7" i="3"/>
  <c r="T7" i="3" s="1"/>
  <c r="X98" i="2"/>
  <c r="G12" i="1" s="1"/>
  <c r="G8" i="3"/>
  <c r="S8" i="3" s="1"/>
  <c r="Y97" i="2"/>
  <c r="F9" i="3"/>
  <c r="R9" i="3" s="1"/>
  <c r="X104" i="2"/>
  <c r="E8" i="3"/>
  <c r="Q8" i="3" s="1"/>
  <c r="Y103" i="2"/>
  <c r="D9" i="3"/>
  <c r="P9" i="3" s="1"/>
  <c r="Y102" i="2"/>
  <c r="C9" i="3"/>
  <c r="O9" i="3" s="1"/>
  <c r="X101" i="2"/>
  <c r="B8" i="3"/>
  <c r="N8" i="3" s="1"/>
  <c r="D12" i="1" l="1"/>
  <c r="I12" i="1"/>
  <c r="G24" i="2"/>
  <c r="E24" i="2"/>
  <c r="N22" i="2"/>
  <c r="L22" i="2"/>
  <c r="J23" i="2"/>
  <c r="H23" i="2"/>
  <c r="M24" i="2"/>
  <c r="J8" i="3"/>
  <c r="V8" i="3" s="1"/>
  <c r="H13" i="1"/>
  <c r="J13" i="1"/>
  <c r="C25" i="2" s="1"/>
  <c r="D25" i="2" s="1"/>
  <c r="W100" i="2"/>
  <c r="E11" i="1" s="1"/>
  <c r="B11" i="1" s="1"/>
  <c r="I7" i="3"/>
  <c r="U7" i="3" s="1"/>
  <c r="V99" i="2"/>
  <c r="F10" i="1" s="1"/>
  <c r="C10" i="1" s="1"/>
  <c r="H6" i="3"/>
  <c r="T6" i="3" s="1"/>
  <c r="W98" i="2"/>
  <c r="G11" i="1" s="1"/>
  <c r="G7" i="3"/>
  <c r="S7" i="3" s="1"/>
  <c r="X97" i="2"/>
  <c r="F8" i="3"/>
  <c r="R8" i="3" s="1"/>
  <c r="W104" i="2"/>
  <c r="E7" i="3"/>
  <c r="Q7" i="3" s="1"/>
  <c r="X103" i="2"/>
  <c r="D8" i="3"/>
  <c r="P8" i="3" s="1"/>
  <c r="X102" i="2"/>
  <c r="C8" i="3"/>
  <c r="O8" i="3" s="1"/>
  <c r="W101" i="2"/>
  <c r="B7" i="3"/>
  <c r="N7" i="3" s="1"/>
  <c r="D11" i="1" l="1"/>
  <c r="I11" i="1"/>
  <c r="G25" i="2"/>
  <c r="E25" i="2"/>
  <c r="N23" i="2"/>
  <c r="L23" i="2"/>
  <c r="J24" i="2"/>
  <c r="H24" i="2"/>
  <c r="M25" i="2"/>
  <c r="J7" i="3"/>
  <c r="V7" i="3" s="1"/>
  <c r="H12" i="1"/>
  <c r="J12" i="1"/>
  <c r="C26" i="2" s="1"/>
  <c r="D26" i="2" s="1"/>
  <c r="V100" i="2"/>
  <c r="E10" i="1" s="1"/>
  <c r="B10" i="1" s="1"/>
  <c r="I6" i="3"/>
  <c r="U6" i="3" s="1"/>
  <c r="U99" i="2"/>
  <c r="F9" i="1" s="1"/>
  <c r="C9" i="1" s="1"/>
  <c r="H5" i="3"/>
  <c r="T5" i="3" s="1"/>
  <c r="V98" i="2"/>
  <c r="G10" i="1" s="1"/>
  <c r="G6" i="3"/>
  <c r="S6" i="3" s="1"/>
  <c r="W97" i="2"/>
  <c r="F7" i="3"/>
  <c r="R7" i="3" s="1"/>
  <c r="V104" i="2"/>
  <c r="E6" i="3"/>
  <c r="Q6" i="3" s="1"/>
  <c r="W103" i="2"/>
  <c r="D7" i="3"/>
  <c r="P7" i="3" s="1"/>
  <c r="W102" i="2"/>
  <c r="C7" i="3"/>
  <c r="O7" i="3" s="1"/>
  <c r="V101" i="2"/>
  <c r="B6" i="3"/>
  <c r="N6" i="3" s="1"/>
  <c r="D10" i="1" l="1"/>
  <c r="I10" i="1"/>
  <c r="G26" i="2"/>
  <c r="J26" i="2" s="1"/>
  <c r="E26" i="2"/>
  <c r="N24" i="2"/>
  <c r="L24" i="2"/>
  <c r="J25" i="2"/>
  <c r="H25" i="2"/>
  <c r="M26" i="2"/>
  <c r="J6" i="3"/>
  <c r="V6" i="3" s="1"/>
  <c r="H11" i="1"/>
  <c r="J11" i="1"/>
  <c r="C27" i="2" s="1"/>
  <c r="D27" i="2" s="1"/>
  <c r="U100" i="2"/>
  <c r="E9" i="1" s="1"/>
  <c r="B9" i="1" s="1"/>
  <c r="I5" i="3"/>
  <c r="U5" i="3" s="1"/>
  <c r="T99" i="2"/>
  <c r="F8" i="1" s="1"/>
  <c r="C8" i="1" s="1"/>
  <c r="H4" i="3"/>
  <c r="T4" i="3" s="1"/>
  <c r="U98" i="2"/>
  <c r="G9" i="1" s="1"/>
  <c r="G5" i="3"/>
  <c r="S5" i="3" s="1"/>
  <c r="V97" i="2"/>
  <c r="F6" i="3"/>
  <c r="R6" i="3" s="1"/>
  <c r="U104" i="2"/>
  <c r="E5" i="3"/>
  <c r="Q5" i="3" s="1"/>
  <c r="V103" i="2"/>
  <c r="D6" i="3"/>
  <c r="P6" i="3" s="1"/>
  <c r="V102" i="2"/>
  <c r="C6" i="3"/>
  <c r="O6" i="3" s="1"/>
  <c r="U101" i="2"/>
  <c r="B5" i="3"/>
  <c r="N5" i="3" s="1"/>
  <c r="F27" i="2" l="1"/>
  <c r="D9" i="1"/>
  <c r="I9" i="1"/>
  <c r="E27" i="2"/>
  <c r="N25" i="2"/>
  <c r="L25" i="2"/>
  <c r="H26" i="2"/>
  <c r="J5" i="3"/>
  <c r="V5" i="3" s="1"/>
  <c r="H10" i="1"/>
  <c r="J10" i="1"/>
  <c r="C28" i="2" s="1"/>
  <c r="D28" i="2" s="1"/>
  <c r="T100" i="2"/>
  <c r="E8" i="1" s="1"/>
  <c r="B8" i="1" s="1"/>
  <c r="I4" i="3"/>
  <c r="U4" i="3" s="1"/>
  <c r="S99" i="2"/>
  <c r="F7" i="1" s="1"/>
  <c r="C7" i="1" s="1"/>
  <c r="H3" i="3"/>
  <c r="T3" i="3" s="1"/>
  <c r="T98" i="2"/>
  <c r="G8" i="1" s="1"/>
  <c r="G4" i="3"/>
  <c r="S4" i="3" s="1"/>
  <c r="U97" i="2"/>
  <c r="F5" i="3"/>
  <c r="R5" i="3" s="1"/>
  <c r="T104" i="2"/>
  <c r="E4" i="3"/>
  <c r="Q4" i="3" s="1"/>
  <c r="U103" i="2"/>
  <c r="D5" i="3"/>
  <c r="P5" i="3" s="1"/>
  <c r="U102" i="2"/>
  <c r="C5" i="3"/>
  <c r="O5" i="3" s="1"/>
  <c r="T101" i="2"/>
  <c r="B4" i="3"/>
  <c r="N4" i="3" s="1"/>
  <c r="D8" i="1" l="1"/>
  <c r="I8" i="1"/>
  <c r="E28" i="2"/>
  <c r="F28" i="2" s="1"/>
  <c r="G28" i="2" s="1"/>
  <c r="N26" i="2"/>
  <c r="L26" i="2"/>
  <c r="J4" i="3"/>
  <c r="V4" i="3" s="1"/>
  <c r="H9" i="1"/>
  <c r="J9" i="1"/>
  <c r="C29" i="2" s="1"/>
  <c r="D29" i="2" s="1"/>
  <c r="S100" i="2"/>
  <c r="I3" i="3"/>
  <c r="U3" i="3" s="1"/>
  <c r="H2" i="3"/>
  <c r="T2" i="3" s="1"/>
  <c r="S98" i="2"/>
  <c r="G7" i="1" s="1"/>
  <c r="G3" i="3"/>
  <c r="S3" i="3" s="1"/>
  <c r="T97" i="2"/>
  <c r="F4" i="3"/>
  <c r="R4" i="3" s="1"/>
  <c r="S104" i="2"/>
  <c r="E3" i="3"/>
  <c r="Q3" i="3" s="1"/>
  <c r="T103" i="2"/>
  <c r="D4" i="3"/>
  <c r="P4" i="3" s="1"/>
  <c r="T102" i="2"/>
  <c r="C4" i="3"/>
  <c r="O4" i="3" s="1"/>
  <c r="S101" i="2"/>
  <c r="B2" i="3" s="1"/>
  <c r="B3" i="3"/>
  <c r="N3" i="3" s="1"/>
  <c r="N2" i="3" l="1"/>
  <c r="E29" i="2"/>
  <c r="H28" i="2"/>
  <c r="J3" i="3"/>
  <c r="V3" i="3" s="1"/>
  <c r="H8" i="1"/>
  <c r="J8" i="1"/>
  <c r="C30" i="2" s="1"/>
  <c r="D30" i="2" s="1"/>
  <c r="D7" i="1"/>
  <c r="I7" i="1"/>
  <c r="I2" i="3"/>
  <c r="U2" i="3" s="1"/>
  <c r="E7" i="1"/>
  <c r="B7" i="1" s="1"/>
  <c r="G2" i="3"/>
  <c r="S2" i="3" s="1"/>
  <c r="S97" i="2"/>
  <c r="F3" i="3"/>
  <c r="R3" i="3" s="1"/>
  <c r="E2" i="3"/>
  <c r="Q2" i="3" s="1"/>
  <c r="S103" i="2"/>
  <c r="D3" i="3"/>
  <c r="P3" i="3" s="1"/>
  <c r="S102" i="2"/>
  <c r="C3" i="3"/>
  <c r="O3" i="3" s="1"/>
  <c r="L29" i="2" l="1"/>
  <c r="N29" i="2"/>
  <c r="F29" i="2"/>
  <c r="G29" i="2" s="1"/>
  <c r="E30" i="2"/>
  <c r="N28" i="2"/>
  <c r="L28" i="2"/>
  <c r="H29" i="2"/>
  <c r="J2" i="3"/>
  <c r="V2" i="3" s="1"/>
  <c r="H7" i="1"/>
  <c r="J7" i="1"/>
  <c r="C31" i="2" s="1"/>
  <c r="D31" i="2" s="1"/>
  <c r="F2" i="3"/>
  <c r="R2" i="3" s="1"/>
  <c r="D2" i="3"/>
  <c r="P2" i="3" s="1"/>
  <c r="C2" i="3"/>
  <c r="O2" i="3" s="1"/>
  <c r="L30" i="2" l="1"/>
  <c r="N30" i="2"/>
  <c r="F30" i="2"/>
  <c r="G30" i="2" s="1"/>
  <c r="H30" i="2"/>
  <c r="E31" i="2"/>
  <c r="L31" i="2" l="1"/>
  <c r="N31" i="2"/>
  <c r="F31" i="2"/>
  <c r="G31" i="2" s="1"/>
  <c r="H31" i="2"/>
  <c r="L27" i="2"/>
  <c r="G27" i="2"/>
  <c r="H27" i="2"/>
  <c r="H33" i="2" s="1"/>
  <c r="N27" i="2"/>
  <c r="H36" i="2" l="1"/>
  <c r="J36" i="2" s="1"/>
  <c r="M31" i="2"/>
  <c r="J33" i="2"/>
  <c r="M30" i="2"/>
  <c r="M29" i="2"/>
  <c r="M28" i="2"/>
  <c r="M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<sst xmlns="http://schemas.openxmlformats.org/spreadsheetml/2006/main" count="161" uniqueCount="69">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</sst>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8.580096310154033E-4</c:v>
                </c:pt>
                <c:pt idx="1">
                  <c:v>0.21162361810474156</c:v>
                </c:pt>
                <c:pt idx="2">
                  <c:v>0.54271218680394873</c:v>
                </c:pt>
                <c:pt idx="3">
                  <c:v>0.61836542370419312</c:v>
                </c:pt>
                <c:pt idx="4">
                  <c:v>0.63776579395475952</c:v>
                </c:pt>
                <c:pt idx="5">
                  <c:v>0.66930885612303148</c:v>
                </c:pt>
                <c:pt idx="6">
                  <c:v>0.76723117777043492</c:v>
                </c:pt>
                <c:pt idx="7">
                  <c:v>0.79781510656467536</c:v>
                </c:pt>
                <c:pt idx="8">
                  <c:v>0.81245632649971666</c:v>
                </c:pt>
                <c:pt idx="9">
                  <c:v>0.83859696573626274</c:v>
                </c:pt>
                <c:pt idx="10">
                  <c:v>0.85479112862624096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8.1831538384893421E-4</c:v>
                </c:pt>
                <c:pt idx="1">
                  <c:v>0.19624721661781039</c:v>
                </c:pt>
                <c:pt idx="2">
                  <c:v>0.41533104232688861</c:v>
                </c:pt>
                <c:pt idx="3">
                  <c:v>0.54555540417278547</c:v>
                </c:pt>
                <c:pt idx="4">
                  <c:v>0.56449706716514025</c:v>
                </c:pt>
                <c:pt idx="5">
                  <c:v>0.60851237660312996</c:v>
                </c:pt>
                <c:pt idx="6">
                  <c:v>0.76355379014660452</c:v>
                </c:pt>
                <c:pt idx="7">
                  <c:v>0.81127808980877025</c:v>
                </c:pt>
                <c:pt idx="8">
                  <c:v>0.83122303086004012</c:v>
                </c:pt>
                <c:pt idx="9">
                  <c:v>0.83426889958948547</c:v>
                </c:pt>
                <c:pt idx="10">
                  <c:v>0.85333205967224179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1.0000375742831166E-3</c:v>
                </c:pt>
                <c:pt idx="1">
                  <c:v>0.17398068284485613</c:v>
                </c:pt>
                <c:pt idx="2">
                  <c:v>0.33717772406732061</c:v>
                </c:pt>
                <c:pt idx="3">
                  <c:v>0.44544691594944924</c:v>
                </c:pt>
                <c:pt idx="4">
                  <c:v>0.45658586741146595</c:v>
                </c:pt>
                <c:pt idx="5">
                  <c:v>0.45894068765825408</c:v>
                </c:pt>
                <c:pt idx="6">
                  <c:v>0.83525342885422393</c:v>
                </c:pt>
                <c:pt idx="7">
                  <c:v>0.84206524611552536</c:v>
                </c:pt>
                <c:pt idx="8">
                  <c:v>0.88459274328837045</c:v>
                </c:pt>
                <c:pt idx="9">
                  <c:v>0.88534526035780436</c:v>
                </c:pt>
                <c:pt idx="10">
                  <c:v>0.92475670409021204</c:v>
                </c:pt>
                <c:pt idx="11">
                  <c:v>0.92475670409021204</c:v>
                </c:pt>
                <c:pt idx="12">
                  <c:v>0.92475670409021204</c:v>
                </c:pt>
                <c:pt idx="13">
                  <c:v>0.92475670409021204</c:v>
                </c:pt>
                <c:pt idx="14">
                  <c:v>0.92475670409021204</c:v>
                </c:pt>
                <c:pt idx="15">
                  <c:v>0.92475670409021204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1.8228751823934877E-3</c:v>
                </c:pt>
                <c:pt idx="1">
                  <c:v>7.931695166899308E-2</c:v>
                </c:pt>
                <c:pt idx="2">
                  <c:v>0.20579897915508602</c:v>
                </c:pt>
                <c:pt idx="3">
                  <c:v>0.31268376729676578</c:v>
                </c:pt>
                <c:pt idx="4">
                  <c:v>0.32348759158435159</c:v>
                </c:pt>
                <c:pt idx="5">
                  <c:v>0.32463102281696538</c:v>
                </c:pt>
                <c:pt idx="6">
                  <c:v>0.66559586726526832</c:v>
                </c:pt>
                <c:pt idx="7">
                  <c:v>0.67010035982064009</c:v>
                </c:pt>
                <c:pt idx="8">
                  <c:v>0.72963305800902944</c:v>
                </c:pt>
                <c:pt idx="9">
                  <c:v>0.72963305800902944</c:v>
                </c:pt>
                <c:pt idx="10">
                  <c:v>0.83626430056655077</c:v>
                </c:pt>
                <c:pt idx="11">
                  <c:v>0.83626430056655077</c:v>
                </c:pt>
                <c:pt idx="12">
                  <c:v>0.83626430056655077</c:v>
                </c:pt>
                <c:pt idx="13">
                  <c:v>0.83626430056655077</c:v>
                </c:pt>
                <c:pt idx="14">
                  <c:v>0.83626430056655077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4.6009094759721517E-3</c:v>
                </c:pt>
                <c:pt idx="1">
                  <c:v>7.1629527215010549E-2</c:v>
                </c:pt>
                <c:pt idx="2">
                  <c:v>0.35256373451673506</c:v>
                </c:pt>
                <c:pt idx="3">
                  <c:v>0.47703933979362156</c:v>
                </c:pt>
                <c:pt idx="4">
                  <c:v>0.49263888332527556</c:v>
                </c:pt>
                <c:pt idx="5">
                  <c:v>0.52042219060992534</c:v>
                </c:pt>
                <c:pt idx="6">
                  <c:v>0.70903717936833455</c:v>
                </c:pt>
                <c:pt idx="7">
                  <c:v>0.7327615048160574</c:v>
                </c:pt>
                <c:pt idx="8">
                  <c:v>0.74870198734779436</c:v>
                </c:pt>
                <c:pt idx="9">
                  <c:v>0.76737638064042724</c:v>
                </c:pt>
                <c:pt idx="10">
                  <c:v>0.84447873786699668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2.9016400768702003E-3</c:v>
                </c:pt>
                <c:pt idx="1">
                  <c:v>4.4320341783552042E-2</c:v>
                </c:pt>
                <c:pt idx="2">
                  <c:v>0.25571779628428382</c:v>
                </c:pt>
                <c:pt idx="3">
                  <c:v>0.40499840596886977</c:v>
                </c:pt>
                <c:pt idx="4">
                  <c:v>0.41632297532113027</c:v>
                </c:pt>
                <c:pt idx="5">
                  <c:v>0.45085034946805486</c:v>
                </c:pt>
                <c:pt idx="6">
                  <c:v>0.69488038341611413</c:v>
                </c:pt>
                <c:pt idx="7">
                  <c:v>0.72797152928341335</c:v>
                </c:pt>
                <c:pt idx="8">
                  <c:v>0.74920766266373395</c:v>
                </c:pt>
                <c:pt idx="9">
                  <c:v>0.75190659020124018</c:v>
                </c:pt>
                <c:pt idx="10">
                  <c:v>0.84004595350652256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2.2471165233794855E-3</c:v>
                </c:pt>
                <c:pt idx="1">
                  <c:v>3.4322993102256193E-2</c:v>
                </c:pt>
                <c:pt idx="2">
                  <c:v>0.28174218479417185</c:v>
                </c:pt>
                <c:pt idx="3">
                  <c:v>0.32579832791030217</c:v>
                </c:pt>
                <c:pt idx="4">
                  <c:v>0.32912395044294057</c:v>
                </c:pt>
                <c:pt idx="5">
                  <c:v>0.33531708977880287</c:v>
                </c:pt>
                <c:pt idx="6">
                  <c:v>0.69812890205314559</c:v>
                </c:pt>
                <c:pt idx="7">
                  <c:v>0.7051667773351501</c:v>
                </c:pt>
                <c:pt idx="8">
                  <c:v>0.7445436556916265</c:v>
                </c:pt>
                <c:pt idx="9">
                  <c:v>0.74496973646609155</c:v>
                </c:pt>
                <c:pt idx="10">
                  <c:v>0.91884080857148798</c:v>
                </c:pt>
                <c:pt idx="11">
                  <c:v>0.91884080857148798</c:v>
                </c:pt>
                <c:pt idx="12">
                  <c:v>0.91884080857148798</c:v>
                </c:pt>
                <c:pt idx="13">
                  <c:v>0.91884080857148798</c:v>
                </c:pt>
                <c:pt idx="14">
                  <c:v>0.91884080857148798</c:v>
                </c:pt>
                <c:pt idx="15">
                  <c:v>0.91884080857148798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7.4194020265757081E-3</c:v>
                </c:pt>
                <c:pt idx="1">
                  <c:v>0.11332571405689323</c:v>
                </c:pt>
                <c:pt idx="2">
                  <c:v>0.18421913179786165</c:v>
                </c:pt>
                <c:pt idx="3">
                  <c:v>0.22830495772004444</c:v>
                </c:pt>
                <c:pt idx="4">
                  <c:v>0.23387846516061583</c:v>
                </c:pt>
                <c:pt idx="5">
                  <c:v>0.23882518500455374</c:v>
                </c:pt>
                <c:pt idx="6">
                  <c:v>0.52116598744573639</c:v>
                </c:pt>
                <c:pt idx="7">
                  <c:v>0.522659768317006</c:v>
                </c:pt>
                <c:pt idx="8">
                  <c:v>0.58015244825309897</c:v>
                </c:pt>
                <c:pt idx="9">
                  <c:v>0.58015244825309897</c:v>
                </c:pt>
                <c:pt idx="10">
                  <c:v>0.85041180016323958</c:v>
                </c:pt>
                <c:pt idx="11">
                  <c:v>0.85041180016323958</c:v>
                </c:pt>
                <c:pt idx="12">
                  <c:v>0.85041180016323958</c:v>
                </c:pt>
                <c:pt idx="13">
                  <c:v>0.85041180016323958</c:v>
                </c:pt>
                <c:pt idx="14">
                  <c:v>0.85041180016323958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2.9016400768702003E-3</c:v>
                </c:pt>
                <c:pt idx="1">
                  <c:v>4.4320341783552042E-2</c:v>
                </c:pt>
                <c:pt idx="2">
                  <c:v>0.25571779628428382</c:v>
                </c:pt>
                <c:pt idx="3">
                  <c:v>0.40499840596886977</c:v>
                </c:pt>
                <c:pt idx="4">
                  <c:v>0.41632297532113027</c:v>
                </c:pt>
                <c:pt idx="5">
                  <c:v>0.45085034946805486</c:v>
                </c:pt>
                <c:pt idx="6">
                  <c:v>0.69488038341611413</c:v>
                </c:pt>
                <c:pt idx="7">
                  <c:v>0.72797152928341335</c:v>
                </c:pt>
                <c:pt idx="8">
                  <c:v>0.74920766266373395</c:v>
                </c:pt>
                <c:pt idx="9">
                  <c:v>0.75190659020124018</c:v>
                </c:pt>
                <c:pt idx="10">
                  <c:v>0.84004595350652256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4.0544133906204064E-3</c:v>
                </c:pt>
                <c:pt idx="1">
                  <c:v>0.38993710340466192</c:v>
                </c:pt>
                <c:pt idx="2">
                  <c:v>0.87765610106875158</c:v>
                </c:pt>
                <c:pt idx="3">
                  <c:v>0.96958072942378193</c:v>
                </c:pt>
                <c:pt idx="4">
                  <c:v>0.95287218766088799</c:v>
                </c:pt>
                <c:pt idx="5">
                  <c:v>0.87236920958821751</c:v>
                </c:pt>
                <c:pt idx="6">
                  <c:v>0.96166539271745277</c:v>
                </c:pt>
                <c:pt idx="7">
                  <c:v>0.9819790683419013</c:v>
                </c:pt>
                <c:pt idx="8">
                  <c:v>0.96882812566153831</c:v>
                </c:pt>
                <c:pt idx="9">
                  <c:v>0.98105483041687114</c:v>
                </c:pt>
                <c:pt idx="10">
                  <c:v>0.95768646945459734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4.1698190575746906E-3</c:v>
                </c:pt>
                <c:pt idx="1">
                  <c:v>0.47250794334643764</c:v>
                </c:pt>
                <c:pt idx="2">
                  <c:v>0.76129947416916632</c:v>
                </c:pt>
                <c:pt idx="3">
                  <c:v>0.96644506394430296</c:v>
                </c:pt>
                <c:pt idx="4">
                  <c:v>0.92766735545512768</c:v>
                </c:pt>
                <c:pt idx="5">
                  <c:v>0.79694762105272743</c:v>
                </c:pt>
                <c:pt idx="6">
                  <c:v>0.94117393251256787</c:v>
                </c:pt>
                <c:pt idx="7">
                  <c:v>0.97600530746767988</c:v>
                </c:pt>
                <c:pt idx="8">
                  <c:v>0.99634905636426807</c:v>
                </c:pt>
                <c:pt idx="9">
                  <c:v>0.97766032593445706</c:v>
                </c:pt>
                <c:pt idx="10">
                  <c:v>0.95605176531641578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5.7479805110023652E-3</c:v>
                </c:pt>
                <c:pt idx="1">
                  <c:v>0.51599103507240973</c:v>
                </c:pt>
                <c:pt idx="2">
                  <c:v>0.75694254914447456</c:v>
                </c:pt>
                <c:pt idx="3">
                  <c:v>0.97560381900305615</c:v>
                </c:pt>
                <c:pt idx="4">
                  <c:v>0.99486900963433078</c:v>
                </c:pt>
                <c:pt idx="5">
                  <c:v>0.54946279991668567</c:v>
                </c:pt>
                <c:pt idx="6">
                  <c:v>0.99191058259116549</c:v>
                </c:pt>
                <c:pt idx="7">
                  <c:v>0.95192420750055662</c:v>
                </c:pt>
                <c:pt idx="8">
                  <c:v>0.99915002982098777</c:v>
                </c:pt>
                <c:pt idx="9">
                  <c:v>0.95738182425919127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0.92512283031851705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2.2982163888505738E-2</c:v>
                </c:pt>
                <c:pt idx="1">
                  <c:v>0.38540984019761049</c:v>
                </c:pt>
                <c:pt idx="2">
                  <c:v>0.65816969308727746</c:v>
                </c:pt>
                <c:pt idx="3">
                  <c:v>0.96660204419380757</c:v>
                </c:pt>
                <c:pt idx="4">
                  <c:v>0.99647775119367299</c:v>
                </c:pt>
                <c:pt idx="5">
                  <c:v>0.48772992559400324</c:v>
                </c:pt>
                <c:pt idx="6">
                  <c:v>0.99327788369405223</c:v>
                </c:pt>
                <c:pt idx="7">
                  <c:v>0.91840734526086587</c:v>
                </c:pt>
                <c:pt idx="8">
                  <c:v>1</c:v>
                </c:pt>
                <c:pt idx="9">
                  <c:v>0.87249097864720404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6.4232023508428146E-2</c:v>
                </c:pt>
                <c:pt idx="1">
                  <c:v>0.20316759837251647</c:v>
                </c:pt>
                <c:pt idx="2">
                  <c:v>0.73906637274247111</c:v>
                </c:pt>
                <c:pt idx="3">
                  <c:v>0.96833472943435106</c:v>
                </c:pt>
                <c:pt idx="4">
                  <c:v>0.9466139073507065</c:v>
                </c:pt>
                <c:pt idx="5">
                  <c:v>0.73398434631249931</c:v>
                </c:pt>
                <c:pt idx="6">
                  <c:v>0.96762340094042154</c:v>
                </c:pt>
                <c:pt idx="7">
                  <c:v>0.97870917561177495</c:v>
                </c:pt>
                <c:pt idx="8">
                  <c:v>0.97566462330121784</c:v>
                </c:pt>
                <c:pt idx="9">
                  <c:v>0.90869828478889081</c:v>
                </c:pt>
                <c:pt idx="10">
                  <c:v>0.93667797326604318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0.17331739295250578</c:v>
                </c:pt>
                <c:pt idx="2">
                  <c:v>0.63140445126576517</c:v>
                </c:pt>
                <c:pt idx="3">
                  <c:v>0.97279859622562193</c:v>
                </c:pt>
                <c:pt idx="4">
                  <c:v>0.92341721773607932</c:v>
                </c:pt>
                <c:pt idx="5">
                  <c:v>0.64881720685741795</c:v>
                </c:pt>
                <c:pt idx="6">
                  <c:v>0.95454335157877279</c:v>
                </c:pt>
                <c:pt idx="7">
                  <c:v>0.97165521064638127</c:v>
                </c:pt>
                <c:pt idx="8">
                  <c:v>0.99641055475150997</c:v>
                </c:pt>
                <c:pt idx="9">
                  <c:v>0.89507792646655726</c:v>
                </c:pt>
                <c:pt idx="10">
                  <c:v>0.93176122251257631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6.5469713456655768E-2</c:v>
                </c:pt>
                <c:pt idx="1">
                  <c:v>0.12182411777395361</c:v>
                </c:pt>
                <c:pt idx="2">
                  <c:v>0.86477480287050545</c:v>
                </c:pt>
                <c:pt idx="3">
                  <c:v>0.9898955316738185</c:v>
                </c:pt>
                <c:pt idx="4">
                  <c:v>0.98153049896756617</c:v>
                </c:pt>
                <c:pt idx="5">
                  <c:v>0.48030827658425262</c:v>
                </c:pt>
                <c:pt idx="6">
                  <c:v>0.99001955919052098</c:v>
                </c:pt>
                <c:pt idx="7">
                  <c:v>0.94711273401436991</c:v>
                </c:pt>
                <c:pt idx="8">
                  <c:v>0.99942805626375342</c:v>
                </c:pt>
                <c:pt idx="9">
                  <c:v>0.81077127780631342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0.91915950826536874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0.61516799558713742</c:v>
                </c:pt>
                <c:pt idx="2">
                  <c:v>0.80689939297664137</c:v>
                </c:pt>
                <c:pt idx="3">
                  <c:v>0.97616921490935993</c:v>
                </c:pt>
                <c:pt idx="4">
                  <c:v>0.97928727724488696</c:v>
                </c:pt>
                <c:pt idx="5">
                  <c:v>0.45825167174674869</c:v>
                </c:pt>
                <c:pt idx="6">
                  <c:v>0.99714196316261405</c:v>
                </c:pt>
                <c:pt idx="7">
                  <c:v>0.90090073719552577</c:v>
                </c:pt>
                <c:pt idx="8">
                  <c:v>1</c:v>
                </c:pt>
                <c:pt idx="9">
                  <c:v>0.68220178523126873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0.17331739295250578</c:v>
                </c:pt>
                <c:pt idx="2">
                  <c:v>0.63140445126576517</c:v>
                </c:pt>
                <c:pt idx="3">
                  <c:v>0.97279859622562193</c:v>
                </c:pt>
                <c:pt idx="4">
                  <c:v>0.92341721773607932</c:v>
                </c:pt>
                <c:pt idx="5">
                  <c:v>0.64881720685741795</c:v>
                </c:pt>
                <c:pt idx="6">
                  <c:v>0.95454335157877279</c:v>
                </c:pt>
                <c:pt idx="7">
                  <c:v>0.97165521064638127</c:v>
                </c:pt>
                <c:pt idx="8">
                  <c:v>0.99641055475150997</c:v>
                </c:pt>
                <c:pt idx="9">
                  <c:v>0.89507792646655726</c:v>
                </c:pt>
                <c:pt idx="10">
                  <c:v>0.93176122251257631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7">
          <cell r="C7">
            <v>1409</v>
          </cell>
          <cell r="F7">
            <v>7044</v>
          </cell>
        </row>
        <row r="8">
          <cell r="C8">
            <v>4512</v>
          </cell>
          <cell r="F8">
            <v>5018</v>
          </cell>
        </row>
        <row r="9">
          <cell r="C9">
            <v>5917</v>
          </cell>
          <cell r="F9">
            <v>5830</v>
          </cell>
        </row>
        <row r="10">
          <cell r="C10">
            <v>1140</v>
          </cell>
          <cell r="F10">
            <v>6649</v>
          </cell>
        </row>
        <row r="11">
          <cell r="C11">
            <v>4220</v>
          </cell>
          <cell r="F11">
            <v>5048</v>
          </cell>
        </row>
        <row r="12">
          <cell r="C12">
            <v>3382</v>
          </cell>
          <cell r="F12">
            <v>5857</v>
          </cell>
        </row>
        <row r="13">
          <cell r="C13">
            <v>4505</v>
          </cell>
          <cell r="F13">
            <v>5855</v>
          </cell>
        </row>
        <row r="14">
          <cell r="C14">
            <v>1617</v>
          </cell>
          <cell r="F14">
            <v>6669</v>
          </cell>
        </row>
        <row r="15">
          <cell r="C15">
            <v>3208</v>
          </cell>
          <cell r="F15">
            <v>4791</v>
          </cell>
        </row>
        <row r="16">
          <cell r="C16">
            <v>3448</v>
          </cell>
          <cell r="F16">
            <v>5819</v>
          </cell>
        </row>
        <row r="17">
          <cell r="C17">
            <v>4568</v>
          </cell>
          <cell r="F17">
            <v>5628</v>
          </cell>
        </row>
        <row r="18">
          <cell r="C18">
            <v>1209</v>
          </cell>
          <cell r="F18">
            <v>5110</v>
          </cell>
        </row>
        <row r="19">
          <cell r="C19">
            <v>1462</v>
          </cell>
          <cell r="F19">
            <v>4634</v>
          </cell>
        </row>
        <row r="20">
          <cell r="C20">
            <v>2857</v>
          </cell>
          <cell r="F20">
            <v>4706</v>
          </cell>
        </row>
        <row r="21">
          <cell r="C21">
            <v>1043</v>
          </cell>
          <cell r="F21">
            <v>4629</v>
          </cell>
        </row>
        <row r="22">
          <cell r="C22">
            <v>4789</v>
          </cell>
          <cell r="F22">
            <v>4437</v>
          </cell>
        </row>
        <row r="23">
          <cell r="C23">
            <v>242</v>
          </cell>
          <cell r="F23">
            <v>3975</v>
          </cell>
        </row>
        <row r="24">
          <cell r="C24">
            <v>2240</v>
          </cell>
          <cell r="F24">
            <v>3499</v>
          </cell>
        </row>
        <row r="25">
          <cell r="C25">
            <v>5175</v>
          </cell>
          <cell r="F25">
            <v>3839</v>
          </cell>
        </row>
        <row r="26">
          <cell r="C26">
            <v>635</v>
          </cell>
          <cell r="F26">
            <v>3839</v>
          </cell>
          <cell r="H26">
            <v>0.65</v>
          </cell>
        </row>
        <row r="27">
          <cell r="C27">
            <v>473</v>
          </cell>
          <cell r="F27">
            <v>3579</v>
          </cell>
          <cell r="H27">
            <v>0.65</v>
          </cell>
        </row>
        <row r="28">
          <cell r="C28">
            <v>479</v>
          </cell>
          <cell r="F28">
            <v>3839</v>
          </cell>
          <cell r="H28">
            <v>0.7</v>
          </cell>
        </row>
        <row r="29">
          <cell r="C29">
            <v>331</v>
          </cell>
          <cell r="F29">
            <v>2756</v>
          </cell>
          <cell r="H29">
            <v>0.75</v>
          </cell>
        </row>
        <row r="30">
          <cell r="C30">
            <v>0</v>
          </cell>
          <cell r="F30">
            <v>3242</v>
          </cell>
          <cell r="H30">
            <v>0.8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0</v>
          </cell>
          <cell r="C31">
            <v>448.79</v>
          </cell>
          <cell r="D31">
            <v>874.15</v>
          </cell>
          <cell r="E31">
            <v>67.680000000000007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18.440000000000001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0</v>
          </cell>
          <cell r="D32">
            <v>1472.4</v>
          </cell>
          <cell r="E32">
            <v>1749.17</v>
          </cell>
          <cell r="F32">
            <v>54.26</v>
          </cell>
          <cell r="G32">
            <v>0</v>
          </cell>
          <cell r="H32">
            <v>0</v>
          </cell>
          <cell r="I32">
            <v>86.35</v>
          </cell>
          <cell r="J32">
            <v>0</v>
          </cell>
          <cell r="K32">
            <v>0</v>
          </cell>
          <cell r="L32">
            <v>1121.81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18.440000000000001</v>
          </cell>
          <cell r="S32">
            <v>0</v>
          </cell>
          <cell r="T32">
            <v>9.3699999999999992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0</v>
          </cell>
          <cell r="E33">
            <v>868.84</v>
          </cell>
          <cell r="F33">
            <v>3081.91</v>
          </cell>
          <cell r="G33">
            <v>90.54</v>
          </cell>
          <cell r="H33">
            <v>13.37</v>
          </cell>
          <cell r="I33">
            <v>311.11</v>
          </cell>
          <cell r="J33">
            <v>9.3000000000000007</v>
          </cell>
          <cell r="K33">
            <v>-11.54</v>
          </cell>
          <cell r="L33">
            <v>-8.7100000000000009</v>
          </cell>
          <cell r="M33">
            <v>-11.97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1574.44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0</v>
          </cell>
          <cell r="F34">
            <v>341.37</v>
          </cell>
          <cell r="G34">
            <v>780.36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18.440000000000001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0</v>
          </cell>
          <cell r="G35">
            <v>1710.02</v>
          </cell>
          <cell r="H35">
            <v>2403.54</v>
          </cell>
          <cell r="I35">
            <v>32.69</v>
          </cell>
          <cell r="J35">
            <v>58.97</v>
          </cell>
          <cell r="K35">
            <v>-1.67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16.57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0</v>
          </cell>
          <cell r="H36">
            <v>425.27</v>
          </cell>
          <cell r="I36">
            <v>1095.3900000000001</v>
          </cell>
          <cell r="J36">
            <v>339.38</v>
          </cell>
          <cell r="K36">
            <v>0</v>
          </cell>
          <cell r="L36">
            <v>0</v>
          </cell>
          <cell r="M36">
            <v>0</v>
          </cell>
          <cell r="N36">
            <v>-60</v>
          </cell>
          <cell r="O36">
            <v>0</v>
          </cell>
          <cell r="P36">
            <v>0</v>
          </cell>
          <cell r="Q36">
            <v>0</v>
          </cell>
          <cell r="R36">
            <v>1581.94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11.2</v>
          </cell>
          <cell r="I37">
            <v>209.96</v>
          </cell>
          <cell r="J37">
            <v>2339.88</v>
          </cell>
          <cell r="K37">
            <v>85.39</v>
          </cell>
          <cell r="L37">
            <v>182.35</v>
          </cell>
          <cell r="M37">
            <v>0</v>
          </cell>
          <cell r="N37">
            <v>0</v>
          </cell>
          <cell r="O37">
            <v>0</v>
          </cell>
          <cell r="P37">
            <v>34.17</v>
          </cell>
          <cell r="Q37">
            <v>67.239999999999995</v>
          </cell>
          <cell r="R37">
            <v>18.440000000000001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1556</v>
          </cell>
          <cell r="Y37">
            <v>0</v>
          </cell>
        </row>
        <row r="38">
          <cell r="I38">
            <v>25.08</v>
          </cell>
          <cell r="J38">
            <v>267.98</v>
          </cell>
          <cell r="K38">
            <v>962.53</v>
          </cell>
          <cell r="L38">
            <v>31.28</v>
          </cell>
          <cell r="M38">
            <v>298.60000000000002</v>
          </cell>
          <cell r="N38">
            <v>0</v>
          </cell>
          <cell r="O38">
            <v>5.0999999999999996</v>
          </cell>
          <cell r="P38">
            <v>0</v>
          </cell>
          <cell r="Q38">
            <v>0</v>
          </cell>
          <cell r="R38">
            <v>25.94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0</v>
          </cell>
          <cell r="K39">
            <v>2028.75</v>
          </cell>
          <cell r="L39">
            <v>1038.1600000000001</v>
          </cell>
          <cell r="M39">
            <v>87.95</v>
          </cell>
          <cell r="N39">
            <v>0</v>
          </cell>
          <cell r="O39">
            <v>35.119999999999997</v>
          </cell>
          <cell r="P39">
            <v>0</v>
          </cell>
          <cell r="Q39">
            <v>0</v>
          </cell>
          <cell r="R39">
            <v>9.3699999999999992</v>
          </cell>
          <cell r="S39">
            <v>0</v>
          </cell>
          <cell r="T39">
            <v>9.07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0</v>
          </cell>
          <cell r="L40">
            <v>447</v>
          </cell>
          <cell r="M40">
            <v>1148.43</v>
          </cell>
          <cell r="N40">
            <v>89.68</v>
          </cell>
          <cell r="O40">
            <v>151.49</v>
          </cell>
          <cell r="P40">
            <v>1600</v>
          </cell>
          <cell r="Q40">
            <v>0</v>
          </cell>
          <cell r="R40">
            <v>0</v>
          </cell>
          <cell r="S40">
            <v>0</v>
          </cell>
          <cell r="T40">
            <v>11.8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0</v>
          </cell>
          <cell r="M41">
            <v>839.47</v>
          </cell>
          <cell r="N41">
            <v>800.75</v>
          </cell>
          <cell r="O41">
            <v>1164.83</v>
          </cell>
          <cell r="P41">
            <v>140.31</v>
          </cell>
          <cell r="Q41">
            <v>0</v>
          </cell>
          <cell r="R41">
            <v>0</v>
          </cell>
          <cell r="S41">
            <v>1600</v>
          </cell>
          <cell r="T41">
            <v>22.92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M42">
            <v>0</v>
          </cell>
          <cell r="N42">
            <v>179.18</v>
          </cell>
          <cell r="O42">
            <v>308.31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16.93</v>
          </cell>
          <cell r="U42">
            <v>0</v>
          </cell>
          <cell r="V42">
            <v>0</v>
          </cell>
          <cell r="W42">
            <v>704.94</v>
          </cell>
          <cell r="X42">
            <v>0</v>
          </cell>
          <cell r="Y42">
            <v>0</v>
          </cell>
        </row>
        <row r="43">
          <cell r="N43">
            <v>0</v>
          </cell>
          <cell r="O43">
            <v>505</v>
          </cell>
          <cell r="P43">
            <v>756.36</v>
          </cell>
          <cell r="Q43">
            <v>0</v>
          </cell>
          <cell r="R43">
            <v>137.04</v>
          </cell>
          <cell r="S43">
            <v>0</v>
          </cell>
          <cell r="T43">
            <v>38.770000000000003</v>
          </cell>
          <cell r="U43">
            <v>24.66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O44">
            <v>0</v>
          </cell>
          <cell r="P44">
            <v>76.36</v>
          </cell>
          <cell r="Q44">
            <v>6.42</v>
          </cell>
          <cell r="R44">
            <v>426.66</v>
          </cell>
          <cell r="S44">
            <v>13.11</v>
          </cell>
          <cell r="T44">
            <v>25.84</v>
          </cell>
          <cell r="U44">
            <v>1600</v>
          </cell>
          <cell r="V44">
            <v>0</v>
          </cell>
          <cell r="W44">
            <v>708.97</v>
          </cell>
          <cell r="X44">
            <v>0</v>
          </cell>
          <cell r="Y44">
            <v>0</v>
          </cell>
        </row>
        <row r="45">
          <cell r="P45">
            <v>0</v>
          </cell>
          <cell r="Q45">
            <v>70.930000000000007</v>
          </cell>
          <cell r="R45">
            <v>809.64</v>
          </cell>
          <cell r="S45">
            <v>129.01</v>
          </cell>
          <cell r="T45">
            <v>32.97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Q46">
            <v>0</v>
          </cell>
          <cell r="R46">
            <v>525.80999999999995</v>
          </cell>
          <cell r="S46">
            <v>396.25</v>
          </cell>
          <cell r="T46">
            <v>171.13</v>
          </cell>
          <cell r="U46">
            <v>-48.81</v>
          </cell>
          <cell r="V46">
            <v>0</v>
          </cell>
          <cell r="W46">
            <v>3704.02</v>
          </cell>
          <cell r="X46">
            <v>40.83</v>
          </cell>
          <cell r="Y46">
            <v>0</v>
          </cell>
        </row>
        <row r="47">
          <cell r="R47">
            <v>0</v>
          </cell>
          <cell r="S47">
            <v>68.91</v>
          </cell>
          <cell r="T47">
            <v>160.18</v>
          </cell>
          <cell r="U47">
            <v>0</v>
          </cell>
          <cell r="V47">
            <v>0</v>
          </cell>
          <cell r="W47">
            <v>13.11</v>
          </cell>
          <cell r="X47">
            <v>0</v>
          </cell>
          <cell r="Y47">
            <v>0</v>
          </cell>
        </row>
        <row r="48">
          <cell r="S48">
            <v>0</v>
          </cell>
          <cell r="T48">
            <v>62.26</v>
          </cell>
          <cell r="U48">
            <v>2018.36</v>
          </cell>
          <cell r="V48">
            <v>72.180000000000007</v>
          </cell>
          <cell r="W48">
            <v>73.34</v>
          </cell>
          <cell r="X48">
            <v>13.86</v>
          </cell>
          <cell r="Y48">
            <v>0</v>
          </cell>
        </row>
        <row r="49">
          <cell r="T49">
            <v>0</v>
          </cell>
          <cell r="U49">
            <v>2763.55</v>
          </cell>
          <cell r="V49">
            <v>135.15</v>
          </cell>
          <cell r="W49">
            <v>2081.08</v>
          </cell>
          <cell r="X49">
            <v>195.06</v>
          </cell>
          <cell r="Y49">
            <v>0</v>
          </cell>
        </row>
        <row r="50">
          <cell r="U50">
            <v>0</v>
          </cell>
          <cell r="V50">
            <v>0</v>
          </cell>
          <cell r="W50">
            <v>635.44000000000005</v>
          </cell>
          <cell r="X50">
            <v>0</v>
          </cell>
          <cell r="Y50">
            <v>0</v>
          </cell>
        </row>
        <row r="51">
          <cell r="V51">
            <v>0</v>
          </cell>
          <cell r="W51">
            <v>241.51</v>
          </cell>
          <cell r="X51">
            <v>231.32</v>
          </cell>
          <cell r="Y51">
            <v>0</v>
          </cell>
        </row>
        <row r="52">
          <cell r="W52">
            <v>0</v>
          </cell>
          <cell r="X52">
            <v>370.12</v>
          </cell>
          <cell r="Y52">
            <v>108.57</v>
          </cell>
        </row>
        <row r="53">
          <cell r="X53">
            <v>21.66</v>
          </cell>
          <cell r="Y53">
            <v>309.18</v>
          </cell>
        </row>
        <row r="54">
          <cell r="Y54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workbookViewId="0">
      <selection activeCell="B7" sqref="B7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6.5469713456655781E-2</v>
      </c>
      <c r="C7" s="4">
        <f t="shared" ca="1" si="0"/>
        <v>6.5469713456655768E-2</v>
      </c>
      <c r="D7" s="4">
        <f t="shared" ca="1" si="0"/>
        <v>6.5469713456655781E-2</v>
      </c>
      <c r="E7" s="4">
        <f ca="1">(1/OFFSET(Summary!$S$100,0,$A7))</f>
        <v>7.4194020265757081E-3</v>
      </c>
      <c r="F7" s="4">
        <f ca="1">(1/OFFSET(Summary!$S$99,0,$A7))</f>
        <v>2.2471165233794855E-3</v>
      </c>
      <c r="G7" s="4">
        <f ca="1">(1/OFFSET(Summary!$S$98,0,A7))</f>
        <v>2.9016400768702003E-3</v>
      </c>
      <c r="H7" s="4">
        <f ca="1">+I7/I8</f>
        <v>6.5469713456655781E-2</v>
      </c>
      <c r="I7" s="5">
        <f ca="1">+G7</f>
        <v>2.9016400768702003E-3</v>
      </c>
      <c r="J7" s="5">
        <f ca="1">I7</f>
        <v>2.9016400768702003E-3</v>
      </c>
    </row>
    <row r="8" spans="1:10" ht="15.5" x14ac:dyDescent="0.35">
      <c r="A8" s="3">
        <f t="shared" ref="A8:A29" si="1">1+A7</f>
        <v>1</v>
      </c>
      <c r="B8" s="4">
        <f t="shared" ca="1" si="0"/>
        <v>0.61516799558713742</v>
      </c>
      <c r="C8" s="4">
        <f t="shared" ca="1" si="0"/>
        <v>0.12182411777395361</v>
      </c>
      <c r="D8" s="4">
        <f t="shared" ca="1" si="0"/>
        <v>0.17331739295250578</v>
      </c>
      <c r="E8" s="4">
        <f ca="1">(1/OFFSET(Summary!$S$100,0,$A8))</f>
        <v>0.11332571405689323</v>
      </c>
      <c r="F8" s="4">
        <f ca="1">(1/OFFSET(Summary!$S$99,0,$A8))</f>
        <v>3.4322993102256193E-2</v>
      </c>
      <c r="G8" s="4">
        <f ca="1">(1/OFFSET(Summary!$S$98,0,A8))</f>
        <v>4.4320341783552042E-2</v>
      </c>
      <c r="H8" s="4">
        <f t="shared" ref="H8:H29" ca="1" si="2">+I8/I9</f>
        <v>0.17331739295250578</v>
      </c>
      <c r="I8" s="5">
        <f t="shared" ref="I8:I29" ca="1" si="3">+G8</f>
        <v>4.4320341783552042E-2</v>
      </c>
      <c r="J8" s="5">
        <f t="shared" ref="J8:J30" ca="1" si="4">I8</f>
        <v>4.4320341783552042E-2</v>
      </c>
    </row>
    <row r="9" spans="1:10" ht="15.5" x14ac:dyDescent="0.35">
      <c r="A9" s="3">
        <f t="shared" si="1"/>
        <v>2</v>
      </c>
      <c r="B9" s="4">
        <f t="shared" ca="1" si="0"/>
        <v>0.80689939297664137</v>
      </c>
      <c r="C9" s="4">
        <f t="shared" ca="1" si="0"/>
        <v>0.86477480287050545</v>
      </c>
      <c r="D9" s="4">
        <f t="shared" ca="1" si="0"/>
        <v>0.63140445126576517</v>
      </c>
      <c r="E9" s="4">
        <f ca="1">(1/OFFSET(Summary!$S$100,0,$A9))</f>
        <v>0.18421913179786165</v>
      </c>
      <c r="F9" s="4">
        <f ca="1">(1/OFFSET(Summary!$S$99,0,$A9))</f>
        <v>0.28174218479417185</v>
      </c>
      <c r="G9" s="4">
        <f ca="1">(1/OFFSET(Summary!$S$98,0,A9))</f>
        <v>0.25571779628428382</v>
      </c>
      <c r="H9" s="4">
        <f t="shared" ca="1" si="2"/>
        <v>0.63140445126576517</v>
      </c>
      <c r="I9" s="5">
        <f t="shared" ca="1" si="3"/>
        <v>0.25571779628428382</v>
      </c>
      <c r="J9" s="5">
        <f t="shared" ca="1" si="4"/>
        <v>0.25571779628428382</v>
      </c>
    </row>
    <row r="10" spans="1:10" ht="15.5" x14ac:dyDescent="0.35">
      <c r="A10" s="3">
        <f t="shared" si="1"/>
        <v>3</v>
      </c>
      <c r="B10" s="4">
        <f t="shared" ca="1" si="0"/>
        <v>0.97616921490935993</v>
      </c>
      <c r="C10" s="4">
        <f t="shared" ca="1" si="0"/>
        <v>0.9898955316738185</v>
      </c>
      <c r="D10" s="4">
        <f t="shared" ca="1" si="0"/>
        <v>0.97279859622562193</v>
      </c>
      <c r="E10" s="4">
        <f ca="1">(1/OFFSET(Summary!$S$100,0,$A10))</f>
        <v>0.22830495772004444</v>
      </c>
      <c r="F10" s="4">
        <f ca="1">(1/OFFSET(Summary!$S$99,0,$A10))</f>
        <v>0.32579832791030217</v>
      </c>
      <c r="G10" s="4">
        <f ca="1">(1/OFFSET(Summary!$S$98,0,A10))</f>
        <v>0.40499840596886977</v>
      </c>
      <c r="H10" s="4">
        <f t="shared" ca="1" si="2"/>
        <v>0.97279859622562193</v>
      </c>
      <c r="I10" s="5">
        <f t="shared" ca="1" si="3"/>
        <v>0.40499840596886977</v>
      </c>
      <c r="J10" s="5">
        <f t="shared" ca="1" si="4"/>
        <v>0.40499840596886977</v>
      </c>
    </row>
    <row r="11" spans="1:10" ht="15.5" x14ac:dyDescent="0.35">
      <c r="A11" s="3">
        <f t="shared" si="1"/>
        <v>4</v>
      </c>
      <c r="B11" s="4">
        <f t="shared" ca="1" si="0"/>
        <v>0.97928727724488696</v>
      </c>
      <c r="C11" s="4">
        <f t="shared" ca="1" si="0"/>
        <v>0.98153049896756617</v>
      </c>
      <c r="D11" s="4">
        <f t="shared" ca="1" si="0"/>
        <v>0.92341721773607932</v>
      </c>
      <c r="E11" s="4">
        <f ca="1">(1/OFFSET(Summary!$S$100,0,$A11))</f>
        <v>0.23387846516061583</v>
      </c>
      <c r="F11" s="4">
        <f ca="1">(1/OFFSET(Summary!$S$99,0,$A11))</f>
        <v>0.32912395044294057</v>
      </c>
      <c r="G11" s="4">
        <f ca="1">(1/OFFSET(Summary!$S$98,0,A11))</f>
        <v>0.41632297532113027</v>
      </c>
      <c r="H11" s="4">
        <f t="shared" ca="1" si="2"/>
        <v>0.92341721773607932</v>
      </c>
      <c r="I11" s="5">
        <f t="shared" ca="1" si="3"/>
        <v>0.41632297532113027</v>
      </c>
      <c r="J11" s="5">
        <f t="shared" ca="1" si="4"/>
        <v>0.41632297532113027</v>
      </c>
    </row>
    <row r="12" spans="1:10" ht="15.5" x14ac:dyDescent="0.35">
      <c r="A12" s="3">
        <f t="shared" si="1"/>
        <v>5</v>
      </c>
      <c r="B12" s="4">
        <f t="shared" ca="1" si="0"/>
        <v>0.45825167174674869</v>
      </c>
      <c r="C12" s="4">
        <f t="shared" ca="1" si="0"/>
        <v>0.48030827658425262</v>
      </c>
      <c r="D12" s="4">
        <f t="shared" ca="1" si="0"/>
        <v>0.64881720685741795</v>
      </c>
      <c r="E12" s="4">
        <f ca="1">(1/OFFSET(Summary!$S$100,0,$A12))</f>
        <v>0.23882518500455374</v>
      </c>
      <c r="F12" s="4">
        <f ca="1">(1/OFFSET(Summary!$S$99,0,$A12))</f>
        <v>0.33531708977880287</v>
      </c>
      <c r="G12" s="4">
        <f ca="1">(1/OFFSET(Summary!$S$98,0,A12))</f>
        <v>0.45085034946805486</v>
      </c>
      <c r="H12" s="4">
        <f t="shared" ca="1" si="2"/>
        <v>0.64881720685741795</v>
      </c>
      <c r="I12" s="5">
        <f t="shared" ca="1" si="3"/>
        <v>0.45085034946805486</v>
      </c>
      <c r="J12" s="5">
        <f t="shared" ca="1" si="4"/>
        <v>0.45085034946805486</v>
      </c>
    </row>
    <row r="13" spans="1:10" ht="15.5" x14ac:dyDescent="0.35">
      <c r="A13" s="3">
        <f t="shared" si="1"/>
        <v>6</v>
      </c>
      <c r="B13" s="4">
        <f t="shared" ca="1" si="0"/>
        <v>0.99714196316261405</v>
      </c>
      <c r="C13" s="4">
        <f t="shared" ca="1" si="0"/>
        <v>0.99001955919052098</v>
      </c>
      <c r="D13" s="4">
        <f t="shared" ca="1" si="0"/>
        <v>0.95454335157877279</v>
      </c>
      <c r="E13" s="4">
        <f ca="1">(1/OFFSET(Summary!$S$100,0,$A13))</f>
        <v>0.52116598744573639</v>
      </c>
      <c r="F13" s="4">
        <f ca="1">(1/OFFSET(Summary!$S$99,0,$A13))</f>
        <v>0.69812890205314559</v>
      </c>
      <c r="G13" s="4">
        <f ca="1">(1/OFFSET(Summary!$S$98,0,A13))</f>
        <v>0.69488038341611413</v>
      </c>
      <c r="H13" s="4">
        <f t="shared" ca="1" si="2"/>
        <v>0.95454335157877279</v>
      </c>
      <c r="I13" s="5">
        <f t="shared" ca="1" si="3"/>
        <v>0.69488038341611413</v>
      </c>
      <c r="J13" s="5">
        <f t="shared" ca="1" si="4"/>
        <v>0.69488038341611413</v>
      </c>
    </row>
    <row r="14" spans="1:10" ht="15.5" x14ac:dyDescent="0.35">
      <c r="A14" s="3">
        <f t="shared" si="1"/>
        <v>7</v>
      </c>
      <c r="B14" s="4">
        <f t="shared" ca="1" si="0"/>
        <v>0.90090073719552577</v>
      </c>
      <c r="C14" s="4">
        <f t="shared" ca="1" si="0"/>
        <v>0.94711273401436991</v>
      </c>
      <c r="D14" s="4">
        <f t="shared" ca="1" si="0"/>
        <v>0.97165521064638127</v>
      </c>
      <c r="E14" s="4">
        <f ca="1">(1/OFFSET(Summary!$S$100,0,$A14))</f>
        <v>0.522659768317006</v>
      </c>
      <c r="F14" s="4">
        <f ca="1">(1/OFFSET(Summary!$S$99,0,$A14))</f>
        <v>0.7051667773351501</v>
      </c>
      <c r="G14" s="4">
        <f ca="1">(1/OFFSET(Summary!$S$98,0,A14))</f>
        <v>0.72797152928341335</v>
      </c>
      <c r="H14" s="4">
        <f t="shared" ca="1" si="2"/>
        <v>0.97165521064638127</v>
      </c>
      <c r="I14" s="5">
        <f t="shared" ca="1" si="3"/>
        <v>0.72797152928341335</v>
      </c>
      <c r="J14" s="5">
        <f t="shared" ca="1" si="4"/>
        <v>0.72797152928341335</v>
      </c>
    </row>
    <row r="15" spans="1:10" ht="15.5" x14ac:dyDescent="0.35">
      <c r="A15" s="3">
        <f t="shared" si="1"/>
        <v>8</v>
      </c>
      <c r="B15" s="4">
        <f t="shared" ca="1" si="0"/>
        <v>1</v>
      </c>
      <c r="C15" s="4">
        <f t="shared" ca="1" si="0"/>
        <v>0.99942805626375342</v>
      </c>
      <c r="D15" s="4">
        <f t="shared" ca="1" si="0"/>
        <v>0.99641055475150997</v>
      </c>
      <c r="E15" s="4">
        <f ca="1">(1/OFFSET(Summary!$S$100,0,$A15))</f>
        <v>0.58015244825309897</v>
      </c>
      <c r="F15" s="4">
        <f ca="1">(1/OFFSET(Summary!$S$99,0,$A15))</f>
        <v>0.7445436556916265</v>
      </c>
      <c r="G15" s="4">
        <f ca="1">(1/OFFSET(Summary!$S$98,0,A15))</f>
        <v>0.74920766266373395</v>
      </c>
      <c r="H15" s="4">
        <f t="shared" ca="1" si="2"/>
        <v>0.99641055475150997</v>
      </c>
      <c r="I15" s="5">
        <f t="shared" ca="1" si="3"/>
        <v>0.74920766266373395</v>
      </c>
      <c r="J15" s="5">
        <f t="shared" ca="1" si="4"/>
        <v>0.74920766266373395</v>
      </c>
    </row>
    <row r="16" spans="1:10" ht="15.5" x14ac:dyDescent="0.35">
      <c r="A16" s="3">
        <f t="shared" si="1"/>
        <v>9</v>
      </c>
      <c r="B16" s="4">
        <f t="shared" ca="1" si="0"/>
        <v>0.68220178523126873</v>
      </c>
      <c r="C16" s="4">
        <f t="shared" ca="1" si="0"/>
        <v>0.81077127780631342</v>
      </c>
      <c r="D16" s="4">
        <f t="shared" ca="1" si="0"/>
        <v>0.89507792646655726</v>
      </c>
      <c r="E16" s="4">
        <f ca="1">(1/OFFSET(Summary!$S$100,0,$A16))</f>
        <v>0.58015244825309897</v>
      </c>
      <c r="F16" s="4">
        <f ca="1">(1/OFFSET(Summary!$S$99,0,$A16))</f>
        <v>0.74496973646609155</v>
      </c>
      <c r="G16" s="4">
        <f ca="1">(1/OFFSET(Summary!$S$98,0,A16))</f>
        <v>0.75190659020124018</v>
      </c>
      <c r="H16" s="4">
        <f t="shared" ca="1" si="2"/>
        <v>0.89507792646655726</v>
      </c>
      <c r="I16" s="5">
        <f t="shared" ca="1" si="3"/>
        <v>0.75190659020124018</v>
      </c>
      <c r="J16" s="5">
        <f t="shared" ca="1" si="4"/>
        <v>0.75190659020124018</v>
      </c>
    </row>
    <row r="17" spans="1:10" ht="15.5" x14ac:dyDescent="0.35">
      <c r="A17" s="3">
        <f t="shared" si="1"/>
        <v>10</v>
      </c>
      <c r="B17" s="4">
        <f t="shared" ca="1" si="0"/>
        <v>1</v>
      </c>
      <c r="C17" s="4">
        <f t="shared" ca="1" si="0"/>
        <v>1</v>
      </c>
      <c r="D17" s="4">
        <f t="shared" ca="1" si="0"/>
        <v>0.93176122251257631</v>
      </c>
      <c r="E17" s="4">
        <f ca="1">(1/OFFSET(Summary!$S$100,0,$A17))</f>
        <v>0.85041180016323958</v>
      </c>
      <c r="F17" s="4">
        <f ca="1">(1/OFFSET(Summary!$S$99,0,$A17))</f>
        <v>0.91884080857148798</v>
      </c>
      <c r="G17" s="4">
        <f ca="1">(1/OFFSET(Summary!$S$98,0,A17))</f>
        <v>0.84004595350652256</v>
      </c>
      <c r="H17" s="4">
        <f t="shared" ca="1" si="2"/>
        <v>0.93176122251257631</v>
      </c>
      <c r="I17" s="5">
        <f t="shared" ca="1" si="3"/>
        <v>0.84004595350652256</v>
      </c>
      <c r="J17" s="5">
        <f t="shared" ca="1" si="4"/>
        <v>0.84004595350652256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1</v>
      </c>
      <c r="D18" s="4">
        <f t="shared" ca="1" si="0"/>
        <v>0.99967161568452267</v>
      </c>
      <c r="E18" s="4">
        <f ca="1">(1/OFFSET(Summary!$S$100,0,$A18))</f>
        <v>0.85041180016323958</v>
      </c>
      <c r="F18" s="4">
        <f ca="1">(1/OFFSET(Summary!$S$99,0,$A18))</f>
        <v>0.91884080857148798</v>
      </c>
      <c r="G18" s="4">
        <f ca="1">(1/OFFSET(Summary!$S$98,0,A18))</f>
        <v>0.90156784078356955</v>
      </c>
      <c r="H18" s="4">
        <f t="shared" ca="1" si="2"/>
        <v>0.99967161568452267</v>
      </c>
      <c r="I18" s="5">
        <f t="shared" ca="1" si="3"/>
        <v>0.90156784078356955</v>
      </c>
      <c r="J18" s="5">
        <f t="shared" ca="1" si="4"/>
        <v>0.90156784078356955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1</v>
      </c>
      <c r="D19" s="4">
        <f t="shared" ca="1" si="0"/>
        <v>0.99850778516961813</v>
      </c>
      <c r="E19" s="4">
        <f ca="1">(1/OFFSET(Summary!$S$100,0,$A19))</f>
        <v>0.85041180016323958</v>
      </c>
      <c r="F19" s="4">
        <f ca="1">(1/OFFSET(Summary!$S$99,0,$A19))</f>
        <v>0.91884080857148798</v>
      </c>
      <c r="G19" s="4">
        <f ca="1">(1/OFFSET(Summary!$S$98,0,A19))</f>
        <v>0.90186399877546108</v>
      </c>
      <c r="H19" s="4">
        <f t="shared" ca="1" si="2"/>
        <v>0.99850778516961813</v>
      </c>
      <c r="I19" s="5">
        <f t="shared" ca="1" si="3"/>
        <v>0.90186399877546108</v>
      </c>
      <c r="J19" s="5">
        <f t="shared" ca="1" si="4"/>
        <v>0.90186399877546108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1</v>
      </c>
      <c r="D20" s="4">
        <f t="shared" ca="1" si="0"/>
        <v>0.9650147301487414</v>
      </c>
      <c r="E20" s="4">
        <f ca="1">(1/OFFSET(Summary!$S$100,0,$A20))</f>
        <v>0.85041180016323958</v>
      </c>
      <c r="F20" s="4">
        <f ca="1">(1/OFFSET(Summary!$S$99,0,$A20))</f>
        <v>0.91884080857148798</v>
      </c>
      <c r="G20" s="4">
        <f ca="1">(1/OFFSET(Summary!$S$98,0,A20))</f>
        <v>0.90321178479570896</v>
      </c>
      <c r="H20" s="4">
        <f t="shared" ca="1" si="2"/>
        <v>0.9650147301487414</v>
      </c>
      <c r="I20" s="5">
        <f t="shared" ca="1" si="3"/>
        <v>0.90321178479570896</v>
      </c>
      <c r="J20" s="5">
        <f t="shared" ca="1" si="4"/>
        <v>0.90321178479570896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1</v>
      </c>
      <c r="D21" s="4">
        <f t="shared" ca="1" si="0"/>
        <v>0.99954327438088775</v>
      </c>
      <c r="E21" s="4">
        <f ca="1">(1/OFFSET(Summary!$S$100,0,$A21))</f>
        <v>0.85041180016323958</v>
      </c>
      <c r="F21" s="4">
        <f ca="1">(1/OFFSET(Summary!$S$99,0,$A21))</f>
        <v>0.91884080857148798</v>
      </c>
      <c r="G21" s="4">
        <f ca="1">(1/OFFSET(Summary!$S$98,0,A21))</f>
        <v>0.93595647462966025</v>
      </c>
      <c r="H21" s="4">
        <f t="shared" ca="1" si="2"/>
        <v>0.99954327438088775</v>
      </c>
      <c r="I21" s="5">
        <f t="shared" ca="1" si="3"/>
        <v>0.93595647462966025</v>
      </c>
      <c r="J21" s="5">
        <f t="shared" ca="1" si="4"/>
        <v>0.93595647462966025</v>
      </c>
    </row>
    <row r="22" spans="1:10" ht="15.5" x14ac:dyDescent="0.35">
      <c r="A22" s="3">
        <f t="shared" si="1"/>
        <v>15</v>
      </c>
      <c r="B22" s="4">
        <f t="shared" ca="1" si="0"/>
        <v>0.85041180016323958</v>
      </c>
      <c r="C22" s="4">
        <f t="shared" ca="1" si="0"/>
        <v>0.91915950826536874</v>
      </c>
      <c r="D22" s="4">
        <f t="shared" ca="1" si="0"/>
        <v>0.93666253205437344</v>
      </c>
      <c r="E22" s="4">
        <f ca="1">(1/OFFSET(Summary!$S$100,0,$A22))</f>
        <v>0.85041180016323958</v>
      </c>
      <c r="F22" s="4">
        <f ca="1">(1/OFFSET(Summary!$S$99,0,$A22))</f>
        <v>0.91884080857148798</v>
      </c>
      <c r="G22" s="4">
        <f ca="1">(1/OFFSET(Summary!$S$98,0,A22))</f>
        <v>0.93638414525813018</v>
      </c>
      <c r="H22" s="4">
        <f t="shared" ca="1" si="2"/>
        <v>0.93666253205437344</v>
      </c>
      <c r="I22" s="5">
        <f t="shared" ca="1" si="3"/>
        <v>0.93638414525813018</v>
      </c>
      <c r="J22" s="5">
        <f t="shared" ca="1" si="4"/>
        <v>0.93638414525813018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0.9996532705248492</v>
      </c>
      <c r="D23" s="4">
        <f t="shared" ca="1" si="0"/>
        <v>0.99970278858530548</v>
      </c>
      <c r="E23" s="4">
        <f ca="1">(1/OFFSET(Summary!$S$100,0,$A23))</f>
        <v>1</v>
      </c>
      <c r="F23" s="4">
        <f ca="1">(1/OFFSET(Summary!$S$99,0,$A23))</f>
        <v>0.9996532705248492</v>
      </c>
      <c r="G23" s="4">
        <f ca="1">(1/OFFSET(Summary!$S$98,0,A23))</f>
        <v>0.99970278858530548</v>
      </c>
      <c r="H23" s="4">
        <f t="shared" ca="1" si="2"/>
        <v>0.99970278858530548</v>
      </c>
      <c r="I23" s="5">
        <f t="shared" ca="1" si="3"/>
        <v>0.99970278858530548</v>
      </c>
      <c r="J23" s="5">
        <f t="shared" ca="1" si="4"/>
        <v>0.99970278858530548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(1/OFFSET(Summary!$S$100,0,$A24))</f>
        <v>1</v>
      </c>
      <c r="F24" s="4">
        <f ca="1">(1/OFFSET(Summary!$S$99,0,$A24))</f>
        <v>1</v>
      </c>
      <c r="G24" s="4">
        <f ca="1">(1/OFFSET(Summary!$S$98,0,A24))</f>
        <v>1</v>
      </c>
      <c r="H24" s="4">
        <f t="shared" ca="1" si="2"/>
        <v>1</v>
      </c>
      <c r="I24" s="5">
        <f t="shared" ca="1" si="3"/>
        <v>1</v>
      </c>
      <c r="J24" s="5">
        <f t="shared" ca="1" si="4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(1/OFFSET(Summary!$S$100,0,$A25))</f>
        <v>1</v>
      </c>
      <c r="F25" s="4">
        <f ca="1">(1/OFFSET(Summary!$S$99,0,$A25))</f>
        <v>1</v>
      </c>
      <c r="G25" s="4">
        <f ca="1">(1/OFFSET(Summary!$S$98,0,A25))</f>
        <v>1</v>
      </c>
      <c r="H25" s="4">
        <f t="shared" ca="1" si="2"/>
        <v>1</v>
      </c>
      <c r="I25" s="5">
        <f t="shared" ca="1" si="3"/>
        <v>1</v>
      </c>
      <c r="J25" s="5">
        <f t="shared" ca="1" si="4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(1/OFFSET(Summary!$S$100,0,$A26))</f>
        <v>1</v>
      </c>
      <c r="F26" s="4">
        <f ca="1">(1/OFFSET(Summary!$S$99,0,$A26))</f>
        <v>1</v>
      </c>
      <c r="G26" s="4">
        <f ca="1">(1/OFFSET(Summary!$S$98,0,A26))</f>
        <v>1</v>
      </c>
      <c r="H26" s="4">
        <f t="shared" ca="1" si="2"/>
        <v>1</v>
      </c>
      <c r="I26" s="5">
        <f t="shared" ca="1" si="3"/>
        <v>1</v>
      </c>
      <c r="J26" s="5">
        <f t="shared" ca="1" si="4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(1/OFFSET(Summary!$S$100,0,$A27))</f>
        <v>1</v>
      </c>
      <c r="F27" s="4">
        <f ca="1">(1/OFFSET(Summary!$S$99,0,$A27))</f>
        <v>1</v>
      </c>
      <c r="G27" s="4">
        <f ca="1">(1/OFFSET(Summary!$S$98,0,A27))</f>
        <v>1</v>
      </c>
      <c r="H27" s="4">
        <f t="shared" ca="1" si="2"/>
        <v>1</v>
      </c>
      <c r="I27" s="5">
        <f t="shared" ca="1" si="3"/>
        <v>1</v>
      </c>
      <c r="J27" s="5">
        <f t="shared" ca="1" si="4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(1/OFFSET(Summary!$S$100,0,$A28))</f>
        <v>1</v>
      </c>
      <c r="F28" s="4">
        <f ca="1">(1/OFFSET(Summary!$S$99,0,$A28))</f>
        <v>1</v>
      </c>
      <c r="G28" s="4">
        <f ca="1">(1/OFFSET(Summary!$S$98,0,A28))</f>
        <v>1</v>
      </c>
      <c r="H28" s="4">
        <f t="shared" ca="1" si="2"/>
        <v>1</v>
      </c>
      <c r="I28" s="5">
        <f t="shared" ca="1" si="3"/>
        <v>1</v>
      </c>
      <c r="J28" s="5">
        <f t="shared" ca="1" si="4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(1/OFFSET(Summary!$S$100,0,$A29))</f>
        <v>1</v>
      </c>
      <c r="F29" s="4">
        <f ca="1">(1/OFFSET(Summary!$S$99,0,$A29))</f>
        <v>1</v>
      </c>
      <c r="G29" s="4">
        <f ca="1">(1/OFFSET(Summary!$S$98,0,A29))</f>
        <v>1</v>
      </c>
      <c r="H29" s="4">
        <f t="shared" ca="1" si="2"/>
        <v>1</v>
      </c>
      <c r="I29" s="5">
        <f t="shared" ca="1" si="3"/>
        <v>1</v>
      </c>
      <c r="J29" s="5">
        <f t="shared" ca="1" si="4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(1/OFFSET(Summary!$S$100,0,$A30))</f>
        <v>1</v>
      </c>
      <c r="F30" s="4">
        <f ca="1">(1/OFFSET(Summary!$S$99,0,$A30))</f>
        <v>1</v>
      </c>
      <c r="G30" s="4">
        <f ca="1">(1/OFFSET(Summary!$S$98,0,A30))</f>
        <v>1</v>
      </c>
      <c r="H30" s="4">
        <v>1</v>
      </c>
      <c r="I30" s="5">
        <v>1</v>
      </c>
      <c r="J30" s="5">
        <f t="shared" si="4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5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5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5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5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5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5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5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5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5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5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5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5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5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5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5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5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5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5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5"/>
        <v>19</v>
      </c>
      <c r="B57" s="4"/>
      <c r="C57" s="4"/>
      <c r="D57" s="4"/>
      <c r="E57" s="4"/>
    </row>
    <row r="58" spans="1:22" ht="15.5" x14ac:dyDescent="0.35">
      <c r="A58" s="1">
        <f t="shared" si="5"/>
        <v>20</v>
      </c>
      <c r="B58" s="4"/>
      <c r="C58" s="4"/>
      <c r="D58" s="4"/>
    </row>
    <row r="59" spans="1:22" ht="15.5" x14ac:dyDescent="0.35">
      <c r="A59" s="1">
        <f t="shared" si="5"/>
        <v>21</v>
      </c>
      <c r="B59" s="4"/>
      <c r="C59" s="4"/>
    </row>
    <row r="60" spans="1:22" ht="15.5" x14ac:dyDescent="0.35">
      <c r="A60" s="1">
        <f t="shared" si="5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8.580096310154033E-4</v>
      </c>
      <c r="C2" s="33">
        <f ca="1">1/(OFFSET(Summary!$S$102,0,'Plot Patterns'!$A2-1))</f>
        <v>8.1831538384893421E-4</v>
      </c>
      <c r="D2" s="33">
        <f ca="1">1/(OFFSET(Summary!$S$103,0,'Plot Patterns'!$A2-1))</f>
        <v>1.0000375742831166E-3</v>
      </c>
      <c r="E2" s="33">
        <f ca="1">1/(OFFSET(Summary!$S$104,0,'Plot Patterns'!$A2-1))</f>
        <v>1.8228751823934877E-3</v>
      </c>
      <c r="F2" s="33">
        <f ca="1">1/(OFFSET(Summary!$S$97,0,'Plot Patterns'!$A2-1))</f>
        <v>4.6009094759721517E-3</v>
      </c>
      <c r="G2" s="33">
        <f ca="1">1/(OFFSET(Summary!$S$98,0,'Plot Patterns'!$A2-1))</f>
        <v>2.9016400768702003E-3</v>
      </c>
      <c r="H2" s="33">
        <f ca="1">1/(OFFSET(Summary!$S$99,0,'Plot Patterns'!$A2-1))</f>
        <v>2.2471165233794855E-3</v>
      </c>
      <c r="I2" s="33">
        <f ca="1">1/(OFFSET(Summary!$S$100,0,'Plot Patterns'!$A2-1))</f>
        <v>7.4194020265757081E-3</v>
      </c>
      <c r="J2" s="33">
        <f ca="1">+'Completion Factors'!I7</f>
        <v>2.9016400768702003E-3</v>
      </c>
      <c r="M2" s="32">
        <v>1</v>
      </c>
      <c r="N2" s="33">
        <f ca="1">+B2/B3</f>
        <v>4.0544133906204064E-3</v>
      </c>
      <c r="O2" s="33">
        <f t="shared" ref="O2:V17" ca="1" si="0">+C2/C3</f>
        <v>4.1698190575746906E-3</v>
      </c>
      <c r="P2" s="33">
        <f t="shared" ca="1" si="0"/>
        <v>5.7479805110023652E-3</v>
      </c>
      <c r="Q2" s="33">
        <f t="shared" ca="1" si="0"/>
        <v>2.2982163888505738E-2</v>
      </c>
      <c r="R2" s="33">
        <f t="shared" ca="1" si="0"/>
        <v>6.4232023508428146E-2</v>
      </c>
      <c r="S2" s="33">
        <f t="shared" ca="1" si="0"/>
        <v>6.5469713456655781E-2</v>
      </c>
      <c r="T2" s="33">
        <f t="shared" ca="1" si="0"/>
        <v>6.5469713456655768E-2</v>
      </c>
      <c r="U2" s="33">
        <f t="shared" ca="1" si="0"/>
        <v>6.5469713456655781E-2</v>
      </c>
      <c r="V2" s="33">
        <f t="shared" ca="1" si="0"/>
        <v>6.5469713456655781E-2</v>
      </c>
    </row>
    <row r="3" spans="1:27" x14ac:dyDescent="0.35">
      <c r="A3">
        <f>+A2+1</f>
        <v>2</v>
      </c>
      <c r="B3" s="33">
        <f ca="1">1/(OFFSET(Summary!$S$101,0,'Plot Patterns'!$A3-1))</f>
        <v>0.21162361810474156</v>
      </c>
      <c r="C3" s="33">
        <f ca="1">1/(OFFSET(Summary!$S$102,0,'Plot Patterns'!$A3-1))</f>
        <v>0.19624721661781039</v>
      </c>
      <c r="D3" s="33">
        <f ca="1">1/(OFFSET(Summary!$S$103,0,'Plot Patterns'!$A3-1))</f>
        <v>0.17398068284485613</v>
      </c>
      <c r="E3" s="33">
        <f ca="1">1/(OFFSET(Summary!$S$104,0,'Plot Patterns'!$A3-1))</f>
        <v>7.931695166899308E-2</v>
      </c>
      <c r="F3" s="33">
        <f ca="1">1/(OFFSET(Summary!$S$97,0,'Plot Patterns'!$A3-1))</f>
        <v>7.1629527215010549E-2</v>
      </c>
      <c r="G3" s="33">
        <f ca="1">1/(OFFSET(Summary!$S$98,0,'Plot Patterns'!$A3-1))</f>
        <v>4.4320341783552042E-2</v>
      </c>
      <c r="H3" s="33">
        <f ca="1">1/(OFFSET(Summary!$S$99,0,'Plot Patterns'!$A3-1))</f>
        <v>3.4322993102256193E-2</v>
      </c>
      <c r="I3" s="33">
        <f ca="1">1/(OFFSET(Summary!$S$100,0,'Plot Patterns'!$A3-1))</f>
        <v>0.11332571405689323</v>
      </c>
      <c r="J3" s="33">
        <f ca="1">+'Completion Factors'!I8</f>
        <v>4.4320341783552042E-2</v>
      </c>
      <c r="M3">
        <f>+M2+1</f>
        <v>2</v>
      </c>
      <c r="N3" s="33">
        <f t="shared" ref="N3:N23" ca="1" si="1">+B3/B4</f>
        <v>0.38993710340466192</v>
      </c>
      <c r="O3" s="33">
        <f t="shared" ca="1" si="0"/>
        <v>0.47250794334643764</v>
      </c>
      <c r="P3" s="33">
        <f t="shared" ca="1" si="0"/>
        <v>0.51599103507240973</v>
      </c>
      <c r="Q3" s="33">
        <f t="shared" ca="1" si="0"/>
        <v>0.38540984019761049</v>
      </c>
      <c r="R3" s="33">
        <f t="shared" ca="1" si="0"/>
        <v>0.20316759837251647</v>
      </c>
      <c r="S3" s="33">
        <f t="shared" ca="1" si="0"/>
        <v>0.17331739295250578</v>
      </c>
      <c r="T3" s="33">
        <f t="shared" ca="1" si="0"/>
        <v>0.12182411777395361</v>
      </c>
      <c r="U3" s="33">
        <f t="shared" ca="1" si="0"/>
        <v>0.61516799558713742</v>
      </c>
      <c r="V3" s="33">
        <f t="shared" ca="1" si="0"/>
        <v>0.17331739295250578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0.54271218680394873</v>
      </c>
      <c r="C4" s="33">
        <f ca="1">1/(OFFSET(Summary!$S$102,0,'Plot Patterns'!$A4-1))</f>
        <v>0.41533104232688861</v>
      </c>
      <c r="D4" s="33">
        <f ca="1">1/(OFFSET(Summary!$S$103,0,'Plot Patterns'!$A4-1))</f>
        <v>0.33717772406732061</v>
      </c>
      <c r="E4" s="33">
        <f ca="1">1/(OFFSET(Summary!$S$104,0,'Plot Patterns'!$A4-1))</f>
        <v>0.20579897915508602</v>
      </c>
      <c r="F4" s="33">
        <f ca="1">1/(OFFSET(Summary!$S$97,0,'Plot Patterns'!$A4-1))</f>
        <v>0.35256373451673506</v>
      </c>
      <c r="G4" s="33">
        <f ca="1">1/(OFFSET(Summary!$S$98,0,'Plot Patterns'!$A4-1))</f>
        <v>0.25571779628428382</v>
      </c>
      <c r="H4" s="33">
        <f ca="1">1/(OFFSET(Summary!$S$99,0,'Plot Patterns'!$A4-1))</f>
        <v>0.28174218479417185</v>
      </c>
      <c r="I4" s="33">
        <f ca="1">1/(OFFSET(Summary!$S$100,0,'Plot Patterns'!$A4-1))</f>
        <v>0.18421913179786165</v>
      </c>
      <c r="J4" s="33">
        <f ca="1">+'Completion Factors'!I9</f>
        <v>0.25571779628428382</v>
      </c>
      <c r="M4">
        <f t="shared" ref="M4:M24" si="3">+M3+1</f>
        <v>3</v>
      </c>
      <c r="N4" s="33">
        <f t="shared" ca="1" si="1"/>
        <v>0.87765610106875158</v>
      </c>
      <c r="O4" s="33">
        <f t="shared" ca="1" si="0"/>
        <v>0.76129947416916632</v>
      </c>
      <c r="P4" s="33">
        <f t="shared" ca="1" si="0"/>
        <v>0.75694254914447456</v>
      </c>
      <c r="Q4" s="33">
        <f t="shared" ca="1" si="0"/>
        <v>0.65816969308727746</v>
      </c>
      <c r="R4" s="33">
        <f t="shared" ca="1" si="0"/>
        <v>0.73906637274247111</v>
      </c>
      <c r="S4" s="33">
        <f t="shared" ca="1" si="0"/>
        <v>0.63140445126576517</v>
      </c>
      <c r="T4" s="33">
        <f t="shared" ca="1" si="0"/>
        <v>0.86477480287050545</v>
      </c>
      <c r="U4" s="33">
        <f t="shared" ca="1" si="0"/>
        <v>0.80689939297664137</v>
      </c>
      <c r="V4" s="33">
        <f t="shared" ca="1" si="0"/>
        <v>0.63140445126576517</v>
      </c>
    </row>
    <row r="5" spans="1:27" x14ac:dyDescent="0.35">
      <c r="A5">
        <f t="shared" si="2"/>
        <v>4</v>
      </c>
      <c r="B5" s="33">
        <f ca="1">1/(OFFSET(Summary!$S$101,0,'Plot Patterns'!$A5-1))</f>
        <v>0.61836542370419312</v>
      </c>
      <c r="C5" s="33">
        <f ca="1">1/(OFFSET(Summary!$S$102,0,'Plot Patterns'!$A5-1))</f>
        <v>0.54555540417278547</v>
      </c>
      <c r="D5" s="33">
        <f ca="1">1/(OFFSET(Summary!$S$103,0,'Plot Patterns'!$A5-1))</f>
        <v>0.44544691594944924</v>
      </c>
      <c r="E5" s="33">
        <f ca="1">1/(OFFSET(Summary!$S$104,0,'Plot Patterns'!$A5-1))</f>
        <v>0.31268376729676578</v>
      </c>
      <c r="F5" s="33">
        <f ca="1">1/(OFFSET(Summary!$S$97,0,'Plot Patterns'!$A5-1))</f>
        <v>0.47703933979362156</v>
      </c>
      <c r="G5" s="33">
        <f ca="1">1/(OFFSET(Summary!$S$98,0,'Plot Patterns'!$A5-1))</f>
        <v>0.40499840596886977</v>
      </c>
      <c r="H5" s="33">
        <f ca="1">1/(OFFSET(Summary!$S$99,0,'Plot Patterns'!$A5-1))</f>
        <v>0.32579832791030217</v>
      </c>
      <c r="I5" s="33">
        <f ca="1">1/(OFFSET(Summary!$S$100,0,'Plot Patterns'!$A5-1))</f>
        <v>0.22830495772004444</v>
      </c>
      <c r="J5" s="33">
        <f ca="1">+'Completion Factors'!I10</f>
        <v>0.40499840596886977</v>
      </c>
      <c r="M5">
        <f t="shared" si="3"/>
        <v>4</v>
      </c>
      <c r="N5" s="33">
        <f t="shared" ca="1" si="1"/>
        <v>0.96958072942378193</v>
      </c>
      <c r="O5" s="33">
        <f t="shared" ca="1" si="0"/>
        <v>0.96644506394430296</v>
      </c>
      <c r="P5" s="33">
        <f t="shared" ca="1" si="0"/>
        <v>0.97560381900305615</v>
      </c>
      <c r="Q5" s="33">
        <f t="shared" ca="1" si="0"/>
        <v>0.96660204419380757</v>
      </c>
      <c r="R5" s="33">
        <f t="shared" ca="1" si="0"/>
        <v>0.96833472943435106</v>
      </c>
      <c r="S5" s="33">
        <f t="shared" ca="1" si="0"/>
        <v>0.97279859622562193</v>
      </c>
      <c r="T5" s="33">
        <f t="shared" ca="1" si="0"/>
        <v>0.9898955316738185</v>
      </c>
      <c r="U5" s="33">
        <f t="shared" ca="1" si="0"/>
        <v>0.97616921490935993</v>
      </c>
      <c r="V5" s="33">
        <f t="shared" ca="1" si="0"/>
        <v>0.97279859622562193</v>
      </c>
    </row>
    <row r="6" spans="1:27" x14ac:dyDescent="0.35">
      <c r="A6">
        <f t="shared" si="2"/>
        <v>5</v>
      </c>
      <c r="B6" s="33">
        <f ca="1">1/(OFFSET(Summary!$S$101,0,'Plot Patterns'!$A6-1))</f>
        <v>0.63776579395475952</v>
      </c>
      <c r="C6" s="33">
        <f ca="1">1/(OFFSET(Summary!$S$102,0,'Plot Patterns'!$A6-1))</f>
        <v>0.56449706716514025</v>
      </c>
      <c r="D6" s="33">
        <f ca="1">1/(OFFSET(Summary!$S$103,0,'Plot Patterns'!$A6-1))</f>
        <v>0.45658586741146595</v>
      </c>
      <c r="E6" s="33">
        <f ca="1">1/(OFFSET(Summary!$S$104,0,'Plot Patterns'!$A6-1))</f>
        <v>0.32348759158435159</v>
      </c>
      <c r="F6" s="33">
        <f ca="1">1/(OFFSET(Summary!$S$97,0,'Plot Patterns'!$A6-1))</f>
        <v>0.49263888332527556</v>
      </c>
      <c r="G6" s="33">
        <f ca="1">1/(OFFSET(Summary!$S$98,0,'Plot Patterns'!$A6-1))</f>
        <v>0.41632297532113027</v>
      </c>
      <c r="H6" s="33">
        <f ca="1">1/(OFFSET(Summary!$S$99,0,'Plot Patterns'!$A6-1))</f>
        <v>0.32912395044294057</v>
      </c>
      <c r="I6" s="33">
        <f ca="1">1/(OFFSET(Summary!$S$100,0,'Plot Patterns'!$A6-1))</f>
        <v>0.23387846516061583</v>
      </c>
      <c r="J6" s="33">
        <f ca="1">+'Completion Factors'!I11</f>
        <v>0.41632297532113027</v>
      </c>
      <c r="M6">
        <f t="shared" si="3"/>
        <v>5</v>
      </c>
      <c r="N6" s="33">
        <f t="shared" ca="1" si="1"/>
        <v>0.95287218766088799</v>
      </c>
      <c r="O6" s="33">
        <f t="shared" ca="1" si="0"/>
        <v>0.92766735545512768</v>
      </c>
      <c r="P6" s="33">
        <f t="shared" ca="1" si="0"/>
        <v>0.99486900963433078</v>
      </c>
      <c r="Q6" s="33">
        <f t="shared" ca="1" si="0"/>
        <v>0.99647775119367299</v>
      </c>
      <c r="R6" s="33">
        <f t="shared" ca="1" si="0"/>
        <v>0.9466139073507065</v>
      </c>
      <c r="S6" s="33">
        <f t="shared" ca="1" si="0"/>
        <v>0.92341721773607932</v>
      </c>
      <c r="T6" s="33">
        <f t="shared" ca="1" si="0"/>
        <v>0.98153049896756617</v>
      </c>
      <c r="U6" s="33">
        <f t="shared" ca="1" si="0"/>
        <v>0.97928727724488696</v>
      </c>
      <c r="V6" s="33">
        <f t="shared" ca="1" si="0"/>
        <v>0.92341721773607932</v>
      </c>
    </row>
    <row r="7" spans="1:27" x14ac:dyDescent="0.35">
      <c r="A7">
        <f t="shared" si="2"/>
        <v>6</v>
      </c>
      <c r="B7" s="33">
        <f ca="1">1/(OFFSET(Summary!$S$101,0,'Plot Patterns'!$A7-1))</f>
        <v>0.66930885612303148</v>
      </c>
      <c r="C7" s="33">
        <f ca="1">1/(OFFSET(Summary!$S$102,0,'Plot Patterns'!$A7-1))</f>
        <v>0.60851237660312996</v>
      </c>
      <c r="D7" s="33">
        <f ca="1">1/(OFFSET(Summary!$S$103,0,'Plot Patterns'!$A7-1))</f>
        <v>0.45894068765825408</v>
      </c>
      <c r="E7" s="33">
        <f ca="1">1/(OFFSET(Summary!$S$104,0,'Plot Patterns'!$A7-1))</f>
        <v>0.32463102281696538</v>
      </c>
      <c r="F7" s="33">
        <f ca="1">1/(OFFSET(Summary!$S$97,0,'Plot Patterns'!$A7-1))</f>
        <v>0.52042219060992534</v>
      </c>
      <c r="G7" s="33">
        <f ca="1">1/(OFFSET(Summary!$S$98,0,'Plot Patterns'!$A7-1))</f>
        <v>0.45085034946805486</v>
      </c>
      <c r="H7" s="33">
        <f ca="1">1/(OFFSET(Summary!$S$99,0,'Plot Patterns'!$A7-1))</f>
        <v>0.33531708977880287</v>
      </c>
      <c r="I7" s="33">
        <f ca="1">1/(OFFSET(Summary!$S$100,0,'Plot Patterns'!$A7-1))</f>
        <v>0.23882518500455374</v>
      </c>
      <c r="J7" s="33">
        <f ca="1">+'Completion Factors'!I12</f>
        <v>0.45085034946805486</v>
      </c>
      <c r="M7">
        <f t="shared" si="3"/>
        <v>6</v>
      </c>
      <c r="N7" s="33">
        <f t="shared" ca="1" si="1"/>
        <v>0.87236920958821751</v>
      </c>
      <c r="O7" s="33">
        <f t="shared" ca="1" si="0"/>
        <v>0.79694762105272743</v>
      </c>
      <c r="P7" s="33">
        <f t="shared" ca="1" si="0"/>
        <v>0.54946279991668567</v>
      </c>
      <c r="Q7" s="33">
        <f t="shared" ca="1" si="0"/>
        <v>0.48772992559400324</v>
      </c>
      <c r="R7" s="33">
        <f t="shared" ca="1" si="0"/>
        <v>0.73398434631249931</v>
      </c>
      <c r="S7" s="33">
        <f t="shared" ca="1" si="0"/>
        <v>0.64881720685741795</v>
      </c>
      <c r="T7" s="33">
        <f t="shared" ca="1" si="0"/>
        <v>0.48030827658425262</v>
      </c>
      <c r="U7" s="33">
        <f t="shared" ca="1" si="0"/>
        <v>0.45825167174674869</v>
      </c>
      <c r="V7" s="33">
        <f t="shared" ca="1" si="0"/>
        <v>0.64881720685741795</v>
      </c>
    </row>
    <row r="8" spans="1:27" x14ac:dyDescent="0.35">
      <c r="A8">
        <f t="shared" si="2"/>
        <v>7</v>
      </c>
      <c r="B8" s="33">
        <f ca="1">1/(OFFSET(Summary!$S$101,0,'Plot Patterns'!$A8-1))</f>
        <v>0.76723117777043492</v>
      </c>
      <c r="C8" s="33">
        <f ca="1">1/(OFFSET(Summary!$S$102,0,'Plot Patterns'!$A8-1))</f>
        <v>0.76355379014660452</v>
      </c>
      <c r="D8" s="33">
        <f ca="1">1/(OFFSET(Summary!$S$103,0,'Plot Patterns'!$A8-1))</f>
        <v>0.83525342885422393</v>
      </c>
      <c r="E8" s="33">
        <f ca="1">1/(OFFSET(Summary!$S$104,0,'Plot Patterns'!$A8-1))</f>
        <v>0.66559586726526832</v>
      </c>
      <c r="F8" s="33">
        <f ca="1">1/(OFFSET(Summary!$S$97,0,'Plot Patterns'!$A8-1))</f>
        <v>0.70903717936833455</v>
      </c>
      <c r="G8" s="33">
        <f ca="1">1/(OFFSET(Summary!$S$98,0,'Plot Patterns'!$A8-1))</f>
        <v>0.69488038341611413</v>
      </c>
      <c r="H8" s="33">
        <f ca="1">1/(OFFSET(Summary!$S$99,0,'Plot Patterns'!$A8-1))</f>
        <v>0.69812890205314559</v>
      </c>
      <c r="I8" s="33">
        <f ca="1">1/(OFFSET(Summary!$S$100,0,'Plot Patterns'!$A8-1))</f>
        <v>0.52116598744573639</v>
      </c>
      <c r="J8" s="33">
        <f ca="1">+'Completion Factors'!I13</f>
        <v>0.69488038341611413</v>
      </c>
      <c r="M8">
        <f t="shared" si="3"/>
        <v>7</v>
      </c>
      <c r="N8" s="33">
        <f t="shared" ca="1" si="1"/>
        <v>0.96166539271745277</v>
      </c>
      <c r="O8" s="33">
        <f t="shared" ca="1" si="0"/>
        <v>0.94117393251256787</v>
      </c>
      <c r="P8" s="33">
        <f t="shared" ca="1" si="0"/>
        <v>0.99191058259116549</v>
      </c>
      <c r="Q8" s="33">
        <f t="shared" ca="1" si="0"/>
        <v>0.99327788369405223</v>
      </c>
      <c r="R8" s="33">
        <f t="shared" ca="1" si="0"/>
        <v>0.96762340094042154</v>
      </c>
      <c r="S8" s="33">
        <f t="shared" ca="1" si="0"/>
        <v>0.95454335157877279</v>
      </c>
      <c r="T8" s="33">
        <f t="shared" ca="1" si="0"/>
        <v>0.99001955919052098</v>
      </c>
      <c r="U8" s="33">
        <f t="shared" ca="1" si="0"/>
        <v>0.99714196316261405</v>
      </c>
      <c r="V8" s="33">
        <f t="shared" ca="1" si="0"/>
        <v>0.95454335157877279</v>
      </c>
    </row>
    <row r="9" spans="1:27" x14ac:dyDescent="0.35">
      <c r="A9">
        <f t="shared" si="2"/>
        <v>8</v>
      </c>
      <c r="B9" s="33">
        <f ca="1">1/(OFFSET(Summary!$S$101,0,'Plot Patterns'!$A9-1))</f>
        <v>0.79781510656467536</v>
      </c>
      <c r="C9" s="33">
        <f ca="1">1/(OFFSET(Summary!$S$102,0,'Plot Patterns'!$A9-1))</f>
        <v>0.81127808980877025</v>
      </c>
      <c r="D9" s="33">
        <f ca="1">1/(OFFSET(Summary!$S$103,0,'Plot Patterns'!$A9-1))</f>
        <v>0.84206524611552536</v>
      </c>
      <c r="E9" s="33">
        <f ca="1">1/(OFFSET(Summary!$S$104,0,'Plot Patterns'!$A9-1))</f>
        <v>0.67010035982064009</v>
      </c>
      <c r="F9" s="33">
        <f ca="1">1/(OFFSET(Summary!$S$97,0,'Plot Patterns'!$A9-1))</f>
        <v>0.7327615048160574</v>
      </c>
      <c r="G9" s="33">
        <f ca="1">1/(OFFSET(Summary!$S$98,0,'Plot Patterns'!$A9-1))</f>
        <v>0.72797152928341335</v>
      </c>
      <c r="H9" s="33">
        <f ca="1">1/(OFFSET(Summary!$S$99,0,'Plot Patterns'!$A9-1))</f>
        <v>0.7051667773351501</v>
      </c>
      <c r="I9" s="33">
        <f ca="1">1/(OFFSET(Summary!$S$100,0,'Plot Patterns'!$A9-1))</f>
        <v>0.522659768317006</v>
      </c>
      <c r="J9" s="33">
        <f ca="1">+'Completion Factors'!I14</f>
        <v>0.72797152928341335</v>
      </c>
      <c r="M9">
        <f t="shared" si="3"/>
        <v>8</v>
      </c>
      <c r="N9" s="33">
        <f t="shared" ca="1" si="1"/>
        <v>0.9819790683419013</v>
      </c>
      <c r="O9" s="33">
        <f t="shared" ca="1" si="0"/>
        <v>0.97600530746767988</v>
      </c>
      <c r="P9" s="33">
        <f t="shared" ca="1" si="0"/>
        <v>0.95192420750055662</v>
      </c>
      <c r="Q9" s="33">
        <f t="shared" ca="1" si="0"/>
        <v>0.91840734526086587</v>
      </c>
      <c r="R9" s="33">
        <f t="shared" ca="1" si="0"/>
        <v>0.97870917561177495</v>
      </c>
      <c r="S9" s="33">
        <f t="shared" ca="1" si="0"/>
        <v>0.97165521064638127</v>
      </c>
      <c r="T9" s="33">
        <f t="shared" ca="1" si="0"/>
        <v>0.94711273401436991</v>
      </c>
      <c r="U9" s="33">
        <f t="shared" ca="1" si="0"/>
        <v>0.90090073719552577</v>
      </c>
      <c r="V9" s="33">
        <f t="shared" ca="1" si="0"/>
        <v>0.97165521064638127</v>
      </c>
    </row>
    <row r="10" spans="1:27" x14ac:dyDescent="0.35">
      <c r="A10">
        <f t="shared" si="2"/>
        <v>9</v>
      </c>
      <c r="B10" s="33">
        <f ca="1">1/(OFFSET(Summary!$S$101,0,'Plot Patterns'!$A10-1))</f>
        <v>0.81245632649971666</v>
      </c>
      <c r="C10" s="33">
        <f ca="1">1/(OFFSET(Summary!$S$102,0,'Plot Patterns'!$A10-1))</f>
        <v>0.83122303086004012</v>
      </c>
      <c r="D10" s="33">
        <f ca="1">1/(OFFSET(Summary!$S$103,0,'Plot Patterns'!$A10-1))</f>
        <v>0.88459274328837045</v>
      </c>
      <c r="E10" s="33">
        <f ca="1">1/(OFFSET(Summary!$S$104,0,'Plot Patterns'!$A10-1))</f>
        <v>0.72963305800902944</v>
      </c>
      <c r="F10" s="33">
        <f ca="1">1/(OFFSET(Summary!$S$97,0,'Plot Patterns'!$A10-1))</f>
        <v>0.74870198734779436</v>
      </c>
      <c r="G10" s="33">
        <f ca="1">1/(OFFSET(Summary!$S$98,0,'Plot Patterns'!$A10-1))</f>
        <v>0.74920766266373395</v>
      </c>
      <c r="H10" s="33">
        <f ca="1">1/(OFFSET(Summary!$S$99,0,'Plot Patterns'!$A10-1))</f>
        <v>0.7445436556916265</v>
      </c>
      <c r="I10" s="33">
        <f ca="1">1/(OFFSET(Summary!$S$100,0,'Plot Patterns'!$A10-1))</f>
        <v>0.58015244825309897</v>
      </c>
      <c r="J10" s="33">
        <f ca="1">+'Completion Factors'!I15</f>
        <v>0.74920766266373395</v>
      </c>
      <c r="M10">
        <f t="shared" si="3"/>
        <v>9</v>
      </c>
      <c r="N10" s="33">
        <f t="shared" ca="1" si="1"/>
        <v>0.96882812566153831</v>
      </c>
      <c r="O10" s="33">
        <f t="shared" ca="1" si="0"/>
        <v>0.99634905636426807</v>
      </c>
      <c r="P10" s="33">
        <f t="shared" ca="1" si="0"/>
        <v>0.99915002982098777</v>
      </c>
      <c r="Q10" s="33">
        <f t="shared" ca="1" si="0"/>
        <v>1</v>
      </c>
      <c r="R10" s="33">
        <f t="shared" ca="1" si="0"/>
        <v>0.97566462330121784</v>
      </c>
      <c r="S10" s="33">
        <f t="shared" ca="1" si="0"/>
        <v>0.99641055475150997</v>
      </c>
      <c r="T10" s="33">
        <f t="shared" ca="1" si="0"/>
        <v>0.99942805626375342</v>
      </c>
      <c r="U10" s="33">
        <f t="shared" ca="1" si="0"/>
        <v>1</v>
      </c>
      <c r="V10" s="33">
        <f t="shared" ca="1" si="0"/>
        <v>0.99641055475150997</v>
      </c>
    </row>
    <row r="11" spans="1:27" x14ac:dyDescent="0.35">
      <c r="A11">
        <f t="shared" si="2"/>
        <v>10</v>
      </c>
      <c r="B11" s="33">
        <f ca="1">1/(OFFSET(Summary!$S$101,0,'Plot Patterns'!$A11-1))</f>
        <v>0.83859696573626274</v>
      </c>
      <c r="C11" s="33">
        <f ca="1">1/(OFFSET(Summary!$S$102,0,'Plot Patterns'!$A11-1))</f>
        <v>0.83426889958948547</v>
      </c>
      <c r="D11" s="33">
        <f ca="1">1/(OFFSET(Summary!$S$103,0,'Plot Patterns'!$A11-1))</f>
        <v>0.88534526035780436</v>
      </c>
      <c r="E11" s="33">
        <f ca="1">1/(OFFSET(Summary!$S$104,0,'Plot Patterns'!$A11-1))</f>
        <v>0.72963305800902944</v>
      </c>
      <c r="F11" s="33">
        <f ca="1">1/(OFFSET(Summary!$S$97,0,'Plot Patterns'!$A11-1))</f>
        <v>0.76737638064042724</v>
      </c>
      <c r="G11" s="33">
        <f ca="1">1/(OFFSET(Summary!$S$98,0,'Plot Patterns'!$A11-1))</f>
        <v>0.75190659020124018</v>
      </c>
      <c r="H11" s="33">
        <f ca="1">1/(OFFSET(Summary!$S$99,0,'Plot Patterns'!$A11-1))</f>
        <v>0.74496973646609155</v>
      </c>
      <c r="I11" s="33">
        <f ca="1">1/(OFFSET(Summary!$S$100,0,'Plot Patterns'!$A11-1))</f>
        <v>0.58015244825309897</v>
      </c>
      <c r="J11" s="33">
        <f ca="1">+'Completion Factors'!I16</f>
        <v>0.75190659020124018</v>
      </c>
      <c r="M11">
        <f t="shared" si="3"/>
        <v>10</v>
      </c>
      <c r="N11" s="33">
        <f t="shared" ca="1" si="1"/>
        <v>0.98105483041687114</v>
      </c>
      <c r="O11" s="33">
        <f t="shared" ca="1" si="0"/>
        <v>0.97766032593445706</v>
      </c>
      <c r="P11" s="33">
        <f t="shared" ca="1" si="0"/>
        <v>0.95738182425919127</v>
      </c>
      <c r="Q11" s="33">
        <f t="shared" ca="1" si="0"/>
        <v>0.87249097864720404</v>
      </c>
      <c r="R11" s="33">
        <f t="shared" ca="1" si="0"/>
        <v>0.90869828478889081</v>
      </c>
      <c r="S11" s="33">
        <f t="shared" ca="1" si="0"/>
        <v>0.89507792646655726</v>
      </c>
      <c r="T11" s="33">
        <f t="shared" ca="1" si="0"/>
        <v>0.81077127780631342</v>
      </c>
      <c r="U11" s="33">
        <f t="shared" ca="1" si="0"/>
        <v>0.68220178523126873</v>
      </c>
      <c r="V11" s="33">
        <f t="shared" ca="1" si="0"/>
        <v>0.89507792646655726</v>
      </c>
    </row>
    <row r="12" spans="1:27" x14ac:dyDescent="0.35">
      <c r="A12">
        <f t="shared" si="2"/>
        <v>11</v>
      </c>
      <c r="B12" s="33">
        <f ca="1">1/(OFFSET(Summary!$S$101,0,'Plot Patterns'!$A12-1))</f>
        <v>0.85479112862624096</v>
      </c>
      <c r="C12" s="33">
        <f ca="1">1/(OFFSET(Summary!$S$102,0,'Plot Patterns'!$A12-1))</f>
        <v>0.85333205967224179</v>
      </c>
      <c r="D12" s="33">
        <f ca="1">1/(OFFSET(Summary!$S$103,0,'Plot Patterns'!$A12-1))</f>
        <v>0.92475670409021204</v>
      </c>
      <c r="E12" s="33">
        <f ca="1">1/(OFFSET(Summary!$S$104,0,'Plot Patterns'!$A12-1))</f>
        <v>0.83626430056655077</v>
      </c>
      <c r="F12" s="33">
        <f ca="1">1/(OFFSET(Summary!$S$97,0,'Plot Patterns'!$A12-1))</f>
        <v>0.84447873786699668</v>
      </c>
      <c r="G12" s="33">
        <f ca="1">1/(OFFSET(Summary!$S$98,0,'Plot Patterns'!$A12-1))</f>
        <v>0.84004595350652256</v>
      </c>
      <c r="H12" s="33">
        <f ca="1">1/(OFFSET(Summary!$S$99,0,'Plot Patterns'!$A12-1))</f>
        <v>0.91884080857148798</v>
      </c>
      <c r="I12" s="33">
        <f ca="1">1/(OFFSET(Summary!$S$100,0,'Plot Patterns'!$A12-1))</f>
        <v>0.85041180016323958</v>
      </c>
      <c r="J12" s="33">
        <f ca="1">+'Completion Factors'!I17</f>
        <v>0.84004595350652256</v>
      </c>
      <c r="M12">
        <f t="shared" si="3"/>
        <v>11</v>
      </c>
      <c r="N12" s="33">
        <f t="shared" ca="1" si="1"/>
        <v>0.95768646945459734</v>
      </c>
      <c r="O12" s="33">
        <f t="shared" ca="1" si="0"/>
        <v>0.95605176531641578</v>
      </c>
      <c r="P12" s="33">
        <f t="shared" ca="1" si="0"/>
        <v>1</v>
      </c>
      <c r="Q12" s="33">
        <f t="shared" ca="1" si="0"/>
        <v>1</v>
      </c>
      <c r="R12" s="33">
        <f t="shared" ca="1" si="0"/>
        <v>0.93667797326604318</v>
      </c>
      <c r="S12" s="33">
        <f t="shared" ca="1" si="0"/>
        <v>0.93176122251257631</v>
      </c>
      <c r="T12" s="33">
        <f t="shared" ca="1" si="0"/>
        <v>1</v>
      </c>
      <c r="U12" s="33">
        <f t="shared" ca="1" si="0"/>
        <v>1</v>
      </c>
      <c r="V12" s="33">
        <f t="shared" ca="1" si="0"/>
        <v>0.93176122251257631</v>
      </c>
    </row>
    <row r="13" spans="1:27" x14ac:dyDescent="0.35">
      <c r="A13">
        <f t="shared" si="2"/>
        <v>12</v>
      </c>
      <c r="B13" s="33">
        <f ca="1">1/(OFFSET(Summary!$S$101,0,'Plot Patterns'!$A13-1))</f>
        <v>0.89255842688583109</v>
      </c>
      <c r="C13" s="33">
        <f ca="1">1/(OFFSET(Summary!$S$102,0,'Plot Patterns'!$A13-1))</f>
        <v>0.89255842688583109</v>
      </c>
      <c r="D13" s="33">
        <f ca="1">1/(OFFSET(Summary!$S$103,0,'Plot Patterns'!$A13-1))</f>
        <v>0.92475670409021204</v>
      </c>
      <c r="E13" s="33">
        <f ca="1">1/(OFFSET(Summary!$S$104,0,'Plot Patterns'!$A13-1))</f>
        <v>0.83626430056655077</v>
      </c>
      <c r="F13" s="33">
        <f ca="1">1/(OFFSET(Summary!$S$97,0,'Plot Patterns'!$A13-1))</f>
        <v>0.90156784078356955</v>
      </c>
      <c r="G13" s="33">
        <f ca="1">1/(OFFSET(Summary!$S$98,0,'Plot Patterns'!$A13-1))</f>
        <v>0.90156784078356955</v>
      </c>
      <c r="H13" s="33">
        <f ca="1">1/(OFFSET(Summary!$S$99,0,'Plot Patterns'!$A13-1))</f>
        <v>0.91884080857148798</v>
      </c>
      <c r="I13" s="33">
        <f ca="1">1/(OFFSET(Summary!$S$100,0,'Plot Patterns'!$A13-1))</f>
        <v>0.85041180016323958</v>
      </c>
      <c r="J13" s="33">
        <f ca="1">+'Completion Factors'!I18</f>
        <v>0.90156784078356955</v>
      </c>
      <c r="M13">
        <f t="shared" si="3"/>
        <v>12</v>
      </c>
      <c r="N13" s="33">
        <f t="shared" ca="1" si="1"/>
        <v>0.99953896522874075</v>
      </c>
      <c r="O13" s="33">
        <f t="shared" ca="1" si="0"/>
        <v>0.99953896522874075</v>
      </c>
      <c r="P13" s="33">
        <f t="shared" ca="1" si="0"/>
        <v>1</v>
      </c>
      <c r="Q13" s="33">
        <f t="shared" ca="1" si="0"/>
        <v>1</v>
      </c>
      <c r="R13" s="33">
        <f t="shared" ca="1" si="0"/>
        <v>0.99967161568452267</v>
      </c>
      <c r="S13" s="33">
        <f t="shared" ca="1" si="0"/>
        <v>0.99967161568452267</v>
      </c>
      <c r="T13" s="33">
        <f t="shared" ca="1" si="0"/>
        <v>1</v>
      </c>
      <c r="U13" s="33">
        <f t="shared" ca="1" si="0"/>
        <v>1</v>
      </c>
      <c r="V13" s="33">
        <f t="shared" ca="1" si="0"/>
        <v>0.99967161568452267</v>
      </c>
    </row>
    <row r="14" spans="1:27" x14ac:dyDescent="0.35">
      <c r="A14">
        <f t="shared" si="2"/>
        <v>13</v>
      </c>
      <c r="B14" s="33">
        <f ca="1">1/(OFFSET(Summary!$S$101,0,'Plot Patterns'!$A14-1))</f>
        <v>0.89297011715953711</v>
      </c>
      <c r="C14" s="33">
        <f ca="1">1/(OFFSET(Summary!$S$102,0,'Plot Patterns'!$A14-1))</f>
        <v>0.89297011715953711</v>
      </c>
      <c r="D14" s="33">
        <f ca="1">1/(OFFSET(Summary!$S$103,0,'Plot Patterns'!$A14-1))</f>
        <v>0.92475670409021204</v>
      </c>
      <c r="E14" s="33">
        <f ca="1">1/(OFFSET(Summary!$S$104,0,'Plot Patterns'!$A14-1))</f>
        <v>0.83626430056655077</v>
      </c>
      <c r="F14" s="33">
        <f ca="1">1/(OFFSET(Summary!$S$97,0,'Plot Patterns'!$A14-1))</f>
        <v>0.90186399877546108</v>
      </c>
      <c r="G14" s="33">
        <f ca="1">1/(OFFSET(Summary!$S$98,0,'Plot Patterns'!$A14-1))</f>
        <v>0.90186399877546108</v>
      </c>
      <c r="H14" s="33">
        <f ca="1">1/(OFFSET(Summary!$S$99,0,'Plot Patterns'!$A14-1))</f>
        <v>0.91884080857148798</v>
      </c>
      <c r="I14" s="33">
        <f ca="1">1/(OFFSET(Summary!$S$100,0,'Plot Patterns'!$A14-1))</f>
        <v>0.85041180016323958</v>
      </c>
      <c r="J14" s="33">
        <f ca="1">+'Completion Factors'!I19</f>
        <v>0.90186399877546108</v>
      </c>
      <c r="M14">
        <f t="shared" si="3"/>
        <v>13</v>
      </c>
      <c r="N14" s="33">
        <f t="shared" ca="1" si="1"/>
        <v>0.99946935205987231</v>
      </c>
      <c r="O14" s="33">
        <f t="shared" ca="1" si="0"/>
        <v>0.99946935205987231</v>
      </c>
      <c r="P14" s="33">
        <f t="shared" ca="1" si="0"/>
        <v>1</v>
      </c>
      <c r="Q14" s="33">
        <f t="shared" ca="1" si="0"/>
        <v>1</v>
      </c>
      <c r="R14" s="33">
        <f t="shared" ca="1" si="0"/>
        <v>0.99850778516961813</v>
      </c>
      <c r="S14" s="33">
        <f t="shared" ca="1" si="0"/>
        <v>0.99850778516961813</v>
      </c>
      <c r="T14" s="33">
        <f t="shared" ca="1" si="0"/>
        <v>1</v>
      </c>
      <c r="U14" s="33">
        <f t="shared" ca="1" si="0"/>
        <v>1</v>
      </c>
      <c r="V14" s="33">
        <f t="shared" ca="1" si="0"/>
        <v>0.99850778516961813</v>
      </c>
    </row>
    <row r="15" spans="1:27" x14ac:dyDescent="0.35">
      <c r="A15">
        <f t="shared" si="2"/>
        <v>14</v>
      </c>
      <c r="B15" s="33">
        <f ca="1">1/(OFFSET(Summary!$S$101,0,'Plot Patterns'!$A15-1))</f>
        <v>0.89344422149529257</v>
      </c>
      <c r="C15" s="33">
        <f ca="1">1/(OFFSET(Summary!$S$102,0,'Plot Patterns'!$A15-1))</f>
        <v>0.89344422149529257</v>
      </c>
      <c r="D15" s="33">
        <f ca="1">1/(OFFSET(Summary!$S$103,0,'Plot Patterns'!$A15-1))</f>
        <v>0.92475670409021204</v>
      </c>
      <c r="E15" s="33">
        <f ca="1">1/(OFFSET(Summary!$S$104,0,'Plot Patterns'!$A15-1))</f>
        <v>0.83626430056655077</v>
      </c>
      <c r="F15" s="33">
        <f ca="1">1/(OFFSET(Summary!$S$97,0,'Plot Patterns'!$A15-1))</f>
        <v>0.90321178479570896</v>
      </c>
      <c r="G15" s="33">
        <f ca="1">1/(OFFSET(Summary!$S$98,0,'Plot Patterns'!$A15-1))</f>
        <v>0.90321178479570896</v>
      </c>
      <c r="H15" s="33">
        <f ca="1">1/(OFFSET(Summary!$S$99,0,'Plot Patterns'!$A15-1))</f>
        <v>0.91884080857148798</v>
      </c>
      <c r="I15" s="33">
        <f ca="1">1/(OFFSET(Summary!$S$100,0,'Plot Patterns'!$A15-1))</f>
        <v>0.85041180016323958</v>
      </c>
      <c r="J15" s="33">
        <f ca="1">+'Completion Factors'!I20</f>
        <v>0.90321178479570896</v>
      </c>
      <c r="M15">
        <f t="shared" si="3"/>
        <v>14</v>
      </c>
      <c r="N15" s="33">
        <f t="shared" ca="1" si="1"/>
        <v>0.95042091086035996</v>
      </c>
      <c r="O15" s="33">
        <f t="shared" ca="1" si="0"/>
        <v>0.95042091086035996</v>
      </c>
      <c r="P15" s="33">
        <f t="shared" ca="1" si="0"/>
        <v>1</v>
      </c>
      <c r="Q15" s="33">
        <f t="shared" ca="1" si="0"/>
        <v>1</v>
      </c>
      <c r="R15" s="33">
        <f t="shared" ca="1" si="0"/>
        <v>0.9650147301487414</v>
      </c>
      <c r="S15" s="33">
        <f t="shared" ca="1" si="0"/>
        <v>0.9650147301487414</v>
      </c>
      <c r="T15" s="33">
        <f t="shared" ca="1" si="0"/>
        <v>1</v>
      </c>
      <c r="U15" s="33">
        <f t="shared" ca="1" si="0"/>
        <v>1</v>
      </c>
      <c r="V15" s="33">
        <f t="shared" ca="1" si="0"/>
        <v>0.9650147301487414</v>
      </c>
    </row>
    <row r="16" spans="1:27" x14ac:dyDescent="0.35">
      <c r="A16">
        <f t="shared" si="2"/>
        <v>15</v>
      </c>
      <c r="B16" s="33">
        <f ca="1">1/(OFFSET(Summary!$S$101,0,'Plot Patterns'!$A16-1))</f>
        <v>0.94005109871426362</v>
      </c>
      <c r="C16" s="33">
        <f ca="1">1/(OFFSET(Summary!$S$102,0,'Plot Patterns'!$A16-1))</f>
        <v>0.94005109871426362</v>
      </c>
      <c r="D16" s="33">
        <f ca="1">1/(OFFSET(Summary!$S$103,0,'Plot Patterns'!$A16-1))</f>
        <v>0.92475670409021204</v>
      </c>
      <c r="E16" s="33">
        <f ca="1">1/(OFFSET(Summary!$S$104,0,'Plot Patterns'!$A16-1))</f>
        <v>0.83626430056655077</v>
      </c>
      <c r="F16" s="33">
        <f ca="1">1/(OFFSET(Summary!$S$97,0,'Plot Patterns'!$A16-1))</f>
        <v>0.93595647462966025</v>
      </c>
      <c r="G16" s="33">
        <f ca="1">1/(OFFSET(Summary!$S$98,0,'Plot Patterns'!$A16-1))</f>
        <v>0.93595647462966025</v>
      </c>
      <c r="H16" s="33">
        <f ca="1">1/(OFFSET(Summary!$S$99,0,'Plot Patterns'!$A16-1))</f>
        <v>0.91884080857148798</v>
      </c>
      <c r="I16" s="33">
        <f ca="1">1/(OFFSET(Summary!$S$100,0,'Plot Patterns'!$A16-1))</f>
        <v>0.85041180016323958</v>
      </c>
      <c r="J16" s="33">
        <f ca="1">+'Completion Factors'!I21</f>
        <v>0.93595647462966025</v>
      </c>
      <c r="M16">
        <f t="shared" si="3"/>
        <v>15</v>
      </c>
      <c r="N16" s="33">
        <f t="shared" ca="1" si="1"/>
        <v>0.9993490118854752</v>
      </c>
      <c r="O16" s="33">
        <f t="shared" ca="1" si="0"/>
        <v>0.9993490118854752</v>
      </c>
      <c r="P16" s="33">
        <f t="shared" ca="1" si="0"/>
        <v>1</v>
      </c>
      <c r="Q16" s="33">
        <f t="shared" ca="1" si="0"/>
        <v>1</v>
      </c>
      <c r="R16" s="33">
        <f t="shared" ca="1" si="0"/>
        <v>0.99954327438088775</v>
      </c>
      <c r="S16" s="33">
        <f t="shared" ca="1" si="0"/>
        <v>0.99954327438088775</v>
      </c>
      <c r="T16" s="33">
        <f t="shared" ca="1" si="0"/>
        <v>1</v>
      </c>
      <c r="U16" s="33">
        <f t="shared" ca="1" si="0"/>
        <v>1</v>
      </c>
      <c r="V16" s="33">
        <f t="shared" ca="1" si="0"/>
        <v>0.99954327438088775</v>
      </c>
    </row>
    <row r="17" spans="1:22" x14ac:dyDescent="0.35">
      <c r="A17">
        <f t="shared" si="2"/>
        <v>16</v>
      </c>
      <c r="B17" s="33">
        <f ca="1">1/(OFFSET(Summary!$S$101,0,'Plot Patterns'!$A17-1))</f>
        <v>0.94066345944613083</v>
      </c>
      <c r="C17" s="33">
        <f ca="1">1/(OFFSET(Summary!$S$102,0,'Plot Patterns'!$A17-1))</f>
        <v>0.94066345944613083</v>
      </c>
      <c r="D17" s="33">
        <f ca="1">1/(OFFSET(Summary!$S$103,0,'Plot Patterns'!$A17-1))</f>
        <v>0.92475670409021204</v>
      </c>
      <c r="E17" s="33">
        <f ca="1">1/(OFFSET(Summary!$S$104,0,'Plot Patterns'!$A17-1))</f>
        <v>0.83626430056655077</v>
      </c>
      <c r="F17" s="33">
        <f ca="1">1/(OFFSET(Summary!$S$97,0,'Plot Patterns'!$A17-1))</f>
        <v>0.93638414525813018</v>
      </c>
      <c r="G17" s="33">
        <f ca="1">1/(OFFSET(Summary!$S$98,0,'Plot Patterns'!$A17-1))</f>
        <v>0.93638414525813018</v>
      </c>
      <c r="H17" s="33">
        <f ca="1">1/(OFFSET(Summary!$S$99,0,'Plot Patterns'!$A17-1))</f>
        <v>0.91884080857148798</v>
      </c>
      <c r="I17" s="33">
        <f ca="1">1/(OFFSET(Summary!$S$100,0,'Plot Patterns'!$A17-1))</f>
        <v>0.85041180016323958</v>
      </c>
      <c r="J17" s="33">
        <f ca="1">+'Completion Factors'!I22</f>
        <v>0.93638414525813018</v>
      </c>
      <c r="M17">
        <f t="shared" si="3"/>
        <v>16</v>
      </c>
      <c r="N17" s="33">
        <f t="shared" ca="1" si="1"/>
        <v>0.94101495606018093</v>
      </c>
      <c r="O17" s="33">
        <f t="shared" ca="1" si="0"/>
        <v>0.94101495606018093</v>
      </c>
      <c r="P17" s="33">
        <f t="shared" ca="1" si="0"/>
        <v>0.92512283031851705</v>
      </c>
      <c r="Q17" s="33">
        <f t="shared" ca="1" si="0"/>
        <v>0.83626430056655077</v>
      </c>
      <c r="R17" s="33">
        <f t="shared" ca="1" si="0"/>
        <v>0.93666253205437344</v>
      </c>
      <c r="S17" s="33">
        <f t="shared" ca="1" si="0"/>
        <v>0.93666253205437344</v>
      </c>
      <c r="T17" s="33">
        <f t="shared" ca="1" si="0"/>
        <v>0.91915950826536874</v>
      </c>
      <c r="U17" s="33">
        <f t="shared" ca="1" si="0"/>
        <v>0.85041180016323958</v>
      </c>
      <c r="V17" s="33">
        <f t="shared" ca="1" si="0"/>
        <v>0.93666253205437344</v>
      </c>
    </row>
    <row r="18" spans="1:22" x14ac:dyDescent="0.35">
      <c r="A18">
        <f t="shared" si="2"/>
        <v>17</v>
      </c>
      <c r="B18" s="33">
        <f ca="1">1/(OFFSET(Summary!$S$101,0,'Plot Patterns'!$A18-1))</f>
        <v>0.99962647074652056</v>
      </c>
      <c r="C18" s="33">
        <f ca="1">1/(OFFSET(Summary!$S$102,0,'Plot Patterns'!$A18-1))</f>
        <v>0.99962647074652056</v>
      </c>
      <c r="D18" s="33">
        <f ca="1">1/(OFFSET(Summary!$S$103,0,'Plot Patterns'!$A18-1))</f>
        <v>0.99960424041402274</v>
      </c>
      <c r="E18" s="33">
        <f ca="1">1/(OFFSET(Summary!$S$104,0,'Plot Patterns'!$A18-1))</f>
        <v>1</v>
      </c>
      <c r="F18" s="33">
        <f ca="1">1/(OFFSET(Summary!$S$97,0,'Plot Patterns'!$A18-1))</f>
        <v>0.99970278858530548</v>
      </c>
      <c r="G18" s="33">
        <f ca="1">1/(OFFSET(Summary!$S$98,0,'Plot Patterns'!$A18-1))</f>
        <v>0.99970278858530548</v>
      </c>
      <c r="H18" s="33">
        <f ca="1">1/(OFFSET(Summary!$S$99,0,'Plot Patterns'!$A18-1))</f>
        <v>0.9996532705248492</v>
      </c>
      <c r="I18" s="33">
        <f ca="1">1/(OFFSET(Summary!$S$100,0,'Plot Patterns'!$A18-1))</f>
        <v>1</v>
      </c>
      <c r="J18" s="33">
        <f ca="1">+'Completion Factors'!I23</f>
        <v>0.99970278858530548</v>
      </c>
      <c r="M18">
        <f t="shared" si="3"/>
        <v>17</v>
      </c>
      <c r="N18" s="33">
        <f t="shared" ca="1" si="1"/>
        <v>0.99962647074652056</v>
      </c>
      <c r="O18" s="33">
        <f t="shared" ref="O18:O23" ca="1" si="4">+C18/C19</f>
        <v>0.99962647074652056</v>
      </c>
      <c r="P18" s="33">
        <f t="shared" ref="P18:P23" ca="1" si="5">+D18/D19</f>
        <v>0.99960424041402274</v>
      </c>
      <c r="Q18" s="33">
        <f t="shared" ref="Q18:Q23" ca="1" si="6">+E18/E19</f>
        <v>1</v>
      </c>
      <c r="R18" s="33">
        <f t="shared" ref="R18:R23" ca="1" si="7">+F18/F19</f>
        <v>0.99970278858530548</v>
      </c>
      <c r="S18" s="33">
        <f t="shared" ref="S18:S23" ca="1" si="8">+G18/G19</f>
        <v>0.99970278858530548</v>
      </c>
      <c r="T18" s="33">
        <f t="shared" ref="T18:T23" ca="1" si="9">+H18/H19</f>
        <v>0.9996532705248492</v>
      </c>
      <c r="U18" s="33">
        <f t="shared" ref="U18:U23" ca="1" si="10">+I18/I19</f>
        <v>1</v>
      </c>
      <c r="V18" s="33">
        <f t="shared" ref="V18:V23" ca="1" si="11">+J18/J19</f>
        <v>0.99970278858530548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G30" sqref="G30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1409</v>
      </c>
      <c r="C8" s="14">
        <f>+'Completion Factors'!J30</f>
        <v>1</v>
      </c>
      <c r="D8" s="13">
        <f>MAX((1/C8-1)*B8,0)</f>
        <v>0</v>
      </c>
      <c r="E8" s="13">
        <f t="shared" ref="E8:E31" si="1">D8</f>
        <v>0</v>
      </c>
      <c r="F8" s="13"/>
      <c r="G8" s="13">
        <f>B8+D8+F8</f>
        <v>1409</v>
      </c>
      <c r="H8" s="15">
        <f t="shared" ref="H8:H28" si="2">G8-B8</f>
        <v>0</v>
      </c>
      <c r="I8" s="13">
        <f>+[1]Summary!F7</f>
        <v>7044</v>
      </c>
      <c r="J8" s="13">
        <f>100*$G8/$I8</f>
        <v>20.002839295854628</v>
      </c>
      <c r="K8" s="13">
        <f t="shared" ref="K8:K31" si="3">100*(B8/I8)</f>
        <v>20.002839295854628</v>
      </c>
      <c r="L8" s="13">
        <f t="shared" ref="L8:L3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0</v>
      </c>
      <c r="T8" s="18">
        <f ca="1">+OFFSET([2]Sheet1!C31,$Q$8,$Q8)</f>
        <v>448.79</v>
      </c>
      <c r="U8" s="18">
        <f ca="1">+OFFSET([2]Sheet1!D31,$Q$8,$Q8)</f>
        <v>874.15</v>
      </c>
      <c r="V8" s="18">
        <f ca="1">+OFFSET([2]Sheet1!E31,$Q$8,$Q8)</f>
        <v>67.680000000000007</v>
      </c>
      <c r="W8" s="18">
        <f ca="1">+OFFSET([2]Sheet1!F31,$Q$8,$Q8)</f>
        <v>0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0</v>
      </c>
      <c r="AB8" s="18">
        <f ca="1">+OFFSET([2]Sheet1!K31,$Q$8,$Q8)</f>
        <v>0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0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18.440000000000001</v>
      </c>
      <c r="AJ8" s="18">
        <f ca="1">+OFFSET([2]Sheet1!S31,$Q$8,$Q8)</f>
        <v>0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4512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4512</v>
      </c>
      <c r="H9" s="15">
        <f t="shared" ca="1" si="2"/>
        <v>0</v>
      </c>
      <c r="I9" s="13">
        <f>+[1]Summary!F8</f>
        <v>5018</v>
      </c>
      <c r="J9" s="13">
        <f t="shared" ref="J9:J26" ca="1" si="8">100*$G9/$I9</f>
        <v>89.916301315265045</v>
      </c>
      <c r="K9" s="13">
        <f t="shared" si="3"/>
        <v>89.916301315265045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0</v>
      </c>
      <c r="T9" s="18">
        <f ca="1">+OFFSET([2]Sheet1!C32,$Q$8,$Q9)</f>
        <v>1472.4</v>
      </c>
      <c r="U9" s="18">
        <f ca="1">+OFFSET([2]Sheet1!D32,$Q$8,$Q9)</f>
        <v>1749.17</v>
      </c>
      <c r="V9" s="18">
        <f ca="1">+OFFSET([2]Sheet1!E32,$Q$8,$Q9)</f>
        <v>54.26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86.35</v>
      </c>
      <c r="Z9" s="18">
        <f ca="1">+OFFSET([2]Sheet1!I32,$Q$8,$Q9)</f>
        <v>0</v>
      </c>
      <c r="AA9" s="18">
        <f ca="1">+OFFSET([2]Sheet1!J32,$Q$8,$Q9)</f>
        <v>0</v>
      </c>
      <c r="AB9" s="18">
        <f ca="1">+OFFSET([2]Sheet1!K32,$Q$8,$Q9)</f>
        <v>1121.81</v>
      </c>
      <c r="AC9" s="18">
        <f ca="1">+OFFSET([2]Sheet1!L32,$Q$8,$Q9)</f>
        <v>0</v>
      </c>
      <c r="AD9" s="18">
        <f ca="1">+OFFSET([2]Sheet1!M32,$Q$8,$Q9)</f>
        <v>0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18.440000000000001</v>
      </c>
      <c r="AI9" s="18">
        <f ca="1">+OFFSET([2]Sheet1!R32,$Q$8,$Q9)</f>
        <v>0</v>
      </c>
      <c r="AJ9" s="18">
        <f ca="1">+OFFSET([2]Sheet1!S32,$Q$8,$Q9)</f>
        <v>9.3699999999999992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4511.7999999999993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5917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5917</v>
      </c>
      <c r="H10" s="15">
        <f t="shared" ca="1" si="2"/>
        <v>0</v>
      </c>
      <c r="I10" s="13">
        <f>+[1]Summary!F9</f>
        <v>5830</v>
      </c>
      <c r="J10" s="13">
        <f t="shared" ca="1" si="8"/>
        <v>101.49228130360206</v>
      </c>
      <c r="K10" s="13">
        <f t="shared" si="3"/>
        <v>101.49228130360206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0</v>
      </c>
      <c r="T10" s="18">
        <f ca="1">+OFFSET([2]Sheet1!C33,$Q$8,$Q10)</f>
        <v>868.84</v>
      </c>
      <c r="U10" s="18">
        <f ca="1">+OFFSET([2]Sheet1!D33,$Q$8,$Q10)</f>
        <v>3081.91</v>
      </c>
      <c r="V10" s="18">
        <f ca="1">+OFFSET([2]Sheet1!E33,$Q$8,$Q10)</f>
        <v>90.54</v>
      </c>
      <c r="W10" s="18">
        <f ca="1">+OFFSET([2]Sheet1!F33,$Q$8,$Q10)</f>
        <v>13.37</v>
      </c>
      <c r="X10" s="18">
        <f ca="1">+OFFSET([2]Sheet1!G33,$Q$8,$Q10)</f>
        <v>311.11</v>
      </c>
      <c r="Y10" s="18">
        <f ca="1">+OFFSET([2]Sheet1!H33,$Q$8,$Q10)</f>
        <v>9.3000000000000007</v>
      </c>
      <c r="Z10" s="18">
        <f ca="1">+OFFSET([2]Sheet1!I33,$Q$8,$Q10)</f>
        <v>-11.54</v>
      </c>
      <c r="AA10" s="18">
        <f ca="1">+OFFSET([2]Sheet1!J33,$Q$8,$Q10)</f>
        <v>-8.7100000000000009</v>
      </c>
      <c r="AB10" s="18">
        <f ca="1">+OFFSET([2]Sheet1!K33,$Q$8,$Q10)</f>
        <v>-11.97</v>
      </c>
      <c r="AC10" s="18">
        <f ca="1">+OFFSET([2]Sheet1!L33,$Q$8,$Q10)</f>
        <v>0</v>
      </c>
      <c r="AD10" s="18">
        <f ca="1">+OFFSET([2]Sheet1!M33,$Q$8,$Q10)</f>
        <v>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1574.44</v>
      </c>
      <c r="AH10" s="18">
        <f ca="1">+OFFSET([2]Sheet1!Q33,$Q$8,$Q10)</f>
        <v>0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5917.2899999999991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1140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1140</v>
      </c>
      <c r="H11" s="15">
        <f t="shared" ca="1" si="2"/>
        <v>0</v>
      </c>
      <c r="I11" s="13">
        <f>+[1]Summary!F10</f>
        <v>6649</v>
      </c>
      <c r="J11" s="13">
        <f t="shared" ca="1" si="8"/>
        <v>17.145435403820123</v>
      </c>
      <c r="K11" s="13">
        <f t="shared" si="3"/>
        <v>17.145435403820123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0</v>
      </c>
      <c r="T11" s="18">
        <f ca="1">+OFFSET([2]Sheet1!C34,$Q$8,$Q11)</f>
        <v>341.37</v>
      </c>
      <c r="U11" s="18">
        <f ca="1">+OFFSET([2]Sheet1!D34,$Q$8,$Q11)</f>
        <v>780.36</v>
      </c>
      <c r="V11" s="18">
        <f ca="1">+OFFSET([2]Sheet1!E34,$Q$8,$Q11)</f>
        <v>0</v>
      </c>
      <c r="W11" s="18">
        <f ca="1">+OFFSET([2]Sheet1!F34,$Q$8,$Q11)</f>
        <v>0</v>
      </c>
      <c r="X11" s="18">
        <f ca="1">+OFFSET([2]Sheet1!G34,$Q$8,$Q11)</f>
        <v>0</v>
      </c>
      <c r="Y11" s="18">
        <f ca="1">+OFFSET([2]Sheet1!H34,$Q$8,$Q11)</f>
        <v>0</v>
      </c>
      <c r="Z11" s="18">
        <f ca="1">+OFFSET([2]Sheet1!I34,$Q$8,$Q11)</f>
        <v>0</v>
      </c>
      <c r="AA11" s="18">
        <f ca="1">+OFFSET([2]Sheet1!J34,$Q$8,$Q11)</f>
        <v>0</v>
      </c>
      <c r="AB11" s="18">
        <f ca="1">+OFFSET([2]Sheet1!K34,$Q$8,$Q11)</f>
        <v>0</v>
      </c>
      <c r="AC11" s="18">
        <f ca="1">+OFFSET([2]Sheet1!L34,$Q$8,$Q11)</f>
        <v>0</v>
      </c>
      <c r="AD11" s="18">
        <f ca="1">+OFFSET([2]Sheet1!M34,$Q$8,$Q11)</f>
        <v>0</v>
      </c>
      <c r="AE11" s="18">
        <f ca="1">+OFFSET([2]Sheet1!N34,$Q$8,$Q11)</f>
        <v>0</v>
      </c>
      <c r="AF11" s="18">
        <f ca="1">+OFFSET([2]Sheet1!O34,$Q$8,$Q11)</f>
        <v>18.440000000000001</v>
      </c>
      <c r="AG11" s="18">
        <f ca="1">+OFFSET([2]Sheet1!P34,$Q$8,$Q11)</f>
        <v>0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1140.17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4220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4220</v>
      </c>
      <c r="H12" s="15">
        <f t="shared" ca="1" si="2"/>
        <v>0</v>
      </c>
      <c r="I12" s="13">
        <f>+[1]Summary!F11</f>
        <v>5048</v>
      </c>
      <c r="J12" s="13">
        <f t="shared" ca="1" si="8"/>
        <v>83.597464342313785</v>
      </c>
      <c r="K12" s="13">
        <f t="shared" si="3"/>
        <v>83.597464342313785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0</v>
      </c>
      <c r="T12" s="18">
        <f ca="1">+OFFSET([2]Sheet1!C35,$Q$8,$Q12)</f>
        <v>1710.02</v>
      </c>
      <c r="U12" s="18">
        <f ca="1">+OFFSET([2]Sheet1!D35,$Q$8,$Q12)</f>
        <v>2403.54</v>
      </c>
      <c r="V12" s="18">
        <f ca="1">+OFFSET([2]Sheet1!E35,$Q$8,$Q12)</f>
        <v>32.69</v>
      </c>
      <c r="W12" s="18">
        <f ca="1">+OFFSET([2]Sheet1!F35,$Q$8,$Q12)</f>
        <v>58.97</v>
      </c>
      <c r="X12" s="18">
        <f ca="1">+OFFSET([2]Sheet1!G35,$Q$8,$Q12)</f>
        <v>-1.67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16.57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0</v>
      </c>
      <c r="AI12" s="18">
        <f ca="1">+OFFSET([2]Sheet1!R35,$Q$8,$Q12)</f>
        <v>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4220.119999999999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3382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3382</v>
      </c>
      <c r="H13" s="15">
        <f t="shared" ca="1" si="2"/>
        <v>0</v>
      </c>
      <c r="I13" s="13">
        <f>+[1]Summary!F12</f>
        <v>5857</v>
      </c>
      <c r="J13" s="13">
        <f t="shared" ca="1" si="8"/>
        <v>57.742871777360421</v>
      </c>
      <c r="K13" s="13">
        <f t="shared" si="3"/>
        <v>57.742871777360428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0</v>
      </c>
      <c r="T13" s="18">
        <f ca="1">+OFFSET([2]Sheet1!C36,$Q$8,$Q13)</f>
        <v>425.27</v>
      </c>
      <c r="U13" s="18">
        <f ca="1">+OFFSET([2]Sheet1!D36,$Q$8,$Q13)</f>
        <v>1095.3900000000001</v>
      </c>
      <c r="V13" s="18">
        <f ca="1">+OFFSET([2]Sheet1!E36,$Q$8,$Q13)</f>
        <v>339.38</v>
      </c>
      <c r="W13" s="18">
        <f ca="1">+OFFSET([2]Sheet1!F36,$Q$8,$Q13)</f>
        <v>0</v>
      </c>
      <c r="X13" s="18">
        <f ca="1">+OFFSET([2]Sheet1!G36,$Q$8,$Q13)</f>
        <v>0</v>
      </c>
      <c r="Y13" s="18">
        <f ca="1">+OFFSET([2]Sheet1!H36,$Q$8,$Q13)</f>
        <v>0</v>
      </c>
      <c r="Z13" s="18">
        <f ca="1">+OFFSET([2]Sheet1!I36,$Q$8,$Q13)</f>
        <v>-60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1581.94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0</v>
      </c>
      <c r="AH13" s="18">
        <f ca="1">+OFFSET([2]Sheet1!Q36,$Q$8,$Q13)</f>
        <v>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3381.98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4505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4505</v>
      </c>
      <c r="H14" s="15">
        <f t="shared" ca="1" si="2"/>
        <v>0</v>
      </c>
      <c r="I14" s="13">
        <f>+[1]Summary!F13</f>
        <v>5855</v>
      </c>
      <c r="J14" s="13">
        <f t="shared" ca="1" si="8"/>
        <v>76.942783945345852</v>
      </c>
      <c r="K14" s="13">
        <f t="shared" si="3"/>
        <v>76.942783945345866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11.2</v>
      </c>
      <c r="T14" s="18">
        <f ca="1">+OFFSET([2]Sheet1!C37,$Q$8,$Q14)</f>
        <v>209.96</v>
      </c>
      <c r="U14" s="18">
        <f ca="1">+OFFSET([2]Sheet1!D37,$Q$8,$Q14)</f>
        <v>2339.88</v>
      </c>
      <c r="V14" s="18">
        <f ca="1">+OFFSET([2]Sheet1!E37,$Q$8,$Q14)</f>
        <v>85.39</v>
      </c>
      <c r="W14" s="18">
        <f ca="1">+OFFSET([2]Sheet1!F37,$Q$8,$Q14)</f>
        <v>182.35</v>
      </c>
      <c r="X14" s="18">
        <f ca="1">+OFFSET([2]Sheet1!G37,$Q$8,$Q14)</f>
        <v>0</v>
      </c>
      <c r="Y14" s="18">
        <f ca="1">+OFFSET([2]Sheet1!H37,$Q$8,$Q14)</f>
        <v>0</v>
      </c>
      <c r="Z14" s="18">
        <f ca="1">+OFFSET([2]Sheet1!I37,$Q$8,$Q14)</f>
        <v>0</v>
      </c>
      <c r="AA14" s="18">
        <f ca="1">+OFFSET([2]Sheet1!J37,$Q$8,$Q14)</f>
        <v>34.17</v>
      </c>
      <c r="AB14" s="18">
        <f ca="1">+OFFSET([2]Sheet1!K37,$Q$8,$Q14)</f>
        <v>67.239999999999995</v>
      </c>
      <c r="AC14" s="18">
        <f ca="1">+OFFSET([2]Sheet1!L37,$Q$8,$Q14)</f>
        <v>18.440000000000001</v>
      </c>
      <c r="AD14" s="18">
        <f ca="1">+OFFSET([2]Sheet1!M37,$Q$8,$Q14)</f>
        <v>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1556</v>
      </c>
      <c r="AJ14" s="18">
        <f ca="1">+OFFSET([2]Sheet1!S37,$Q$8,$Q14)</f>
        <v>0</v>
      </c>
      <c r="AK14" s="18">
        <f ca="1">+OFFSET([2]Sheet1!T37,$Q$8,$Q14)</f>
        <v>4504.6299999999992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1617</v>
      </c>
      <c r="C15" s="14">
        <f ca="1">++'Completion Factors'!J23</f>
        <v>0.99970278858530548</v>
      </c>
      <c r="D15" s="13">
        <f t="shared" ca="1" si="6"/>
        <v>0.48073373711522249</v>
      </c>
      <c r="E15" s="13">
        <f t="shared" ca="1" si="1"/>
        <v>0.48073373711522249</v>
      </c>
      <c r="F15" s="13"/>
      <c r="G15" s="13">
        <f t="shared" ca="1" si="7"/>
        <v>1617.4807337371153</v>
      </c>
      <c r="H15" s="15">
        <f t="shared" ca="1" si="2"/>
        <v>0.48073373711531531</v>
      </c>
      <c r="I15" s="13">
        <f>+[1]Summary!F14</f>
        <v>6669</v>
      </c>
      <c r="J15" s="13">
        <f t="shared" ca="1" si="8"/>
        <v>24.25372220328558</v>
      </c>
      <c r="K15" s="13">
        <f t="shared" si="3"/>
        <v>24.246513720197932</v>
      </c>
      <c r="L15" s="13">
        <f t="shared" ca="1" si="4"/>
        <v>7.2084830876484318E-3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25.08</v>
      </c>
      <c r="T15" s="18">
        <f ca="1">+OFFSET([2]Sheet1!C38,$Q$8,$Q15)</f>
        <v>267.98</v>
      </c>
      <c r="U15" s="18">
        <f ca="1">+OFFSET([2]Sheet1!D38,$Q$8,$Q15)</f>
        <v>962.53</v>
      </c>
      <c r="V15" s="18">
        <f ca="1">+OFFSET([2]Sheet1!E38,$Q$8,$Q15)</f>
        <v>31.28</v>
      </c>
      <c r="W15" s="18">
        <f ca="1">+OFFSET([2]Sheet1!F38,$Q$8,$Q15)</f>
        <v>298.60000000000002</v>
      </c>
      <c r="X15" s="18">
        <f ca="1">+OFFSET([2]Sheet1!G38,$Q$8,$Q15)</f>
        <v>0</v>
      </c>
      <c r="Y15" s="18">
        <f ca="1">+OFFSET([2]Sheet1!H38,$Q$8,$Q15)</f>
        <v>5.0999999999999996</v>
      </c>
      <c r="Z15" s="18">
        <f ca="1">+OFFSET([2]Sheet1!I38,$Q$8,$Q15)</f>
        <v>0</v>
      </c>
      <c r="AA15" s="18">
        <f ca="1">+OFFSET([2]Sheet1!J38,$Q$8,$Q15)</f>
        <v>0</v>
      </c>
      <c r="AB15" s="18">
        <f ca="1">+OFFSET([2]Sheet1!K38,$Q$8,$Q15)</f>
        <v>25.94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0</v>
      </c>
      <c r="AF15" s="18">
        <f ca="1">+OFFSET([2]Sheet1!O38,$Q$8,$Q15)</f>
        <v>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1616.5099999999998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3208</v>
      </c>
      <c r="C16" s="14">
        <f ca="1">++'Completion Factors'!J22</f>
        <v>0.93638414525813018</v>
      </c>
      <c r="D16" s="13">
        <f t="shared" ca="1" si="6"/>
        <v>217.94438003396615</v>
      </c>
      <c r="E16" s="13">
        <f t="shared" ca="1" si="1"/>
        <v>217.94438003396615</v>
      </c>
      <c r="F16" s="13"/>
      <c r="G16" s="13">
        <f t="shared" ca="1" si="7"/>
        <v>3425.9443800339664</v>
      </c>
      <c r="H16" s="15">
        <f t="shared" ca="1" si="2"/>
        <v>217.94438003396635</v>
      </c>
      <c r="I16" s="13">
        <f>+[1]Summary!F15</f>
        <v>4791</v>
      </c>
      <c r="J16" s="13">
        <f t="shared" ca="1" si="8"/>
        <v>71.50791859807903</v>
      </c>
      <c r="K16" s="13">
        <f t="shared" si="3"/>
        <v>66.958881235650182</v>
      </c>
      <c r="L16" s="13">
        <f t="shared" ca="1" si="4"/>
        <v>4.549037362428848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0</v>
      </c>
      <c r="T16" s="18">
        <f ca="1">+OFFSET([2]Sheet1!C39,$Q$8,$Q16)</f>
        <v>2028.75</v>
      </c>
      <c r="U16" s="18">
        <f ca="1">+OFFSET([2]Sheet1!D39,$Q$8,$Q16)</f>
        <v>1038.1600000000001</v>
      </c>
      <c r="V16" s="18">
        <f ca="1">+OFFSET([2]Sheet1!E39,$Q$8,$Q16)</f>
        <v>87.95</v>
      </c>
      <c r="W16" s="18">
        <f ca="1">+OFFSET([2]Sheet1!F39,$Q$8,$Q16)</f>
        <v>0</v>
      </c>
      <c r="X16" s="18">
        <f ca="1">+OFFSET([2]Sheet1!G39,$Q$8,$Q16)</f>
        <v>35.119999999999997</v>
      </c>
      <c r="Y16" s="18">
        <f ca="1">+OFFSET([2]Sheet1!H39,$Q$8,$Q16)</f>
        <v>0</v>
      </c>
      <c r="Z16" s="18">
        <f ca="1">+OFFSET([2]Sheet1!I39,$Q$8,$Q16)</f>
        <v>0</v>
      </c>
      <c r="AA16" s="18">
        <f ca="1">+OFFSET([2]Sheet1!J39,$Q$8,$Q16)</f>
        <v>9.3699999999999992</v>
      </c>
      <c r="AB16" s="18">
        <f ca="1">+OFFSET([2]Sheet1!K39,$Q$8,$Q16)</f>
        <v>0</v>
      </c>
      <c r="AC16" s="18">
        <f ca="1">+OFFSET([2]Sheet1!L39,$Q$8,$Q16)</f>
        <v>9.07</v>
      </c>
      <c r="AD16" s="18">
        <f ca="1">+OFFSET([2]Sheet1!M39,$Q$8,$Q16)</f>
        <v>0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3208.4199999999996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3448</v>
      </c>
      <c r="C17" s="14">
        <f ca="1">++'Completion Factors'!J21</f>
        <v>0.93595647462966025</v>
      </c>
      <c r="D17" s="13">
        <f t="shared" ca="1" si="6"/>
        <v>235.93199199172832</v>
      </c>
      <c r="E17" s="13">
        <f t="shared" ca="1" si="1"/>
        <v>235.93199199172832</v>
      </c>
      <c r="F17" s="13"/>
      <c r="G17" s="13">
        <f t="shared" ca="1" si="7"/>
        <v>3683.9319919917284</v>
      </c>
      <c r="H17" s="15">
        <f t="shared" ca="1" si="2"/>
        <v>235.93199199172841</v>
      </c>
      <c r="I17" s="13">
        <f>+[1]Summary!F16</f>
        <v>5819</v>
      </c>
      <c r="J17" s="13">
        <f t="shared" ca="1" si="8"/>
        <v>63.308678329467753</v>
      </c>
      <c r="K17" s="13">
        <f t="shared" si="3"/>
        <v>59.254167382711806</v>
      </c>
      <c r="L17" s="13">
        <f t="shared" ca="1" si="4"/>
        <v>4.054510946755947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0</v>
      </c>
      <c r="T17" s="18">
        <f ca="1">+OFFSET([2]Sheet1!C40,$Q$8,$Q17)</f>
        <v>447</v>
      </c>
      <c r="U17" s="18">
        <f ca="1">+OFFSET([2]Sheet1!D40,$Q$8,$Q17)</f>
        <v>1148.43</v>
      </c>
      <c r="V17" s="18">
        <f ca="1">+OFFSET([2]Sheet1!E40,$Q$8,$Q17)</f>
        <v>89.68</v>
      </c>
      <c r="W17" s="18">
        <f ca="1">+OFFSET([2]Sheet1!F40,$Q$8,$Q17)</f>
        <v>151.49</v>
      </c>
      <c r="X17" s="18">
        <f ca="1">+OFFSET([2]Sheet1!G40,$Q$8,$Q17)</f>
        <v>1600</v>
      </c>
      <c r="Y17" s="18">
        <f ca="1">+OFFSET([2]Sheet1!H40,$Q$8,$Q17)</f>
        <v>0</v>
      </c>
      <c r="Z17" s="18">
        <f ca="1">+OFFSET([2]Sheet1!I40,$Q$8,$Q17)</f>
        <v>0</v>
      </c>
      <c r="AA17" s="18">
        <f ca="1">+OFFSET([2]Sheet1!J40,$Q$8,$Q17)</f>
        <v>0</v>
      </c>
      <c r="AB17" s="18">
        <f ca="1">+OFFSET([2]Sheet1!K40,$Q$8,$Q17)</f>
        <v>11.8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3448.4000000000005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4568</v>
      </c>
      <c r="C18" s="14">
        <f ca="1">++'Completion Factors'!J20</f>
        <v>0.90321178479570896</v>
      </c>
      <c r="D18" s="13">
        <f t="shared" ca="1" si="6"/>
        <v>489.50708404807102</v>
      </c>
      <c r="E18" s="13">
        <f t="shared" ca="1" si="1"/>
        <v>489.50708404807102</v>
      </c>
      <c r="F18" s="13"/>
      <c r="G18" s="13">
        <f t="shared" ca="1" si="7"/>
        <v>5057.5070840480712</v>
      </c>
      <c r="H18" s="15">
        <f t="shared" ca="1" si="2"/>
        <v>489.50708404807119</v>
      </c>
      <c r="I18" s="13">
        <f>+[1]Summary!F17</f>
        <v>5628</v>
      </c>
      <c r="J18" s="13">
        <f t="shared" ca="1" si="8"/>
        <v>89.863309951102906</v>
      </c>
      <c r="K18" s="13">
        <f t="shared" si="3"/>
        <v>81.165600568585631</v>
      </c>
      <c r="L18" s="13">
        <f t="shared" ca="1" si="4"/>
        <v>8.6977093825172744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0</v>
      </c>
      <c r="T18" s="18">
        <f ca="1">+OFFSET([2]Sheet1!C41,$Q$8,$Q18)</f>
        <v>839.47</v>
      </c>
      <c r="U18" s="18">
        <f ca="1">+OFFSET([2]Sheet1!D41,$Q$8,$Q18)</f>
        <v>800.75</v>
      </c>
      <c r="V18" s="18">
        <f ca="1">+OFFSET([2]Sheet1!E41,$Q$8,$Q18)</f>
        <v>1164.83</v>
      </c>
      <c r="W18" s="18">
        <f ca="1">+OFFSET([2]Sheet1!F41,$Q$8,$Q18)</f>
        <v>140.31</v>
      </c>
      <c r="X18" s="18">
        <f ca="1">+OFFSET([2]Sheet1!G41,$Q$8,$Q18)</f>
        <v>0</v>
      </c>
      <c r="Y18" s="18">
        <f ca="1">+OFFSET([2]Sheet1!H41,$Q$8,$Q18)</f>
        <v>0</v>
      </c>
      <c r="Z18" s="18">
        <f ca="1">+OFFSET([2]Sheet1!I41,$Q$8,$Q18)</f>
        <v>1600</v>
      </c>
      <c r="AA18" s="18">
        <f ca="1">+OFFSET([2]Sheet1!J41,$Q$8,$Q18)</f>
        <v>22.92</v>
      </c>
      <c r="AB18" s="18">
        <f ca="1">+OFFSET([2]Sheet1!K41,$Q$8,$Q18)</f>
        <v>0</v>
      </c>
      <c r="AC18" s="18">
        <f ca="1">+OFFSET([2]Sheet1!L41,$Q$8,$Q18)</f>
        <v>0</v>
      </c>
      <c r="AD18" s="18">
        <f ca="1">+OFFSET([2]Sheet1!M41,$Q$8,$Q18)</f>
        <v>0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4568.2800000000007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1209</v>
      </c>
      <c r="C19" s="14">
        <f ca="1">++'Completion Factors'!J19</f>
        <v>0.90186399877546108</v>
      </c>
      <c r="D19" s="13">
        <f t="shared" ca="1" si="6"/>
        <v>131.55689288137017</v>
      </c>
      <c r="E19" s="13">
        <f t="shared" ca="1" si="1"/>
        <v>131.55689288137017</v>
      </c>
      <c r="F19" s="13"/>
      <c r="G19" s="13">
        <f t="shared" ca="1" si="7"/>
        <v>1340.5568928813702</v>
      </c>
      <c r="H19" s="15">
        <f t="shared" ca="1" si="2"/>
        <v>131.55689288137023</v>
      </c>
      <c r="I19" s="13">
        <f>+[1]Summary!F18</f>
        <v>5110</v>
      </c>
      <c r="J19" s="13">
        <f t="shared" ca="1" si="8"/>
        <v>26.233990075956363</v>
      </c>
      <c r="K19" s="13">
        <f t="shared" si="3"/>
        <v>23.659491193737768</v>
      </c>
      <c r="L19" s="13">
        <f t="shared" ca="1" si="4"/>
        <v>2.5744988822185952</v>
      </c>
      <c r="M19" s="13">
        <f ca="1">SUM(G8:G19)/SUM(I8:I19)*100</f>
        <v>58.008628469794644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0</v>
      </c>
      <c r="T19" s="18">
        <f ca="1">+OFFSET([2]Sheet1!C42,$Q$8,$Q19)</f>
        <v>179.18</v>
      </c>
      <c r="U19" s="18">
        <f ca="1">+OFFSET([2]Sheet1!D42,$Q$8,$Q19)</f>
        <v>308.31</v>
      </c>
      <c r="V19" s="18">
        <f ca="1">+OFFSET([2]Sheet1!E42,$Q$8,$Q19)</f>
        <v>0</v>
      </c>
      <c r="W19" s="18">
        <f ca="1">+OFFSET([2]Sheet1!F42,$Q$8,$Q19)</f>
        <v>0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16.93</v>
      </c>
      <c r="AA19" s="18">
        <f ca="1">+OFFSET([2]Sheet1!J42,$Q$8,$Q19)</f>
        <v>0</v>
      </c>
      <c r="AB19" s="18">
        <f ca="1">+OFFSET([2]Sheet1!K42,$Q$8,$Q19)</f>
        <v>0</v>
      </c>
      <c r="AC19" s="18">
        <f ca="1">+OFFSET([2]Sheet1!L42,$Q$8,$Q19)</f>
        <v>704.94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1209.3600000000001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1462</v>
      </c>
      <c r="C20" s="14">
        <f ca="1">++'Completion Factors'!J18</f>
        <v>0.90156784078356955</v>
      </c>
      <c r="D20" s="13">
        <f t="shared" ca="1" si="6"/>
        <v>159.61950977460376</v>
      </c>
      <c r="E20" s="13">
        <f t="shared" ca="1" si="1"/>
        <v>159.61950977460376</v>
      </c>
      <c r="F20" s="13"/>
      <c r="G20" s="13">
        <f t="shared" ca="1" si="7"/>
        <v>1621.6195097746038</v>
      </c>
      <c r="H20" s="15">
        <f t="shared" ca="1" si="2"/>
        <v>159.61950977460378</v>
      </c>
      <c r="I20" s="13">
        <f>+[1]Summary!F19</f>
        <v>4634</v>
      </c>
      <c r="J20" s="13">
        <f t="shared" ca="1" si="8"/>
        <v>34.993947125045395</v>
      </c>
      <c r="K20" s="13">
        <f t="shared" si="3"/>
        <v>31.549417350021582</v>
      </c>
      <c r="L20" s="13">
        <f t="shared" ca="1" si="4"/>
        <v>3.4445297750238133</v>
      </c>
      <c r="M20" s="13">
        <f t="shared" ref="M20:M31" ca="1" si="10">SUM(G9:G20)/SUM(I9:I20)*100</f>
        <v>60.415855491819904</v>
      </c>
      <c r="N20" s="19">
        <f ca="1">J20/J8</f>
        <v>1.7494489960881459</v>
      </c>
      <c r="O20" s="19">
        <f t="shared" ref="O20:O30" si="11">I20/I8</f>
        <v>0.65786484951731972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0</v>
      </c>
      <c r="T20" s="18">
        <f ca="1">+OFFSET([2]Sheet1!C43,$Q$8,$Q20)</f>
        <v>505</v>
      </c>
      <c r="U20" s="18">
        <f ca="1">+OFFSET([2]Sheet1!D43,$Q$8,$Q20)</f>
        <v>756.36</v>
      </c>
      <c r="V20" s="18">
        <f ca="1">+OFFSET([2]Sheet1!E43,$Q$8,$Q20)</f>
        <v>0</v>
      </c>
      <c r="W20" s="18">
        <f ca="1">+OFFSET([2]Sheet1!F43,$Q$8,$Q20)</f>
        <v>137.04</v>
      </c>
      <c r="X20" s="18">
        <f ca="1">+OFFSET([2]Sheet1!G43,$Q$8,$Q20)</f>
        <v>0</v>
      </c>
      <c r="Y20" s="18">
        <f ca="1">+OFFSET([2]Sheet1!H43,$Q$8,$Q20)</f>
        <v>38.770000000000003</v>
      </c>
      <c r="Z20" s="18">
        <f ca="1">+OFFSET([2]Sheet1!I43,$Q$8,$Q20)</f>
        <v>24.66</v>
      </c>
      <c r="AA20" s="18">
        <f ca="1">+OFFSET([2]Sheet1!J43,$Q$8,$Q20)</f>
        <v>0</v>
      </c>
      <c r="AB20" s="18">
        <f ca="1">+OFFSET([2]Sheet1!K43,$Q$8,$Q20)</f>
        <v>0</v>
      </c>
      <c r="AC20" s="18">
        <f ca="1">+OFFSET([2]Sheet1!L43,$Q$8,$Q20)</f>
        <v>0</v>
      </c>
      <c r="AD20" s="18">
        <f ca="1">+OFFSET([2]Sheet1!M43,$Q$8,$Q20)</f>
        <v>0</v>
      </c>
      <c r="AE20" s="18">
        <f ca="1">+OFFSET([2]Sheet1!N43,$Q$8,$Q20)</f>
        <v>1461.8300000000002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2857</v>
      </c>
      <c r="C21" s="14">
        <f ca="1">++'Completion Factors'!J17</f>
        <v>0.84004595350652256</v>
      </c>
      <c r="D21" s="13">
        <f t="shared" ca="1" si="6"/>
        <v>544.0044189538695</v>
      </c>
      <c r="E21" s="13">
        <f t="shared" ca="1" si="1"/>
        <v>544.0044189538695</v>
      </c>
      <c r="F21" s="13"/>
      <c r="G21" s="13">
        <f t="shared" ca="1" si="7"/>
        <v>3401.0044189538694</v>
      </c>
      <c r="H21" s="15">
        <f t="shared" ca="1" si="2"/>
        <v>544.00441895386939</v>
      </c>
      <c r="I21" s="13">
        <f>+[1]Summary!F20</f>
        <v>4706</v>
      </c>
      <c r="J21" s="13">
        <f t="shared" ca="1" si="8"/>
        <v>72.269537164340619</v>
      </c>
      <c r="K21" s="13">
        <f t="shared" si="3"/>
        <v>60.709732256693584</v>
      </c>
      <c r="L21" s="13">
        <f t="shared" ca="1" si="4"/>
        <v>11.559804907647035</v>
      </c>
      <c r="M21" s="13">
        <f t="shared" ca="1" si="10"/>
        <v>59.030639995526343</v>
      </c>
      <c r="N21" s="19">
        <f t="shared" ref="N21:N31" ca="1" si="12">J21/J9</f>
        <v>0.80374232599880591</v>
      </c>
      <c r="O21" s="19">
        <f t="shared" si="11"/>
        <v>0.93782383419689119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0</v>
      </c>
      <c r="T21" s="18">
        <f ca="1">+OFFSET([2]Sheet1!C44,$Q$8,$Q21)</f>
        <v>76.36</v>
      </c>
      <c r="U21" s="18">
        <f ca="1">+OFFSET([2]Sheet1!D44,$Q$8,$Q21)</f>
        <v>6.42</v>
      </c>
      <c r="V21" s="18">
        <f ca="1">+OFFSET([2]Sheet1!E44,$Q$8,$Q21)</f>
        <v>426.66</v>
      </c>
      <c r="W21" s="18">
        <f ca="1">+OFFSET([2]Sheet1!F44,$Q$8,$Q21)</f>
        <v>13.11</v>
      </c>
      <c r="X21" s="18">
        <f ca="1">+OFFSET([2]Sheet1!G44,$Q$8,$Q21)</f>
        <v>25.84</v>
      </c>
      <c r="Y21" s="18">
        <f ca="1">+OFFSET([2]Sheet1!H44,$Q$8,$Q21)</f>
        <v>1600</v>
      </c>
      <c r="Z21" s="18">
        <f ca="1">+OFFSET([2]Sheet1!I44,$Q$8,$Q21)</f>
        <v>0</v>
      </c>
      <c r="AA21" s="18">
        <f ca="1">+OFFSET([2]Sheet1!J44,$Q$8,$Q21)</f>
        <v>708.97</v>
      </c>
      <c r="AB21" s="18">
        <f ca="1">+OFFSET([2]Sheet1!K44,$Q$8,$Q21)</f>
        <v>0</v>
      </c>
      <c r="AC21" s="18">
        <f ca="1">+OFFSET([2]Sheet1!L44,$Q$8,$Q21)</f>
        <v>0</v>
      </c>
      <c r="AD21" s="18">
        <f ca="1">+OFFSET([2]Sheet1!M44,$Q$8,$Q21)</f>
        <v>2857.3600000000006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1043</v>
      </c>
      <c r="C22" s="14">
        <f ca="1">++'Completion Factors'!J16</f>
        <v>0.75190659020124018</v>
      </c>
      <c r="D22" s="13">
        <f t="shared" ca="1" si="6"/>
        <v>344.14038896886331</v>
      </c>
      <c r="E22" s="13">
        <f t="shared" ca="1" si="1"/>
        <v>344.14038896886331</v>
      </c>
      <c r="F22" s="13"/>
      <c r="G22" s="13">
        <f t="shared" ca="1" si="7"/>
        <v>1387.1403889688634</v>
      </c>
      <c r="H22" s="15">
        <f t="shared" ca="1" si="2"/>
        <v>344.14038896886336</v>
      </c>
      <c r="I22" s="13">
        <f>+[1]Summary!F21</f>
        <v>4629</v>
      </c>
      <c r="J22" s="13">
        <f t="shared" ca="1" si="8"/>
        <v>29.966307819590913</v>
      </c>
      <c r="K22" s="13">
        <f t="shared" si="3"/>
        <v>22.531864333549361</v>
      </c>
      <c r="L22" s="13">
        <f t="shared" ca="1" si="4"/>
        <v>7.4344434860415518</v>
      </c>
      <c r="M22" s="13">
        <f t="shared" ca="1" si="10"/>
        <v>53.187836073690029</v>
      </c>
      <c r="N22" s="19">
        <f t="shared" ca="1" si="12"/>
        <v>0.29525701299343421</v>
      </c>
      <c r="O22" s="19">
        <f t="shared" si="11"/>
        <v>0.79399656946826758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0</v>
      </c>
      <c r="T22" s="18">
        <f ca="1">+OFFSET([2]Sheet1!C45,$Q$8,$Q22)</f>
        <v>70.930000000000007</v>
      </c>
      <c r="U22" s="18">
        <f ca="1">+OFFSET([2]Sheet1!D45,$Q$8,$Q22)</f>
        <v>809.64</v>
      </c>
      <c r="V22" s="18">
        <f ca="1">+OFFSET([2]Sheet1!E45,$Q$8,$Q22)</f>
        <v>129.01</v>
      </c>
      <c r="W22" s="18">
        <f ca="1">+OFFSET([2]Sheet1!F45,$Q$8,$Q22)</f>
        <v>32.97</v>
      </c>
      <c r="X22" s="18">
        <f ca="1">+OFFSET([2]Sheet1!G45,$Q$8,$Q22)</f>
        <v>0</v>
      </c>
      <c r="Y22" s="18">
        <f ca="1">+OFFSET([2]Sheet1!H45,$Q$8,$Q22)</f>
        <v>0</v>
      </c>
      <c r="Z22" s="18">
        <f ca="1">+OFFSET([2]Sheet1!I45,$Q$8,$Q22)</f>
        <v>0</v>
      </c>
      <c r="AA22" s="18">
        <f ca="1">+OFFSET([2]Sheet1!J45,$Q$8,$Q22)</f>
        <v>0</v>
      </c>
      <c r="AB22" s="18">
        <f ca="1">+OFFSET([2]Sheet1!K45,$Q$8,$Q22)</f>
        <v>0</v>
      </c>
      <c r="AC22" s="18">
        <f ca="1">+OFFSET([2]Sheet1!L45,$Q$8,$Q22)</f>
        <v>1042.55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4789</v>
      </c>
      <c r="C23" s="14">
        <f ca="1">++'Completion Factors'!J15</f>
        <v>0.74920766266373395</v>
      </c>
      <c r="D23" s="13">
        <f t="shared" ca="1" si="6"/>
        <v>1603.0862514582177</v>
      </c>
      <c r="E23" s="13">
        <f t="shared" ca="1" si="1"/>
        <v>1603.0862514582177</v>
      </c>
      <c r="F23" s="13"/>
      <c r="G23" s="13">
        <f t="shared" ca="1" si="7"/>
        <v>6392.0862514582177</v>
      </c>
      <c r="H23" s="15">
        <f t="shared" ca="1" si="2"/>
        <v>1603.0862514582177</v>
      </c>
      <c r="I23" s="13">
        <f>+[1]Summary!F22</f>
        <v>4437</v>
      </c>
      <c r="J23" s="13">
        <f t="shared" ca="1" si="8"/>
        <v>144.06324659585795</v>
      </c>
      <c r="K23" s="13">
        <f t="shared" si="3"/>
        <v>107.93328825783186</v>
      </c>
      <c r="L23" s="13">
        <f t="shared" ca="1" si="4"/>
        <v>36.129958338026086</v>
      </c>
      <c r="M23" s="13">
        <f t="shared" ca="1" si="10"/>
        <v>63.362410224028324</v>
      </c>
      <c r="N23" s="19">
        <f t="shared" ca="1" si="12"/>
        <v>8.4024256720689436</v>
      </c>
      <c r="O23" s="19">
        <f t="shared" si="11"/>
        <v>0.66731839374342006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0</v>
      </c>
      <c r="T23" s="18">
        <f ca="1">+OFFSET([2]Sheet1!C46,$Q$8,$Q23)</f>
        <v>525.80999999999995</v>
      </c>
      <c r="U23" s="18">
        <f ca="1">+OFFSET([2]Sheet1!D46,$Q$8,$Q23)</f>
        <v>396.25</v>
      </c>
      <c r="V23" s="18">
        <f ca="1">+OFFSET([2]Sheet1!E46,$Q$8,$Q23)</f>
        <v>171.13</v>
      </c>
      <c r="W23" s="18">
        <f ca="1">+OFFSET([2]Sheet1!F46,$Q$8,$Q23)</f>
        <v>-48.81</v>
      </c>
      <c r="X23" s="18">
        <f ca="1">+OFFSET([2]Sheet1!G46,$Q$8,$Q23)</f>
        <v>0</v>
      </c>
      <c r="Y23" s="18">
        <f ca="1">+OFFSET([2]Sheet1!H46,$Q$8,$Q23)</f>
        <v>3704.02</v>
      </c>
      <c r="Z23" s="18">
        <f ca="1">+OFFSET([2]Sheet1!I46,$Q$8,$Q23)</f>
        <v>40.83</v>
      </c>
      <c r="AA23" s="18">
        <f ca="1">+OFFSET([2]Sheet1!J46,$Q$8,$Q23)</f>
        <v>0</v>
      </c>
      <c r="AB23" s="18">
        <f ca="1">+OFFSET([2]Sheet1!K46,$Q$8,$Q23)</f>
        <v>4789.2299999999996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242</v>
      </c>
      <c r="C24" s="14">
        <f ca="1">++'Completion Factors'!J14</f>
        <v>0.72797152928341335</v>
      </c>
      <c r="D24" s="13">
        <f t="shared" ca="1" si="6"/>
        <v>90.430583155106788</v>
      </c>
      <c r="E24" s="13">
        <f t="shared" ca="1" si="1"/>
        <v>90.430583155106788</v>
      </c>
      <c r="F24" s="20">
        <v>0</v>
      </c>
      <c r="G24" s="13">
        <f t="shared" ca="1" si="7"/>
        <v>332.43058315510677</v>
      </c>
      <c r="H24" s="15">
        <f t="shared" ca="1" si="2"/>
        <v>90.430583155106774</v>
      </c>
      <c r="I24" s="13">
        <f>+[1]Summary!F23</f>
        <v>3975</v>
      </c>
      <c r="J24" s="13">
        <f t="shared" ca="1" si="8"/>
        <v>8.3630335384932533</v>
      </c>
      <c r="K24" s="13">
        <f t="shared" si="3"/>
        <v>6.0880503144654092</v>
      </c>
      <c r="L24" s="13">
        <f t="shared" ca="1" si="4"/>
        <v>2.274983224027844</v>
      </c>
      <c r="M24" s="13">
        <f t="shared" ca="1" si="10"/>
        <v>58.197878336826456</v>
      </c>
      <c r="N24" s="19">
        <f t="shared" ca="1" si="12"/>
        <v>0.10003932062159702</v>
      </c>
      <c r="O24" s="19">
        <f t="shared" si="11"/>
        <v>0.78744057052297944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0</v>
      </c>
      <c r="T24" s="18">
        <f ca="1">+OFFSET([2]Sheet1!C47,$Q$8,$Q24)</f>
        <v>68.91</v>
      </c>
      <c r="U24" s="18">
        <f ca="1">+OFFSET([2]Sheet1!D47,$Q$8,$Q24)</f>
        <v>160.18</v>
      </c>
      <c r="V24" s="18">
        <f ca="1">+OFFSET([2]Sheet1!E47,$Q$8,$Q24)</f>
        <v>0</v>
      </c>
      <c r="W24" s="18">
        <f ca="1">+OFFSET([2]Sheet1!F47,$Q$8,$Q24)</f>
        <v>0</v>
      </c>
      <c r="X24" s="18">
        <f ca="1">+OFFSET([2]Sheet1!G47,$Q$8,$Q24)</f>
        <v>13.11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242.2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2240</v>
      </c>
      <c r="C25" s="14">
        <f ca="1">++'Completion Factors'!J13</f>
        <v>0.69488038341611413</v>
      </c>
      <c r="D25" s="13">
        <f t="shared" ca="1" si="6"/>
        <v>983.576393087822</v>
      </c>
      <c r="E25" s="13">
        <f t="shared" ca="1" si="1"/>
        <v>983.576393087822</v>
      </c>
      <c r="F25" s="20">
        <v>0</v>
      </c>
      <c r="G25" s="13">
        <f t="shared" ca="1" si="7"/>
        <v>3223.576393087822</v>
      </c>
      <c r="H25" s="15">
        <f t="shared" ca="1" si="2"/>
        <v>983.576393087822</v>
      </c>
      <c r="I25" s="13">
        <f>+[1]Summary!F24</f>
        <v>3499</v>
      </c>
      <c r="J25" s="13">
        <f t="shared" ca="1" si="8"/>
        <v>92.128505089677674</v>
      </c>
      <c r="K25" s="13">
        <f t="shared" si="3"/>
        <v>64.018290940268656</v>
      </c>
      <c r="L25" s="13">
        <f t="shared" ca="1" si="4"/>
        <v>28.110214149409018</v>
      </c>
      <c r="M25" s="13">
        <f t="shared" ca="1" si="10"/>
        <v>60.229412618976333</v>
      </c>
      <c r="N25" s="19">
        <f t="shared" ca="1" si="12"/>
        <v>1.5954957253407516</v>
      </c>
      <c r="O25" s="19">
        <f t="shared" si="11"/>
        <v>0.59740481475157936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0</v>
      </c>
      <c r="T25" s="18">
        <f ca="1">+OFFSET([2]Sheet1!C48,$Q$8,$Q25)</f>
        <v>62.26</v>
      </c>
      <c r="U25" s="18">
        <f ca="1">+OFFSET([2]Sheet1!D48,$Q$8,$Q25)</f>
        <v>2018.36</v>
      </c>
      <c r="V25" s="18">
        <f ca="1">+OFFSET([2]Sheet1!E48,$Q$8,$Q25)</f>
        <v>72.180000000000007</v>
      </c>
      <c r="W25" s="18">
        <f ca="1">+OFFSET([2]Sheet1!F48,$Q$8,$Q25)</f>
        <v>73.34</v>
      </c>
      <c r="X25" s="18">
        <f ca="1">+OFFSET([2]Sheet1!G48,$Q$8,$Q25)</f>
        <v>13.86</v>
      </c>
      <c r="Y25" s="18">
        <f ca="1">+OFFSET([2]Sheet1!H48,$Q$8,$Q25)</f>
        <v>0</v>
      </c>
      <c r="Z25" s="18">
        <f ca="1">+OFFSET([2]Sheet1!I48,$Q$8,$Q25)</f>
        <v>2240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5175</v>
      </c>
      <c r="C26" s="14">
        <f ca="1">++'Completion Factors'!J12</f>
        <v>0.45085034946805486</v>
      </c>
      <c r="D26" s="13">
        <f t="shared" ca="1" si="6"/>
        <v>6303.3098340853703</v>
      </c>
      <c r="E26" s="13">
        <f t="shared" ca="1" si="1"/>
        <v>6303.3098340853703</v>
      </c>
      <c r="F26" s="20">
        <v>0</v>
      </c>
      <c r="G26" s="13">
        <f t="shared" ca="1" si="7"/>
        <v>11478.30983408537</v>
      </c>
      <c r="H26" s="15">
        <f t="shared" ca="1" si="2"/>
        <v>6303.3098340853703</v>
      </c>
      <c r="I26" s="13">
        <f>+[1]Summary!F25</f>
        <v>3839</v>
      </c>
      <c r="J26" s="13">
        <f t="shared" ca="1" si="8"/>
        <v>298.99218114314584</v>
      </c>
      <c r="K26" s="13">
        <f t="shared" si="3"/>
        <v>134.80072935660328</v>
      </c>
      <c r="L26" s="13">
        <f t="shared" ca="1" si="4"/>
        <v>164.19145178654256</v>
      </c>
      <c r="M26" s="13">
        <f t="shared" ca="1" si="10"/>
        <v>74.410399858279249</v>
      </c>
      <c r="N26" s="19">
        <f t="shared" ca="1" si="12"/>
        <v>3.8859028204064794</v>
      </c>
      <c r="O26" s="19">
        <f t="shared" si="11"/>
        <v>0.65567890691716479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0</v>
      </c>
      <c r="T26" s="18">
        <f ca="1">+OFFSET([2]Sheet1!C49,$Q$8,$Q26)</f>
        <v>2763.55</v>
      </c>
      <c r="U26" s="18">
        <f ca="1">+OFFSET([2]Sheet1!D49,$Q$8,$Q26)</f>
        <v>135.15</v>
      </c>
      <c r="V26" s="18">
        <f ca="1">+OFFSET([2]Sheet1!E49,$Q$8,$Q26)</f>
        <v>2081.08</v>
      </c>
      <c r="W26" s="18">
        <f ca="1">+OFFSET([2]Sheet1!F49,$Q$8,$Q26)</f>
        <v>195.06</v>
      </c>
      <c r="X26" s="18">
        <f ca="1">+OFFSET([2]Sheet1!G49,$Q$8,$Q26)</f>
        <v>0</v>
      </c>
      <c r="Y26" s="18">
        <f ca="1">+OFFSET([2]Sheet1!H49,$Q$8,$Q26)</f>
        <v>5174.8400000000011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635</v>
      </c>
      <c r="C27" s="14">
        <f ca="1">++'Completion Factors'!J11</f>
        <v>0.41632297532113027</v>
      </c>
      <c r="D27" s="13">
        <f t="shared" ca="1" si="6"/>
        <v>890.25812323999992</v>
      </c>
      <c r="E27" s="13">
        <f t="shared" ca="1" si="1"/>
        <v>890.25812323999992</v>
      </c>
      <c r="F27" s="13">
        <f ca="1">ROUND(+I27*J27/100,0)-D27-B27</f>
        <v>969.7418767600002</v>
      </c>
      <c r="G27" s="13">
        <f t="shared" ca="1" si="7"/>
        <v>2495</v>
      </c>
      <c r="H27" s="15">
        <f t="shared" ca="1" si="2"/>
        <v>1860</v>
      </c>
      <c r="I27" s="13">
        <f>+[1]Summary!F26</f>
        <v>3839</v>
      </c>
      <c r="J27" s="35">
        <f>+[1]Summary!H26*100</f>
        <v>65</v>
      </c>
      <c r="K27" s="13">
        <f t="shared" si="3"/>
        <v>16.540765824433446</v>
      </c>
      <c r="L27" s="13">
        <f t="shared" si="4"/>
        <v>48.45923417556655</v>
      </c>
      <c r="M27" s="13">
        <f t="shared" ca="1" si="10"/>
        <v>79.843929130584982</v>
      </c>
      <c r="N27" s="19">
        <f t="shared" ca="1" si="12"/>
        <v>2.6800010099560985</v>
      </c>
      <c r="O27" s="19">
        <f t="shared" si="11"/>
        <v>0.57564852301694402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0</v>
      </c>
      <c r="T27" s="18">
        <f ca="1">+OFFSET([2]Sheet1!C50,$Q$8,$Q27)</f>
        <v>0</v>
      </c>
      <c r="U27" s="18">
        <f ca="1">+OFFSET([2]Sheet1!D50,$Q$8,$Q27)</f>
        <v>635.44000000000005</v>
      </c>
      <c r="V27" s="18">
        <f ca="1">+OFFSET([2]Sheet1!E50,$Q$8,$Q27)</f>
        <v>0</v>
      </c>
      <c r="W27" s="18">
        <f ca="1">+OFFSET([2]Sheet1!F50,$Q$8,$Q27)</f>
        <v>0</v>
      </c>
      <c r="X27" s="18">
        <f ca="1">+OFFSET([2]Sheet1!G50,$Q$8,$Q27)</f>
        <v>635.44000000000005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473</v>
      </c>
      <c r="C28" s="14">
        <f ca="1">++'Completion Factors'!J10</f>
        <v>0.40499840596886977</v>
      </c>
      <c r="D28" s="13">
        <f t="shared" ca="1" si="6"/>
        <v>694.90583130432651</v>
      </c>
      <c r="E28" s="13">
        <f t="shared" ca="1" si="1"/>
        <v>694.90583130432651</v>
      </c>
      <c r="F28" s="13">
        <f t="shared" ref="F28" ca="1" si="13">ROUND(+I28*J28/100,0)-D28-B28</f>
        <v>1158.0941686956735</v>
      </c>
      <c r="G28" s="13">
        <f t="shared" ca="1" si="7"/>
        <v>2326</v>
      </c>
      <c r="H28" s="15">
        <f t="shared" ca="1" si="2"/>
        <v>1853</v>
      </c>
      <c r="I28" s="13">
        <f>+[1]Summary!F27</f>
        <v>3579</v>
      </c>
      <c r="J28" s="35">
        <f>+[1]Summary!H27*100</f>
        <v>65</v>
      </c>
      <c r="K28" s="13">
        <f t="shared" si="3"/>
        <v>13.215982117910031</v>
      </c>
      <c r="L28" s="13">
        <f t="shared" si="4"/>
        <v>51.784017882089969</v>
      </c>
      <c r="M28" s="13">
        <f t="shared" ca="1" si="10"/>
        <v>79.597652155557469</v>
      </c>
      <c r="N28" s="19">
        <f t="shared" ca="1" si="12"/>
        <v>0.90899023876421625</v>
      </c>
      <c r="O28" s="19">
        <f t="shared" si="11"/>
        <v>0.74702567313713208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0</v>
      </c>
      <c r="T28" s="18">
        <f ca="1">+OFFSET([2]Sheet1!C51,$Q$8,$Q28)</f>
        <v>241.51</v>
      </c>
      <c r="U28" s="18">
        <f ca="1">+OFFSET([2]Sheet1!D51,$Q$8,$Q28)</f>
        <v>231.32</v>
      </c>
      <c r="V28" s="18">
        <f ca="1">+OFFSET([2]Sheet1!E51,$Q$8,$Q28)</f>
        <v>0</v>
      </c>
      <c r="W28" s="18">
        <f ca="1">+OFFSET([2]Sheet1!F51,$Q$8,$Q28)</f>
        <v>472.83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479</v>
      </c>
      <c r="C29" s="14">
        <f ca="1">++'Completion Factors'!J9</f>
        <v>0.25571779628428382</v>
      </c>
      <c r="D29" s="13">
        <f t="shared" ca="1" si="6"/>
        <v>1394.1586419096593</v>
      </c>
      <c r="E29" s="13">
        <f t="shared" ca="1" si="1"/>
        <v>1394.1586419096593</v>
      </c>
      <c r="F29" s="13">
        <f ca="1">ROUND(+I29*J29/100,0)-D29-B29</f>
        <v>813.84135809034069</v>
      </c>
      <c r="G29" s="13">
        <f ca="1">B29+D29+F29</f>
        <v>2687</v>
      </c>
      <c r="H29" s="15">
        <f ca="1">G29-B29</f>
        <v>2208</v>
      </c>
      <c r="I29" s="13">
        <f>+[1]Summary!F28</f>
        <v>3839</v>
      </c>
      <c r="J29" s="35">
        <f>+[1]Summary!H28*100</f>
        <v>70</v>
      </c>
      <c r="K29" s="13">
        <f t="shared" si="3"/>
        <v>12.477207606147434</v>
      </c>
      <c r="L29" s="13">
        <f t="shared" si="4"/>
        <v>57.522792393852569</v>
      </c>
      <c r="M29" s="13">
        <f t="shared" ca="1" si="10"/>
        <v>80.717467912776613</v>
      </c>
      <c r="N29" s="19">
        <f t="shared" ca="1" si="12"/>
        <v>1.1056935928390357</v>
      </c>
      <c r="O29" s="19">
        <f t="shared" si="11"/>
        <v>0.6597353497164461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0</v>
      </c>
      <c r="T29" s="18">
        <f ca="1">+OFFSET([2]Sheet1!C52,$Q$8,$Q29)</f>
        <v>370.12</v>
      </c>
      <c r="U29" s="18">
        <f ca="1">+OFFSET([2]Sheet1!D52,$Q$8,$Q29)</f>
        <v>108.57</v>
      </c>
      <c r="V29" s="18">
        <f ca="1">+OFFSET([2]Sheet1!E52,$Q$8,$Q29)</f>
        <v>478.69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331</v>
      </c>
      <c r="C30" s="14">
        <f ca="1">++'Completion Factors'!J8</f>
        <v>4.4320341783552042E-2</v>
      </c>
      <c r="D30" s="13">
        <f t="shared" ca="1" si="6"/>
        <v>7137.3539584714845</v>
      </c>
      <c r="E30" s="13">
        <f t="shared" ca="1" si="1"/>
        <v>7137.3539584714845</v>
      </c>
      <c r="F30" s="13">
        <f ca="1">ROUND(+I30*J30/100,0)-D30-B30</f>
        <v>-5401.3539584714845</v>
      </c>
      <c r="G30" s="13">
        <f t="shared" ca="1" si="7"/>
        <v>2067</v>
      </c>
      <c r="H30" s="15">
        <f ca="1">G30-B30</f>
        <v>1736</v>
      </c>
      <c r="I30" s="13">
        <f>+[1]Summary!F29</f>
        <v>2756</v>
      </c>
      <c r="J30" s="35">
        <f>+[1]Summary!H29*100</f>
        <v>75</v>
      </c>
      <c r="K30" s="13">
        <f t="shared" si="3"/>
        <v>12.010159651669087</v>
      </c>
      <c r="L30" s="13">
        <f t="shared" si="4"/>
        <v>62.989840348330915</v>
      </c>
      <c r="M30" s="13">
        <f t="shared" ca="1" si="10"/>
        <v>79.340985775286072</v>
      </c>
      <c r="N30" s="19">
        <f ca="1">J30/J18</f>
        <v>0.83460090709778623</v>
      </c>
      <c r="O30" s="19">
        <f t="shared" si="11"/>
        <v>0.48969438521677328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21.66</v>
      </c>
      <c r="T30" s="18">
        <f ca="1">+OFFSET([2]Sheet1!C53,$Q$8,$Q30)</f>
        <v>309.18</v>
      </c>
      <c r="U30" s="18">
        <f ca="1">+OFFSET([2]Sheet1!D53,$Q$8,$Q30)</f>
        <v>330.84000000000003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0</v>
      </c>
      <c r="C31" s="14">
        <f ca="1">+'Completion Factors'!J7</f>
        <v>2.9016400768702003E-3</v>
      </c>
      <c r="D31" s="13">
        <f t="shared" ca="1" si="6"/>
        <v>0</v>
      </c>
      <c r="E31" s="13">
        <f t="shared" ca="1" si="1"/>
        <v>0</v>
      </c>
      <c r="F31" s="13">
        <f ca="1">ROUND(+I31*J31/100,0)-D31-B31</f>
        <v>2594</v>
      </c>
      <c r="G31" s="13">
        <f ca="1">B31+D31+F31</f>
        <v>2594</v>
      </c>
      <c r="H31" s="15">
        <f ca="1">G31-B31</f>
        <v>2594</v>
      </c>
      <c r="I31" s="13">
        <f>+[1]Summary!F30</f>
        <v>3242</v>
      </c>
      <c r="J31" s="35">
        <f>+[1]Summary!H30*100</f>
        <v>80</v>
      </c>
      <c r="K31" s="13">
        <f t="shared" si="3"/>
        <v>0</v>
      </c>
      <c r="L31" s="13">
        <f t="shared" si="4"/>
        <v>80</v>
      </c>
      <c r="M31" s="13">
        <f t="shared" ca="1" si="10"/>
        <v>85.164489674040652</v>
      </c>
      <c r="N31" s="19">
        <f t="shared" ca="1" si="12"/>
        <v>3.0494789305161993</v>
      </c>
      <c r="O31" s="19">
        <f>I31/I19</f>
        <v>0.63444227005870846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0</v>
      </c>
      <c r="T31" s="18">
        <f ca="1">+OFFSET([2]Sheet1!C54,$Q$8,$Q31)</f>
        <v>0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21354.588462176107</v>
      </c>
      <c r="I33" s="13"/>
      <c r="J33" s="23">
        <f ca="1">SUM(G20:G31)/SUM(I20:I31)</f>
        <v>0.85164489674040655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4">+T34+1</f>
        <v>2</v>
      </c>
      <c r="V34">
        <f t="shared" si="14"/>
        <v>3</v>
      </c>
      <c r="W34">
        <f t="shared" si="14"/>
        <v>4</v>
      </c>
      <c r="X34">
        <f t="shared" si="14"/>
        <v>5</v>
      </c>
      <c r="Y34">
        <f t="shared" si="14"/>
        <v>6</v>
      </c>
      <c r="Z34">
        <f t="shared" si="14"/>
        <v>7</v>
      </c>
      <c r="AA34">
        <f t="shared" si="14"/>
        <v>8</v>
      </c>
      <c r="AB34">
        <f t="shared" si="14"/>
        <v>9</v>
      </c>
      <c r="AC34">
        <f t="shared" si="14"/>
        <v>10</v>
      </c>
      <c r="AD34">
        <f t="shared" si="14"/>
        <v>11</v>
      </c>
      <c r="AE34">
        <f t="shared" si="14"/>
        <v>12</v>
      </c>
      <c r="AF34">
        <f t="shared" si="14"/>
        <v>13</v>
      </c>
      <c r="AG34">
        <f t="shared" si="14"/>
        <v>14</v>
      </c>
      <c r="AH34">
        <f t="shared" si="14"/>
        <v>15</v>
      </c>
      <c r="AI34">
        <f t="shared" si="14"/>
        <v>16</v>
      </c>
      <c r="AJ34">
        <f t="shared" si="14"/>
        <v>17</v>
      </c>
      <c r="AK34">
        <f t="shared" si="14"/>
        <v>18</v>
      </c>
      <c r="AL34">
        <f t="shared" si="14"/>
        <v>19</v>
      </c>
      <c r="AM34">
        <f t="shared" si="14"/>
        <v>20</v>
      </c>
      <c r="AN34">
        <f t="shared" si="14"/>
        <v>21</v>
      </c>
      <c r="AO34">
        <f t="shared" si="14"/>
        <v>22</v>
      </c>
      <c r="AP34">
        <f t="shared" si="14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5">+R8</f>
        <v>44652</v>
      </c>
      <c r="S35" s="24">
        <f ca="1">+S8</f>
        <v>0</v>
      </c>
      <c r="T35" s="24">
        <f t="shared" ref="T35:AP35" ca="1" si="16">+S35+T8</f>
        <v>448.79</v>
      </c>
      <c r="U35" s="24">
        <f t="shared" ca="1" si="16"/>
        <v>1322.94</v>
      </c>
      <c r="V35" s="24">
        <f t="shared" ca="1" si="16"/>
        <v>1390.6200000000001</v>
      </c>
      <c r="W35" s="24">
        <f t="shared" ca="1" si="16"/>
        <v>1390.6200000000001</v>
      </c>
      <c r="X35" s="24">
        <f t="shared" ca="1" si="16"/>
        <v>1390.6200000000001</v>
      </c>
      <c r="Y35" s="24">
        <f t="shared" ca="1" si="16"/>
        <v>1390.6200000000001</v>
      </c>
      <c r="Z35" s="24">
        <f t="shared" ca="1" si="16"/>
        <v>1390.6200000000001</v>
      </c>
      <c r="AA35" s="24">
        <f t="shared" ca="1" si="16"/>
        <v>1390.6200000000001</v>
      </c>
      <c r="AB35" s="24">
        <f t="shared" ca="1" si="16"/>
        <v>1390.6200000000001</v>
      </c>
      <c r="AC35" s="24">
        <f t="shared" ca="1" si="16"/>
        <v>1390.6200000000001</v>
      </c>
      <c r="AD35" s="24">
        <f t="shared" ca="1" si="16"/>
        <v>1390.6200000000001</v>
      </c>
      <c r="AE35" s="24">
        <f t="shared" ca="1" si="16"/>
        <v>1390.6200000000001</v>
      </c>
      <c r="AF35" s="24">
        <f t="shared" ca="1" si="16"/>
        <v>1390.6200000000001</v>
      </c>
      <c r="AG35" s="24">
        <f t="shared" ca="1" si="16"/>
        <v>1390.6200000000001</v>
      </c>
      <c r="AH35" s="24">
        <f t="shared" ca="1" si="16"/>
        <v>1390.6200000000001</v>
      </c>
      <c r="AI35" s="24">
        <f t="shared" ca="1" si="16"/>
        <v>1409.0600000000002</v>
      </c>
      <c r="AJ35" s="24">
        <f t="shared" ca="1" si="16"/>
        <v>1409.0600000000002</v>
      </c>
      <c r="AK35" s="24">
        <f t="shared" ca="1" si="16"/>
        <v>1409.0600000000002</v>
      </c>
      <c r="AL35" s="24">
        <f t="shared" ca="1" si="16"/>
        <v>1409.0600000000002</v>
      </c>
      <c r="AM35" s="24">
        <f t="shared" ca="1" si="16"/>
        <v>1409.0600000000002</v>
      </c>
      <c r="AN35" s="24">
        <f t="shared" ca="1" si="16"/>
        <v>1409.0600000000002</v>
      </c>
      <c r="AO35" s="24">
        <f t="shared" ca="1" si="16"/>
        <v>1409.0600000000002</v>
      </c>
      <c r="AP35" s="24">
        <f t="shared" ca="1" si="16"/>
        <v>1409.0600000000002</v>
      </c>
    </row>
    <row r="36" spans="3:42" x14ac:dyDescent="0.35">
      <c r="C36" s="18"/>
      <c r="D36" s="13"/>
      <c r="F36" s="24"/>
      <c r="H36" s="26">
        <f ca="1">H33*(1+H35)</f>
        <v>22422.317885284912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5"/>
        <v>44682</v>
      </c>
      <c r="S36" s="24">
        <f t="shared" ca="1" si="15"/>
        <v>0</v>
      </c>
      <c r="T36" s="24">
        <f t="shared" ref="T36:U57" ca="1" si="17">+S36+T9</f>
        <v>1472.4</v>
      </c>
      <c r="U36" s="24">
        <f t="shared" ca="1" si="17"/>
        <v>3221.57</v>
      </c>
      <c r="V36" s="24">
        <f t="shared" ref="V36:W36" ca="1" si="18">+U36+V9</f>
        <v>3275.8300000000004</v>
      </c>
      <c r="W36" s="24">
        <f t="shared" ca="1" si="18"/>
        <v>3275.8300000000004</v>
      </c>
      <c r="X36" s="24">
        <f t="shared" ref="X36:Y36" ca="1" si="19">+W36+X9</f>
        <v>3275.8300000000004</v>
      </c>
      <c r="Y36" s="24">
        <f t="shared" ca="1" si="19"/>
        <v>3362.1800000000003</v>
      </c>
      <c r="Z36" s="24">
        <f t="shared" ref="Z36:AA36" ca="1" si="20">+Y36+Z9</f>
        <v>3362.1800000000003</v>
      </c>
      <c r="AA36" s="24">
        <f t="shared" ca="1" si="20"/>
        <v>3362.1800000000003</v>
      </c>
      <c r="AB36" s="24">
        <f t="shared" ref="AB36:AC36" ca="1" si="21">+AA36+AB9</f>
        <v>4483.99</v>
      </c>
      <c r="AC36" s="24">
        <f t="shared" ca="1" si="21"/>
        <v>4483.99</v>
      </c>
      <c r="AD36" s="24">
        <f t="shared" ref="AD36:AE36" ca="1" si="22">+AC36+AD9</f>
        <v>4483.99</v>
      </c>
      <c r="AE36" s="24">
        <f t="shared" ca="1" si="22"/>
        <v>4483.99</v>
      </c>
      <c r="AF36" s="24">
        <f t="shared" ref="AF36:AG36" ca="1" si="23">+AE36+AF9</f>
        <v>4483.99</v>
      </c>
      <c r="AG36" s="24">
        <f t="shared" ca="1" si="23"/>
        <v>4483.99</v>
      </c>
      <c r="AH36" s="24">
        <f t="shared" ref="AH36:AI36" ca="1" si="24">+AG36+AH9</f>
        <v>4502.4299999999994</v>
      </c>
      <c r="AI36" s="24">
        <f t="shared" ca="1" si="24"/>
        <v>4502.4299999999994</v>
      </c>
      <c r="AJ36" s="24">
        <f t="shared" ref="AJ36:AK36" ca="1" si="25">+AI36+AJ9</f>
        <v>4511.7999999999993</v>
      </c>
      <c r="AK36" s="24">
        <f t="shared" ca="1" si="25"/>
        <v>4511.7999999999993</v>
      </c>
      <c r="AL36" s="24">
        <f t="shared" ref="AL36:AM36" ca="1" si="26">+AK36+AL9</f>
        <v>4511.7999999999993</v>
      </c>
      <c r="AM36" s="24">
        <f t="shared" ca="1" si="26"/>
        <v>4511.7999999999993</v>
      </c>
      <c r="AN36" s="24">
        <f t="shared" ref="AN36:AO36" ca="1" si="27">+AM36+AN9</f>
        <v>4511.7999999999993</v>
      </c>
      <c r="AO36" s="24">
        <f t="shared" ca="1" si="27"/>
        <v>4511.7999999999993</v>
      </c>
    </row>
    <row r="37" spans="3:42" x14ac:dyDescent="0.35">
      <c r="C37" s="18"/>
      <c r="D37" s="13"/>
      <c r="M37" s="17"/>
      <c r="Q37">
        <f t="shared" ref="Q37:Q58" si="28">+Q36+1</f>
        <v>2</v>
      </c>
      <c r="R37" s="17">
        <f t="shared" si="15"/>
        <v>44713</v>
      </c>
      <c r="S37" s="24">
        <f t="shared" ca="1" si="15"/>
        <v>0</v>
      </c>
      <c r="T37" s="24">
        <f t="shared" ca="1" si="17"/>
        <v>868.84</v>
      </c>
      <c r="U37" s="24">
        <f t="shared" ca="1" si="17"/>
        <v>3950.75</v>
      </c>
      <c r="V37" s="24">
        <f t="shared" ref="V37:W37" ca="1" si="29">+U37+V10</f>
        <v>4041.29</v>
      </c>
      <c r="W37" s="24">
        <f t="shared" ca="1" si="29"/>
        <v>4054.66</v>
      </c>
      <c r="X37" s="24">
        <f t="shared" ref="X37:Y37" ca="1" si="30">+W37+X10</f>
        <v>4365.7699999999995</v>
      </c>
      <c r="Y37" s="24">
        <f t="shared" ca="1" si="30"/>
        <v>4375.07</v>
      </c>
      <c r="Z37" s="24">
        <f t="shared" ref="Z37:AA37" ca="1" si="31">+Y37+Z10</f>
        <v>4363.53</v>
      </c>
      <c r="AA37" s="24">
        <f t="shared" ca="1" si="31"/>
        <v>4354.82</v>
      </c>
      <c r="AB37" s="24">
        <f t="shared" ref="AB37:AC37" ca="1" si="32">+AA37+AB10</f>
        <v>4342.8499999999995</v>
      </c>
      <c r="AC37" s="24">
        <f t="shared" ca="1" si="32"/>
        <v>4342.8499999999995</v>
      </c>
      <c r="AD37" s="24">
        <f t="shared" ref="AD37:AE37" ca="1" si="33">+AC37+AD10</f>
        <v>4342.8499999999995</v>
      </c>
      <c r="AE37" s="24">
        <f t="shared" ca="1" si="33"/>
        <v>4342.8499999999995</v>
      </c>
      <c r="AF37" s="24">
        <f t="shared" ref="AF37:AG37" ca="1" si="34">+AE37+AF10</f>
        <v>4342.8499999999995</v>
      </c>
      <c r="AG37" s="24">
        <f t="shared" ca="1" si="34"/>
        <v>5917.2899999999991</v>
      </c>
      <c r="AH37" s="24">
        <f t="shared" ref="AH37:AI37" ca="1" si="35">+AG37+AH10</f>
        <v>5917.2899999999991</v>
      </c>
      <c r="AI37" s="24">
        <f t="shared" ca="1" si="35"/>
        <v>5917.2899999999991</v>
      </c>
      <c r="AJ37" s="24">
        <f t="shared" ref="AJ37:AK37" ca="1" si="36">+AI37+AJ10</f>
        <v>5917.2899999999991</v>
      </c>
      <c r="AK37" s="24">
        <f t="shared" ca="1" si="36"/>
        <v>5917.2899999999991</v>
      </c>
      <c r="AL37" s="24">
        <f t="shared" ref="AL37:AM37" ca="1" si="37">+AK37+AL10</f>
        <v>5917.2899999999991</v>
      </c>
      <c r="AM37" s="24">
        <f t="shared" ca="1" si="37"/>
        <v>5917.2899999999991</v>
      </c>
      <c r="AN37" s="24">
        <f t="shared" ref="AN37" ca="1" si="38">+AM37+AN10</f>
        <v>5917.2899999999991</v>
      </c>
    </row>
    <row r="38" spans="3:42" x14ac:dyDescent="0.35">
      <c r="C38" s="18"/>
      <c r="D38" s="13"/>
      <c r="Q38">
        <f t="shared" si="28"/>
        <v>3</v>
      </c>
      <c r="R38" s="17">
        <f t="shared" si="15"/>
        <v>44743</v>
      </c>
      <c r="S38" s="24">
        <f t="shared" ca="1" si="15"/>
        <v>0</v>
      </c>
      <c r="T38" s="24">
        <f t="shared" ca="1" si="17"/>
        <v>341.37</v>
      </c>
      <c r="U38" s="24">
        <f t="shared" ca="1" si="17"/>
        <v>1121.73</v>
      </c>
      <c r="V38" s="24">
        <f t="shared" ref="V38:W38" ca="1" si="39">+U38+V11</f>
        <v>1121.73</v>
      </c>
      <c r="W38" s="24">
        <f t="shared" ca="1" si="39"/>
        <v>1121.73</v>
      </c>
      <c r="X38" s="24">
        <f t="shared" ref="X38:Y38" ca="1" si="40">+W38+X11</f>
        <v>1121.73</v>
      </c>
      <c r="Y38" s="24">
        <f t="shared" ca="1" si="40"/>
        <v>1121.73</v>
      </c>
      <c r="Z38" s="24">
        <f t="shared" ref="Z38:AA38" ca="1" si="41">+Y38+Z11</f>
        <v>1121.73</v>
      </c>
      <c r="AA38" s="24">
        <f t="shared" ca="1" si="41"/>
        <v>1121.73</v>
      </c>
      <c r="AB38" s="24">
        <f t="shared" ref="AB38:AC38" ca="1" si="42">+AA38+AB11</f>
        <v>1121.73</v>
      </c>
      <c r="AC38" s="24">
        <f t="shared" ca="1" si="42"/>
        <v>1121.73</v>
      </c>
      <c r="AD38" s="24">
        <f t="shared" ref="AD38:AE38" ca="1" si="43">+AC38+AD11</f>
        <v>1121.73</v>
      </c>
      <c r="AE38" s="24">
        <f t="shared" ca="1" si="43"/>
        <v>1121.73</v>
      </c>
      <c r="AF38" s="24">
        <f t="shared" ref="AF38:AG38" ca="1" si="44">+AE38+AF11</f>
        <v>1140.17</v>
      </c>
      <c r="AG38" s="24">
        <f t="shared" ca="1" si="44"/>
        <v>1140.17</v>
      </c>
      <c r="AH38" s="24">
        <f t="shared" ref="AH38:AI38" ca="1" si="45">+AG38+AH11</f>
        <v>1140.17</v>
      </c>
      <c r="AI38" s="24">
        <f t="shared" ca="1" si="45"/>
        <v>1140.17</v>
      </c>
      <c r="AJ38" s="24">
        <f t="shared" ref="AJ38:AK38" ca="1" si="46">+AI38+AJ11</f>
        <v>1140.17</v>
      </c>
      <c r="AK38" s="24">
        <f t="shared" ca="1" si="46"/>
        <v>1140.17</v>
      </c>
      <c r="AL38" s="24">
        <f t="shared" ref="AL38:AM38" ca="1" si="47">+AK38+AL11</f>
        <v>1140.17</v>
      </c>
      <c r="AM38" s="24">
        <f t="shared" ca="1" si="47"/>
        <v>1140.17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8"/>
        <v>4</v>
      </c>
      <c r="R39" s="17">
        <f t="shared" si="15"/>
        <v>44774</v>
      </c>
      <c r="S39" s="24">
        <f t="shared" ca="1" si="15"/>
        <v>0</v>
      </c>
      <c r="T39" s="24">
        <f t="shared" ca="1" si="17"/>
        <v>1710.02</v>
      </c>
      <c r="U39" s="24">
        <f t="shared" ca="1" si="17"/>
        <v>4113.5599999999995</v>
      </c>
      <c r="V39" s="24">
        <f t="shared" ref="V39:W39" ca="1" si="48">+U39+V12</f>
        <v>4146.2499999999991</v>
      </c>
      <c r="W39" s="24">
        <f t="shared" ca="1" si="48"/>
        <v>4205.2199999999993</v>
      </c>
      <c r="X39" s="24">
        <f t="shared" ref="X39:Y39" ca="1" si="49">+W39+X12</f>
        <v>4203.5499999999993</v>
      </c>
      <c r="Y39" s="24">
        <f t="shared" ca="1" si="49"/>
        <v>4203.5499999999993</v>
      </c>
      <c r="Z39" s="24">
        <f t="shared" ref="Z39:AA39" ca="1" si="50">+Y39+Z12</f>
        <v>4203.5499999999993</v>
      </c>
      <c r="AA39" s="24">
        <f t="shared" ca="1" si="50"/>
        <v>4203.5499999999993</v>
      </c>
      <c r="AB39" s="24">
        <f t="shared" ref="AB39:AC39" ca="1" si="51">+AA39+AB12</f>
        <v>4203.5499999999993</v>
      </c>
      <c r="AC39" s="24">
        <f t="shared" ca="1" si="51"/>
        <v>4203.5499999999993</v>
      </c>
      <c r="AD39" s="24">
        <f t="shared" ref="AD39:AE39" ca="1" si="52">+AC39+AD12</f>
        <v>4203.5499999999993</v>
      </c>
      <c r="AE39" s="24">
        <f t="shared" ca="1" si="52"/>
        <v>4220.119999999999</v>
      </c>
      <c r="AF39" s="24">
        <f t="shared" ref="AF39:AG39" ca="1" si="53">+AE39+AF12</f>
        <v>4220.119999999999</v>
      </c>
      <c r="AG39" s="24">
        <f t="shared" ca="1" si="53"/>
        <v>4220.119999999999</v>
      </c>
      <c r="AH39" s="24">
        <f t="shared" ref="AH39:AI39" ca="1" si="54">+AG39+AH12</f>
        <v>4220.119999999999</v>
      </c>
      <c r="AI39" s="24">
        <f t="shared" ca="1" si="54"/>
        <v>4220.119999999999</v>
      </c>
      <c r="AJ39" s="24">
        <f t="shared" ref="AJ39:AK39" ca="1" si="55">+AI39+AJ12</f>
        <v>4220.119999999999</v>
      </c>
      <c r="AK39" s="24">
        <f t="shared" ca="1" si="55"/>
        <v>4220.119999999999</v>
      </c>
      <c r="AL39" s="24">
        <f t="shared" ref="AL39" ca="1" si="56">+AK39+AL12</f>
        <v>4220.119999999999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8"/>
        <v>5</v>
      </c>
      <c r="R40" s="17">
        <f t="shared" si="15"/>
        <v>44805</v>
      </c>
      <c r="S40" s="24">
        <f t="shared" ca="1" si="15"/>
        <v>0</v>
      </c>
      <c r="T40" s="24">
        <f t="shared" ca="1" si="17"/>
        <v>425.27</v>
      </c>
      <c r="U40" s="24">
        <f t="shared" ca="1" si="17"/>
        <v>1520.66</v>
      </c>
      <c r="V40" s="24">
        <f t="shared" ref="V40:W40" ca="1" si="57">+U40+V13</f>
        <v>1860.04</v>
      </c>
      <c r="W40" s="24">
        <f t="shared" ca="1" si="57"/>
        <v>1860.04</v>
      </c>
      <c r="X40" s="24">
        <f t="shared" ref="X40:Y40" ca="1" si="58">+W40+X13</f>
        <v>1860.04</v>
      </c>
      <c r="Y40" s="24">
        <f t="shared" ca="1" si="58"/>
        <v>1860.04</v>
      </c>
      <c r="Z40" s="24">
        <f t="shared" ref="Z40:AA40" ca="1" si="59">+Y40+Z13</f>
        <v>1800.04</v>
      </c>
      <c r="AA40" s="24">
        <f t="shared" ca="1" si="59"/>
        <v>1800.04</v>
      </c>
      <c r="AB40" s="24">
        <f t="shared" ref="AB40:AC40" ca="1" si="60">+AA40+AB13</f>
        <v>1800.04</v>
      </c>
      <c r="AC40" s="24">
        <f t="shared" ca="1" si="60"/>
        <v>1800.04</v>
      </c>
      <c r="AD40" s="24">
        <f t="shared" ref="AD40:AE40" ca="1" si="61">+AC40+AD13</f>
        <v>3381.98</v>
      </c>
      <c r="AE40" s="24">
        <f t="shared" ca="1" si="61"/>
        <v>3381.98</v>
      </c>
      <c r="AF40" s="24">
        <f t="shared" ref="AF40:AG40" ca="1" si="62">+AE40+AF13</f>
        <v>3381.98</v>
      </c>
      <c r="AG40" s="24">
        <f t="shared" ca="1" si="62"/>
        <v>3381.98</v>
      </c>
      <c r="AH40" s="24">
        <f t="shared" ref="AH40:AI40" ca="1" si="63">+AG40+AH13</f>
        <v>3381.98</v>
      </c>
      <c r="AI40" s="24">
        <f t="shared" ca="1" si="63"/>
        <v>3381.98</v>
      </c>
      <c r="AJ40" s="24">
        <f t="shared" ref="AJ40:AK40" ca="1" si="64">+AI40+AJ13</f>
        <v>3381.98</v>
      </c>
      <c r="AK40" s="24">
        <f t="shared" ca="1" si="64"/>
        <v>3381.98</v>
      </c>
    </row>
    <row r="41" spans="3:42" x14ac:dyDescent="0.35">
      <c r="C41" s="18"/>
      <c r="D41" s="13"/>
      <c r="Q41">
        <f t="shared" si="28"/>
        <v>6</v>
      </c>
      <c r="R41" s="17">
        <f t="shared" si="15"/>
        <v>44835</v>
      </c>
      <c r="S41" s="24">
        <f t="shared" ca="1" si="15"/>
        <v>11.2</v>
      </c>
      <c r="T41" s="24">
        <f t="shared" ca="1" si="17"/>
        <v>221.16</v>
      </c>
      <c r="U41" s="24">
        <f t="shared" ca="1" si="17"/>
        <v>2561.04</v>
      </c>
      <c r="V41" s="24">
        <f t="shared" ref="V41:W41" ca="1" si="65">+U41+V14</f>
        <v>2646.43</v>
      </c>
      <c r="W41" s="24">
        <f t="shared" ca="1" si="65"/>
        <v>2828.7799999999997</v>
      </c>
      <c r="X41" s="24">
        <f t="shared" ref="X41:Y41" ca="1" si="66">+W41+X14</f>
        <v>2828.7799999999997</v>
      </c>
      <c r="Y41" s="24">
        <f t="shared" ca="1" si="66"/>
        <v>2828.7799999999997</v>
      </c>
      <c r="Z41" s="24">
        <f t="shared" ref="Z41:AA41" ca="1" si="67">+Y41+Z14</f>
        <v>2828.7799999999997</v>
      </c>
      <c r="AA41" s="24">
        <f t="shared" ca="1" si="67"/>
        <v>2862.95</v>
      </c>
      <c r="AB41" s="24">
        <f t="shared" ref="AB41:AC41" ca="1" si="68">+AA41+AB14</f>
        <v>2930.1899999999996</v>
      </c>
      <c r="AC41" s="24">
        <f t="shared" ca="1" si="68"/>
        <v>2948.6299999999997</v>
      </c>
      <c r="AD41" s="24">
        <f t="shared" ref="AD41:AE41" ca="1" si="69">+AC41+AD14</f>
        <v>2948.6299999999997</v>
      </c>
      <c r="AE41" s="24">
        <f t="shared" ca="1" si="69"/>
        <v>2948.6299999999997</v>
      </c>
      <c r="AF41" s="24">
        <f t="shared" ref="AF41:AG41" ca="1" si="70">+AE41+AF14</f>
        <v>2948.6299999999997</v>
      </c>
      <c r="AG41" s="24">
        <f t="shared" ca="1" si="70"/>
        <v>2948.6299999999997</v>
      </c>
      <c r="AH41" s="24">
        <f t="shared" ref="AH41:AI41" ca="1" si="71">+AG41+AH14</f>
        <v>2948.6299999999997</v>
      </c>
      <c r="AI41" s="24">
        <f t="shared" ca="1" si="71"/>
        <v>4504.6299999999992</v>
      </c>
      <c r="AJ41" s="24">
        <f t="shared" ref="AJ41" ca="1" si="72">+AI41+AJ14</f>
        <v>4504.6299999999992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8"/>
        <v>7</v>
      </c>
      <c r="R42" s="17">
        <f t="shared" si="15"/>
        <v>44866</v>
      </c>
      <c r="S42" s="24">
        <f t="shared" ca="1" si="15"/>
        <v>25.08</v>
      </c>
      <c r="T42" s="24">
        <f t="shared" ca="1" si="17"/>
        <v>293.06</v>
      </c>
      <c r="U42" s="24">
        <f t="shared" ca="1" si="17"/>
        <v>1255.5899999999999</v>
      </c>
      <c r="V42" s="24">
        <f t="shared" ref="V42:W42" ca="1" si="73">+U42+V15</f>
        <v>1286.8699999999999</v>
      </c>
      <c r="W42" s="24">
        <f t="shared" ca="1" si="73"/>
        <v>1585.4699999999998</v>
      </c>
      <c r="X42" s="24">
        <f t="shared" ref="X42:Y42" ca="1" si="74">+W42+X15</f>
        <v>1585.4699999999998</v>
      </c>
      <c r="Y42" s="24">
        <f t="shared" ca="1" si="74"/>
        <v>1590.5699999999997</v>
      </c>
      <c r="Z42" s="24">
        <f t="shared" ref="Z42:AA42" ca="1" si="75">+Y42+Z15</f>
        <v>1590.5699999999997</v>
      </c>
      <c r="AA42" s="24">
        <f t="shared" ca="1" si="75"/>
        <v>1590.5699999999997</v>
      </c>
      <c r="AB42" s="24">
        <f t="shared" ref="AB42:AC42" ca="1" si="76">+AA42+AB15</f>
        <v>1616.5099999999998</v>
      </c>
      <c r="AC42" s="24">
        <f t="shared" ca="1" si="76"/>
        <v>1616.5099999999998</v>
      </c>
      <c r="AD42" s="24">
        <f t="shared" ref="AD42:AE42" ca="1" si="77">+AC42+AD15</f>
        <v>1616.5099999999998</v>
      </c>
      <c r="AE42" s="24">
        <f t="shared" ca="1" si="77"/>
        <v>1616.5099999999998</v>
      </c>
      <c r="AF42" s="24">
        <f t="shared" ref="AF42:AG42" ca="1" si="78">+AE42+AF15</f>
        <v>1616.5099999999998</v>
      </c>
      <c r="AG42" s="24">
        <f t="shared" ca="1" si="78"/>
        <v>1616.5099999999998</v>
      </c>
      <c r="AH42" s="24">
        <f t="shared" ref="AH42:AI42" ca="1" si="79">+AG42+AH15</f>
        <v>1616.5099999999998</v>
      </c>
      <c r="AI42" s="24">
        <f t="shared" ca="1" si="79"/>
        <v>1616.5099999999998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8"/>
        <v>8</v>
      </c>
      <c r="R43" s="17">
        <f t="shared" si="15"/>
        <v>44896</v>
      </c>
      <c r="S43" s="24">
        <f t="shared" ca="1" si="15"/>
        <v>0</v>
      </c>
      <c r="T43" s="24">
        <f t="shared" ca="1" si="17"/>
        <v>2028.75</v>
      </c>
      <c r="U43" s="24">
        <f t="shared" ca="1" si="17"/>
        <v>3066.91</v>
      </c>
      <c r="V43" s="24">
        <f t="shared" ref="V43:W43" ca="1" si="80">+U43+V16</f>
        <v>3154.8599999999997</v>
      </c>
      <c r="W43" s="24">
        <f t="shared" ca="1" si="80"/>
        <v>3154.8599999999997</v>
      </c>
      <c r="X43" s="24">
        <f t="shared" ref="X43:Y43" ca="1" si="81">+W43+X16</f>
        <v>3189.9799999999996</v>
      </c>
      <c r="Y43" s="24">
        <f t="shared" ca="1" si="81"/>
        <v>3189.9799999999996</v>
      </c>
      <c r="Z43" s="24">
        <f t="shared" ref="Z43:AA43" ca="1" si="82">+Y43+Z16</f>
        <v>3189.9799999999996</v>
      </c>
      <c r="AA43" s="24">
        <f t="shared" ca="1" si="82"/>
        <v>3199.3499999999995</v>
      </c>
      <c r="AB43" s="24">
        <f t="shared" ref="AB43:AC43" ca="1" si="83">+AA43+AB16</f>
        <v>3199.3499999999995</v>
      </c>
      <c r="AC43" s="24">
        <f t="shared" ca="1" si="83"/>
        <v>3208.4199999999996</v>
      </c>
      <c r="AD43" s="24">
        <f t="shared" ref="AD43:AE43" ca="1" si="84">+AC43+AD16</f>
        <v>3208.4199999999996</v>
      </c>
      <c r="AE43" s="24">
        <f t="shared" ca="1" si="84"/>
        <v>3208.4199999999996</v>
      </c>
      <c r="AF43" s="24">
        <f t="shared" ref="AF43:AG43" ca="1" si="85">+AE43+AF16</f>
        <v>3208.4199999999996</v>
      </c>
      <c r="AG43" s="24">
        <f t="shared" ca="1" si="85"/>
        <v>3208.4199999999996</v>
      </c>
      <c r="AH43" s="24">
        <f t="shared" ref="AH43" ca="1" si="86">+AG43+AH16</f>
        <v>3208.4199999999996</v>
      </c>
    </row>
    <row r="44" spans="3:42" x14ac:dyDescent="0.35">
      <c r="C44" s="18"/>
      <c r="D44" s="13"/>
      <c r="Q44">
        <f t="shared" si="28"/>
        <v>9</v>
      </c>
      <c r="R44" s="17">
        <f t="shared" si="15"/>
        <v>44927</v>
      </c>
      <c r="S44" s="24">
        <f t="shared" ca="1" si="15"/>
        <v>0</v>
      </c>
      <c r="T44" s="24">
        <f t="shared" ca="1" si="17"/>
        <v>447</v>
      </c>
      <c r="U44" s="24">
        <f t="shared" ca="1" si="17"/>
        <v>1595.43</v>
      </c>
      <c r="V44" s="24">
        <f t="shared" ref="V44:W44" ca="1" si="87">+U44+V17</f>
        <v>1685.1100000000001</v>
      </c>
      <c r="W44" s="24">
        <f t="shared" ca="1" si="87"/>
        <v>1836.6000000000001</v>
      </c>
      <c r="X44" s="24">
        <f t="shared" ref="X44:Y44" ca="1" si="88">+W44+X17</f>
        <v>3436.6000000000004</v>
      </c>
      <c r="Y44" s="24">
        <f t="shared" ca="1" si="88"/>
        <v>3436.6000000000004</v>
      </c>
      <c r="Z44" s="24">
        <f t="shared" ref="Z44:AA44" ca="1" si="89">+Y44+Z17</f>
        <v>3436.6000000000004</v>
      </c>
      <c r="AA44" s="24">
        <f t="shared" ca="1" si="89"/>
        <v>3436.6000000000004</v>
      </c>
      <c r="AB44" s="24">
        <f t="shared" ref="AB44:AC44" ca="1" si="90">+AA44+AB17</f>
        <v>3448.4000000000005</v>
      </c>
      <c r="AC44" s="24">
        <f t="shared" ca="1" si="90"/>
        <v>3448.4000000000005</v>
      </c>
      <c r="AD44" s="24">
        <f t="shared" ref="AD44:AE44" ca="1" si="91">+AC44+AD17</f>
        <v>3448.4000000000005</v>
      </c>
      <c r="AE44" s="24">
        <f t="shared" ca="1" si="91"/>
        <v>3448.4000000000005</v>
      </c>
      <c r="AF44" s="24">
        <f t="shared" ref="AF44:AG44" ca="1" si="92">+AE44+AF17</f>
        <v>3448.4000000000005</v>
      </c>
      <c r="AG44" s="24">
        <f t="shared" ca="1" si="92"/>
        <v>3448.4000000000005</v>
      </c>
    </row>
    <row r="45" spans="3:42" x14ac:dyDescent="0.35">
      <c r="C45" s="18"/>
      <c r="D45" s="13"/>
      <c r="H45" s="31"/>
      <c r="I45" s="28"/>
      <c r="Q45">
        <f t="shared" si="28"/>
        <v>10</v>
      </c>
      <c r="R45" s="17">
        <f t="shared" si="15"/>
        <v>44958</v>
      </c>
      <c r="S45" s="24">
        <f t="shared" ca="1" si="15"/>
        <v>0</v>
      </c>
      <c r="T45" s="24">
        <f t="shared" ca="1" si="17"/>
        <v>839.47</v>
      </c>
      <c r="U45" s="24">
        <f t="shared" ca="1" si="17"/>
        <v>1640.22</v>
      </c>
      <c r="V45" s="24">
        <f t="shared" ref="V45:W45" ca="1" si="93">+U45+V18</f>
        <v>2805.05</v>
      </c>
      <c r="W45" s="24">
        <f t="shared" ca="1" si="93"/>
        <v>2945.36</v>
      </c>
      <c r="X45" s="24">
        <f t="shared" ref="X45:Y45" ca="1" si="94">+W45+X18</f>
        <v>2945.36</v>
      </c>
      <c r="Y45" s="24">
        <f t="shared" ca="1" si="94"/>
        <v>2945.36</v>
      </c>
      <c r="Z45" s="24">
        <f t="shared" ref="Z45:AA45" ca="1" si="95">+Y45+Z18</f>
        <v>4545.3600000000006</v>
      </c>
      <c r="AA45" s="24">
        <f t="shared" ca="1" si="95"/>
        <v>4568.2800000000007</v>
      </c>
      <c r="AB45" s="24">
        <f t="shared" ref="AB45:AC45" ca="1" si="96">+AA45+AB18</f>
        <v>4568.2800000000007</v>
      </c>
      <c r="AC45" s="24">
        <f t="shared" ca="1" si="96"/>
        <v>4568.2800000000007</v>
      </c>
      <c r="AD45" s="24">
        <f t="shared" ref="AD45:AE45" ca="1" si="97">+AC45+AD18</f>
        <v>4568.2800000000007</v>
      </c>
      <c r="AE45" s="24">
        <f t="shared" ca="1" si="97"/>
        <v>4568.2800000000007</v>
      </c>
      <c r="AF45" s="24">
        <f t="shared" ref="AF45" ca="1" si="98">+AE45+AF18</f>
        <v>4568.2800000000007</v>
      </c>
    </row>
    <row r="46" spans="3:42" x14ac:dyDescent="0.35">
      <c r="C46" s="18"/>
      <c r="D46" s="13"/>
      <c r="H46" s="31"/>
      <c r="I46" s="28"/>
      <c r="Q46">
        <f t="shared" si="28"/>
        <v>11</v>
      </c>
      <c r="R46" s="17">
        <f t="shared" si="15"/>
        <v>44986</v>
      </c>
      <c r="S46" s="24">
        <f t="shared" ca="1" si="15"/>
        <v>0</v>
      </c>
      <c r="T46" s="24">
        <f t="shared" ca="1" si="17"/>
        <v>179.18</v>
      </c>
      <c r="U46" s="24">
        <f t="shared" ca="1" si="17"/>
        <v>487.49</v>
      </c>
      <c r="V46" s="24">
        <f t="shared" ref="V46:W46" ca="1" si="99">+U46+V19</f>
        <v>487.49</v>
      </c>
      <c r="W46" s="24">
        <f t="shared" ca="1" si="99"/>
        <v>487.49</v>
      </c>
      <c r="X46" s="24">
        <f t="shared" ref="X46:Y46" ca="1" si="100">+W46+X19</f>
        <v>487.49</v>
      </c>
      <c r="Y46" s="24">
        <f t="shared" ca="1" si="100"/>
        <v>487.49</v>
      </c>
      <c r="Z46" s="24">
        <f t="shared" ref="Z46:AA46" ca="1" si="101">+Y46+Z19</f>
        <v>504.42</v>
      </c>
      <c r="AA46" s="24">
        <f t="shared" ca="1" si="101"/>
        <v>504.42</v>
      </c>
      <c r="AB46" s="24">
        <f t="shared" ref="AB46:AC46" ca="1" si="102">+AA46+AB19</f>
        <v>504.42</v>
      </c>
      <c r="AC46" s="24">
        <f t="shared" ca="1" si="102"/>
        <v>1209.3600000000001</v>
      </c>
      <c r="AD46" s="24">
        <f t="shared" ref="AD46:AE46" ca="1" si="103">+AC46+AD19</f>
        <v>1209.3600000000001</v>
      </c>
      <c r="AE46" s="24">
        <f t="shared" ca="1" si="103"/>
        <v>1209.3600000000001</v>
      </c>
    </row>
    <row r="47" spans="3:42" x14ac:dyDescent="0.35">
      <c r="C47" s="18"/>
      <c r="D47" s="13"/>
      <c r="H47" s="31"/>
      <c r="Q47">
        <f t="shared" si="28"/>
        <v>12</v>
      </c>
      <c r="R47" s="17">
        <f t="shared" si="15"/>
        <v>45017</v>
      </c>
      <c r="S47" s="24">
        <f t="shared" ca="1" si="15"/>
        <v>0</v>
      </c>
      <c r="T47" s="24">
        <f t="shared" ca="1" si="17"/>
        <v>505</v>
      </c>
      <c r="U47" s="24">
        <f t="shared" ca="1" si="17"/>
        <v>1261.3600000000001</v>
      </c>
      <c r="V47" s="24">
        <f t="shared" ref="V47:W47" ca="1" si="104">+U47+V20</f>
        <v>1261.3600000000001</v>
      </c>
      <c r="W47" s="24">
        <f t="shared" ca="1" si="104"/>
        <v>1398.4</v>
      </c>
      <c r="X47" s="24">
        <f t="shared" ref="X47:Y47" ca="1" si="105">+W47+X20</f>
        <v>1398.4</v>
      </c>
      <c r="Y47" s="24">
        <f t="shared" ca="1" si="105"/>
        <v>1437.17</v>
      </c>
      <c r="Z47" s="24">
        <f t="shared" ref="Z47:AA47" ca="1" si="106">+Y47+Z20</f>
        <v>1461.8300000000002</v>
      </c>
      <c r="AA47" s="24">
        <f t="shared" ca="1" si="106"/>
        <v>1461.8300000000002</v>
      </c>
      <c r="AB47" s="24">
        <f t="shared" ref="AB47:AC47" ca="1" si="107">+AA47+AB20</f>
        <v>1461.8300000000002</v>
      </c>
      <c r="AC47" s="24">
        <f t="shared" ca="1" si="107"/>
        <v>1461.8300000000002</v>
      </c>
      <c r="AD47" s="24">
        <f t="shared" ref="AD47" ca="1" si="108">+AC47+AD20</f>
        <v>1461.8300000000002</v>
      </c>
    </row>
    <row r="48" spans="3:42" x14ac:dyDescent="0.35">
      <c r="C48" s="18"/>
      <c r="D48" s="13"/>
      <c r="Q48">
        <f t="shared" si="28"/>
        <v>13</v>
      </c>
      <c r="R48" s="17">
        <f t="shared" si="15"/>
        <v>45047</v>
      </c>
      <c r="S48" s="24">
        <f t="shared" ca="1" si="15"/>
        <v>0</v>
      </c>
      <c r="T48" s="24">
        <f t="shared" ca="1" si="17"/>
        <v>76.36</v>
      </c>
      <c r="U48" s="24">
        <f t="shared" ca="1" si="17"/>
        <v>82.78</v>
      </c>
      <c r="V48" s="24">
        <f t="shared" ref="V48:W48" ca="1" si="109">+U48+V21</f>
        <v>509.44000000000005</v>
      </c>
      <c r="W48" s="24">
        <f t="shared" ca="1" si="109"/>
        <v>522.55000000000007</v>
      </c>
      <c r="X48" s="24">
        <f t="shared" ref="X48:Y48" ca="1" si="110">+W48+X21</f>
        <v>548.3900000000001</v>
      </c>
      <c r="Y48" s="24">
        <f t="shared" ca="1" si="110"/>
        <v>2148.3900000000003</v>
      </c>
      <c r="Z48" s="24">
        <f t="shared" ref="Z48:AA48" ca="1" si="111">+Y48+Z21</f>
        <v>2148.3900000000003</v>
      </c>
      <c r="AA48" s="24">
        <f t="shared" ca="1" si="111"/>
        <v>2857.3600000000006</v>
      </c>
      <c r="AB48" s="24">
        <f t="shared" ref="AB48:AC48" ca="1" si="112">+AA48+AB21</f>
        <v>2857.3600000000006</v>
      </c>
      <c r="AC48" s="24">
        <f t="shared" ca="1" si="112"/>
        <v>2857.3600000000006</v>
      </c>
    </row>
    <row r="49" spans="8:42" x14ac:dyDescent="0.35">
      <c r="Q49">
        <f t="shared" si="28"/>
        <v>14</v>
      </c>
      <c r="R49" s="17">
        <f t="shared" si="15"/>
        <v>45078</v>
      </c>
      <c r="S49" s="24">
        <f t="shared" ca="1" si="15"/>
        <v>0</v>
      </c>
      <c r="T49" s="24">
        <f t="shared" ca="1" si="17"/>
        <v>70.930000000000007</v>
      </c>
      <c r="U49" s="24">
        <f t="shared" ca="1" si="17"/>
        <v>880.56999999999994</v>
      </c>
      <c r="V49" s="24">
        <f t="shared" ref="V49:W49" ca="1" si="113">+U49+V22</f>
        <v>1009.5799999999999</v>
      </c>
      <c r="W49" s="24">
        <f t="shared" ca="1" si="113"/>
        <v>1042.55</v>
      </c>
      <c r="X49" s="24">
        <f t="shared" ref="X49:Y49" ca="1" si="114">+W49+X22</f>
        <v>1042.55</v>
      </c>
      <c r="Y49" s="24">
        <f t="shared" ca="1" si="114"/>
        <v>1042.55</v>
      </c>
      <c r="Z49" s="24">
        <f t="shared" ref="Z49:AA49" ca="1" si="115">+Y49+Z22</f>
        <v>1042.55</v>
      </c>
      <c r="AA49" s="24">
        <f t="shared" ca="1" si="115"/>
        <v>1042.55</v>
      </c>
      <c r="AB49" s="24">
        <f t="shared" ref="AB49" ca="1" si="116">+AA49+AB22</f>
        <v>1042.55</v>
      </c>
    </row>
    <row r="50" spans="8:42" x14ac:dyDescent="0.35">
      <c r="H50" s="24"/>
      <c r="Q50">
        <f t="shared" si="28"/>
        <v>15</v>
      </c>
      <c r="R50" s="17">
        <f t="shared" si="15"/>
        <v>45108</v>
      </c>
      <c r="S50" s="24">
        <f t="shared" ca="1" si="15"/>
        <v>0</v>
      </c>
      <c r="T50" s="24">
        <f t="shared" ca="1" si="17"/>
        <v>525.80999999999995</v>
      </c>
      <c r="U50" s="24">
        <f t="shared" ca="1" si="17"/>
        <v>922.06</v>
      </c>
      <c r="V50" s="24">
        <f t="shared" ref="V50:W50" ca="1" si="117">+U50+V23</f>
        <v>1093.19</v>
      </c>
      <c r="W50" s="24">
        <f t="shared" ca="1" si="117"/>
        <v>1044.3800000000001</v>
      </c>
      <c r="X50" s="24">
        <f t="shared" ref="X50:Y50" ca="1" si="118">+W50+X23</f>
        <v>1044.3800000000001</v>
      </c>
      <c r="Y50" s="24">
        <f t="shared" ca="1" si="118"/>
        <v>4748.3999999999996</v>
      </c>
      <c r="Z50" s="24">
        <f t="shared" ref="Z50:AA50" ca="1" si="119">+Y50+Z23</f>
        <v>4789.2299999999996</v>
      </c>
      <c r="AA50" s="24">
        <f t="shared" ca="1" si="119"/>
        <v>4789.2299999999996</v>
      </c>
    </row>
    <row r="51" spans="8:42" x14ac:dyDescent="0.35">
      <c r="H51" s="24"/>
      <c r="Q51">
        <f t="shared" si="28"/>
        <v>16</v>
      </c>
      <c r="R51" s="17">
        <f t="shared" si="15"/>
        <v>45139</v>
      </c>
      <c r="S51" s="24">
        <f t="shared" ca="1" si="15"/>
        <v>0</v>
      </c>
      <c r="T51" s="24">
        <f t="shared" ca="1" si="17"/>
        <v>68.91</v>
      </c>
      <c r="U51" s="24">
        <f t="shared" ca="1" si="17"/>
        <v>229.09</v>
      </c>
      <c r="V51" s="24">
        <f t="shared" ref="V51:W51" ca="1" si="120">+U51+V24</f>
        <v>229.09</v>
      </c>
      <c r="W51" s="24">
        <f t="shared" ca="1" si="120"/>
        <v>229.09</v>
      </c>
      <c r="X51" s="24">
        <f t="shared" ref="X51:Y51" ca="1" si="121">+W51+X24</f>
        <v>242.2</v>
      </c>
      <c r="Y51" s="24">
        <f t="shared" ca="1" si="121"/>
        <v>242.2</v>
      </c>
      <c r="Z51" s="24">
        <f t="shared" ref="Z51" ca="1" si="122">+Y51+Z24</f>
        <v>242.2</v>
      </c>
    </row>
    <row r="52" spans="8:42" x14ac:dyDescent="0.35">
      <c r="H52" s="24"/>
      <c r="I52" s="24"/>
      <c r="Q52">
        <f t="shared" si="28"/>
        <v>17</v>
      </c>
      <c r="R52" s="17">
        <f t="shared" si="15"/>
        <v>45170</v>
      </c>
      <c r="S52" s="24">
        <f t="shared" ca="1" si="15"/>
        <v>0</v>
      </c>
      <c r="T52" s="24">
        <f t="shared" ca="1" si="17"/>
        <v>62.26</v>
      </c>
      <c r="U52" s="24">
        <f t="shared" ca="1" si="17"/>
        <v>2080.62</v>
      </c>
      <c r="V52" s="24">
        <f t="shared" ref="V52:W52" ca="1" si="123">+U52+V25</f>
        <v>2152.7999999999997</v>
      </c>
      <c r="W52" s="24">
        <f t="shared" ca="1" si="123"/>
        <v>2226.14</v>
      </c>
      <c r="X52" s="24">
        <f t="shared" ref="X52:Y52" ca="1" si="124">+W52+X25</f>
        <v>2240</v>
      </c>
      <c r="Y52" s="24">
        <f t="shared" ca="1" si="124"/>
        <v>2240</v>
      </c>
    </row>
    <row r="53" spans="8:42" x14ac:dyDescent="0.35">
      <c r="H53" s="24"/>
      <c r="Q53">
        <f t="shared" si="28"/>
        <v>18</v>
      </c>
      <c r="R53" s="17">
        <f t="shared" si="15"/>
        <v>45200</v>
      </c>
      <c r="S53" s="24">
        <f t="shared" ca="1" si="15"/>
        <v>0</v>
      </c>
      <c r="T53" s="24">
        <f t="shared" ca="1" si="17"/>
        <v>2763.55</v>
      </c>
      <c r="U53" s="24">
        <f t="shared" ca="1" si="17"/>
        <v>2898.7000000000003</v>
      </c>
      <c r="V53" s="24">
        <f t="shared" ref="V53:W53" ca="1" si="125">+U53+V26</f>
        <v>4979.7800000000007</v>
      </c>
      <c r="W53" s="24">
        <f t="shared" ca="1" si="125"/>
        <v>5174.8400000000011</v>
      </c>
      <c r="X53" s="24">
        <f t="shared" ref="X53" ca="1" si="126">+W53+X26</f>
        <v>5174.8400000000011</v>
      </c>
    </row>
    <row r="54" spans="8:42" x14ac:dyDescent="0.35">
      <c r="H54" s="24"/>
      <c r="Q54">
        <f t="shared" si="28"/>
        <v>19</v>
      </c>
      <c r="R54" s="17">
        <f t="shared" si="15"/>
        <v>45231</v>
      </c>
      <c r="S54" s="24">
        <f t="shared" ca="1" si="15"/>
        <v>0</v>
      </c>
      <c r="T54" s="24">
        <f t="shared" ca="1" si="17"/>
        <v>0</v>
      </c>
      <c r="U54" s="24">
        <f t="shared" ca="1" si="17"/>
        <v>635.44000000000005</v>
      </c>
      <c r="V54" s="24">
        <f t="shared" ref="V54:W54" ca="1" si="127">+U54+V27</f>
        <v>635.44000000000005</v>
      </c>
      <c r="W54" s="24">
        <f t="shared" ca="1" si="127"/>
        <v>635.44000000000005</v>
      </c>
    </row>
    <row r="55" spans="8:42" x14ac:dyDescent="0.35">
      <c r="Q55">
        <f t="shared" si="28"/>
        <v>20</v>
      </c>
      <c r="R55" s="17">
        <f t="shared" si="15"/>
        <v>45261</v>
      </c>
      <c r="S55" s="24">
        <f t="shared" ca="1" si="15"/>
        <v>0</v>
      </c>
      <c r="T55" s="24">
        <f t="shared" ca="1" si="17"/>
        <v>241.51</v>
      </c>
      <c r="U55" s="24">
        <f t="shared" ca="1" si="17"/>
        <v>472.83</v>
      </c>
      <c r="V55" s="24">
        <f t="shared" ref="V55" ca="1" si="128">+U55+V28</f>
        <v>472.83</v>
      </c>
    </row>
    <row r="56" spans="8:42" x14ac:dyDescent="0.35">
      <c r="Q56">
        <f t="shared" si="28"/>
        <v>21</v>
      </c>
      <c r="R56" s="17">
        <f t="shared" si="15"/>
        <v>45292</v>
      </c>
      <c r="S56" s="24">
        <f t="shared" ca="1" si="15"/>
        <v>0</v>
      </c>
      <c r="T56" s="24">
        <f t="shared" ca="1" si="17"/>
        <v>370.12</v>
      </c>
      <c r="U56" s="24">
        <f t="shared" ca="1" si="17"/>
        <v>478.69</v>
      </c>
    </row>
    <row r="57" spans="8:42" x14ac:dyDescent="0.35">
      <c r="Q57">
        <f t="shared" si="28"/>
        <v>22</v>
      </c>
      <c r="R57" s="17">
        <f t="shared" si="15"/>
        <v>45323</v>
      </c>
      <c r="S57" s="24">
        <f t="shared" ca="1" si="15"/>
        <v>21.66</v>
      </c>
      <c r="T57" s="24">
        <f t="shared" ca="1" si="17"/>
        <v>330.84000000000003</v>
      </c>
    </row>
    <row r="58" spans="8:42" x14ac:dyDescent="0.35">
      <c r="Q58">
        <f t="shared" si="28"/>
        <v>23</v>
      </c>
      <c r="R58" s="17">
        <f>+R31</f>
        <v>45352</v>
      </c>
      <c r="S58" s="24">
        <f t="shared" ref="S58" ca="1" si="129">+S31</f>
        <v>0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30">+T62+1</f>
        <v>2</v>
      </c>
      <c r="V62">
        <f t="shared" si="130"/>
        <v>3</v>
      </c>
      <c r="W62">
        <f t="shared" si="130"/>
        <v>4</v>
      </c>
      <c r="X62">
        <f t="shared" si="130"/>
        <v>5</v>
      </c>
      <c r="Y62">
        <f t="shared" si="130"/>
        <v>6</v>
      </c>
      <c r="Z62">
        <f t="shared" si="130"/>
        <v>7</v>
      </c>
      <c r="AA62">
        <f t="shared" si="130"/>
        <v>8</v>
      </c>
      <c r="AB62">
        <f t="shared" si="130"/>
        <v>9</v>
      </c>
      <c r="AC62">
        <f t="shared" si="130"/>
        <v>10</v>
      </c>
      <c r="AD62">
        <f t="shared" si="130"/>
        <v>11</v>
      </c>
      <c r="AE62">
        <f t="shared" si="130"/>
        <v>12</v>
      </c>
      <c r="AF62">
        <f t="shared" si="130"/>
        <v>13</v>
      </c>
      <c r="AG62">
        <f t="shared" si="130"/>
        <v>14</v>
      </c>
      <c r="AH62">
        <f t="shared" si="130"/>
        <v>15</v>
      </c>
      <c r="AI62">
        <f t="shared" si="130"/>
        <v>16</v>
      </c>
      <c r="AJ62">
        <f t="shared" si="130"/>
        <v>17</v>
      </c>
      <c r="AK62">
        <f t="shared" si="130"/>
        <v>18</v>
      </c>
      <c r="AL62">
        <f t="shared" si="130"/>
        <v>19</v>
      </c>
      <c r="AM62">
        <f t="shared" si="130"/>
        <v>20</v>
      </c>
      <c r="AN62">
        <f t="shared" si="130"/>
        <v>21</v>
      </c>
      <c r="AO62">
        <f t="shared" si="130"/>
        <v>22</v>
      </c>
      <c r="AP62">
        <f t="shared" si="130"/>
        <v>23</v>
      </c>
    </row>
    <row r="63" spans="8:42" x14ac:dyDescent="0.35">
      <c r="Q63">
        <v>0</v>
      </c>
      <c r="R63" s="17">
        <f t="shared" ref="R63" si="131">+R36</f>
        <v>44682</v>
      </c>
      <c r="S63" t="str">
        <f t="shared" ref="S63:AO63" ca="1" si="132">+IFERROR(T35/S35,"NA")</f>
        <v>NA</v>
      </c>
      <c r="T63">
        <f t="shared" ca="1" si="132"/>
        <v>2.9477929543884667</v>
      </c>
      <c r="U63">
        <f t="shared" ca="1" si="132"/>
        <v>1.0511587827112341</v>
      </c>
      <c r="V63">
        <f t="shared" ca="1" si="132"/>
        <v>1</v>
      </c>
      <c r="W63">
        <f t="shared" ca="1" si="132"/>
        <v>1</v>
      </c>
      <c r="X63">
        <f t="shared" ca="1" si="132"/>
        <v>1</v>
      </c>
      <c r="Y63">
        <f t="shared" ca="1" si="132"/>
        <v>1</v>
      </c>
      <c r="Z63">
        <f t="shared" ca="1" si="132"/>
        <v>1</v>
      </c>
      <c r="AA63">
        <f t="shared" ca="1" si="132"/>
        <v>1</v>
      </c>
      <c r="AB63">
        <f t="shared" ca="1" si="132"/>
        <v>1</v>
      </c>
      <c r="AC63">
        <f t="shared" ca="1" si="132"/>
        <v>1</v>
      </c>
      <c r="AD63">
        <f t="shared" ca="1" si="132"/>
        <v>1</v>
      </c>
      <c r="AE63">
        <f t="shared" ca="1" si="132"/>
        <v>1</v>
      </c>
      <c r="AF63">
        <f t="shared" ca="1" si="132"/>
        <v>1</v>
      </c>
      <c r="AG63">
        <f t="shared" ca="1" si="132"/>
        <v>1</v>
      </c>
      <c r="AH63">
        <f t="shared" ca="1" si="132"/>
        <v>1.013260272396485</v>
      </c>
      <c r="AI63">
        <f t="shared" ca="1" si="132"/>
        <v>1</v>
      </c>
      <c r="AJ63">
        <f t="shared" ca="1" si="132"/>
        <v>1</v>
      </c>
      <c r="AK63">
        <f t="shared" ca="1" si="132"/>
        <v>1</v>
      </c>
      <c r="AL63">
        <f t="shared" ca="1" si="132"/>
        <v>1</v>
      </c>
      <c r="AM63">
        <f t="shared" ca="1" si="132"/>
        <v>1</v>
      </c>
      <c r="AN63">
        <f t="shared" ca="1" si="132"/>
        <v>1</v>
      </c>
      <c r="AO63">
        <f t="shared" ca="1" si="132"/>
        <v>1</v>
      </c>
    </row>
    <row r="64" spans="8:42" x14ac:dyDescent="0.35">
      <c r="Q64">
        <f>+Q63+1</f>
        <v>1</v>
      </c>
      <c r="R64" s="17">
        <f t="shared" ref="R64" si="133">+R37</f>
        <v>44713</v>
      </c>
      <c r="S64" t="str">
        <f t="shared" ref="S64:T85" ca="1" si="134">+IFERROR(T36/S36,"NA")</f>
        <v>NA</v>
      </c>
      <c r="T64">
        <f t="shared" ca="1" si="134"/>
        <v>2.187972018473241</v>
      </c>
      <c r="U64">
        <f t="shared" ref="U64:V64" ca="1" si="135">+IFERROR(V36/U36,"NA")</f>
        <v>1.0168427195435767</v>
      </c>
      <c r="V64">
        <f t="shared" ca="1" si="135"/>
        <v>1</v>
      </c>
      <c r="W64">
        <f t="shared" ref="W64:X64" ca="1" si="136">+IFERROR(X36/W36,"NA")</f>
        <v>1</v>
      </c>
      <c r="X64">
        <f t="shared" ca="1" si="136"/>
        <v>1.0263597317321107</v>
      </c>
      <c r="Y64">
        <f t="shared" ref="Y64:Z64" ca="1" si="137">+IFERROR(Z36/Y36,"NA")</f>
        <v>1</v>
      </c>
      <c r="Z64">
        <f t="shared" ca="1" si="137"/>
        <v>1</v>
      </c>
      <c r="AA64">
        <f t="shared" ref="AA64:AB64" ca="1" si="138">+IFERROR(AB36/AA36,"NA")</f>
        <v>1.3336555449143113</v>
      </c>
      <c r="AB64">
        <f t="shared" ca="1" si="138"/>
        <v>1</v>
      </c>
      <c r="AC64">
        <f t="shared" ref="AC64:AD64" ca="1" si="139">+IFERROR(AD36/AC36,"NA")</f>
        <v>1</v>
      </c>
      <c r="AD64">
        <f t="shared" ca="1" si="139"/>
        <v>1</v>
      </c>
      <c r="AE64">
        <f t="shared" ref="AE64:AF64" ca="1" si="140">+IFERROR(AF36/AE36,"NA")</f>
        <v>1</v>
      </c>
      <c r="AF64">
        <f t="shared" ca="1" si="140"/>
        <v>1</v>
      </c>
      <c r="AG64">
        <f t="shared" ref="AG64:AH64" ca="1" si="141">+IFERROR(AH36/AG36,"NA")</f>
        <v>1.0041124088144711</v>
      </c>
      <c r="AH64">
        <f t="shared" ca="1" si="141"/>
        <v>1</v>
      </c>
      <c r="AI64">
        <f t="shared" ref="AI64:AJ64" ca="1" si="142">+IFERROR(AJ36/AI36,"NA")</f>
        <v>1.0020810984290704</v>
      </c>
      <c r="AJ64">
        <f t="shared" ca="1" si="142"/>
        <v>1</v>
      </c>
      <c r="AK64">
        <f t="shared" ref="AK64:AL64" ca="1" si="143">+IFERROR(AL36/AK36,"NA")</f>
        <v>1</v>
      </c>
      <c r="AL64">
        <f t="shared" ca="1" si="143"/>
        <v>1</v>
      </c>
      <c r="AM64">
        <f t="shared" ref="AM64:AN64" ca="1" si="144">+IFERROR(AN36/AM36,"NA")</f>
        <v>1</v>
      </c>
      <c r="AN64">
        <f t="shared" ca="1" si="144"/>
        <v>1</v>
      </c>
    </row>
    <row r="65" spans="17:39" x14ac:dyDescent="0.35">
      <c r="Q65">
        <f t="shared" ref="Q65:Q86" si="145">+Q64+1</f>
        <v>2</v>
      </c>
      <c r="R65" s="17">
        <f t="shared" ref="R65" si="146">+R38</f>
        <v>44743</v>
      </c>
      <c r="S65" t="str">
        <f t="shared" ca="1" si="134"/>
        <v>NA</v>
      </c>
      <c r="T65">
        <f t="shared" ca="1" si="134"/>
        <v>4.5471548271258229</v>
      </c>
      <c r="U65">
        <f t="shared" ref="U65:V65" ca="1" si="147">+IFERROR(V37/U37,"NA")</f>
        <v>1.0229171676263999</v>
      </c>
      <c r="V65">
        <f t="shared" ca="1" si="147"/>
        <v>1.0033083495616499</v>
      </c>
      <c r="W65">
        <f t="shared" ref="W65:X65" ca="1" si="148">+IFERROR(X37/W37,"NA")</f>
        <v>1.0767289982390631</v>
      </c>
      <c r="X65">
        <f t="shared" ca="1" si="148"/>
        <v>1.0021302084168429</v>
      </c>
      <c r="Y65">
        <f t="shared" ref="Y65:Z65" ca="1" si="149">+IFERROR(Z37/Y37,"NA")</f>
        <v>0.99736232791703905</v>
      </c>
      <c r="Z65">
        <f t="shared" ca="1" si="149"/>
        <v>0.99800390967863173</v>
      </c>
      <c r="AA65">
        <f t="shared" ref="AA65:AB65" ca="1" si="150">+IFERROR(AB37/AA37,"NA")</f>
        <v>0.99725132152419615</v>
      </c>
      <c r="AB65">
        <f t="shared" ca="1" si="150"/>
        <v>1</v>
      </c>
      <c r="AC65">
        <f t="shared" ref="AC65:AD65" ca="1" si="151">+IFERROR(AD37/AC37,"NA")</f>
        <v>1</v>
      </c>
      <c r="AD65">
        <f t="shared" ca="1" si="151"/>
        <v>1</v>
      </c>
      <c r="AE65">
        <f t="shared" ref="AE65:AF65" ca="1" si="152">+IFERROR(AF37/AE37,"NA")</f>
        <v>1</v>
      </c>
      <c r="AF65">
        <f t="shared" ca="1" si="152"/>
        <v>1.3625361225923069</v>
      </c>
      <c r="AG65">
        <f t="shared" ref="AG65:AH65" ca="1" si="153">+IFERROR(AH37/AG37,"NA")</f>
        <v>1</v>
      </c>
      <c r="AH65">
        <f t="shared" ca="1" si="153"/>
        <v>1</v>
      </c>
      <c r="AI65">
        <f t="shared" ref="AI65:AJ65" ca="1" si="154">+IFERROR(AJ37/AI37,"NA")</f>
        <v>1</v>
      </c>
      <c r="AJ65">
        <f t="shared" ca="1" si="154"/>
        <v>1</v>
      </c>
      <c r="AK65">
        <f t="shared" ref="AK65:AL65" ca="1" si="155">+IFERROR(AL37/AK37,"NA")</f>
        <v>1</v>
      </c>
      <c r="AL65">
        <f t="shared" ca="1" si="155"/>
        <v>1</v>
      </c>
      <c r="AM65">
        <f t="shared" ref="AM65" ca="1" si="156">+IFERROR(AN37/AM37,"NA")</f>
        <v>1</v>
      </c>
    </row>
    <row r="66" spans="17:39" x14ac:dyDescent="0.35">
      <c r="Q66">
        <f t="shared" si="145"/>
        <v>3</v>
      </c>
      <c r="R66" s="17">
        <f t="shared" ref="R66" si="157">+R39</f>
        <v>44774</v>
      </c>
      <c r="S66" t="str">
        <f t="shared" ca="1" si="134"/>
        <v>NA</v>
      </c>
      <c r="T66">
        <f t="shared" ca="1" si="134"/>
        <v>3.2859653748132525</v>
      </c>
      <c r="U66">
        <f t="shared" ref="U66:V66" ca="1" si="158">+IFERROR(V38/U38,"NA")</f>
        <v>1</v>
      </c>
      <c r="V66">
        <f t="shared" ca="1" si="158"/>
        <v>1</v>
      </c>
      <c r="W66">
        <f t="shared" ref="W66:X66" ca="1" si="159">+IFERROR(X38/W38,"NA")</f>
        <v>1</v>
      </c>
      <c r="X66">
        <f t="shared" ca="1" si="159"/>
        <v>1</v>
      </c>
      <c r="Y66">
        <f t="shared" ref="Y66:Z66" ca="1" si="160">+IFERROR(Z38/Y38,"NA")</f>
        <v>1</v>
      </c>
      <c r="Z66">
        <f t="shared" ca="1" si="160"/>
        <v>1</v>
      </c>
      <c r="AA66">
        <f t="shared" ref="AA66:AB66" ca="1" si="161">+IFERROR(AB38/AA38,"NA")</f>
        <v>1</v>
      </c>
      <c r="AB66">
        <f t="shared" ca="1" si="161"/>
        <v>1</v>
      </c>
      <c r="AC66">
        <f t="shared" ref="AC66:AD66" ca="1" si="162">+IFERROR(AD38/AC38,"NA")</f>
        <v>1</v>
      </c>
      <c r="AD66">
        <f t="shared" ca="1" si="162"/>
        <v>1</v>
      </c>
      <c r="AE66">
        <f t="shared" ref="AE66:AF66" ca="1" si="163">+IFERROR(AF38/AE38,"NA")</f>
        <v>1.0164388934948696</v>
      </c>
      <c r="AF66">
        <f t="shared" ca="1" si="163"/>
        <v>1</v>
      </c>
      <c r="AG66">
        <f t="shared" ref="AG66:AH66" ca="1" si="164">+IFERROR(AH38/AG38,"NA")</f>
        <v>1</v>
      </c>
      <c r="AH66">
        <f t="shared" ca="1" si="164"/>
        <v>1</v>
      </c>
      <c r="AI66">
        <f t="shared" ref="AI66:AJ66" ca="1" si="165">+IFERROR(AJ38/AI38,"NA")</f>
        <v>1</v>
      </c>
      <c r="AJ66">
        <f t="shared" ca="1" si="165"/>
        <v>1</v>
      </c>
      <c r="AK66">
        <f t="shared" ref="AK66:AL66" ca="1" si="166">+IFERROR(AL38/AK38,"NA")</f>
        <v>1</v>
      </c>
      <c r="AL66">
        <f t="shared" ca="1" si="166"/>
        <v>1</v>
      </c>
    </row>
    <row r="67" spans="17:39" x14ac:dyDescent="0.35">
      <c r="Q67">
        <f t="shared" si="145"/>
        <v>4</v>
      </c>
      <c r="R67" s="17">
        <f t="shared" ref="R67" si="167">+R40</f>
        <v>44805</v>
      </c>
      <c r="S67" t="str">
        <f t="shared" ca="1" si="134"/>
        <v>NA</v>
      </c>
      <c r="T67">
        <f t="shared" ca="1" si="134"/>
        <v>2.4055625080408412</v>
      </c>
      <c r="U67">
        <f t="shared" ref="U67:V67" ca="1" si="168">+IFERROR(V39/U39,"NA")</f>
        <v>1.0079468878538296</v>
      </c>
      <c r="V67">
        <f t="shared" ca="1" si="168"/>
        <v>1.0142224902019898</v>
      </c>
      <c r="W67">
        <f t="shared" ref="W67:X67" ca="1" si="169">+IFERROR(X39/W39,"NA")</f>
        <v>0.99960287452261709</v>
      </c>
      <c r="X67">
        <f t="shared" ca="1" si="169"/>
        <v>1</v>
      </c>
      <c r="Y67">
        <f t="shared" ref="Y67:Z67" ca="1" si="170">+IFERROR(Z39/Y39,"NA")</f>
        <v>1</v>
      </c>
      <c r="Z67">
        <f t="shared" ca="1" si="170"/>
        <v>1</v>
      </c>
      <c r="AA67">
        <f t="shared" ref="AA67:AB67" ca="1" si="171">+IFERROR(AB39/AA39,"NA")</f>
        <v>1</v>
      </c>
      <c r="AB67">
        <f t="shared" ca="1" si="171"/>
        <v>1</v>
      </c>
      <c r="AC67">
        <f t="shared" ref="AC67:AD67" ca="1" si="172">+IFERROR(AD39/AC39,"NA")</f>
        <v>1</v>
      </c>
      <c r="AD67">
        <f t="shared" ca="1" si="172"/>
        <v>1.0039419062459112</v>
      </c>
      <c r="AE67">
        <f t="shared" ref="AE67:AF67" ca="1" si="173">+IFERROR(AF39/AE39,"NA")</f>
        <v>1</v>
      </c>
      <c r="AF67">
        <f t="shared" ca="1" si="173"/>
        <v>1</v>
      </c>
      <c r="AG67">
        <f t="shared" ref="AG67:AH67" ca="1" si="174">+IFERROR(AH39/AG39,"NA")</f>
        <v>1</v>
      </c>
      <c r="AH67">
        <f t="shared" ca="1" si="174"/>
        <v>1</v>
      </c>
      <c r="AI67">
        <f t="shared" ref="AI67:AJ67" ca="1" si="175">+IFERROR(AJ39/AI39,"NA")</f>
        <v>1</v>
      </c>
      <c r="AJ67">
        <f t="shared" ca="1" si="175"/>
        <v>1</v>
      </c>
      <c r="AK67">
        <f t="shared" ref="AK67" ca="1" si="176">+IFERROR(AL39/AK39,"NA")</f>
        <v>1</v>
      </c>
    </row>
    <row r="68" spans="17:39" x14ac:dyDescent="0.35">
      <c r="Q68">
        <f t="shared" si="145"/>
        <v>5</v>
      </c>
      <c r="R68" s="17">
        <f t="shared" ref="R68" si="177">+R41</f>
        <v>44835</v>
      </c>
      <c r="S68" t="str">
        <f t="shared" ca="1" si="134"/>
        <v>NA</v>
      </c>
      <c r="T68">
        <f t="shared" ca="1" si="134"/>
        <v>3.5757518752792348</v>
      </c>
      <c r="U68">
        <f t="shared" ref="U68:V68" ca="1" si="178">+IFERROR(V40/U40,"NA")</f>
        <v>1.2231794089408545</v>
      </c>
      <c r="V68">
        <f t="shared" ca="1" si="178"/>
        <v>1</v>
      </c>
      <c r="W68">
        <f t="shared" ref="W68:X68" ca="1" si="179">+IFERROR(X40/W40,"NA")</f>
        <v>1</v>
      </c>
      <c r="X68">
        <f t="shared" ca="1" si="179"/>
        <v>1</v>
      </c>
      <c r="Y68">
        <f t="shared" ref="Y68:Z68" ca="1" si="180">+IFERROR(Z40/Y40,"NA")</f>
        <v>0.96774262919077014</v>
      </c>
      <c r="Z68">
        <f t="shared" ca="1" si="180"/>
        <v>1</v>
      </c>
      <c r="AA68">
        <f t="shared" ref="AA68:AB68" ca="1" si="181">+IFERROR(AB40/AA40,"NA")</f>
        <v>1</v>
      </c>
      <c r="AB68">
        <f t="shared" ca="1" si="181"/>
        <v>1</v>
      </c>
      <c r="AC68">
        <f t="shared" ref="AC68:AD68" ca="1" si="182">+IFERROR(AD40/AC40,"NA")</f>
        <v>1.8788360258660919</v>
      </c>
      <c r="AD68">
        <f t="shared" ca="1" si="182"/>
        <v>1</v>
      </c>
      <c r="AE68">
        <f t="shared" ref="AE68:AF68" ca="1" si="183">+IFERROR(AF40/AE40,"NA")</f>
        <v>1</v>
      </c>
      <c r="AF68">
        <f t="shared" ca="1" si="183"/>
        <v>1</v>
      </c>
      <c r="AG68">
        <f t="shared" ref="AG68:AH68" ca="1" si="184">+IFERROR(AH40/AG40,"NA")</f>
        <v>1</v>
      </c>
      <c r="AH68">
        <f t="shared" ca="1" si="184"/>
        <v>1</v>
      </c>
      <c r="AI68">
        <f t="shared" ref="AI68:AJ68" ca="1" si="185">+IFERROR(AJ40/AI40,"NA")</f>
        <v>1</v>
      </c>
      <c r="AJ68">
        <f t="shared" ca="1" si="185"/>
        <v>1</v>
      </c>
    </row>
    <row r="69" spans="17:39" x14ac:dyDescent="0.35">
      <c r="Q69">
        <f t="shared" si="145"/>
        <v>6</v>
      </c>
      <c r="R69" s="17">
        <f t="shared" ref="R69" si="186">+R42</f>
        <v>44866</v>
      </c>
      <c r="S69">
        <f t="shared" ca="1" si="134"/>
        <v>19.746428571428574</v>
      </c>
      <c r="T69">
        <f t="shared" ca="1" si="134"/>
        <v>11.580032555615844</v>
      </c>
      <c r="U69">
        <f t="shared" ref="U69:V69" ca="1" si="187">+IFERROR(V41/U41,"NA")</f>
        <v>1.0333419235935402</v>
      </c>
      <c r="V69">
        <f t="shared" ca="1" si="187"/>
        <v>1.0689041463405418</v>
      </c>
      <c r="W69">
        <f t="shared" ref="W69:X69" ca="1" si="188">+IFERROR(X41/W41,"NA")</f>
        <v>1</v>
      </c>
      <c r="X69">
        <f t="shared" ca="1" si="188"/>
        <v>1</v>
      </c>
      <c r="Y69">
        <f t="shared" ref="Y69:Z69" ca="1" si="189">+IFERROR(Z41/Y41,"NA")</f>
        <v>1</v>
      </c>
      <c r="Z69">
        <f t="shared" ca="1" si="189"/>
        <v>1.0120794123261618</v>
      </c>
      <c r="AA69">
        <f t="shared" ref="AA69:AB69" ca="1" si="190">+IFERROR(AB41/AA41,"NA")</f>
        <v>1.0234862641680782</v>
      </c>
      <c r="AB69">
        <f t="shared" ca="1" si="190"/>
        <v>1.0062931072729073</v>
      </c>
      <c r="AC69">
        <f t="shared" ref="AC69:AD69" ca="1" si="191">+IFERROR(AD41/AC41,"NA")</f>
        <v>1</v>
      </c>
      <c r="AD69">
        <f t="shared" ca="1" si="191"/>
        <v>1</v>
      </c>
      <c r="AE69">
        <f t="shared" ref="AE69:AF69" ca="1" si="192">+IFERROR(AF41/AE41,"NA")</f>
        <v>1</v>
      </c>
      <c r="AF69">
        <f t="shared" ca="1" si="192"/>
        <v>1</v>
      </c>
      <c r="AG69">
        <f t="shared" ref="AG69:AH69" ca="1" si="193">+IFERROR(AH41/AG41,"NA")</f>
        <v>1</v>
      </c>
      <c r="AH69">
        <f t="shared" ca="1" si="193"/>
        <v>1.527702695828232</v>
      </c>
      <c r="AI69">
        <f t="shared" ref="AI69" ca="1" si="194">+IFERROR(AJ41/AI41,"NA")</f>
        <v>1</v>
      </c>
    </row>
    <row r="70" spans="17:39" x14ac:dyDescent="0.35">
      <c r="Q70">
        <f t="shared" si="145"/>
        <v>7</v>
      </c>
      <c r="R70" s="17">
        <f t="shared" ref="R70" si="195">+R43</f>
        <v>44896</v>
      </c>
      <c r="S70">
        <f t="shared" ca="1" si="134"/>
        <v>11.68500797448166</v>
      </c>
      <c r="T70">
        <f t="shared" ca="1" si="134"/>
        <v>4.2844127482426799</v>
      </c>
      <c r="U70">
        <f t="shared" ref="U70:V70" ca="1" si="196">+IFERROR(V42/U42,"NA")</f>
        <v>1.0249125908935242</v>
      </c>
      <c r="V70">
        <f t="shared" ca="1" si="196"/>
        <v>1.2320358699790965</v>
      </c>
      <c r="W70">
        <f t="shared" ref="W70:X70" ca="1" si="197">+IFERROR(X42/W42,"NA")</f>
        <v>1</v>
      </c>
      <c r="X70">
        <f t="shared" ca="1" si="197"/>
        <v>1.0032167117637041</v>
      </c>
      <c r="Y70">
        <f t="shared" ref="Y70:Z70" ca="1" si="198">+IFERROR(Z42/Y42,"NA")</f>
        <v>1</v>
      </c>
      <c r="Z70">
        <f t="shared" ca="1" si="198"/>
        <v>1</v>
      </c>
      <c r="AA70">
        <f t="shared" ref="AA70:AB70" ca="1" si="199">+IFERROR(AB42/AA42,"NA")</f>
        <v>1.0163086189227761</v>
      </c>
      <c r="AB70">
        <f t="shared" ca="1" si="199"/>
        <v>1</v>
      </c>
      <c r="AC70">
        <f t="shared" ref="AC70:AD70" ca="1" si="200">+IFERROR(AD42/AC42,"NA")</f>
        <v>1</v>
      </c>
      <c r="AD70">
        <f t="shared" ca="1" si="200"/>
        <v>1</v>
      </c>
      <c r="AE70">
        <f t="shared" ref="AE70:AF70" ca="1" si="201">+IFERROR(AF42/AE42,"NA")</f>
        <v>1</v>
      </c>
      <c r="AF70">
        <f t="shared" ca="1" si="201"/>
        <v>1</v>
      </c>
      <c r="AG70">
        <f t="shared" ref="AG70:AH70" ca="1" si="202">+IFERROR(AH42/AG42,"NA")</f>
        <v>1</v>
      </c>
      <c r="AH70">
        <f t="shared" ca="1" si="202"/>
        <v>1</v>
      </c>
    </row>
    <row r="71" spans="17:39" x14ac:dyDescent="0.35">
      <c r="Q71">
        <f t="shared" si="145"/>
        <v>8</v>
      </c>
      <c r="R71" s="17">
        <f t="shared" ref="R71" si="203">+R44</f>
        <v>44927</v>
      </c>
      <c r="S71" t="str">
        <f t="shared" ca="1" si="134"/>
        <v>NA</v>
      </c>
      <c r="T71">
        <f t="shared" ca="1" si="134"/>
        <v>1.5117239679605667</v>
      </c>
      <c r="U71">
        <f t="shared" ref="U71:V71" ca="1" si="204">+IFERROR(V43/U43,"NA")</f>
        <v>1.0286770723627363</v>
      </c>
      <c r="V71">
        <f t="shared" ca="1" si="204"/>
        <v>1</v>
      </c>
      <c r="W71">
        <f t="shared" ref="W71:X71" ca="1" si="205">+IFERROR(X43/W43,"NA")</f>
        <v>1.0111320312153311</v>
      </c>
      <c r="X71">
        <f t="shared" ca="1" si="205"/>
        <v>1</v>
      </c>
      <c r="Y71">
        <f t="shared" ref="Y71:Z71" ca="1" si="206">+IFERROR(Z43/Y43,"NA")</f>
        <v>1</v>
      </c>
      <c r="Z71">
        <f t="shared" ca="1" si="206"/>
        <v>1.0029373224910501</v>
      </c>
      <c r="AA71">
        <f t="shared" ref="AA71:AB71" ca="1" si="207">+IFERROR(AB43/AA43,"NA")</f>
        <v>1</v>
      </c>
      <c r="AB71">
        <f t="shared" ca="1" si="207"/>
        <v>1.0028349508493912</v>
      </c>
      <c r="AC71">
        <f t="shared" ref="AC71:AD71" ca="1" si="208">+IFERROR(AD43/AC43,"NA")</f>
        <v>1</v>
      </c>
      <c r="AD71">
        <f t="shared" ca="1" si="208"/>
        <v>1</v>
      </c>
      <c r="AE71">
        <f t="shared" ref="AE71:AF71" ca="1" si="209">+IFERROR(AF43/AE43,"NA")</f>
        <v>1</v>
      </c>
      <c r="AF71">
        <f t="shared" ca="1" si="209"/>
        <v>1</v>
      </c>
      <c r="AG71">
        <f t="shared" ref="AG71" ca="1" si="210">+IFERROR(AH43/AG43,"NA")</f>
        <v>1</v>
      </c>
    </row>
    <row r="72" spans="17:39" x14ac:dyDescent="0.35">
      <c r="Q72">
        <f t="shared" si="145"/>
        <v>9</v>
      </c>
      <c r="R72" s="17">
        <f t="shared" ref="R72" si="211">+R45</f>
        <v>44958</v>
      </c>
      <c r="S72" t="str">
        <f t="shared" ca="1" si="134"/>
        <v>NA</v>
      </c>
      <c r="T72">
        <f t="shared" ca="1" si="134"/>
        <v>3.5691946308724836</v>
      </c>
      <c r="U72">
        <f t="shared" ref="U72:V72" ca="1" si="212">+IFERROR(V44/U44,"NA")</f>
        <v>1.0562105513874003</v>
      </c>
      <c r="V72">
        <f t="shared" ca="1" si="212"/>
        <v>1.0898991757214662</v>
      </c>
      <c r="W72">
        <f t="shared" ref="W72:X72" ca="1" si="213">+IFERROR(X44/W44,"NA")</f>
        <v>1.8711749972775782</v>
      </c>
      <c r="X72">
        <f t="shared" ca="1" si="213"/>
        <v>1</v>
      </c>
      <c r="Y72">
        <f t="shared" ref="Y72:Z72" ca="1" si="214">+IFERROR(Z44/Y44,"NA")</f>
        <v>1</v>
      </c>
      <c r="Z72">
        <f t="shared" ca="1" si="214"/>
        <v>1</v>
      </c>
      <c r="AA72">
        <f t="shared" ref="AA72:AB72" ca="1" si="215">+IFERROR(AB44/AA44,"NA")</f>
        <v>1.0034336262585113</v>
      </c>
      <c r="AB72">
        <f t="shared" ca="1" si="215"/>
        <v>1</v>
      </c>
      <c r="AC72">
        <f t="shared" ref="AC72:AD72" ca="1" si="216">+IFERROR(AD44/AC44,"NA")</f>
        <v>1</v>
      </c>
      <c r="AD72">
        <f t="shared" ca="1" si="216"/>
        <v>1</v>
      </c>
      <c r="AE72">
        <f t="shared" ref="AE72:AF72" ca="1" si="217">+IFERROR(AF44/AE44,"NA")</f>
        <v>1</v>
      </c>
      <c r="AF72">
        <f t="shared" ca="1" si="217"/>
        <v>1</v>
      </c>
    </row>
    <row r="73" spans="17:39" x14ac:dyDescent="0.35">
      <c r="Q73">
        <f t="shared" si="145"/>
        <v>10</v>
      </c>
      <c r="R73" s="17">
        <f t="shared" ref="R73" si="218">+R46</f>
        <v>44986</v>
      </c>
      <c r="S73" t="str">
        <f t="shared" ca="1" si="134"/>
        <v>NA</v>
      </c>
      <c r="T73">
        <f t="shared" ca="1" si="134"/>
        <v>1.9538756596423934</v>
      </c>
      <c r="U73">
        <f t="shared" ref="U73:V73" ca="1" si="219">+IFERROR(V45/U45,"NA")</f>
        <v>1.7101669288266208</v>
      </c>
      <c r="V73">
        <f t="shared" ca="1" si="219"/>
        <v>1.0500204987433379</v>
      </c>
      <c r="W73">
        <f t="shared" ref="W73:X73" ca="1" si="220">+IFERROR(X45/W45,"NA")</f>
        <v>1</v>
      </c>
      <c r="X73">
        <f t="shared" ca="1" si="220"/>
        <v>1</v>
      </c>
      <c r="Y73">
        <f t="shared" ref="Y73:Z73" ca="1" si="221">+IFERROR(Z45/Y45,"NA")</f>
        <v>1.5432273134693213</v>
      </c>
      <c r="Z73">
        <f t="shared" ca="1" si="221"/>
        <v>1.0050425048841016</v>
      </c>
      <c r="AA73">
        <f t="shared" ref="AA73:AB73" ca="1" si="222">+IFERROR(AB45/AA45,"NA")</f>
        <v>1</v>
      </c>
      <c r="AB73">
        <f t="shared" ca="1" si="222"/>
        <v>1</v>
      </c>
      <c r="AC73">
        <f t="shared" ref="AC73:AD73" ca="1" si="223">+IFERROR(AD45/AC45,"NA")</f>
        <v>1</v>
      </c>
      <c r="AD73">
        <f t="shared" ca="1" si="223"/>
        <v>1</v>
      </c>
      <c r="AE73">
        <f t="shared" ref="AE73" ca="1" si="224">+IFERROR(AF45/AE45,"NA")</f>
        <v>1</v>
      </c>
    </row>
    <row r="74" spans="17:39" x14ac:dyDescent="0.35">
      <c r="Q74">
        <f t="shared" si="145"/>
        <v>11</v>
      </c>
      <c r="R74" s="17">
        <f t="shared" ref="R74" si="225">+R47</f>
        <v>45017</v>
      </c>
      <c r="S74" t="str">
        <f t="shared" ca="1" si="134"/>
        <v>NA</v>
      </c>
      <c r="T74">
        <f t="shared" ca="1" si="134"/>
        <v>2.720671949994419</v>
      </c>
      <c r="U74">
        <f t="shared" ref="U74:V74" ca="1" si="226">+IFERROR(V46/U46,"NA")</f>
        <v>1</v>
      </c>
      <c r="V74">
        <f t="shared" ca="1" si="226"/>
        <v>1</v>
      </c>
      <c r="W74">
        <f t="shared" ref="W74:X74" ca="1" si="227">+IFERROR(X46/W46,"NA")</f>
        <v>1</v>
      </c>
      <c r="X74">
        <f t="shared" ca="1" si="227"/>
        <v>1</v>
      </c>
      <c r="Y74">
        <f t="shared" ref="Y74:Z74" ca="1" si="228">+IFERROR(Z46/Y46,"NA")</f>
        <v>1.0347289175162568</v>
      </c>
      <c r="Z74">
        <f t="shared" ca="1" si="228"/>
        <v>1</v>
      </c>
      <c r="AA74">
        <f t="shared" ref="AA74:AB74" ca="1" si="229">+IFERROR(AB46/AA46,"NA")</f>
        <v>1</v>
      </c>
      <c r="AB74">
        <f t="shared" ca="1" si="229"/>
        <v>2.3975258712977281</v>
      </c>
      <c r="AC74">
        <f t="shared" ref="AC74:AD74" ca="1" si="230">+IFERROR(AD46/AC46,"NA")</f>
        <v>1</v>
      </c>
      <c r="AD74">
        <f t="shared" ca="1" si="230"/>
        <v>1</v>
      </c>
    </row>
    <row r="75" spans="17:39" x14ac:dyDescent="0.35">
      <c r="Q75">
        <f t="shared" si="145"/>
        <v>12</v>
      </c>
      <c r="R75" s="17">
        <f t="shared" ref="R75" si="231">+R48</f>
        <v>45047</v>
      </c>
      <c r="S75" t="str">
        <f t="shared" ca="1" si="134"/>
        <v>NA</v>
      </c>
      <c r="T75">
        <f t="shared" ca="1" si="134"/>
        <v>2.4977425742574262</v>
      </c>
      <c r="U75">
        <f t="shared" ref="U75:V75" ca="1" si="232">+IFERROR(V47/U47,"NA")</f>
        <v>1</v>
      </c>
      <c r="V75">
        <f t="shared" ca="1" si="232"/>
        <v>1.1086446375340901</v>
      </c>
      <c r="W75">
        <f t="shared" ref="W75:X75" ca="1" si="233">+IFERROR(X47/W47,"NA")</f>
        <v>1</v>
      </c>
      <c r="X75">
        <f t="shared" ca="1" si="233"/>
        <v>1.0277245423340962</v>
      </c>
      <c r="Y75">
        <f t="shared" ref="Y75:Z75" ca="1" si="234">+IFERROR(Z47/Y47,"NA")</f>
        <v>1.0171587216543625</v>
      </c>
      <c r="Z75">
        <f t="shared" ca="1" si="234"/>
        <v>1</v>
      </c>
      <c r="AA75">
        <f t="shared" ref="AA75:AB75" ca="1" si="235">+IFERROR(AB47/AA47,"NA")</f>
        <v>1</v>
      </c>
      <c r="AB75">
        <f t="shared" ca="1" si="235"/>
        <v>1</v>
      </c>
      <c r="AC75">
        <f t="shared" ref="AC75" ca="1" si="236">+IFERROR(AD47/AC47,"NA")</f>
        <v>1</v>
      </c>
    </row>
    <row r="76" spans="17:39" x14ac:dyDescent="0.35">
      <c r="Q76">
        <f t="shared" si="145"/>
        <v>13</v>
      </c>
      <c r="R76" s="17">
        <f t="shared" ref="R76" si="237">+R49</f>
        <v>45078</v>
      </c>
      <c r="S76" t="str">
        <f t="shared" ca="1" si="134"/>
        <v>NA</v>
      </c>
      <c r="T76">
        <f t="shared" ca="1" si="134"/>
        <v>1.0840754321634363</v>
      </c>
      <c r="U76">
        <f t="shared" ref="U76:V76" ca="1" si="238">+IFERROR(V48/U48,"NA")</f>
        <v>6.1541435129258284</v>
      </c>
      <c r="V76">
        <f t="shared" ca="1" si="238"/>
        <v>1.0257341394472361</v>
      </c>
      <c r="W76">
        <f t="shared" ref="W76:X76" ca="1" si="239">+IFERROR(X48/W48,"NA")</f>
        <v>1.0494498134149843</v>
      </c>
      <c r="X76">
        <f t="shared" ca="1" si="239"/>
        <v>3.9176316125385218</v>
      </c>
      <c r="Y76">
        <f t="shared" ref="Y76:Z76" ca="1" si="240">+IFERROR(Z48/Y48,"NA")</f>
        <v>1</v>
      </c>
      <c r="Z76">
        <f t="shared" ca="1" si="240"/>
        <v>1.3300006051042874</v>
      </c>
      <c r="AA76">
        <f t="shared" ref="AA76:AB76" ca="1" si="241">+IFERROR(AB48/AA48,"NA")</f>
        <v>1</v>
      </c>
      <c r="AB76">
        <f t="shared" ca="1" si="241"/>
        <v>1</v>
      </c>
    </row>
    <row r="77" spans="17:39" x14ac:dyDescent="0.35">
      <c r="Q77">
        <f t="shared" si="145"/>
        <v>14</v>
      </c>
      <c r="R77" s="17">
        <f t="shared" ref="R77" si="242">+R50</f>
        <v>45108</v>
      </c>
      <c r="S77" t="str">
        <f t="shared" ca="1" si="134"/>
        <v>NA</v>
      </c>
      <c r="T77">
        <f t="shared" ca="1" si="134"/>
        <v>12.414634146341461</v>
      </c>
      <c r="U77">
        <f t="shared" ref="U77:V77" ca="1" si="243">+IFERROR(V49/U49,"NA")</f>
        <v>1.1465073759042439</v>
      </c>
      <c r="V77">
        <f t="shared" ca="1" si="243"/>
        <v>1.0326571445551616</v>
      </c>
      <c r="W77">
        <f t="shared" ref="W77:X77" ca="1" si="244">+IFERROR(X49/W49,"NA")</f>
        <v>1</v>
      </c>
      <c r="X77">
        <f t="shared" ca="1" si="244"/>
        <v>1</v>
      </c>
      <c r="Y77">
        <f t="shared" ref="Y77:Z77" ca="1" si="245">+IFERROR(Z49/Y49,"NA")</f>
        <v>1</v>
      </c>
      <c r="Z77">
        <f t="shared" ca="1" si="245"/>
        <v>1</v>
      </c>
      <c r="AA77">
        <f t="shared" ref="AA77" ca="1" si="246">+IFERROR(AB49/AA49,"NA")</f>
        <v>1</v>
      </c>
    </row>
    <row r="78" spans="17:39" x14ac:dyDescent="0.35">
      <c r="Q78">
        <f t="shared" si="145"/>
        <v>15</v>
      </c>
      <c r="R78" s="17">
        <f t="shared" ref="R78" si="247">+R51</f>
        <v>45139</v>
      </c>
      <c r="S78" t="str">
        <f t="shared" ca="1" si="134"/>
        <v>NA</v>
      </c>
      <c r="T78">
        <f t="shared" ca="1" si="134"/>
        <v>1.753599208839695</v>
      </c>
      <c r="U78">
        <f t="shared" ref="U78:V78" ca="1" si="248">+IFERROR(V50/U50,"NA")</f>
        <v>1.185595297486064</v>
      </c>
      <c r="V78">
        <f t="shared" ca="1" si="248"/>
        <v>0.95535085392292285</v>
      </c>
      <c r="W78">
        <f t="shared" ref="W78:X78" ca="1" si="249">+IFERROR(X50/W50,"NA")</f>
        <v>1</v>
      </c>
      <c r="X78">
        <f t="shared" ca="1" si="249"/>
        <v>4.5466209617189142</v>
      </c>
      <c r="Y78">
        <f t="shared" ref="Y78:Z78" ca="1" si="250">+IFERROR(Z50/Y50,"NA")</f>
        <v>1.0085986858731362</v>
      </c>
      <c r="Z78">
        <f t="shared" ca="1" si="250"/>
        <v>1</v>
      </c>
    </row>
    <row r="79" spans="17:39" x14ac:dyDescent="0.35">
      <c r="Q79">
        <f t="shared" si="145"/>
        <v>16</v>
      </c>
      <c r="R79" s="17">
        <f t="shared" ref="R79" si="251">+R52</f>
        <v>45170</v>
      </c>
      <c r="S79" t="str">
        <f t="shared" ca="1" si="134"/>
        <v>NA</v>
      </c>
      <c r="T79">
        <f t="shared" ca="1" si="134"/>
        <v>3.3244812073719348</v>
      </c>
      <c r="U79">
        <f t="shared" ref="U79:V79" ca="1" si="252">+IFERROR(V51/U51,"NA")</f>
        <v>1</v>
      </c>
      <c r="V79">
        <f t="shared" ca="1" si="252"/>
        <v>1</v>
      </c>
      <c r="W79">
        <f t="shared" ref="W79:X79" ca="1" si="253">+IFERROR(X51/W51,"NA")</f>
        <v>1.0572264175651489</v>
      </c>
      <c r="X79">
        <f t="shared" ca="1" si="253"/>
        <v>1</v>
      </c>
      <c r="Y79">
        <f t="shared" ref="Y79" ca="1" si="254">+IFERROR(Z51/Y51,"NA")</f>
        <v>1</v>
      </c>
    </row>
    <row r="80" spans="17:39" x14ac:dyDescent="0.35">
      <c r="Q80">
        <f t="shared" si="145"/>
        <v>17</v>
      </c>
      <c r="R80" s="17">
        <f t="shared" ref="R80" si="255">+R53</f>
        <v>45200</v>
      </c>
      <c r="S80" t="str">
        <f t="shared" ca="1" si="134"/>
        <v>NA</v>
      </c>
      <c r="T80">
        <f t="shared" ca="1" si="134"/>
        <v>33.418246064889175</v>
      </c>
      <c r="U80">
        <f t="shared" ref="U80:V80" ca="1" si="256">+IFERROR(V52/U52,"NA")</f>
        <v>1.0346915823168092</v>
      </c>
      <c r="V80">
        <f t="shared" ca="1" si="256"/>
        <v>1.0340672612411743</v>
      </c>
      <c r="W80">
        <f t="shared" ref="W80:X80" ca="1" si="257">+IFERROR(X52/W52,"NA")</f>
        <v>1.0062260235205334</v>
      </c>
      <c r="X80">
        <f t="shared" ca="1" si="257"/>
        <v>1</v>
      </c>
    </row>
    <row r="81" spans="17:41" x14ac:dyDescent="0.35">
      <c r="Q81">
        <f t="shared" si="145"/>
        <v>18</v>
      </c>
      <c r="R81" s="17">
        <f t="shared" ref="R81" si="258">+R54</f>
        <v>45231</v>
      </c>
      <c r="S81" t="str">
        <f t="shared" ca="1" si="134"/>
        <v>NA</v>
      </c>
      <c r="T81">
        <f t="shared" ca="1" si="134"/>
        <v>1.0489044887915906</v>
      </c>
      <c r="U81">
        <f t="shared" ref="U81:V81" ca="1" si="259">+IFERROR(V53/U53,"NA")</f>
        <v>1.7179356263152448</v>
      </c>
      <c r="V81">
        <f t="shared" ca="1" si="259"/>
        <v>1.0391704051182984</v>
      </c>
      <c r="W81">
        <f t="shared" ref="W81" ca="1" si="260">+IFERROR(X53/W53,"NA")</f>
        <v>1</v>
      </c>
    </row>
    <row r="82" spans="17:41" x14ac:dyDescent="0.35">
      <c r="Q82">
        <f t="shared" si="145"/>
        <v>19</v>
      </c>
      <c r="R82" s="17">
        <f t="shared" ref="R82" si="261">+R55</f>
        <v>45261</v>
      </c>
      <c r="S82" t="str">
        <f t="shared" ca="1" si="134"/>
        <v>NA</v>
      </c>
      <c r="T82" t="str">
        <f t="shared" ca="1" si="134"/>
        <v>NA</v>
      </c>
      <c r="U82">
        <f t="shared" ref="U82:V82" ca="1" si="262">+IFERROR(V54/U54,"NA")</f>
        <v>1</v>
      </c>
      <c r="V82">
        <f t="shared" ca="1" si="262"/>
        <v>1</v>
      </c>
    </row>
    <row r="83" spans="17:41" x14ac:dyDescent="0.35">
      <c r="Q83">
        <f t="shared" si="145"/>
        <v>20</v>
      </c>
      <c r="R83" s="17">
        <f t="shared" ref="R83" si="263">+R56</f>
        <v>45292</v>
      </c>
      <c r="S83" t="str">
        <f t="shared" ca="1" si="134"/>
        <v>NA</v>
      </c>
      <c r="T83">
        <f t="shared" ca="1" si="134"/>
        <v>1.9578071301395388</v>
      </c>
      <c r="U83">
        <f t="shared" ref="U83" ca="1" si="264">+IFERROR(V55/U55,"NA")</f>
        <v>1</v>
      </c>
    </row>
    <row r="84" spans="17:41" x14ac:dyDescent="0.35">
      <c r="Q84">
        <f t="shared" si="145"/>
        <v>21</v>
      </c>
      <c r="R84" s="17">
        <f t="shared" ref="R84" si="265">+R57</f>
        <v>45323</v>
      </c>
      <c r="S84" t="str">
        <f t="shared" ca="1" si="134"/>
        <v>NA</v>
      </c>
      <c r="T84">
        <f t="shared" ca="1" si="134"/>
        <v>1.2933372960121041</v>
      </c>
    </row>
    <row r="85" spans="17:41" x14ac:dyDescent="0.35">
      <c r="Q85">
        <f t="shared" si="145"/>
        <v>22</v>
      </c>
      <c r="R85" s="17">
        <f t="shared" ref="R85" si="266">+R58</f>
        <v>45352</v>
      </c>
      <c r="S85">
        <f t="shared" ca="1" si="134"/>
        <v>15.274238227146816</v>
      </c>
    </row>
    <row r="86" spans="17:41" x14ac:dyDescent="0.35">
      <c r="Q86">
        <f t="shared" si="145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15.568558257685682</v>
      </c>
      <c r="T88">
        <f t="shared" ref="T88:AO88" ca="1" si="267">+AVERAGE(T63:T85)</f>
        <v>4.9220446961550293</v>
      </c>
      <c r="U88">
        <f t="shared" ca="1" si="267"/>
        <v>1.3530584489851383</v>
      </c>
      <c r="V88">
        <f t="shared" ca="1" si="267"/>
        <v>1.0327007486183482</v>
      </c>
      <c r="W88">
        <f t="shared" ca="1" si="267"/>
        <v>1.0563969029344873</v>
      </c>
      <c r="X88">
        <f t="shared" ca="1" si="267"/>
        <v>1.3624268760280107</v>
      </c>
      <c r="Y88">
        <f t="shared" ca="1" si="267"/>
        <v>1.0334599173894639</v>
      </c>
      <c r="Z88">
        <f t="shared" ca="1" si="267"/>
        <v>1.0217539846552643</v>
      </c>
      <c r="AA88">
        <f t="shared" ca="1" si="267"/>
        <v>1.0249423583858581</v>
      </c>
      <c r="AB88">
        <f t="shared" ca="1" si="267"/>
        <v>1.1004752806728588</v>
      </c>
      <c r="AC88">
        <f t="shared" ca="1" si="267"/>
        <v>1.0676027712204688</v>
      </c>
      <c r="AD88">
        <f t="shared" ca="1" si="267"/>
        <v>1.0003284921871594</v>
      </c>
      <c r="AE88">
        <f t="shared" ca="1" si="267"/>
        <v>1.00149444486317</v>
      </c>
      <c r="AF88">
        <f t="shared" ca="1" si="267"/>
        <v>1.0362536122592307</v>
      </c>
      <c r="AG88">
        <f t="shared" ca="1" si="267"/>
        <v>1.000456934312719</v>
      </c>
      <c r="AH88">
        <f t="shared" ca="1" si="267"/>
        <v>1.0676203710280896</v>
      </c>
      <c r="AI88">
        <f t="shared" ca="1" si="267"/>
        <v>1.0002972997755815</v>
      </c>
      <c r="AJ88">
        <f t="shared" ca="1" si="267"/>
        <v>1</v>
      </c>
      <c r="AK88">
        <f t="shared" ca="1" si="267"/>
        <v>1</v>
      </c>
      <c r="AL88">
        <f t="shared" ca="1" si="267"/>
        <v>1</v>
      </c>
      <c r="AM88">
        <f t="shared" ca="1" si="267"/>
        <v>1</v>
      </c>
      <c r="AN88">
        <f t="shared" ca="1" si="267"/>
        <v>1</v>
      </c>
      <c r="AO88">
        <f t="shared" ca="1" si="267"/>
        <v>1</v>
      </c>
    </row>
    <row r="89" spans="17:41" x14ac:dyDescent="0.35">
      <c r="R89" t="s">
        <v>60</v>
      </c>
      <c r="S89">
        <f ca="1">+AVERAGE(S74:S85)</f>
        <v>15.274238227146816</v>
      </c>
      <c r="T89">
        <f ca="1">+AVERAGE(T73:T84)</f>
        <v>5.7697613780402888</v>
      </c>
      <c r="U89">
        <f ca="1">+AVERAGE(U72:U83)</f>
        <v>1.5837709062635177</v>
      </c>
      <c r="V89">
        <f ca="1">+AVERAGE(V71:V82)</f>
        <v>1.0279620096903073</v>
      </c>
      <c r="W89">
        <f ca="1">+AVERAGE(W70:W81)</f>
        <v>1.0829341069161313</v>
      </c>
      <c r="X89">
        <f ca="1">+AVERAGE(X69:X80)</f>
        <v>1.5412661523629365</v>
      </c>
      <c r="Y89">
        <f ca="1">+AVERAGE(Y68:Y79)</f>
        <v>1.0476213556419873</v>
      </c>
      <c r="Z89">
        <f ca="1">+AVERAGE(Z67:Z78)</f>
        <v>1.0291716537338</v>
      </c>
      <c r="AA89">
        <f ca="1">+AVERAGE(AA66:AA77)</f>
        <v>1.0036023757791137</v>
      </c>
      <c r="AB89">
        <f ca="1">+AVERAGE(AB65:AB76)</f>
        <v>1.1172211607850022</v>
      </c>
      <c r="AC89">
        <f ca="1">+AVERAGE(AC64:AC75)</f>
        <v>1.073236335488841</v>
      </c>
      <c r="AD89">
        <f ca="1">+AVERAGE(AD63:AD74)</f>
        <v>1.0003284921871594</v>
      </c>
      <c r="AE89">
        <f t="shared" ref="AE89:AO89" ca="1" si="268">+AVERAGE(AE63:AE74)</f>
        <v>1.00149444486317</v>
      </c>
      <c r="AF89">
        <f t="shared" ca="1" si="268"/>
        <v>1.0362536122592307</v>
      </c>
      <c r="AG89">
        <f t="shared" ca="1" si="268"/>
        <v>1.000456934312719</v>
      </c>
      <c r="AH89">
        <f t="shared" ca="1" si="268"/>
        <v>1.0676203710280896</v>
      </c>
      <c r="AI89">
        <f t="shared" ca="1" si="268"/>
        <v>1.0002972997755815</v>
      </c>
      <c r="AJ89">
        <f t="shared" ca="1" si="268"/>
        <v>1</v>
      </c>
      <c r="AK89">
        <f t="shared" ca="1" si="268"/>
        <v>1</v>
      </c>
      <c r="AL89">
        <f t="shared" ca="1" si="268"/>
        <v>1</v>
      </c>
      <c r="AM89">
        <f t="shared" ca="1" si="268"/>
        <v>1</v>
      </c>
      <c r="AN89">
        <f t="shared" ca="1" si="268"/>
        <v>1</v>
      </c>
      <c r="AO89">
        <f t="shared" ca="1" si="268"/>
        <v>1</v>
      </c>
    </row>
    <row r="90" spans="17:41" x14ac:dyDescent="0.35">
      <c r="R90" t="s">
        <v>61</v>
      </c>
      <c r="S90">
        <f ca="1">+AVERAGE(S80:S85)</f>
        <v>15.274238227146816</v>
      </c>
      <c r="T90">
        <f ca="1">+AVERAGE(T79:T84)</f>
        <v>8.2085552374408675</v>
      </c>
      <c r="U90">
        <f ca="1">+AVERAGE(U78:U83)</f>
        <v>1.156370417686353</v>
      </c>
      <c r="V90">
        <f ca="1">+AVERAGE(V77:V82)</f>
        <v>1.0102076108062594</v>
      </c>
      <c r="W90">
        <f ca="1">+AVERAGE(W76:W81)</f>
        <v>1.0188170424167777</v>
      </c>
      <c r="X90">
        <f ca="1">+AVERAGE(X75:X80)</f>
        <v>2.0819961860985887</v>
      </c>
      <c r="Y90">
        <f ca="1">+AVERAGE(Y74:Y79)</f>
        <v>1.0100810541739593</v>
      </c>
      <c r="Z90">
        <f ca="1">+AVERAGE(Z73:Z78)</f>
        <v>1.0558405183313981</v>
      </c>
      <c r="AA90">
        <f ca="1">+AVERAGE(AA72:AA77)</f>
        <v>1.0005722710430851</v>
      </c>
      <c r="AB90">
        <f ca="1">+AVERAGE(AB71:AB76)</f>
        <v>1.2333934703578533</v>
      </c>
      <c r="AC90">
        <f ca="1">+AVERAGE(AC70:AC75)</f>
        <v>1</v>
      </c>
      <c r="AD90">
        <f ca="1">+AVERAGE(AD69:AD74)</f>
        <v>1</v>
      </c>
      <c r="AE90">
        <f ca="1">+AVERAGE(AE68:AE73)</f>
        <v>1</v>
      </c>
      <c r="AF90">
        <f ca="1">+AVERAGE(AF67:AF72)</f>
        <v>1</v>
      </c>
      <c r="AG90">
        <f ca="1">+AVERAGE(AG66:AG71)</f>
        <v>1</v>
      </c>
      <c r="AH90">
        <f ca="1">+AVERAGE(AH65:AH70)</f>
        <v>1.0879504493047054</v>
      </c>
      <c r="AI90">
        <f ca="1">+AVERAGE(AI64:AI69)</f>
        <v>1.0003468497381784</v>
      </c>
      <c r="AJ90">
        <f ca="1">+AVERAGE(AJ63:AJ68)</f>
        <v>1</v>
      </c>
      <c r="AK90">
        <f t="shared" ref="AK90:AO90" ca="1" si="269">+AVERAGE(AK63:AK68)</f>
        <v>1</v>
      </c>
      <c r="AL90">
        <f t="shared" ca="1" si="269"/>
        <v>1</v>
      </c>
      <c r="AM90">
        <f t="shared" ca="1" si="269"/>
        <v>1</v>
      </c>
      <c r="AN90">
        <f t="shared" ca="1" si="269"/>
        <v>1</v>
      </c>
      <c r="AO90">
        <f t="shared" ca="1" si="269"/>
        <v>1</v>
      </c>
    </row>
    <row r="91" spans="17:41" x14ac:dyDescent="0.35">
      <c r="R91" t="s">
        <v>62</v>
      </c>
      <c r="S91">
        <f ca="1">+AVERAGE(S83:S85)</f>
        <v>15.274238227146816</v>
      </c>
      <c r="T91">
        <f ca="1">+AVERAGE(T82:T84)</f>
        <v>1.6255722130758214</v>
      </c>
      <c r="U91">
        <f ca="1">+AVERAGE(U81:U83)</f>
        <v>1.2393118754384149</v>
      </c>
      <c r="V91">
        <f ca="1">+AVERAGE(V80:V82)</f>
        <v>1.0244125554531576</v>
      </c>
      <c r="W91">
        <f ca="1">+AVERAGE(W79:W81)</f>
        <v>1.0211508136952274</v>
      </c>
      <c r="X91">
        <f ca="1">+AVERAGE(X78:X80)</f>
        <v>2.1822069872396379</v>
      </c>
      <c r="Y91">
        <f ca="1">+AVERAGE(Y77:Y79)</f>
        <v>1.0028662286243788</v>
      </c>
      <c r="Z91">
        <f ca="1">+AVERAGE(Z76:Z78)</f>
        <v>1.1100002017014292</v>
      </c>
      <c r="AA91">
        <f ca="1">+AVERAGE(AA75:AA77)</f>
        <v>1</v>
      </c>
      <c r="AB91">
        <f ca="1">+AVERAGE(AB74:AB76)</f>
        <v>1.4658419570992427</v>
      </c>
      <c r="AC91">
        <f ca="1">+AVERAGE(AC73:AC75)</f>
        <v>1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1.1759008986094106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246.64480497065935</v>
      </c>
      <c r="T92" s="24">
        <f ca="1">+SUM(U35:U56)/SUM(T35:T56)</f>
        <v>2.5645161521401514</v>
      </c>
      <c r="U92" s="24">
        <f ca="1">+SUM(V35:V55)/SUM(U35:U55)</f>
        <v>1.1393984486432283</v>
      </c>
      <c r="V92" s="24">
        <f ca="1">+SUM(W35:W54)/SUM(V35:V54)</f>
        <v>1.0313736336264605</v>
      </c>
      <c r="W92" s="24">
        <f ca="1">+SUM(X35:X53)/SUM(W35:W53)</f>
        <v>1.0494586923087781</v>
      </c>
      <c r="X92" s="24">
        <f ca="1">+SUM(Y35:Y52)/SUM(X35:X52)</f>
        <v>1.1463036395702546</v>
      </c>
      <c r="Y92" s="24">
        <f ca="1">+SUM(Z35:Z51)/SUM(Y35:Y51)</f>
        <v>1.0398627293576845</v>
      </c>
      <c r="Z92" s="24">
        <f ca="1">+SUM(AA35:AA50)/SUM(Z35:Z50)</f>
        <v>1.0183516454057697</v>
      </c>
      <c r="AA92" s="24">
        <f ca="1">+SUM(AB35:AB49)/SUM(AA35:AA49)</f>
        <v>1.0321748239061257</v>
      </c>
      <c r="AB92" s="24">
        <f ca="1">+SUM(AC35:AC48)/SUM(AB35:AB48)</f>
        <v>1.0193110201343982</v>
      </c>
      <c r="AC92" s="24">
        <f ca="1">+SUM(AD35:AD47)/SUM(AC35:AC47)</f>
        <v>1.0441830723258523</v>
      </c>
      <c r="AD92" s="24">
        <f ca="1">+SUM(AE35:AE46)/SUM(AD35:AD46)</f>
        <v>1.0004612474223591</v>
      </c>
      <c r="AE92" s="24">
        <f ca="1">+SUM(AF35:AF45)/SUM(AE35:AE45)</f>
        <v>1.0005309296768672</v>
      </c>
      <c r="AF92" s="24">
        <f ca="1">+SUM(AG35:AG44)/SUM(AF35:AF44)</f>
        <v>1.0521654022687263</v>
      </c>
      <c r="AG92" s="24">
        <f ca="1">+SUM(AH35:AH43)/SUM(AG35:AG43)</f>
        <v>1.000651412176109</v>
      </c>
      <c r="AH92" s="24">
        <f ca="1">+SUM(AI35:AI42)/SUM(AH35:AH42)</f>
        <v>1.0626823660558768</v>
      </c>
      <c r="AI92" s="24">
        <f ca="1">+SUM(AJ35:AJ41)/SUM(AI35:AI41)</f>
        <v>1.0003736688297185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239.81855955678671</v>
      </c>
      <c r="T93" s="24">
        <f ca="1">+SUM(U45:U56)/SUM(T45:T56)</f>
        <v>2.1163665374971505</v>
      </c>
      <c r="U93" s="24">
        <f ca="1">+SUM(V44:V55)/SUM(U44:U55)</f>
        <v>1.3135435317242747</v>
      </c>
      <c r="V93" s="24">
        <f ca="1">+SUM(W43:W54)/SUM(V43:V54)</f>
        <v>1.0347199621660343</v>
      </c>
      <c r="W93" s="24">
        <f ca="1">+SUM(X42:X53)/SUM(W42:W53)</f>
        <v>1.0779726095992512</v>
      </c>
      <c r="X93" s="24">
        <f ca="1">+SUM(Y41:Y52)/SUM(X41:X52)</f>
        <v>1.2547876091016503</v>
      </c>
      <c r="Y93" s="24">
        <f ca="1">+SUM(Z40:Z51)/SUM(Y40:Y51)</f>
        <v>1.0625028652572108</v>
      </c>
      <c r="Z93" s="24">
        <f ca="1">+SUM(AA39:AA50)/SUM(Z39:Z50)</f>
        <v>1.024584592264745</v>
      </c>
      <c r="AA93" s="24">
        <f ca="1">+SUM(AB38:AB49)/SUM(AA38:AA49)</f>
        <v>1.0036643218683365</v>
      </c>
      <c r="AB93" s="24">
        <f ca="1">+SUM(AC37:AC48)/SUM(AB37:AB48)</f>
        <v>1.0228501387168294</v>
      </c>
      <c r="AC93" s="24">
        <f ca="1">+SUM(AD36:AD47)/SUM(AC36:AC47)</f>
        <v>1.0459684676896539</v>
      </c>
      <c r="AD93" s="24">
        <f ca="1">+SUM(AE35:AE46)/SUM(AD35:AD46)</f>
        <v>1.0004612474223591</v>
      </c>
      <c r="AE93" s="24">
        <f ca="1">+SUM(AF35:AF45)/SUM(AE35:AE45)</f>
        <v>1.0005309296768672</v>
      </c>
      <c r="AF93" s="24">
        <f ca="1">+SUM(AG35:AG44)/SUM(AF35:AF44)</f>
        <v>1.0521654022687263</v>
      </c>
      <c r="AG93" s="24">
        <f ca="1">+SUM(AH35:AH43)/SUM(AG35:AG43)</f>
        <v>1.000651412176109</v>
      </c>
      <c r="AH93" s="24">
        <f ca="1">+SUM(AI35:AI42)/SUM(AH35:AH42)</f>
        <v>1.0626823660558768</v>
      </c>
      <c r="AI93" s="24">
        <f ca="1">+SUM(AJ35:AJ41)/SUM(AI35:AI41)</f>
        <v>1.0003736688297185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173.97414589104343</v>
      </c>
      <c r="T94" s="24">
        <f ca="1">+SUM(U51:U56)/SUM(T51:T56)</f>
        <v>1.9380181670397989</v>
      </c>
      <c r="U94" s="24">
        <f ca="1">+SUM(V50:V55)/SUM(U50:U55)</f>
        <v>1.3211042253209815</v>
      </c>
      <c r="V94" s="24">
        <f ca="1">+SUM(W49:W54)/SUM(V49:V54)</f>
        <v>1.0250062376978737</v>
      </c>
      <c r="W94" s="24">
        <f ca="1">+SUM(X48:X53)/SUM(W48:W53)</f>
        <v>1.0051574532083929</v>
      </c>
      <c r="X94" s="24">
        <f ca="1">+SUM(Y47:Y52)/SUM(X47:X52)</f>
        <v>1.819959422460681</v>
      </c>
      <c r="Y94" s="24">
        <f ca="1">+SUM(Z46:Z51)/SUM(Y46:Y51)</f>
        <v>1.0081553897607409</v>
      </c>
      <c r="Z94" s="24">
        <f ca="1">+SUM(AA45:AA50)/SUM(Z45:Z50)</f>
        <v>1.0505038028454752</v>
      </c>
      <c r="AA94" s="24">
        <f ca="1">+SUM(AB44:AB49)/SUM(AA44:AA49)</f>
        <v>1.0008506932429002</v>
      </c>
      <c r="AB94" s="24">
        <f ca="1">+SUM(AC43:AC48)/SUM(AB43:AB48)</f>
        <v>1.0445153382494869</v>
      </c>
      <c r="AC94" s="24">
        <f ca="1">+SUM(AD42:AD47)/SUM(AC42:AC47)</f>
        <v>1</v>
      </c>
      <c r="AD94" s="24">
        <f ca="1">+SUM(AE41:AE46)/SUM(AD41:AD46)</f>
        <v>1</v>
      </c>
      <c r="AE94" s="24">
        <f ca="1">+SUM(AF40:AF45)/SUM(AE40:AE45)</f>
        <v>1</v>
      </c>
      <c r="AF94" s="24">
        <f ca="1">+SUM(AG39:AG44)/SUM(AF39:AF44)</f>
        <v>1</v>
      </c>
      <c r="AG94" s="24">
        <f ca="1">+SUM(AH38:AH43)/SUM(AG38:AG43)</f>
        <v>1</v>
      </c>
      <c r="AH94" s="24">
        <f ca="1">+SUM(AI37:AI42)/SUM(AH37:AH42)</f>
        <v>1.0809375438888511</v>
      </c>
      <c r="AI94" s="24">
        <f ca="1">+SUM(AJ36:AJ41)/SUM(AI36:AI41)</f>
        <v>1.0003959162736378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43.512003693444136</v>
      </c>
      <c r="T95" s="24">
        <f ca="1">+SUM(U54:U56)/SUM(T54:T56)</f>
        <v>2.5946405506597126</v>
      </c>
      <c r="U95" s="24">
        <f ca="1">+SUM(V53:V55)/SUM(U53:U55)</f>
        <v>1.5193650064762154</v>
      </c>
      <c r="V95" s="24">
        <f ca="1">+SUM(W52:W54)/SUM(V52:V54)</f>
        <v>1.0345519192793018</v>
      </c>
      <c r="W95" s="24">
        <f ca="1">+SUM(X51:X53)/SUM(W51:W53)</f>
        <v>1.0035346988952918</v>
      </c>
      <c r="X95" s="24">
        <f ca="1">+SUM(Y50:Y52)/SUM(X50:X52)</f>
        <v>2.0503150360972953</v>
      </c>
      <c r="Y95" s="24">
        <f ca="1">+SUM(Z49:Z51)/SUM(Y49:Y51)</f>
        <v>1.0067676089604933</v>
      </c>
      <c r="Z95" s="24">
        <f ca="1">+SUM(AA48:AA50)/SUM(Z48:Z50)</f>
        <v>1.0888414657833103</v>
      </c>
      <c r="AA95" s="24">
        <f ca="1">+SUM(AB47:AB49)/SUM(AA47:AA49)</f>
        <v>1</v>
      </c>
      <c r="AB95" s="24">
        <f ca="1">+SUM(AC46:AC48)/SUM(AB46:AB48)</f>
        <v>1.1461436558925784</v>
      </c>
      <c r="AC95" s="24">
        <f ca="1">+SUM(AD45:AD47)/SUM(AC45:AC47)</f>
        <v>1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1.195794199659751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70">+S88*T97</f>
        <v>217.34833193793807</v>
      </c>
      <c r="T97">
        <f t="shared" ca="1" si="270"/>
        <v>13.960723166555283</v>
      </c>
      <c r="U97">
        <f t="shared" ca="1" si="270"/>
        <v>2.8363665972925904</v>
      </c>
      <c r="V97">
        <f t="shared" ca="1" si="270"/>
        <v>2.09626317282894</v>
      </c>
      <c r="W97">
        <f t="shared" ca="1" si="270"/>
        <v>2.029884432284506</v>
      </c>
      <c r="X97">
        <f t="shared" ca="1" si="270"/>
        <v>1.9215168339152067</v>
      </c>
      <c r="Y97">
        <f t="shared" ca="1" si="270"/>
        <v>1.4103632772697163</v>
      </c>
      <c r="Z97">
        <f t="shared" ca="1" si="270"/>
        <v>1.3647005109132015</v>
      </c>
      <c r="AA97">
        <f t="shared" ca="1" si="270"/>
        <v>1.3356449119928278</v>
      </c>
      <c r="AB97">
        <f t="shared" ca="1" si="270"/>
        <v>1.3031414899236704</v>
      </c>
      <c r="AC97">
        <f t="shared" ca="1" si="270"/>
        <v>1.184162436730879</v>
      </c>
      <c r="AD97">
        <f t="shared" ca="1" si="270"/>
        <v>1.1091788712548589</v>
      </c>
      <c r="AE97">
        <f t="shared" ca="1" si="270"/>
        <v>1.1088146343104799</v>
      </c>
      <c r="AF97">
        <f t="shared" ca="1" si="270"/>
        <v>1.1071600446690173</v>
      </c>
      <c r="AG97">
        <f t="shared" ca="1" si="270"/>
        <v>1.0684257517377402</v>
      </c>
      <c r="AH97">
        <f t="shared" ca="1" si="270"/>
        <v>1.0679377743248024</v>
      </c>
      <c r="AI97">
        <f t="shared" ca="1" si="270"/>
        <v>1.0002972997755815</v>
      </c>
      <c r="AJ97">
        <f t="shared" ca="1" si="270"/>
        <v>1</v>
      </c>
      <c r="AK97">
        <f t="shared" ca="1" si="270"/>
        <v>1</v>
      </c>
      <c r="AL97">
        <f t="shared" ca="1" si="270"/>
        <v>1</v>
      </c>
      <c r="AM97">
        <f t="shared" ca="1" si="270"/>
        <v>1</v>
      </c>
      <c r="AN97">
        <f t="shared" ca="1" si="270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70"/>
        <v>344.63268134848454</v>
      </c>
      <c r="T98">
        <f t="shared" ca="1" si="270"/>
        <v>22.563002895684242</v>
      </c>
      <c r="U98">
        <f t="shared" ca="1" si="270"/>
        <v>3.9105608390598317</v>
      </c>
      <c r="V98">
        <f t="shared" ca="1" si="270"/>
        <v>2.4691455207279631</v>
      </c>
      <c r="W98">
        <f t="shared" ca="1" si="270"/>
        <v>2.4019812964409448</v>
      </c>
      <c r="X98">
        <f t="shared" ca="1" si="270"/>
        <v>2.2180308858135982</v>
      </c>
      <c r="Y98">
        <f t="shared" ca="1" si="270"/>
        <v>1.4390966040570634</v>
      </c>
      <c r="Z98">
        <f t="shared" ca="1" si="270"/>
        <v>1.3736800956822595</v>
      </c>
      <c r="AA98">
        <f t="shared" ca="1" si="270"/>
        <v>1.334743422730887</v>
      </c>
      <c r="AB98">
        <f t="shared" ca="1" si="270"/>
        <v>1.3299524342942122</v>
      </c>
      <c r="AC98">
        <f t="shared" ca="1" si="270"/>
        <v>1.1904110671872137</v>
      </c>
      <c r="AD98">
        <f t="shared" ca="1" si="270"/>
        <v>1.1091788712548589</v>
      </c>
      <c r="AE98">
        <f t="shared" ca="1" si="270"/>
        <v>1.1088146343104799</v>
      </c>
      <c r="AF98">
        <f t="shared" ca="1" si="270"/>
        <v>1.1071600446690173</v>
      </c>
      <c r="AG98">
        <f t="shared" ca="1" si="270"/>
        <v>1.0684257517377402</v>
      </c>
      <c r="AH98">
        <f t="shared" ca="1" si="270"/>
        <v>1.0679377743248024</v>
      </c>
      <c r="AI98">
        <f t="shared" ca="1" si="270"/>
        <v>1.0002972997755815</v>
      </c>
      <c r="AJ98">
        <f t="shared" ca="1" si="270"/>
        <v>1</v>
      </c>
      <c r="AK98">
        <f t="shared" ca="1" si="270"/>
        <v>1</v>
      </c>
      <c r="AL98">
        <f t="shared" ca="1" si="270"/>
        <v>1</v>
      </c>
      <c r="AM98">
        <f t="shared" ca="1" si="270"/>
        <v>1</v>
      </c>
      <c r="AN98">
        <f t="shared" ca="1" si="270"/>
        <v>1</v>
      </c>
      <c r="AO98">
        <f t="shared" ref="AO98:AO104" ca="1" si="271">+AO89*AP98</f>
        <v>1</v>
      </c>
      <c r="AP98">
        <v>1</v>
      </c>
    </row>
    <row r="99" spans="17:42" x14ac:dyDescent="0.35">
      <c r="R99" t="s">
        <v>61</v>
      </c>
      <c r="S99">
        <f t="shared" ca="1" si="270"/>
        <v>445.01475094672838</v>
      </c>
      <c r="T99">
        <f t="shared" ca="1" si="270"/>
        <v>29.134988228467343</v>
      </c>
      <c r="U99">
        <f t="shared" ca="1" si="270"/>
        <v>3.5493442372875577</v>
      </c>
      <c r="V99">
        <f t="shared" ca="1" si="270"/>
        <v>3.0693834631199124</v>
      </c>
      <c r="W99">
        <f t="shared" ca="1" si="270"/>
        <v>3.0383689751359118</v>
      </c>
      <c r="X99">
        <f t="shared" ca="1" si="270"/>
        <v>2.9822518162127243</v>
      </c>
      <c r="Y99">
        <f t="shared" ca="1" si="270"/>
        <v>1.4324002301853909</v>
      </c>
      <c r="Z99">
        <f t="shared" ca="1" si="270"/>
        <v>1.4181042444725416</v>
      </c>
      <c r="AA99">
        <f t="shared" ca="1" si="270"/>
        <v>1.3431045880997714</v>
      </c>
      <c r="AB99">
        <f t="shared" ca="1" si="270"/>
        <v>1.3423364078434836</v>
      </c>
      <c r="AC99">
        <f t="shared" ca="1" si="270"/>
        <v>1.0883278046331979</v>
      </c>
      <c r="AD99">
        <f t="shared" ca="1" si="270"/>
        <v>1.0883278046331979</v>
      </c>
      <c r="AE99">
        <f t="shared" ca="1" si="270"/>
        <v>1.0883278046331979</v>
      </c>
      <c r="AF99">
        <f t="shared" ca="1" si="270"/>
        <v>1.0883278046331979</v>
      </c>
      <c r="AG99">
        <f t="shared" ca="1" si="270"/>
        <v>1.0883278046331979</v>
      </c>
      <c r="AH99">
        <f t="shared" ca="1" si="270"/>
        <v>1.0883278046331979</v>
      </c>
      <c r="AI99">
        <f t="shared" ca="1" si="270"/>
        <v>1.0003468497381784</v>
      </c>
      <c r="AJ99">
        <f t="shared" ca="1" si="270"/>
        <v>1</v>
      </c>
      <c r="AK99">
        <f t="shared" ca="1" si="270"/>
        <v>1</v>
      </c>
      <c r="AL99">
        <f t="shared" ca="1" si="270"/>
        <v>1</v>
      </c>
      <c r="AM99">
        <f t="shared" ca="1" si="270"/>
        <v>1</v>
      </c>
      <c r="AN99">
        <f t="shared" ca="1" si="270"/>
        <v>1</v>
      </c>
      <c r="AO99">
        <f t="shared" ca="1" si="271"/>
        <v>1</v>
      </c>
      <c r="AP99">
        <v>1</v>
      </c>
    </row>
    <row r="100" spans="17:42" x14ac:dyDescent="0.35">
      <c r="R100" t="s">
        <v>62</v>
      </c>
      <c r="S100">
        <f t="shared" ca="1" si="270"/>
        <v>134.78175146973834</v>
      </c>
      <c r="T100">
        <f t="shared" ca="1" si="270"/>
        <v>8.824122647909963</v>
      </c>
      <c r="U100">
        <f t="shared" ca="1" si="270"/>
        <v>5.428317842129835</v>
      </c>
      <c r="V100">
        <f t="shared" ca="1" si="270"/>
        <v>4.3801063716988358</v>
      </c>
      <c r="W100">
        <f t="shared" ca="1" si="270"/>
        <v>4.2757249980807375</v>
      </c>
      <c r="X100">
        <f t="shared" ca="1" si="270"/>
        <v>4.1871630916183848</v>
      </c>
      <c r="Y100">
        <f t="shared" ca="1" si="270"/>
        <v>1.9187744866104095</v>
      </c>
      <c r="Z100">
        <f t="shared" ca="1" si="270"/>
        <v>1.9132905584450406</v>
      </c>
      <c r="AA100">
        <f t="shared" ca="1" si="270"/>
        <v>1.7236848745723765</v>
      </c>
      <c r="AB100">
        <f t="shared" ca="1" si="270"/>
        <v>1.7236848745723765</v>
      </c>
      <c r="AC100">
        <f t="shared" ca="1" si="270"/>
        <v>1.1759008986094106</v>
      </c>
      <c r="AD100">
        <f t="shared" ca="1" si="270"/>
        <v>1.1759008986094106</v>
      </c>
      <c r="AE100">
        <f t="shared" ca="1" si="270"/>
        <v>1.1759008986094106</v>
      </c>
      <c r="AF100">
        <f t="shared" ca="1" si="270"/>
        <v>1.1759008986094106</v>
      </c>
      <c r="AG100">
        <f t="shared" ca="1" si="270"/>
        <v>1.1759008986094106</v>
      </c>
      <c r="AH100">
        <f t="shared" ca="1" si="270"/>
        <v>1.1759008986094106</v>
      </c>
      <c r="AI100">
        <f t="shared" ca="1" si="270"/>
        <v>1</v>
      </c>
      <c r="AJ100">
        <f t="shared" ca="1" si="270"/>
        <v>1</v>
      </c>
      <c r="AK100">
        <f t="shared" ca="1" si="270"/>
        <v>1</v>
      </c>
      <c r="AL100">
        <f t="shared" ca="1" si="270"/>
        <v>1</v>
      </c>
      <c r="AM100">
        <f t="shared" ca="1" si="270"/>
        <v>1</v>
      </c>
      <c r="AN100">
        <f t="shared" ca="1" si="270"/>
        <v>1</v>
      </c>
      <c r="AO100">
        <f t="shared" ca="1" si="271"/>
        <v>1</v>
      </c>
      <c r="AP100">
        <v>1</v>
      </c>
    </row>
    <row r="101" spans="17:42" x14ac:dyDescent="0.35">
      <c r="R101" t="s">
        <v>55</v>
      </c>
      <c r="S101">
        <f t="shared" ca="1" si="270"/>
        <v>1165.4880829444298</v>
      </c>
      <c r="T101">
        <f t="shared" ca="1" si="270"/>
        <v>4.7253704900984035</v>
      </c>
      <c r="U101">
        <f t="shared" ca="1" si="270"/>
        <v>1.8425972814228393</v>
      </c>
      <c r="V101">
        <f t="shared" ca="1" si="270"/>
        <v>1.6171667458534504</v>
      </c>
      <c r="W101">
        <f t="shared" ca="1" si="270"/>
        <v>1.5679737130444722</v>
      </c>
      <c r="X101">
        <f t="shared" ca="1" si="270"/>
        <v>1.4940785421434515</v>
      </c>
      <c r="Y101">
        <f t="shared" ca="1" si="270"/>
        <v>1.3033881168723991</v>
      </c>
      <c r="Z101">
        <f t="shared" ca="1" si="270"/>
        <v>1.2534232452753569</v>
      </c>
      <c r="AA101">
        <f t="shared" ca="1" si="270"/>
        <v>1.2308353906335774</v>
      </c>
      <c r="AB101">
        <f t="shared" ca="1" si="270"/>
        <v>1.192467944505416</v>
      </c>
      <c r="AC101">
        <f t="shared" ca="1" si="270"/>
        <v>1.1698764370743158</v>
      </c>
      <c r="AD101">
        <f t="shared" ca="1" si="270"/>
        <v>1.120374834719825</v>
      </c>
      <c r="AE101">
        <f t="shared" ca="1" si="270"/>
        <v>1.1198583029641753</v>
      </c>
      <c r="AF101">
        <f t="shared" ca="1" si="270"/>
        <v>1.1192640524624724</v>
      </c>
      <c r="AG101">
        <f t="shared" ca="1" si="270"/>
        <v>1.0637719602346407</v>
      </c>
      <c r="AH101">
        <f t="shared" ca="1" si="270"/>
        <v>1.0630794573319633</v>
      </c>
      <c r="AI101">
        <f t="shared" ca="1" si="270"/>
        <v>1.0003736688297185</v>
      </c>
      <c r="AJ101">
        <f t="shared" ca="1" si="270"/>
        <v>1</v>
      </c>
      <c r="AK101">
        <f t="shared" ca="1" si="270"/>
        <v>1</v>
      </c>
      <c r="AL101">
        <f t="shared" ca="1" si="270"/>
        <v>1</v>
      </c>
      <c r="AM101">
        <f t="shared" ca="1" si="270"/>
        <v>1</v>
      </c>
      <c r="AN101">
        <f t="shared" ca="1" si="270"/>
        <v>1</v>
      </c>
      <c r="AO101">
        <f t="shared" ca="1" si="271"/>
        <v>1</v>
      </c>
      <c r="AP101">
        <v>1</v>
      </c>
    </row>
    <row r="102" spans="17:42" x14ac:dyDescent="0.35">
      <c r="R102" t="s">
        <v>56</v>
      </c>
      <c r="S102">
        <f t="shared" ca="1" si="270"/>
        <v>1222.0227307673417</v>
      </c>
      <c r="T102">
        <f t="shared" ca="1" si="270"/>
        <v>5.0956136715431262</v>
      </c>
      <c r="U102">
        <f t="shared" ca="1" si="270"/>
        <v>2.4077179360288326</v>
      </c>
      <c r="V102">
        <f t="shared" ca="1" si="270"/>
        <v>1.8329943986464208</v>
      </c>
      <c r="W102">
        <f t="shared" ca="1" si="270"/>
        <v>1.7714883888093895</v>
      </c>
      <c r="X102">
        <f t="shared" ca="1" si="270"/>
        <v>1.6433519488662711</v>
      </c>
      <c r="Y102">
        <f t="shared" ca="1" si="270"/>
        <v>1.3096654262013383</v>
      </c>
      <c r="Z102">
        <f t="shared" ca="1" si="270"/>
        <v>1.2326229594536617</v>
      </c>
      <c r="AA102">
        <f t="shared" ca="1" si="270"/>
        <v>1.2030465505332928</v>
      </c>
      <c r="AB102">
        <f t="shared" ca="1" si="270"/>
        <v>1.1986542953861339</v>
      </c>
      <c r="AC102">
        <f t="shared" ca="1" si="270"/>
        <v>1.1718767491099447</v>
      </c>
      <c r="AD102">
        <f t="shared" ca="1" si="270"/>
        <v>1.120374834719825</v>
      </c>
      <c r="AE102">
        <f t="shared" ca="1" si="270"/>
        <v>1.1198583029641753</v>
      </c>
      <c r="AF102">
        <f t="shared" ca="1" si="270"/>
        <v>1.1192640524624724</v>
      </c>
      <c r="AG102">
        <f t="shared" ca="1" si="270"/>
        <v>1.0637719602346407</v>
      </c>
      <c r="AH102">
        <f t="shared" ca="1" si="270"/>
        <v>1.0630794573319633</v>
      </c>
      <c r="AI102">
        <f t="shared" ca="1" si="270"/>
        <v>1.0003736688297185</v>
      </c>
      <c r="AJ102">
        <f t="shared" ca="1" si="270"/>
        <v>1</v>
      </c>
      <c r="AK102">
        <f t="shared" ca="1" si="270"/>
        <v>1</v>
      </c>
      <c r="AL102">
        <f t="shared" ca="1" si="270"/>
        <v>1</v>
      </c>
      <c r="AM102">
        <f t="shared" ca="1" si="270"/>
        <v>1</v>
      </c>
      <c r="AN102">
        <f t="shared" ca="1" si="270"/>
        <v>1</v>
      </c>
      <c r="AO102">
        <f t="shared" ca="1" si="271"/>
        <v>1</v>
      </c>
      <c r="AP102">
        <v>1</v>
      </c>
    </row>
    <row r="103" spans="17:42" x14ac:dyDescent="0.35">
      <c r="R103" t="s">
        <v>57</v>
      </c>
      <c r="S103">
        <f t="shared" ca="1" si="270"/>
        <v>999.96242712865705</v>
      </c>
      <c r="T103">
        <f t="shared" ca="1" si="270"/>
        <v>5.7477645428701445</v>
      </c>
      <c r="U103">
        <f t="shared" ca="1" si="270"/>
        <v>2.9657949758280617</v>
      </c>
      <c r="V103">
        <f t="shared" ca="1" si="270"/>
        <v>2.2449364092431683</v>
      </c>
      <c r="W103">
        <f t="shared" ca="1" si="270"/>
        <v>2.1901685342766428</v>
      </c>
      <c r="X103">
        <f t="shared" ca="1" si="270"/>
        <v>2.1789308006280774</v>
      </c>
      <c r="Y103">
        <f t="shared" ca="1" si="270"/>
        <v>1.1972414185378091</v>
      </c>
      <c r="Z103">
        <f t="shared" ca="1" si="270"/>
        <v>1.1875564329641115</v>
      </c>
      <c r="AA103">
        <f t="shared" ca="1" si="270"/>
        <v>1.1304637163115498</v>
      </c>
      <c r="AB103">
        <f t="shared" ca="1" si="270"/>
        <v>1.1295028558642297</v>
      </c>
      <c r="AC103">
        <f t="shared" ca="1" si="270"/>
        <v>1.0813655046532626</v>
      </c>
      <c r="AD103">
        <f t="shared" ca="1" si="270"/>
        <v>1.0813655046532626</v>
      </c>
      <c r="AE103">
        <f t="shared" ca="1" si="270"/>
        <v>1.0813655046532626</v>
      </c>
      <c r="AF103">
        <f t="shared" ca="1" si="270"/>
        <v>1.0813655046532626</v>
      </c>
      <c r="AG103">
        <f t="shared" ca="1" si="270"/>
        <v>1.0813655046532626</v>
      </c>
      <c r="AH103">
        <f t="shared" ca="1" si="270"/>
        <v>1.0813655046532626</v>
      </c>
      <c r="AI103">
        <f t="shared" ca="1" si="270"/>
        <v>1.0003959162736378</v>
      </c>
      <c r="AJ103">
        <f t="shared" ca="1" si="270"/>
        <v>1</v>
      </c>
      <c r="AK103">
        <f t="shared" ca="1" si="270"/>
        <v>1</v>
      </c>
      <c r="AL103">
        <f t="shared" ca="1" si="270"/>
        <v>1</v>
      </c>
      <c r="AM103">
        <f t="shared" ca="1" si="270"/>
        <v>1</v>
      </c>
      <c r="AN103">
        <f t="shared" ca="1" si="270"/>
        <v>1</v>
      </c>
      <c r="AO103">
        <f t="shared" ca="1" si="271"/>
        <v>1</v>
      </c>
      <c r="AP103">
        <v>1</v>
      </c>
    </row>
    <row r="104" spans="17:42" x14ac:dyDescent="0.35">
      <c r="R104" t="s">
        <v>58</v>
      </c>
      <c r="S104">
        <f t="shared" ca="1" si="270"/>
        <v>548.58391274325822</v>
      </c>
      <c r="T104">
        <f t="shared" ca="1" si="270"/>
        <v>12.607645389263292</v>
      </c>
      <c r="U104">
        <f t="shared" ca="1" si="270"/>
        <v>4.8591105947441067</v>
      </c>
      <c r="V104">
        <f t="shared" ca="1" si="270"/>
        <v>3.198119328819867</v>
      </c>
      <c r="W104">
        <f t="shared" ca="1" si="270"/>
        <v>3.091308680813011</v>
      </c>
      <c r="X104">
        <f t="shared" ca="1" si="270"/>
        <v>3.0804203225020288</v>
      </c>
      <c r="Y104">
        <f t="shared" ca="1" si="270"/>
        <v>1.5024131746921701</v>
      </c>
      <c r="Z104">
        <f t="shared" ca="1" si="270"/>
        <v>1.4923137785923011</v>
      </c>
      <c r="AA104">
        <f t="shared" ca="1" si="270"/>
        <v>1.3705519356931668</v>
      </c>
      <c r="AB104">
        <f t="shared" ca="1" si="270"/>
        <v>1.3705519356931668</v>
      </c>
      <c r="AC104">
        <f t="shared" ca="1" si="270"/>
        <v>1.195794199659751</v>
      </c>
      <c r="AD104">
        <f t="shared" ca="1" si="270"/>
        <v>1.195794199659751</v>
      </c>
      <c r="AE104">
        <f t="shared" ca="1" si="270"/>
        <v>1.195794199659751</v>
      </c>
      <c r="AF104">
        <f t="shared" ca="1" si="270"/>
        <v>1.195794199659751</v>
      </c>
      <c r="AG104">
        <f t="shared" ca="1" si="270"/>
        <v>1.195794199659751</v>
      </c>
      <c r="AH104">
        <f t="shared" ca="1" si="270"/>
        <v>1.195794199659751</v>
      </c>
      <c r="AI104">
        <f t="shared" ca="1" si="270"/>
        <v>1</v>
      </c>
      <c r="AJ104">
        <f t="shared" ca="1" si="270"/>
        <v>1</v>
      </c>
      <c r="AK104">
        <f t="shared" ca="1" si="270"/>
        <v>1</v>
      </c>
      <c r="AL104">
        <f t="shared" ca="1" si="270"/>
        <v>1</v>
      </c>
      <c r="AM104">
        <f t="shared" ca="1" si="270"/>
        <v>1</v>
      </c>
      <c r="AN104">
        <f t="shared" ca="1" si="270"/>
        <v>1</v>
      </c>
      <c r="AO104">
        <f t="shared" ca="1" si="271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2024-10-02T12:31:05Z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